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DieseArbeitsmappe" defaultThemeVersion="124226"/>
  <mc:AlternateContent xmlns:mc="http://schemas.openxmlformats.org/markup-compatibility/2006">
    <mc:Choice Requires="x15">
      <x15ac:absPath xmlns:x15ac="http://schemas.microsoft.com/office/spreadsheetml/2010/11/ac" url="\\tu-dortmund.de\FK12\FK12\DJI\AKJ-Stat\Kooperationen\Landesjugendämter NW\BERICHTSWESEN\HzE Bericht 2026 (Vorinfo&amp;Veranstaltung)\Jugendamtstabellen\"/>
    </mc:Choice>
  </mc:AlternateContent>
  <xr:revisionPtr revIDLastSave="0" documentId="8_{F8FD44D2-57AE-4651-BA42-2E7BB5BD8D2D}" xr6:coauthVersionLast="47" xr6:coauthVersionMax="47" xr10:uidLastSave="{00000000-0000-0000-0000-000000000000}"/>
  <bookViews>
    <workbookView xWindow="-98" yWindow="-98" windowWidth="21795" windowHeight="12975" tabRatio="839" activeTab="1" xr2:uid="{00000000-000D-0000-FFFF-FFFF00000000}"/>
  </bookViews>
  <sheets>
    <sheet name="Bericht" sheetId="61" r:id="rId1"/>
    <sheet name="Inhalt u. methodische Hinweise" sheetId="53" r:id="rId2"/>
    <sheet name="Tab. 1 Zuordnungstabelle" sheetId="52" r:id="rId3"/>
    <sheet name="Tab 2. Bevölkerung" sheetId="8" r:id="rId4"/>
    <sheet name="Tab. 3a Leistungen_mEB" sheetId="58" r:id="rId5"/>
    <sheet name="Tab. 3b Leistungen absolut_oEB" sheetId="47" r:id="rId6"/>
    <sheet name="Tab. 4 Inanspruchnahme" sheetId="35" r:id="rId7"/>
    <sheet name="Tab.5 Alter Inanspruchnahme" sheetId="51" r:id="rId8"/>
    <sheet name="Tab.6 Geschlecht Inanspr." sheetId="50" r:id="rId9"/>
    <sheet name="Tab. 7 Erziehungsberatung" sheetId="60" r:id="rId10"/>
    <sheet name="Tab. 8 Eingliederungshilfen" sheetId="4" r:id="rId11"/>
    <sheet name="Tab. 9  Lebenslagen" sheetId="43" r:id="rId12"/>
    <sheet name="Tab. 10 Dauer und Intensität" sheetId="45" r:id="rId13"/>
    <sheet name="Tab. 11 Ausgaben" sheetId="57" r:id="rId14"/>
  </sheets>
  <definedNames>
    <definedName name="_xlnm.Print_Area" localSheetId="0">Bericht!$A$1:$N$187</definedName>
    <definedName name="_xlnm.Print_Titles" localSheetId="0">Bericht!$1:$3</definedName>
    <definedName name="Jugendaemter_liste">'Tab. 1 Zuordnungstabelle'!$B$6:$B$191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51" i="61" l="1"/>
  <c r="N50" i="61"/>
  <c r="H51" i="61"/>
  <c r="H50" i="61"/>
  <c r="F51" i="61"/>
  <c r="F50" i="61"/>
  <c r="D51" i="61"/>
  <c r="D50" i="61"/>
  <c r="N187" i="61" l="1"/>
  <c r="N186" i="61"/>
  <c r="N184" i="61"/>
  <c r="N183" i="61"/>
  <c r="N181" i="61"/>
  <c r="N180" i="61"/>
  <c r="H187" i="61"/>
  <c r="H186" i="61"/>
  <c r="H184" i="61"/>
  <c r="H183" i="61"/>
  <c r="H181" i="61"/>
  <c r="H180" i="61"/>
  <c r="F187" i="61"/>
  <c r="F186" i="61"/>
  <c r="F184" i="61"/>
  <c r="F183" i="61"/>
  <c r="F181" i="61"/>
  <c r="F180" i="61"/>
  <c r="D187" i="61"/>
  <c r="D186" i="61"/>
  <c r="D184" i="61"/>
  <c r="D183" i="61"/>
  <c r="D181" i="61"/>
  <c r="D180" i="61"/>
  <c r="N174" i="61"/>
  <c r="N173" i="61"/>
  <c r="N172" i="61"/>
  <c r="N171" i="61"/>
  <c r="N169" i="61"/>
  <c r="H174" i="61"/>
  <c r="H173" i="61"/>
  <c r="H172" i="61"/>
  <c r="H171" i="61"/>
  <c r="H169" i="61"/>
  <c r="F174" i="61"/>
  <c r="F173" i="61"/>
  <c r="F172" i="61"/>
  <c r="F171" i="61"/>
  <c r="F169" i="61"/>
  <c r="D174" i="61"/>
  <c r="D173" i="61"/>
  <c r="D172" i="61"/>
  <c r="D171" i="61"/>
  <c r="D169" i="61"/>
  <c r="N163" i="61"/>
  <c r="N162" i="61"/>
  <c r="N161" i="61"/>
  <c r="N160" i="61"/>
  <c r="N159" i="61"/>
  <c r="N157" i="61"/>
  <c r="N156" i="61"/>
  <c r="N155" i="61"/>
  <c r="N154" i="61"/>
  <c r="N153" i="61"/>
  <c r="H163" i="61"/>
  <c r="H162" i="61"/>
  <c r="H161" i="61"/>
  <c r="H160" i="61"/>
  <c r="H159" i="61"/>
  <c r="H157" i="61"/>
  <c r="H156" i="61"/>
  <c r="H155" i="61"/>
  <c r="H154" i="61"/>
  <c r="H153" i="61"/>
  <c r="F163" i="61"/>
  <c r="F162" i="61"/>
  <c r="F161" i="61"/>
  <c r="F160" i="61"/>
  <c r="F159" i="61"/>
  <c r="F157" i="61"/>
  <c r="F156" i="61"/>
  <c r="F155" i="61"/>
  <c r="F154" i="61"/>
  <c r="F153" i="61"/>
  <c r="D163" i="61"/>
  <c r="D162" i="61"/>
  <c r="D161" i="61"/>
  <c r="D160" i="61"/>
  <c r="D159" i="61"/>
  <c r="D157" i="61"/>
  <c r="D156" i="61"/>
  <c r="D155" i="61"/>
  <c r="D154" i="61"/>
  <c r="D153" i="61"/>
  <c r="N147" i="61"/>
  <c r="N146" i="61"/>
  <c r="N145" i="61"/>
  <c r="N144" i="61"/>
  <c r="N143" i="61"/>
  <c r="N141" i="61"/>
  <c r="N140" i="61"/>
  <c r="N139" i="61"/>
  <c r="N138" i="61"/>
  <c r="N137" i="61"/>
  <c r="H147" i="61"/>
  <c r="H146" i="61"/>
  <c r="H145" i="61"/>
  <c r="H144" i="61"/>
  <c r="H143" i="61"/>
  <c r="H141" i="61"/>
  <c r="H140" i="61"/>
  <c r="H139" i="61"/>
  <c r="H138" i="61"/>
  <c r="H137" i="61"/>
  <c r="F147" i="61"/>
  <c r="F146" i="61"/>
  <c r="F145" i="61"/>
  <c r="F144" i="61"/>
  <c r="F143" i="61"/>
  <c r="F141" i="61"/>
  <c r="F140" i="61"/>
  <c r="F139" i="61"/>
  <c r="F138" i="61"/>
  <c r="F137" i="61"/>
  <c r="D147" i="61"/>
  <c r="D146" i="61"/>
  <c r="D145" i="61"/>
  <c r="D144" i="61"/>
  <c r="D143" i="61"/>
  <c r="D141" i="61"/>
  <c r="D140" i="61"/>
  <c r="D139" i="61"/>
  <c r="D138" i="61"/>
  <c r="D137" i="61"/>
  <c r="N131" i="61"/>
  <c r="N130" i="61"/>
  <c r="N129" i="61"/>
  <c r="N127" i="61"/>
  <c r="N126" i="61"/>
  <c r="N125" i="61"/>
  <c r="N123" i="61"/>
  <c r="N122" i="61"/>
  <c r="N121" i="61"/>
  <c r="N119" i="61"/>
  <c r="N118" i="61"/>
  <c r="N117" i="61"/>
  <c r="N115" i="61"/>
  <c r="N114" i="61"/>
  <c r="N113" i="61"/>
  <c r="H131" i="61"/>
  <c r="H130" i="61"/>
  <c r="H129" i="61"/>
  <c r="H127" i="61"/>
  <c r="H126" i="61"/>
  <c r="H125" i="61"/>
  <c r="H123" i="61"/>
  <c r="H122" i="61"/>
  <c r="H121" i="61"/>
  <c r="H119" i="61"/>
  <c r="H118" i="61"/>
  <c r="H117" i="61"/>
  <c r="H115" i="61"/>
  <c r="H114" i="61"/>
  <c r="H113" i="61"/>
  <c r="F131" i="61"/>
  <c r="F130" i="61"/>
  <c r="F129" i="61"/>
  <c r="F127" i="61"/>
  <c r="F126" i="61"/>
  <c r="F125" i="61"/>
  <c r="F123" i="61"/>
  <c r="F122" i="61"/>
  <c r="F121" i="61"/>
  <c r="F119" i="61"/>
  <c r="F118" i="61"/>
  <c r="F117" i="61"/>
  <c r="F115" i="61"/>
  <c r="F114" i="61"/>
  <c r="F113" i="61"/>
  <c r="D131" i="61"/>
  <c r="D130" i="61"/>
  <c r="D129" i="61"/>
  <c r="D127" i="61"/>
  <c r="D126" i="61"/>
  <c r="D125" i="61"/>
  <c r="D123" i="61"/>
  <c r="D122" i="61"/>
  <c r="D121" i="61"/>
  <c r="D119" i="61"/>
  <c r="D118" i="61"/>
  <c r="D117" i="61"/>
  <c r="D115" i="61"/>
  <c r="D114" i="61"/>
  <c r="D113" i="61"/>
  <c r="N107" i="61"/>
  <c r="N106" i="61"/>
  <c r="N105" i="61"/>
  <c r="N104" i="61"/>
  <c r="N103" i="61"/>
  <c r="N102" i="61"/>
  <c r="N100" i="61"/>
  <c r="N99" i="61"/>
  <c r="N98" i="61"/>
  <c r="N97" i="61"/>
  <c r="N96" i="61"/>
  <c r="N95" i="61"/>
  <c r="N93" i="61"/>
  <c r="N92" i="61"/>
  <c r="N91" i="61"/>
  <c r="N90" i="61"/>
  <c r="N89" i="61"/>
  <c r="N88" i="61"/>
  <c r="N86" i="61"/>
  <c r="N85" i="61"/>
  <c r="N84" i="61"/>
  <c r="N83" i="61"/>
  <c r="N82" i="61"/>
  <c r="N81" i="61"/>
  <c r="H107" i="61"/>
  <c r="H106" i="61"/>
  <c r="H105" i="61"/>
  <c r="H104" i="61"/>
  <c r="H103" i="61"/>
  <c r="H102" i="61"/>
  <c r="H100" i="61"/>
  <c r="H99" i="61"/>
  <c r="H98" i="61"/>
  <c r="H97" i="61"/>
  <c r="H96" i="61"/>
  <c r="H95" i="61"/>
  <c r="H93" i="61"/>
  <c r="H92" i="61"/>
  <c r="H91" i="61"/>
  <c r="H90" i="61"/>
  <c r="H89" i="61"/>
  <c r="H88" i="61"/>
  <c r="H86" i="61"/>
  <c r="H85" i="61"/>
  <c r="H84" i="61"/>
  <c r="H83" i="61"/>
  <c r="H82" i="61"/>
  <c r="H81" i="61"/>
  <c r="F107" i="61"/>
  <c r="F106" i="61"/>
  <c r="F105" i="61"/>
  <c r="F104" i="61"/>
  <c r="F103" i="61"/>
  <c r="F102" i="61"/>
  <c r="F100" i="61"/>
  <c r="F99" i="61"/>
  <c r="F98" i="61"/>
  <c r="F97" i="61"/>
  <c r="F96" i="61"/>
  <c r="F95" i="61"/>
  <c r="F93" i="61"/>
  <c r="F92" i="61"/>
  <c r="F91" i="61"/>
  <c r="F90" i="61"/>
  <c r="F89" i="61"/>
  <c r="F88" i="61"/>
  <c r="F86" i="61"/>
  <c r="F85" i="61"/>
  <c r="F84" i="61"/>
  <c r="F83" i="61"/>
  <c r="F82" i="61"/>
  <c r="F81" i="61"/>
  <c r="D107" i="61"/>
  <c r="D106" i="61"/>
  <c r="D105" i="61"/>
  <c r="D104" i="61"/>
  <c r="D103" i="61"/>
  <c r="D102" i="61"/>
  <c r="D100" i="61"/>
  <c r="D99" i="61"/>
  <c r="D98" i="61"/>
  <c r="D97" i="61"/>
  <c r="D96" i="61"/>
  <c r="D95" i="61"/>
  <c r="D93" i="61"/>
  <c r="D92" i="61"/>
  <c r="D91" i="61"/>
  <c r="D90" i="61"/>
  <c r="D89" i="61"/>
  <c r="D88" i="61"/>
  <c r="D86" i="61"/>
  <c r="D85" i="61"/>
  <c r="D84" i="61"/>
  <c r="D83" i="61"/>
  <c r="D82" i="61"/>
  <c r="D81" i="61"/>
  <c r="N75" i="61"/>
  <c r="N74" i="61"/>
  <c r="N73" i="61"/>
  <c r="N72" i="61"/>
  <c r="N71" i="61"/>
  <c r="N70" i="61"/>
  <c r="N69" i="61"/>
  <c r="H75" i="61"/>
  <c r="H74" i="61"/>
  <c r="H73" i="61"/>
  <c r="H72" i="61"/>
  <c r="H71" i="61"/>
  <c r="H70" i="61"/>
  <c r="H69" i="61"/>
  <c r="F75" i="61"/>
  <c r="F74" i="61"/>
  <c r="F73" i="61"/>
  <c r="F72" i="61"/>
  <c r="F71" i="61"/>
  <c r="F70" i="61"/>
  <c r="F69" i="61"/>
  <c r="D75" i="61"/>
  <c r="D74" i="61"/>
  <c r="D73" i="61"/>
  <c r="D72" i="61"/>
  <c r="D71" i="61"/>
  <c r="D70" i="61"/>
  <c r="D69" i="61"/>
  <c r="N63" i="61"/>
  <c r="N62" i="61"/>
  <c r="N61" i="61"/>
  <c r="N60" i="61"/>
  <c r="N59" i="61"/>
  <c r="N58" i="61"/>
  <c r="N57" i="61"/>
  <c r="H63" i="61"/>
  <c r="H62" i="61"/>
  <c r="H61" i="61"/>
  <c r="H60" i="61"/>
  <c r="H59" i="61"/>
  <c r="H58" i="61"/>
  <c r="H57" i="61"/>
  <c r="F63" i="61"/>
  <c r="F62" i="61"/>
  <c r="F61" i="61"/>
  <c r="F60" i="61"/>
  <c r="F59" i="61"/>
  <c r="F58" i="61"/>
  <c r="F57" i="61"/>
  <c r="D63" i="61"/>
  <c r="D62" i="61"/>
  <c r="D61" i="61"/>
  <c r="D60" i="61"/>
  <c r="D59" i="61"/>
  <c r="D58" i="61"/>
  <c r="D57" i="61"/>
  <c r="N49" i="61"/>
  <c r="N47" i="61"/>
  <c r="N46" i="61"/>
  <c r="N45" i="61"/>
  <c r="H49" i="61"/>
  <c r="H47" i="61"/>
  <c r="H46" i="61"/>
  <c r="H45" i="61"/>
  <c r="F49" i="61"/>
  <c r="F47" i="61"/>
  <c r="F46" i="61"/>
  <c r="F45" i="61"/>
  <c r="D49" i="61"/>
  <c r="D47" i="61"/>
  <c r="D46" i="61"/>
  <c r="D45" i="61"/>
  <c r="N39" i="61"/>
  <c r="N38" i="61"/>
  <c r="N37" i="61"/>
  <c r="N35" i="61"/>
  <c r="N34" i="61"/>
  <c r="N33" i="61"/>
  <c r="N32" i="61"/>
  <c r="N31" i="61"/>
  <c r="N30" i="61"/>
  <c r="N29" i="61"/>
  <c r="N28" i="61"/>
  <c r="N26" i="61"/>
  <c r="N25" i="61"/>
  <c r="N24" i="61"/>
  <c r="N22" i="61"/>
  <c r="N21" i="61"/>
  <c r="N20" i="61"/>
  <c r="N19" i="61"/>
  <c r="N18" i="61"/>
  <c r="N17" i="61"/>
  <c r="N15" i="61"/>
  <c r="H39" i="61"/>
  <c r="H38" i="61"/>
  <c r="H37" i="61"/>
  <c r="H35" i="61"/>
  <c r="H34" i="61"/>
  <c r="H33" i="61"/>
  <c r="H32" i="61"/>
  <c r="H31" i="61"/>
  <c r="H30" i="61"/>
  <c r="H29" i="61"/>
  <c r="H28" i="61"/>
  <c r="H26" i="61"/>
  <c r="H25" i="61"/>
  <c r="H24" i="61"/>
  <c r="H22" i="61"/>
  <c r="H21" i="61"/>
  <c r="H20" i="61"/>
  <c r="H19" i="61"/>
  <c r="H18" i="61"/>
  <c r="H17" i="61"/>
  <c r="H15" i="61"/>
  <c r="F39" i="61"/>
  <c r="F38" i="61"/>
  <c r="F37" i="61"/>
  <c r="F35" i="61"/>
  <c r="F34" i="61"/>
  <c r="F33" i="61"/>
  <c r="F32" i="61"/>
  <c r="F31" i="61"/>
  <c r="F30" i="61"/>
  <c r="F29" i="61"/>
  <c r="F28" i="61"/>
  <c r="F26" i="61"/>
  <c r="F25" i="61"/>
  <c r="F24" i="61"/>
  <c r="F22" i="61"/>
  <c r="F21" i="61"/>
  <c r="F20" i="61"/>
  <c r="F19" i="61"/>
  <c r="F18" i="61"/>
  <c r="F17" i="61"/>
  <c r="F15" i="61"/>
  <c r="D39" i="61"/>
  <c r="D38" i="61"/>
  <c r="D37" i="61"/>
  <c r="D35" i="61"/>
  <c r="D34" i="61"/>
  <c r="D33" i="61"/>
  <c r="D32" i="61"/>
  <c r="D31" i="61"/>
  <c r="D30" i="61"/>
  <c r="D29" i="61"/>
  <c r="D28" i="61"/>
  <c r="D26" i="61"/>
  <c r="D25" i="61"/>
  <c r="D24" i="61"/>
  <c r="D22" i="61"/>
  <c r="D21" i="61"/>
  <c r="D20" i="61"/>
  <c r="D19" i="61"/>
  <c r="D18" i="61"/>
  <c r="D17" i="61"/>
  <c r="D15" i="61"/>
  <c r="H10" i="61"/>
  <c r="F10" i="61"/>
  <c r="D9" i="61"/>
  <c r="D10" i="61"/>
  <c r="L3" i="61" s="1"/>
  <c r="H9" i="61"/>
  <c r="F9" i="61"/>
  <c r="H8" i="61"/>
  <c r="F8" i="61"/>
  <c r="D8" i="61"/>
  <c r="H7" i="61"/>
  <c r="F7" i="61"/>
  <c r="D7" i="61"/>
  <c r="J3" i="61" s="1"/>
  <c r="L37" i="61" l="1"/>
  <c r="L51" i="61"/>
  <c r="L50" i="61"/>
  <c r="J38" i="61"/>
  <c r="J51" i="61"/>
  <c r="J50" i="61"/>
  <c r="J115" i="61"/>
  <c r="L117" i="61"/>
  <c r="J140" i="61"/>
  <c r="L147" i="61"/>
  <c r="L159" i="61"/>
  <c r="L171" i="61"/>
  <c r="J181" i="61"/>
  <c r="J131" i="61"/>
  <c r="L143" i="61"/>
  <c r="L154" i="61"/>
  <c r="J172" i="61"/>
  <c r="J126" i="61"/>
  <c r="L127" i="61"/>
  <c r="L138" i="61"/>
  <c r="J161" i="61"/>
  <c r="L184" i="61"/>
  <c r="J121" i="61"/>
  <c r="L122" i="61"/>
  <c r="J145" i="61"/>
  <c r="J156" i="61"/>
  <c r="L163" i="61"/>
  <c r="J187" i="61"/>
  <c r="J114" i="61"/>
  <c r="J119" i="61"/>
  <c r="J125" i="61"/>
  <c r="J130" i="61"/>
  <c r="L115" i="61"/>
  <c r="L121" i="61"/>
  <c r="L126" i="61"/>
  <c r="L131" i="61"/>
  <c r="J139" i="61"/>
  <c r="J144" i="61"/>
  <c r="L137" i="61"/>
  <c r="L141" i="61"/>
  <c r="L146" i="61"/>
  <c r="J155" i="61"/>
  <c r="J160" i="61"/>
  <c r="L153" i="61"/>
  <c r="L157" i="61"/>
  <c r="L162" i="61"/>
  <c r="J171" i="61"/>
  <c r="L169" i="61"/>
  <c r="L174" i="61"/>
  <c r="J180" i="61"/>
  <c r="J186" i="61"/>
  <c r="L183" i="61"/>
  <c r="J113" i="61"/>
  <c r="J118" i="61"/>
  <c r="J123" i="61"/>
  <c r="J129" i="61"/>
  <c r="L114" i="61"/>
  <c r="L119" i="61"/>
  <c r="L125" i="61"/>
  <c r="L130" i="61"/>
  <c r="J138" i="61"/>
  <c r="J143" i="61"/>
  <c r="J147" i="61"/>
  <c r="L140" i="61"/>
  <c r="L145" i="61"/>
  <c r="J154" i="61"/>
  <c r="J159" i="61"/>
  <c r="J163" i="61"/>
  <c r="L156" i="61"/>
  <c r="L161" i="61"/>
  <c r="J169" i="61"/>
  <c r="J174" i="61"/>
  <c r="L173" i="61"/>
  <c r="J184" i="61"/>
  <c r="L181" i="61"/>
  <c r="L187" i="61"/>
  <c r="J117" i="61"/>
  <c r="J122" i="61"/>
  <c r="J127" i="61"/>
  <c r="L113" i="61"/>
  <c r="L118" i="61"/>
  <c r="L123" i="61"/>
  <c r="L129" i="61"/>
  <c r="J137" i="61"/>
  <c r="J141" i="61"/>
  <c r="J146" i="61"/>
  <c r="L139" i="61"/>
  <c r="L144" i="61"/>
  <c r="J153" i="61"/>
  <c r="J157" i="61"/>
  <c r="J162" i="61"/>
  <c r="L155" i="61"/>
  <c r="L160" i="61"/>
  <c r="J173" i="61"/>
  <c r="L172" i="61"/>
  <c r="J183" i="61"/>
  <c r="L180" i="61"/>
  <c r="L186" i="61"/>
  <c r="J69" i="61"/>
  <c r="J73" i="61"/>
  <c r="L70" i="61"/>
  <c r="L74" i="61"/>
  <c r="J84" i="61"/>
  <c r="J89" i="61"/>
  <c r="J93" i="61"/>
  <c r="J98" i="61"/>
  <c r="J103" i="61"/>
  <c r="J107" i="61"/>
  <c r="L84" i="61"/>
  <c r="L89" i="61"/>
  <c r="L93" i="61"/>
  <c r="L98" i="61"/>
  <c r="L103" i="61"/>
  <c r="L107" i="61"/>
  <c r="J72" i="61"/>
  <c r="L69" i="61"/>
  <c r="L73" i="61"/>
  <c r="J83" i="61"/>
  <c r="J88" i="61"/>
  <c r="J92" i="61"/>
  <c r="J97" i="61"/>
  <c r="J102" i="61"/>
  <c r="J106" i="61"/>
  <c r="L83" i="61"/>
  <c r="L88" i="61"/>
  <c r="L92" i="61"/>
  <c r="L97" i="61"/>
  <c r="L102" i="61"/>
  <c r="L106" i="61"/>
  <c r="J71" i="61"/>
  <c r="J75" i="61"/>
  <c r="L72" i="61"/>
  <c r="J82" i="61"/>
  <c r="J86" i="61"/>
  <c r="J91" i="61"/>
  <c r="J96" i="61"/>
  <c r="J100" i="61"/>
  <c r="J105" i="61"/>
  <c r="L82" i="61"/>
  <c r="L86" i="61"/>
  <c r="L91" i="61"/>
  <c r="L96" i="61"/>
  <c r="L100" i="61"/>
  <c r="L105" i="61"/>
  <c r="J70" i="61"/>
  <c r="J74" i="61"/>
  <c r="L71" i="61"/>
  <c r="L75" i="61"/>
  <c r="J81" i="61"/>
  <c r="J85" i="61"/>
  <c r="J90" i="61"/>
  <c r="J95" i="61"/>
  <c r="J99" i="61"/>
  <c r="J104" i="61"/>
  <c r="L81" i="61"/>
  <c r="L85" i="61"/>
  <c r="L90" i="61"/>
  <c r="L95" i="61"/>
  <c r="L99" i="61"/>
  <c r="L104" i="61"/>
  <c r="J57" i="61"/>
  <c r="J61" i="61"/>
  <c r="L58" i="61"/>
  <c r="L62" i="61"/>
  <c r="J60" i="61"/>
  <c r="L57" i="61"/>
  <c r="L61" i="61"/>
  <c r="J59" i="61"/>
  <c r="J63" i="61"/>
  <c r="L60" i="61"/>
  <c r="J58" i="61"/>
  <c r="J62" i="61"/>
  <c r="L59" i="61"/>
  <c r="L63" i="61"/>
  <c r="J46" i="61"/>
  <c r="L49" i="61"/>
  <c r="J45" i="61"/>
  <c r="L47" i="61"/>
  <c r="J49" i="61"/>
  <c r="L46" i="61"/>
  <c r="J47" i="61"/>
  <c r="L45" i="61"/>
  <c r="J18" i="61"/>
  <c r="J22" i="61"/>
  <c r="J28" i="61"/>
  <c r="J32" i="61"/>
  <c r="J37" i="61"/>
  <c r="L17" i="61"/>
  <c r="L21" i="61"/>
  <c r="L26" i="61"/>
  <c r="L31" i="61"/>
  <c r="L35" i="61"/>
  <c r="J17" i="61"/>
  <c r="J21" i="61"/>
  <c r="J26" i="61"/>
  <c r="J31" i="61"/>
  <c r="J35" i="61"/>
  <c r="L15" i="61"/>
  <c r="L20" i="61"/>
  <c r="L25" i="61"/>
  <c r="L30" i="61"/>
  <c r="L34" i="61"/>
  <c r="L39" i="61"/>
  <c r="J15" i="61"/>
  <c r="J20" i="61"/>
  <c r="J25" i="61"/>
  <c r="J30" i="61"/>
  <c r="J34" i="61"/>
  <c r="J39" i="61"/>
  <c r="L19" i="61"/>
  <c r="L24" i="61"/>
  <c r="L29" i="61"/>
  <c r="L33" i="61"/>
  <c r="L38" i="61"/>
  <c r="J19" i="61"/>
  <c r="J24" i="61"/>
  <c r="J29" i="61"/>
  <c r="J33" i="61"/>
  <c r="L18" i="61"/>
  <c r="L22" i="61"/>
  <c r="L28" i="61"/>
  <c r="L32"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TF</author>
  </authors>
  <commentList>
    <comment ref="A13" authorId="0" shapeId="0" xr:uid="{00000000-0006-0000-0000-000001000000}">
      <text>
        <r>
          <rPr>
            <sz val="9"/>
            <color indexed="81"/>
            <rFont val="Segoe UI"/>
            <family val="2"/>
          </rPr>
          <t>Angaben der Bevölkerungsfortschreibung zum 31.12.2024 basieren auf dem Zensus 2022</t>
        </r>
      </text>
    </comment>
    <comment ref="A42" authorId="0" shapeId="0" xr:uid="{00000000-0006-0000-0000-000002000000}">
      <text>
        <r>
          <rPr>
            <sz val="9"/>
            <color indexed="81"/>
            <rFont val="Tahoma"/>
            <family val="2"/>
          </rPr>
          <t>Die Daten sind für Jugendämter von kreisangehörigen Gemeinden nicht verfügbar. Ebenso liegen die Daten nicht für den jeweiligen Jugendamtstyp vor!</t>
        </r>
      </text>
    </comment>
    <comment ref="A134" authorId="0" shapeId="0" xr:uid="{00000000-0006-0000-0000-000003000000}">
      <text>
        <r>
          <rPr>
            <sz val="9"/>
            <color indexed="81"/>
            <rFont val="Tahoma"/>
            <family val="2"/>
          </rPr>
          <t>Die Daten sind für Jugendämter von kreisangehörigen Gemeinden nicht verfügbar. Ebenso liegen die Daten nicht für den jeweiligen Jugendamtstyp vor!</t>
        </r>
      </text>
    </comment>
    <comment ref="A186" authorId="0" shapeId="0" xr:uid="{00000000-0006-0000-0000-000004000000}">
      <text>
        <r>
          <rPr>
            <sz val="9"/>
            <color indexed="81"/>
            <rFont val="Segoe UI"/>
            <family val="2"/>
          </rPr>
          <t>Bei der Intensität werden nur die andauernden Hilfen berücksichtigt, die hauptsächlich über Fachleistungsstunden (FLS) abgerechnet werden. Im Einzelnen werden hier die ambulanten und sonstigen „27,2er-Hilfen”, die Soziale Gruppenarbeit, die Hilfen gem. § 30 SGB VIII sowie die SPFH berücksichtigt. Es werden dabei auch nur die Hilfen berücksichtigt, die über FLS abgerechnet werden.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TF</author>
  </authors>
  <commentList>
    <comment ref="B48" authorId="0" shapeId="0" xr:uid="{00000000-0006-0000-0200-000001000000}">
      <text>
        <r>
          <rPr>
            <b/>
            <sz val="9"/>
            <color indexed="81"/>
            <rFont val="Tahoma"/>
            <family val="2"/>
          </rPr>
          <t>Fußnote 5</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Erdmann, Julia</author>
  </authors>
  <commentList>
    <comment ref="B18" authorId="0" shapeId="0" xr:uid="{05D4C572-261E-45A2-BD96-92CADF486386}">
      <text>
        <r>
          <rPr>
            <b/>
            <sz val="9"/>
            <color indexed="81"/>
            <rFont val="Segoe UI"/>
            <family val="2"/>
          </rPr>
          <t>Erdmann, Julia:</t>
        </r>
        <r>
          <rPr>
            <sz val="9"/>
            <color indexed="81"/>
            <rFont val="Segoe UI"/>
            <family val="2"/>
          </rPr>
          <t xml:space="preserve">
Die Stadt Essen konnte aufgrund einer technischen Neuausrichtung, die mit einer umfangreichen Umstellung der Fachverfahren verbunden war, keine validen und qualitätsgesicherten Daten an das Statistische Landesamt übermitteln. Es liegen für die Stadt Essen ausschließlich Daten zur Erziehungsberatung vor.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Erdmann, Julia</author>
  </authors>
  <commentList>
    <comment ref="E6" authorId="0" shapeId="0" xr:uid="{4B3A5922-8A3A-4909-86B3-719AFF7DDA69}">
      <text>
        <r>
          <rPr>
            <sz val="9"/>
            <color indexed="81"/>
            <rFont val="Segoe UI"/>
            <family val="2"/>
          </rPr>
          <t>Die Stadt Essen konnte aufgrund einer technischen Neuausrichtung, die mit einer umfangreichen Umstellung der Fachverfahren verbunden war, keine validen und qualitätsgesicherten Daten an das Statistische Landesamt übermitteln.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Erdmann, Julia</author>
  </authors>
  <commentList>
    <comment ref="E6" authorId="0" shapeId="0" xr:uid="{194E0D1A-657D-4651-B14E-77B588222276}">
      <text>
        <r>
          <rPr>
            <sz val="9"/>
            <color indexed="81"/>
            <rFont val="Segoe UI"/>
            <family val="2"/>
          </rPr>
          <t>Die Stadt Essen konnte aufgrund einer technischen Neuausrichtung, die mit einer umfangreichen Umstellung der Fachverfahren verbunden war, keine validen und qualitätsgesicherten Daten an das Statistische Landesamt übermitteln.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Erdmann, Julia</author>
  </authors>
  <commentList>
    <comment ref="E7" authorId="0" shapeId="0" xr:uid="{8CF2806D-0FC6-4E00-B53E-6B22C8695B04}">
      <text>
        <r>
          <rPr>
            <sz val="9"/>
            <color indexed="81"/>
            <rFont val="Segoe UI"/>
            <family val="2"/>
          </rPr>
          <t>Die Stadt Essen konnte aufgrund einer technischen Neuausrichtung, die mit einer umfangreichen Umstellung der Fachverfahren verbunden war, keine validen und qualitätsgesicherten Daten an das Statistische Landesamt übermitteln.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Erdmann, Julia</author>
  </authors>
  <commentList>
    <comment ref="E7" authorId="0" shapeId="0" xr:uid="{BA2EBD5C-634C-417E-9CFB-F4100AB6FECF}">
      <text>
        <r>
          <rPr>
            <sz val="9"/>
            <color indexed="81"/>
            <rFont val="Segoe UI"/>
            <family val="2"/>
          </rPr>
          <t>Die Stadt Essen konnte aufgrund einer technischen Neuausrichtung, die mit einer umfangreichen Umstellung der Fachverfahren verbunden war, keine validen und qualitätsgesicherten Daten an das Statistische Landesamt übermitteln.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Erdmann, Julia</author>
  </authors>
  <commentList>
    <comment ref="E8" authorId="0" shapeId="0" xr:uid="{80BCF1B2-9A27-453E-89FB-4CD965369342}">
      <text>
        <r>
          <rPr>
            <sz val="9"/>
            <color indexed="81"/>
            <rFont val="Segoe UI"/>
            <family val="2"/>
          </rPr>
          <t>Die Stadt Essen konnte aufgrund einer technischen Neuausrichtung, die mit einer umfangreichen Umstellung der Fachverfahren verbunden war, keine validen und qualitätsgesicherten Daten an das Statistische Landesamt übermitteln.</t>
        </r>
      </text>
    </comment>
    <comment ref="E116" authorId="0" shapeId="0" xr:uid="{05EF7296-7007-4826-8AB0-97CB5039C97C}">
      <text>
        <r>
          <rPr>
            <b/>
            <sz val="9"/>
            <color indexed="81"/>
            <rFont val="Segoe UI"/>
            <family val="2"/>
          </rPr>
          <t>Erdmann, Julia:</t>
        </r>
        <r>
          <rPr>
            <sz val="9"/>
            <color indexed="81"/>
            <rFont val="Segoe UI"/>
            <family val="2"/>
          </rPr>
          <t xml:space="preserve">
Für die Stadt Greven sind aufgrund einer Softwareumstellung im Jahr 2020 und einer Fehlkonfiguration der Software die Meldungen zu den Eingliederungshilfen gem. § 35a SGB VIII im Berichtszeitraum 2021–2024 nicht mit eingeflossen.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Erdmann, Julia</author>
  </authors>
  <commentList>
    <comment ref="E9" authorId="0" shapeId="0" xr:uid="{45D240E0-77D5-4CEA-8D94-035EB90A4D44}">
      <text>
        <r>
          <rPr>
            <sz val="9"/>
            <color indexed="81"/>
            <rFont val="Segoe UI"/>
            <family val="2"/>
          </rPr>
          <t>Die Stadt Essen konnte aufgrund einer technischen Neuausrichtung, die mit einer umfangreichen Umstellung der Fachverfahren verbunden war, keine validen und qualitätsgesicherten Daten an das Statistische Landesamt übermitteln.</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Erdmann, Julia</author>
  </authors>
  <commentList>
    <comment ref="E8" authorId="0" shapeId="0" xr:uid="{8B8D5506-E3BB-4929-A1F3-6D96FBDC4C2E}">
      <text>
        <r>
          <rPr>
            <sz val="9"/>
            <color indexed="81"/>
            <rFont val="Segoe UI"/>
            <family val="2"/>
          </rPr>
          <t>Die Stadt Essen konnte aufgrund einer technischen Neuausrichtung, die mit einer umfangreichen Umstellung der Fachverfahren verbunden war, keine validen und qualitätsgesicherten Daten an das Statistische Landesamt übermitteln.</t>
        </r>
      </text>
    </comment>
  </commentList>
</comments>
</file>

<file path=xl/sharedStrings.xml><?xml version="1.0" encoding="utf-8"?>
<sst xmlns="http://schemas.openxmlformats.org/spreadsheetml/2006/main" count="2729" uniqueCount="444">
  <si>
    <t>Jugendamt</t>
  </si>
  <si>
    <t>Insgesamt</t>
  </si>
  <si>
    <t>Männlich</t>
  </si>
  <si>
    <t>Weiblich</t>
  </si>
  <si>
    <t>Geschlecht</t>
  </si>
  <si>
    <t>Altersgruppen</t>
  </si>
  <si>
    <t>KKZ</t>
  </si>
  <si>
    <t xml:space="preserve">Vollzeitpflege </t>
  </si>
  <si>
    <t>Heimerziehung und stationäre Hilfen gem. § 27,2</t>
  </si>
  <si>
    <t>0 bis unter 6 J.</t>
  </si>
  <si>
    <t>6 bis unter 10 J.</t>
  </si>
  <si>
    <t>14 bis unter 18 Jahren</t>
  </si>
  <si>
    <t>insgesamt</t>
  </si>
  <si>
    <r>
      <t xml:space="preserve">HzE insg, ohne Beratung </t>
    </r>
    <r>
      <rPr>
        <b/>
        <sz val="10"/>
        <rFont val="Arial"/>
        <family val="2"/>
      </rPr>
      <t>Zahl der Hilfen</t>
    </r>
  </si>
  <si>
    <r>
      <t xml:space="preserve">HzE insg, ohne Beratung </t>
    </r>
    <r>
      <rPr>
        <b/>
        <sz val="10"/>
        <rFont val="Arial"/>
        <family val="2"/>
      </rPr>
      <t>Zahl der Kinder</t>
    </r>
  </si>
  <si>
    <t>Düsseldorf, krfr. Stadt</t>
  </si>
  <si>
    <t xml:space="preserve">Duisburg, krfr. Stadt  </t>
  </si>
  <si>
    <t xml:space="preserve">Essen, krfr. Stadt </t>
  </si>
  <si>
    <t>Krefeld, krfr. Stadt</t>
  </si>
  <si>
    <t xml:space="preserve">Mönchengladbach, krfr. Stadt </t>
  </si>
  <si>
    <t xml:space="preserve">Mülheim an der Ruhr, krfr. Stadt   </t>
  </si>
  <si>
    <t xml:space="preserve">Oberhausen, krfr. Stadt  </t>
  </si>
  <si>
    <t xml:space="preserve">Remscheid, krfr. Stadt  </t>
  </si>
  <si>
    <t xml:space="preserve">Solingen, krfr. Stadt   </t>
  </si>
  <si>
    <t xml:space="preserve">Wuppertal, krfr. Stadt  </t>
  </si>
  <si>
    <t>Emmerich am Rhein, Stadt</t>
  </si>
  <si>
    <t xml:space="preserve">Geldern, Stadt  </t>
  </si>
  <si>
    <t xml:space="preserve">Goch, Stadt  </t>
  </si>
  <si>
    <t xml:space="preserve">Kevelaer, Stadt  </t>
  </si>
  <si>
    <t xml:space="preserve">Kleve, Stadt  </t>
  </si>
  <si>
    <t xml:space="preserve">Erkrath, Stadt   </t>
  </si>
  <si>
    <t xml:space="preserve">Haan, Stadt  </t>
  </si>
  <si>
    <t xml:space="preserve">Heiligenhaus, Stadt   </t>
  </si>
  <si>
    <t xml:space="preserve">Hilden, Stadt  </t>
  </si>
  <si>
    <t xml:space="preserve">Langenfeld (Rhld.), Stadt  </t>
  </si>
  <si>
    <t>Mettmann, Stadt</t>
  </si>
  <si>
    <t xml:space="preserve">Monheim am Rhein, Stadt </t>
  </si>
  <si>
    <t xml:space="preserve">Ratingen, Stadt   </t>
  </si>
  <si>
    <t xml:space="preserve">Velbert, Stadt  </t>
  </si>
  <si>
    <t xml:space="preserve">Wülfrath, Stadt </t>
  </si>
  <si>
    <t xml:space="preserve">Dormagen, Stadt </t>
  </si>
  <si>
    <t xml:space="preserve">Grevenbroich, Stadt   </t>
  </si>
  <si>
    <t xml:space="preserve">Kaarst, Stadt  </t>
  </si>
  <si>
    <t xml:space="preserve">Meerbusch, Stadt  </t>
  </si>
  <si>
    <t xml:space="preserve">Neuss, Stadt   </t>
  </si>
  <si>
    <t xml:space="preserve">Kempen, Stadt  </t>
  </si>
  <si>
    <t xml:space="preserve">Viersen, Stadt  </t>
  </si>
  <si>
    <t xml:space="preserve">Willich, Stadt  </t>
  </si>
  <si>
    <t xml:space="preserve">Dinslaken, Stadt  </t>
  </si>
  <si>
    <t xml:space="preserve">Kamp-Lintfort, Stadt  </t>
  </si>
  <si>
    <t xml:space="preserve">Moers, Stadt   </t>
  </si>
  <si>
    <t xml:space="preserve">Rheinberg, Stadt  </t>
  </si>
  <si>
    <t xml:space="preserve">Voerde (Niederrh.), Stadt </t>
  </si>
  <si>
    <t xml:space="preserve">Wesel, Stadt   </t>
  </si>
  <si>
    <t xml:space="preserve">Bonn, krfr. Stadt </t>
  </si>
  <si>
    <t>Köln, krfr. Stadt</t>
  </si>
  <si>
    <t>Leverkusen, krfr. Stadt</t>
  </si>
  <si>
    <t xml:space="preserve">Alsdorf, Stadt  </t>
  </si>
  <si>
    <t xml:space="preserve">Eschweiler, Stadt   </t>
  </si>
  <si>
    <t xml:space="preserve">Herzogenrath, Stadt   </t>
  </si>
  <si>
    <t xml:space="preserve">Stolberg (Rhld.), Stadt   </t>
  </si>
  <si>
    <t xml:space="preserve">Würselen, Stadt   </t>
  </si>
  <si>
    <t xml:space="preserve">Düren, Stadt   </t>
  </si>
  <si>
    <t xml:space="preserve">Bergheim, Stadt  </t>
  </si>
  <si>
    <t xml:space="preserve">Brühl, Stadt   </t>
  </si>
  <si>
    <t xml:space="preserve">Erftstadt, Stadt   </t>
  </si>
  <si>
    <t xml:space="preserve">Frechen, Stadt  </t>
  </si>
  <si>
    <t xml:space="preserve">Hürth, Stadt   </t>
  </si>
  <si>
    <t xml:space="preserve">Kerpen, Stadt   </t>
  </si>
  <si>
    <t xml:space="preserve">Pulheim, Stadt   </t>
  </si>
  <si>
    <t xml:space="preserve">Wesseling, Stadt   </t>
  </si>
  <si>
    <t xml:space="preserve">Erkelenz, Stadt   </t>
  </si>
  <si>
    <t xml:space="preserve">Heinsberg (Rhld.), Stadt  </t>
  </si>
  <si>
    <t xml:space="preserve">Hückelhoven, Stadt   </t>
  </si>
  <si>
    <t xml:space="preserve">Gummersbach, Stadt   </t>
  </si>
  <si>
    <t xml:space="preserve">Radevormwald, Stadt   </t>
  </si>
  <si>
    <t xml:space="preserve">Wiehl, Stadt   </t>
  </si>
  <si>
    <t xml:space="preserve">Wipperfürth, Stadt   </t>
  </si>
  <si>
    <t xml:space="preserve">Bergisch Gladbach, Stadt </t>
  </si>
  <si>
    <t>Leichlingen (Rhld.), Stadt</t>
  </si>
  <si>
    <t xml:space="preserve">Overath, Stadt   </t>
  </si>
  <si>
    <t xml:space="preserve">Rösrath, Stadt  </t>
  </si>
  <si>
    <t xml:space="preserve">Wermelskirchen, Stadt   </t>
  </si>
  <si>
    <t>Bad Honnef, Stadt</t>
  </si>
  <si>
    <t xml:space="preserve">Bornheim, Stadt   </t>
  </si>
  <si>
    <t xml:space="preserve">Hennef (Sieg), Stadt  </t>
  </si>
  <si>
    <t>Königswinter, Stadt</t>
  </si>
  <si>
    <t xml:space="preserve">Lohmar, Stadt   </t>
  </si>
  <si>
    <t xml:space="preserve">Meckenheim, Stadt  </t>
  </si>
  <si>
    <t xml:space="preserve">Niederkassel, Stadt  </t>
  </si>
  <si>
    <t>Rheinbach, Stadt</t>
  </si>
  <si>
    <t xml:space="preserve">Sankt Augustin, Stadt   </t>
  </si>
  <si>
    <t xml:space="preserve">Siegburg, Stadt   </t>
  </si>
  <si>
    <t xml:space="preserve">Troisdorf, Stadt   </t>
  </si>
  <si>
    <t>Bottrop, krfr. Stadt</t>
  </si>
  <si>
    <t>Gelsenkirchen, krfr. Stadt</t>
  </si>
  <si>
    <t>Münster, krfr. Stadt</t>
  </si>
  <si>
    <t xml:space="preserve">Ahaus, Stadt   </t>
  </si>
  <si>
    <t xml:space="preserve">Bocholt, Stadt   </t>
  </si>
  <si>
    <t xml:space="preserve">Borken, Stadt   </t>
  </si>
  <si>
    <t xml:space="preserve">Gronau (Westf.), Stadt   </t>
  </si>
  <si>
    <t xml:space="preserve">Coesfeld, Stadt   </t>
  </si>
  <si>
    <t xml:space="preserve">Dülmen, Stadt  </t>
  </si>
  <si>
    <t xml:space="preserve">Castrop-Rauxel, Stadt   </t>
  </si>
  <si>
    <t xml:space="preserve">Datteln, Stadt   </t>
  </si>
  <si>
    <t xml:space="preserve">Dorsten, Stadt   </t>
  </si>
  <si>
    <t xml:space="preserve">Gladbeck, Stadt   </t>
  </si>
  <si>
    <t xml:space="preserve">Haltern am See, Stadt   </t>
  </si>
  <si>
    <t xml:space="preserve">Herten, Stadt   </t>
  </si>
  <si>
    <t xml:space="preserve">Marl, Stadt   </t>
  </si>
  <si>
    <t>Oer-Erkenschwick, Stadt</t>
  </si>
  <si>
    <t xml:space="preserve">Recklinghausen, Stadt   </t>
  </si>
  <si>
    <t xml:space="preserve">Waltrop, Stadt   </t>
  </si>
  <si>
    <t xml:space="preserve">Emsdetten, Stadt   </t>
  </si>
  <si>
    <t xml:space="preserve">Ibbenbüren, Stadt   </t>
  </si>
  <si>
    <t xml:space="preserve">Rheine, Stadt   </t>
  </si>
  <si>
    <t xml:space="preserve">Ahlen, Stadt   </t>
  </si>
  <si>
    <t xml:space="preserve">Beckum, Stadt   </t>
  </si>
  <si>
    <t xml:space="preserve">Oelde, Stadt   </t>
  </si>
  <si>
    <t xml:space="preserve">Gütersloh, Stadt   </t>
  </si>
  <si>
    <t xml:space="preserve">Bünde, Stadt   </t>
  </si>
  <si>
    <t xml:space="preserve">Herford, Stadt   </t>
  </si>
  <si>
    <t xml:space="preserve">Löhne, Stadt   </t>
  </si>
  <si>
    <t xml:space="preserve">Bad Salzuflen, Stadt   </t>
  </si>
  <si>
    <t xml:space="preserve">Detmold, Stadt   </t>
  </si>
  <si>
    <t xml:space="preserve">Lage, Stadt   </t>
  </si>
  <si>
    <t xml:space="preserve">Lemgo, Stadt   </t>
  </si>
  <si>
    <t xml:space="preserve">Bad Oeynhausen, Stadt   </t>
  </si>
  <si>
    <t xml:space="preserve">Minden, Stadt   </t>
  </si>
  <si>
    <t xml:space="preserve">Porta Westfalica, Stadt   </t>
  </si>
  <si>
    <t xml:space="preserve">Paderborn, Stadt   </t>
  </si>
  <si>
    <t xml:space="preserve">Bochum, krfr. Stadt   </t>
  </si>
  <si>
    <t xml:space="preserve">Dortmund, krfr. Stadt   </t>
  </si>
  <si>
    <t xml:space="preserve">Hagen, krfr. Stadt   </t>
  </si>
  <si>
    <t xml:space="preserve">Hamm, krfr. Stadt   </t>
  </si>
  <si>
    <t xml:space="preserve">Herne, krfr. Stadt   </t>
  </si>
  <si>
    <t xml:space="preserve">Ennepetal, Stadt (incl. Stadt Breckerfeld) </t>
  </si>
  <si>
    <t xml:space="preserve">Gevelsberg, Stadt   </t>
  </si>
  <si>
    <t xml:space="preserve">Hattingen, Stadt   </t>
  </si>
  <si>
    <t xml:space="preserve">Herdecke, Stadt   </t>
  </si>
  <si>
    <t xml:space="preserve">Schwelm, Stadt   </t>
  </si>
  <si>
    <t xml:space="preserve">Sprockhövel, Stadt   </t>
  </si>
  <si>
    <t xml:space="preserve">Wetter (Ruhr), Stadt   </t>
  </si>
  <si>
    <t xml:space="preserve">Witten, Stadt   </t>
  </si>
  <si>
    <t xml:space="preserve">Arnsberg, Stadt   </t>
  </si>
  <si>
    <t xml:space="preserve">Schmallenberg, Stadt   </t>
  </si>
  <si>
    <t>Sundern (Sauerland), Stadt</t>
  </si>
  <si>
    <t xml:space="preserve">Altena, Stadt   </t>
  </si>
  <si>
    <t xml:space="preserve">Hemer, Stadt   </t>
  </si>
  <si>
    <t xml:space="preserve">Iserlohn, Stadt   </t>
  </si>
  <si>
    <t xml:space="preserve">Lüdenscheid, Stadt   </t>
  </si>
  <si>
    <t xml:space="preserve">Menden (Sauerland), Stadt   </t>
  </si>
  <si>
    <t xml:space="preserve">Plettenberg, Stadt   </t>
  </si>
  <si>
    <t xml:space="preserve">Werdohl, Stadt   </t>
  </si>
  <si>
    <t xml:space="preserve">Siegen, Stadt   </t>
  </si>
  <si>
    <t xml:space="preserve">Lippstadt, Stadt   </t>
  </si>
  <si>
    <t xml:space="preserve">Soest, Stadt   </t>
  </si>
  <si>
    <t xml:space="preserve">Warstein, Stadt   </t>
  </si>
  <si>
    <t xml:space="preserve">Bergkamen, Stadt   </t>
  </si>
  <si>
    <t xml:space="preserve">Kamen, Stadt   </t>
  </si>
  <si>
    <t xml:space="preserve">Lünen, Stadt   </t>
  </si>
  <si>
    <t xml:space="preserve">Schwerte, Stadt   </t>
  </si>
  <si>
    <t xml:space="preserve">Selm, Stadt   </t>
  </si>
  <si>
    <t xml:space="preserve">Unna, Stadt   </t>
  </si>
  <si>
    <t xml:space="preserve">Werne, Stadt   </t>
  </si>
  <si>
    <t>HzE insg (ohne Beratung) Zahl der Kinder</t>
  </si>
  <si>
    <t>Stationäre Hilfen gem. §§ 27,2, 33, 34</t>
  </si>
  <si>
    <t>Jugendamtsbezirke</t>
  </si>
  <si>
    <t>insg. (unter 21 Jahren)</t>
  </si>
  <si>
    <t>Alter von … bis unter … Jahren</t>
  </si>
  <si>
    <t>0-3</t>
  </si>
  <si>
    <t>3-6</t>
  </si>
  <si>
    <t>6-10</t>
  </si>
  <si>
    <t>10-14</t>
  </si>
  <si>
    <t>14-18</t>
  </si>
  <si>
    <t>18 und älter (18 bis unter 21 J.)</t>
  </si>
  <si>
    <t>weiblich (unter 21 J.)</t>
  </si>
  <si>
    <t>Nordrhein-Westfalen</t>
  </si>
  <si>
    <t>männlich</t>
  </si>
  <si>
    <t>weiblich</t>
  </si>
  <si>
    <t>Anzahl absolut</t>
  </si>
  <si>
    <t>Unter 10 Jahre</t>
  </si>
  <si>
    <t>Anteil der Familien mit Migrationshintergrund</t>
  </si>
  <si>
    <t>Ausländische Herkunft mind. eines Elternteils</t>
  </si>
  <si>
    <t>zu Hause gesprochene Sprache vorrangig nicht deutsch</t>
  </si>
  <si>
    <t>Anteil der Familien mit Transferleistungsbezug</t>
  </si>
  <si>
    <t xml:space="preserve">darunter: </t>
  </si>
  <si>
    <t>Lebenslagen (begonnene Hilfen)</t>
  </si>
  <si>
    <t>unter 10 Jahre</t>
  </si>
  <si>
    <t>10 bis unter 21 Jahre</t>
  </si>
  <si>
    <t>0 bis unter 6 Jahre</t>
  </si>
  <si>
    <t>weitere Altersgruppen</t>
  </si>
  <si>
    <t>Dauer von Vollzeitpflege (beendete Hilfen)</t>
  </si>
  <si>
    <t>männlich (6 bis unter 10)</t>
  </si>
  <si>
    <t>weiblich (6 bis unter 10)</t>
  </si>
  <si>
    <t>männlich (6 bis unter 21)</t>
  </si>
  <si>
    <t>weiblich (6 bis unter 21)</t>
  </si>
  <si>
    <t>6 bis unter 21 Jahre</t>
  </si>
  <si>
    <t>Rheinland</t>
  </si>
  <si>
    <t>Westfalen-Lippe</t>
  </si>
  <si>
    <t>6 bis unter 10 Jahre</t>
  </si>
  <si>
    <t>10 bis unter 14 Jahren</t>
  </si>
  <si>
    <t>HzE insg. (ohne Beratung) Zahl der Kinder</t>
  </si>
  <si>
    <r>
      <t>Ambulante Hilfen gem. §§ 27,2, 29-35 SGB VIII (</t>
    </r>
    <r>
      <rPr>
        <b/>
        <sz val="10"/>
        <rFont val="Arial"/>
        <family val="2"/>
      </rPr>
      <t>Zahl der Hilfen</t>
    </r>
    <r>
      <rPr>
        <sz val="10"/>
        <rFont val="Arial"/>
        <family val="2"/>
      </rPr>
      <t>)</t>
    </r>
  </si>
  <si>
    <r>
      <t>Ambulante Hilfen gem. §§ 27,2, 29-35 SGB VIII  (</t>
    </r>
    <r>
      <rPr>
        <b/>
        <sz val="10"/>
        <rFont val="Arial"/>
        <family val="2"/>
      </rPr>
      <t>Zahl der Kinder</t>
    </r>
    <r>
      <rPr>
        <sz val="10"/>
        <rFont val="Arial"/>
        <family val="2"/>
      </rPr>
      <t>)</t>
    </r>
  </si>
  <si>
    <t>Dauer von Heimerziehung und stationären Hilfen gem. § 27,2 (beendete Hilfen)</t>
  </si>
  <si>
    <t>18 Jahre und älter</t>
  </si>
  <si>
    <t>Jugendamtstyp 1</t>
  </si>
  <si>
    <t>Jugendamtstyp 3</t>
  </si>
  <si>
    <t>Jugendamtstyp 4</t>
  </si>
  <si>
    <t>Jugendamtstyp 5</t>
  </si>
  <si>
    <t>Jugendamtstyp 6</t>
  </si>
  <si>
    <t>Jugendamtstyp 7</t>
  </si>
  <si>
    <t>Jugendamtstyp 8</t>
  </si>
  <si>
    <t>Jugendamtstyp 2</t>
  </si>
  <si>
    <t>Anzahl der Hilfen</t>
  </si>
  <si>
    <t>Jugendamtstyp 9</t>
  </si>
  <si>
    <t>Kreiskennzahl</t>
  </si>
  <si>
    <t>Verl, Stadt</t>
  </si>
  <si>
    <t>(St. = Stadt;</t>
  </si>
  <si>
    <t>Kr. = Kreis)</t>
  </si>
  <si>
    <t>LVR (1) oder LWL (2)</t>
  </si>
  <si>
    <t>Die ursprünglich kreisfreie Stadt Aachen hat mit der Gründung des Kommunalverbandes „Städteregion Aachen“ als regionsangehörige Stadt mit teilweisen Rechten einer kreisfreien Stadt einen Sonderstatus. Für die Ergebnisdarstellung nach den Jugendamtsbezirken wird die Stadt Aachen als kreisfreie Stadt behandelt.</t>
  </si>
  <si>
    <t>Inhaltsverzeichnis</t>
  </si>
  <si>
    <t>Quelle: IT.NRW,  Zusammenstellung und Berechnung Arbeitsstelle Kinder- und Jugendhilfestatistik</t>
  </si>
  <si>
    <t>Tabelle 1</t>
  </si>
  <si>
    <t>Tabelle 2</t>
  </si>
  <si>
    <t>Tabelle 4</t>
  </si>
  <si>
    <t>Tabell 5</t>
  </si>
  <si>
    <t>Tabell 6</t>
  </si>
  <si>
    <t>Tabell 7</t>
  </si>
  <si>
    <t>Tabelle 8</t>
  </si>
  <si>
    <t>Tabelle 9</t>
  </si>
  <si>
    <t>Tabelle 10</t>
  </si>
  <si>
    <t xml:space="preserve">Eckwerte des Leistungsspektrums der Hilfen zur Erziehung in den Jugendämtern Nordrhein-Westfalens </t>
  </si>
  <si>
    <t>Quelle: Zusammenstellung und Berechnung Arbeitsstelle Kinder- und Jugendhilfestatistik</t>
  </si>
  <si>
    <t>Bedburg, Stadt</t>
  </si>
  <si>
    <t>Elsdorf, Stadt</t>
  </si>
  <si>
    <t>Tabelle 11</t>
  </si>
  <si>
    <t>Anteil Allein-
erziehende</t>
  </si>
  <si>
    <t>Sortierung nach Jugendamtstypen und innerhalb der Jugendamtstypen alphabetisch</t>
  </si>
  <si>
    <t>Erziehungs-beratung</t>
  </si>
  <si>
    <t xml:space="preserve">Vollzeit-pflege </t>
  </si>
  <si>
    <t>Heim-erziehung und stationäre Hilfen gem. § 27,2</t>
  </si>
  <si>
    <t>Kreis-kennzahl</t>
  </si>
  <si>
    <t>durch-schnittliche Dauer in Monaten</t>
  </si>
  <si>
    <t>Ambulante Hilfen gem. §§ 27,2; 29-32, 35 SGB VIII (Anzahl der Kinder)</t>
  </si>
  <si>
    <t>Aachen, Stadt</t>
  </si>
  <si>
    <t>Ambulante Hilfen gem. §§ 27,2, 29-32, 35 SGB VIII</t>
  </si>
  <si>
    <t>Hilfen zur Erziehung (ohne Erziehungsberatung) insg. (Zahl der begonnenen Hilfen)</t>
  </si>
  <si>
    <t>Kleve, Kreis</t>
  </si>
  <si>
    <t>Neuss, Kreis</t>
  </si>
  <si>
    <t>Viersen, Kreis</t>
  </si>
  <si>
    <t>Nettetal, Stadt</t>
  </si>
  <si>
    <t>Wesel, Kreis</t>
  </si>
  <si>
    <t>Aachen, Kreis</t>
  </si>
  <si>
    <t>Düren, Kreis</t>
  </si>
  <si>
    <t>Euskirchen, Kreis</t>
  </si>
  <si>
    <t>Heinsberg, Kreis</t>
  </si>
  <si>
    <t>Oberbergischer Kreis</t>
  </si>
  <si>
    <t>Rheinisch-Bergischer Kreis</t>
  </si>
  <si>
    <t>Rhein-Sieg-Kreis</t>
  </si>
  <si>
    <t>Borken, Kreis</t>
  </si>
  <si>
    <t>Coesfeld, Kreis</t>
  </si>
  <si>
    <t>Steinfurt, Kreis</t>
  </si>
  <si>
    <t>Warendorf, Kreis</t>
  </si>
  <si>
    <t>Gütersloh, Kreis</t>
  </si>
  <si>
    <t>Rheda-Wiedenbrück, Stadt</t>
  </si>
  <si>
    <t>Herford, Kreis</t>
  </si>
  <si>
    <t>Höxter, Kreis</t>
  </si>
  <si>
    <t>Lippe, Kreis</t>
  </si>
  <si>
    <t>Minden-Lübbecke, Kreis</t>
  </si>
  <si>
    <t>Paderborn, Kreis</t>
  </si>
  <si>
    <t>Hochsauerlandkreis</t>
  </si>
  <si>
    <t xml:space="preserve">Märkischer Kreis </t>
  </si>
  <si>
    <t>Olpe, Kreis</t>
  </si>
  <si>
    <t>Siegen-Wittgenstein, Kreis</t>
  </si>
  <si>
    <t>Soest, Kreis</t>
  </si>
  <si>
    <t>Unna, Kreis</t>
  </si>
  <si>
    <t>Aachen, krfr. Stadt</t>
  </si>
  <si>
    <t>Die Gemeinde Breckerfeld im Ennepe-Ruhr-Kreis ist die einzige kreisangehörige Gemeinde im Kreis ohne ein eigenes Jugendamt. Da ein Kreisjugendamt nicht mehr besteht, ist das Jugendamt Ennepetal auch für Breckerfeld zuständig.</t>
  </si>
  <si>
    <t>männlich (unter 21 J.)</t>
  </si>
  <si>
    <t>weiblich (10 bis unter 
21 J.)</t>
  </si>
  <si>
    <t>männlich (10 bis unter 
21 J.)</t>
  </si>
  <si>
    <t>Strukturtyp (2014) (1-4)</t>
  </si>
  <si>
    <t>Jugendamtstyp 10</t>
  </si>
  <si>
    <t>durchschnittliche Dauer in FLS pro Woche</t>
  </si>
  <si>
    <t>Tabelle 1: Zuordnungstabelle für die Jugendämter in Nordrhein-Westfalen nach Jugendamtstyp, Belastungsklasse, Strukturtyp und Landesjugendamtsbezirk (alphabetisch sortiert)</t>
  </si>
  <si>
    <t xml:space="preserve">Zusammenfassung der Kreise </t>
  </si>
  <si>
    <t>Tabelle 3b</t>
  </si>
  <si>
    <t>Tabelle 3a</t>
  </si>
  <si>
    <t>Zuordnungstabelle für die Jugendämter in Nordrhein-Westfalen nach Jugendamtstyp, Belastungsklasse, Strukturtyp und Landesjugendamtsbezirk 
(alphabetisch sortiert)</t>
  </si>
  <si>
    <t>Inanspruchnahme pro 10.000 der unter 21-Jährigen</t>
  </si>
  <si>
    <t>HzE insg. (einschl. Beratung) Zahl der Hilfen</t>
  </si>
  <si>
    <t>HzE insg. (einschl. Beratung) Zahl der Kinder</t>
  </si>
  <si>
    <t>Stationäre Hilfen</t>
  </si>
  <si>
    <t>Minimum</t>
  </si>
  <si>
    <t>Maximum</t>
  </si>
  <si>
    <t>Mittelwert</t>
  </si>
  <si>
    <t>Median</t>
  </si>
  <si>
    <t>KS-1 (1)</t>
  </si>
  <si>
    <t>LK-4 (3)</t>
  </si>
  <si>
    <t>Spannweite</t>
  </si>
  <si>
    <t>KS-2 (2)</t>
  </si>
  <si>
    <t>KGu50-2 (4)</t>
  </si>
  <si>
    <t>KGu50-3 (5)</t>
  </si>
  <si>
    <t>KGu50-4 (6)</t>
  </si>
  <si>
    <t>KGü50-1 (7)</t>
  </si>
  <si>
    <t>KGü50-2 (8)</t>
  </si>
  <si>
    <t>KGü50-3 (9)</t>
  </si>
  <si>
    <t>KGü50-4 (10)</t>
  </si>
  <si>
    <t>N (Anzahl)</t>
  </si>
  <si>
    <t>Jugendamt
(St. = Stadt;
Kr. = Kreis)</t>
  </si>
  <si>
    <r>
      <t>Jugendamts-
typ</t>
    </r>
    <r>
      <rPr>
        <sz val="12"/>
        <color indexed="8"/>
        <rFont val="Calibri"/>
        <family val="2"/>
      </rPr>
      <t>¹</t>
    </r>
  </si>
  <si>
    <t>Mettmann, Kreis</t>
  </si>
  <si>
    <t>Rhein-Erft-Kreis</t>
  </si>
  <si>
    <t>Recklinghausen, Kreis</t>
  </si>
  <si>
    <t>Ennepe-Ruhr-Kreis</t>
  </si>
  <si>
    <t>Basisjugendamt</t>
  </si>
  <si>
    <t>2 Vergleichsjugendämter / Jugendamtstyp / Landesjugendamtsbezirk / NRW</t>
  </si>
  <si>
    <t>1. Zuordnung der Jugendämter in Nordrhein-Westfalen nach Jugendamtstyp, Belastungsklasse, Strukturtyp und Landesjugendamtsbezirk</t>
  </si>
  <si>
    <t>Jugendamtstyp</t>
  </si>
  <si>
    <t>-</t>
  </si>
  <si>
    <t>Strukturtyp</t>
  </si>
  <si>
    <t>18 bis unter 21</t>
  </si>
  <si>
    <t>männlich (6 bis u. 10)</t>
  </si>
  <si>
    <t>weiblich (6 bis u. 10)</t>
  </si>
  <si>
    <t>männlich (10 bis u. 21 J.)</t>
  </si>
  <si>
    <t>weiblich (10 bis u. 21 J.)</t>
  </si>
  <si>
    <t>männlich (6 bis u. 21 J.)</t>
  </si>
  <si>
    <t>weiblich (6 bis u. 21 J.)</t>
  </si>
  <si>
    <t>Erziehungsberatung</t>
  </si>
  <si>
    <t>Vollzeitpflege</t>
  </si>
  <si>
    <t>Heimerziehung und stat. Hilfen gem. § 27,2</t>
  </si>
  <si>
    <t>Inanspruchnahme pro 10.000</t>
  </si>
  <si>
    <t>HzE (ohne Erziehungsber.) insg. (Zahl der begonnenen Hilfen)</t>
  </si>
  <si>
    <t>darunter….</t>
  </si>
  <si>
    <t>Anteil Alleinerziehende</t>
  </si>
  <si>
    <t>Dauer von Vollzeitpflege</t>
  </si>
  <si>
    <t>durchschnittliche Dauer in Monaten</t>
  </si>
  <si>
    <t>Dauer von Heimerziehung und stat. Hilfen gem. § 27,2</t>
  </si>
  <si>
    <t>Intensität von amb. Hilfen</t>
  </si>
  <si>
    <t>durch. Dauer in Fachleistungsst. p. Woche</t>
  </si>
  <si>
    <t>Belastungsklasse</t>
  </si>
  <si>
    <t>HzE insg. (einschl. EB) Zahl der Kinder</t>
  </si>
  <si>
    <t>Ambulante Hilfen gem. §§ 27,2, 29-35 SGB VIII (Zahl der Hilfen)</t>
  </si>
  <si>
    <t>Ambulante Hilfen gem. §§ 27,2, 29-35 SGB VIII  (Zahl der Kinder)</t>
  </si>
  <si>
    <t>Rückfragen/Anregungen zum Excel-Tool an:
thomas.fink@lwl.org</t>
  </si>
  <si>
    <t>HzE insg. (einschl. EB) Zahl der Hilfen</t>
  </si>
  <si>
    <t>HzE insg (ohne Beratung) Zahl der Hilfen</t>
  </si>
  <si>
    <r>
      <t>Intensität von ambulanten Hilfen (andauernde Hilfen)</t>
    </r>
    <r>
      <rPr>
        <sz val="10"/>
        <rFont val="Calibri"/>
        <family val="2"/>
      </rPr>
      <t>¹</t>
    </r>
  </si>
  <si>
    <t>Ambulante Hilfen gem. §§ 27,2, 29-32, 35 SGB VIII (Zahl der Kinder)</t>
  </si>
  <si>
    <t>Quelle: IT.NRW, Zusammenstellung und Berechnung Arbeitsstelle Kinder- und Jugendhilfestatistik</t>
  </si>
  <si>
    <t>Bielefeld, krfr. Stadt</t>
  </si>
  <si>
    <t>Geilenkirchen, Stadt</t>
  </si>
  <si>
    <r>
      <t>18 Jahre und älter</t>
    </r>
    <r>
      <rPr>
        <vertAlign val="superscript"/>
        <sz val="10"/>
        <rFont val="Arial"/>
        <family val="2"/>
      </rPr>
      <t>1</t>
    </r>
  </si>
  <si>
    <r>
      <t>10 Jahre und älter</t>
    </r>
    <r>
      <rPr>
        <vertAlign val="superscript"/>
        <sz val="10"/>
        <rFont val="Arial"/>
        <family val="2"/>
      </rPr>
      <t>1</t>
    </r>
  </si>
  <si>
    <r>
      <t>insgesamt</t>
    </r>
    <r>
      <rPr>
        <vertAlign val="superscript"/>
        <sz val="10"/>
        <rFont val="Arial"/>
        <family val="2"/>
      </rPr>
      <t>2</t>
    </r>
  </si>
  <si>
    <t>Inanspruchnahme pro 10.000 der 6- bis unter 21-Jährigen</t>
  </si>
  <si>
    <t>Die Hilfen für junge Volljährige sind hier – wie auch in den vorherigen Veröffentlichungen der Jugendamtstabellen – mitberücksichtigt.</t>
  </si>
  <si>
    <r>
      <rPr>
        <sz val="9"/>
        <rFont val="Arial"/>
        <family val="2"/>
      </rPr>
      <t xml:space="preserve"> </t>
    </r>
    <r>
      <rPr>
        <i/>
        <sz val="9"/>
        <rFont val="Arial"/>
        <family val="2"/>
      </rPr>
      <t>Quelle: IT.NRW,  Zusammenstellung und Berechnung Arbeitsstelle Kinder- und Jugendhilfestatistik</t>
    </r>
  </si>
  <si>
    <t xml:space="preserve">Methodische Hinweise </t>
  </si>
  <si>
    <t>Datenausfälle</t>
  </si>
  <si>
    <t>Grund für den Ausfall</t>
  </si>
  <si>
    <t>Datenjahr</t>
  </si>
  <si>
    <t>2021-2024</t>
  </si>
  <si>
    <t>Greven, Stadt</t>
  </si>
  <si>
    <t>Weitere Hinweise</t>
  </si>
  <si>
    <t>Tabelle 11: Eckwerte zur Höhe der Pro-Kopf-Ausgaben der Jugendämter für die Hilfen zur Erziehung (einschl. der Hilfen für junge Volljährige) nach Jugendamtstypen in Nordrhein-Westfalen; 2024 (Angaben in EUR pro unter 21-Jährigen)</t>
  </si>
  <si>
    <t/>
  </si>
  <si>
    <t>Tabelle 2: Bevölkerung in den Jugendamtsbezirken in Nordrhein-Westfalen 2024</t>
  </si>
  <si>
    <t>(Angaben der Bevölkerungsfortschreibung zum 31.12.2024 basieren auf dem Zensus 2022)</t>
  </si>
  <si>
    <t>/</t>
  </si>
  <si>
    <t>Essen, krfr. Stadt</t>
  </si>
  <si>
    <t>Die Stadt Essen konnte aufgrund einer technischen Neuausrichtung, die mit einer umfangreichen Umstellung der Fachverfahren verbunden war, keine validen und qualitätsgesicherten Daten an das Statistische Landesamt übermitteln.</t>
  </si>
  <si>
    <t>Es liegen ausschließlich Daten zur Erziehungsberatung vor.</t>
  </si>
  <si>
    <t>Bevölkerung in den Jugendamtsbezirken in Nordrhein-Westfalen 2024</t>
  </si>
  <si>
    <t>Dauer von familienersetzenden Hilfen und Intensität von ambulanten Leistungen in den Jugendamtsbezirken Nordrhein-Westfalens; 2024 (andauernde und beendete Hilfen, Anzahl der Hilfen absolut und durchschnittliche Dauer der Leistungen)</t>
  </si>
  <si>
    <t>Eckwerte zur Höhe der Pro-Kopf-Ausgaben der Jugendämter für die Hilfen zur Erziehung (einschl. der Hilfen für junge Volljährige) nach Jugendamtstypen in Nordrhein-Westfalen; 2024 (Angaben pro unter 21-Jährigen)</t>
  </si>
  <si>
    <t>Jugendamtstabellen 2024, Datengrundlage für das HzE-Berichtswesen NRW 2026</t>
  </si>
  <si>
    <t xml:space="preserve">Datenbasis ist das Jahr 2024; siehe zur näheren Erläuterung Erdmann, J./Mühlmann, T. (2026); verfügbar unter: https://www.akjstat.tu-dortmund.de/fileadmin/user_upload/Neuberechnung_Jugendamtstypen_HzE_NRW_2026_Datenbasis_2024.pdf </t>
  </si>
  <si>
    <r>
      <t>Jugendamts-typ [JAT] (2024)</t>
    </r>
    <r>
      <rPr>
        <sz val="10"/>
        <rFont val="Calibri"/>
        <family val="2"/>
      </rPr>
      <t xml:space="preserve">
</t>
    </r>
    <r>
      <rPr>
        <sz val="10"/>
        <rFont val="Arial"/>
        <family val="2"/>
      </rPr>
      <t>(1-10)¹</t>
    </r>
  </si>
  <si>
    <t>Belastungs-klasse 2024 (1-4)¹</t>
  </si>
  <si>
    <t>Neuberechnung der Jugendamtstypen für 2026 (Datenbasis 2024)</t>
  </si>
  <si>
    <t xml:space="preserve">Die Ergebnisse werden hier für die kreisfreien Städte und die Kreise dargestellt. Die Ergebnisse zu den kreisangehörigen Gemeinden mit einem eigenen Jugendamt werden dabei ihrem jeweiligen Kreis zugeordnet. </t>
  </si>
  <si>
    <r>
      <rPr>
        <i/>
        <sz val="10"/>
        <rFont val="Arial"/>
        <family val="2"/>
      </rPr>
      <t>Anmerkungen</t>
    </r>
    <r>
      <rPr>
        <sz val="10"/>
        <rFont val="Arial"/>
        <family val="2"/>
      </rPr>
      <t xml:space="preserve">: </t>
    </r>
  </si>
  <si>
    <r>
      <rPr>
        <i/>
        <sz val="10"/>
        <rFont val="Arial"/>
        <family val="2"/>
      </rPr>
      <t>Datenausfälle</t>
    </r>
    <r>
      <rPr>
        <sz val="10"/>
        <rFont val="Arial"/>
        <family val="2"/>
      </rPr>
      <t xml:space="preserve">: </t>
    </r>
  </si>
  <si>
    <r>
      <rPr>
        <i/>
        <sz val="10"/>
        <rFont val="Arial"/>
        <family val="2"/>
      </rPr>
      <t>Anmerkung</t>
    </r>
    <r>
      <rPr>
        <sz val="10"/>
        <rFont val="Arial"/>
        <family val="2"/>
      </rPr>
      <t>:</t>
    </r>
  </si>
  <si>
    <t>Die Hilfen für junge Volljährige sind hier – wie auch in den vorherigen Veröffentlichungen der Jugendamtstabellen – mitberücksichtigt. Siehe auch Anmerkung in Tab. 3a.</t>
  </si>
  <si>
    <t>Die Fallzahlen der 18- bis unter 27-Jährigen werden auf die Bevölkerungsgruppe der 18- bis unter 21-Jährigen bezogen.</t>
  </si>
  <si>
    <t>Die Fallzahlen der unter 27-Jährigen werden auf die Bevölkerungsgruppe der unter 21-Jährigen bezogen.</t>
  </si>
  <si>
    <r>
      <rPr>
        <i/>
        <sz val="10"/>
        <rFont val="Arial"/>
        <family val="2"/>
      </rPr>
      <t>Datenausfälle</t>
    </r>
    <r>
      <rPr>
        <sz val="10"/>
        <rFont val="Arial"/>
        <family val="2"/>
      </rPr>
      <t>:</t>
    </r>
  </si>
  <si>
    <t>Altersgruppe der 10- bis unter 27-Jährigen</t>
  </si>
  <si>
    <t xml:space="preserve">Anmerkung: </t>
  </si>
  <si>
    <t xml:space="preserve">Die Hilfen für junge Volljährige sind hier – wie auch in den vorherigen Veröffentlichungen der Jugendamtstabellen – mitberücksichtigt. </t>
  </si>
  <si>
    <t>Datenausfälle:</t>
  </si>
  <si>
    <t>Die Stadt Essen konnte aufgrund einer technischen Neuausrichtung, die mit einer umfangreichen Umstellung der Fachverfahren verbunden war, keine validen und qualitätsgesicherten Daten an das Statistische Landesamt übermitteln; Für die Stadt Greven sind aufgrund einer Softwareumstellung im Jahr 2020 und einer Fehlkonfiguration der Software die Meldungen zu den Eingliederungshilfen gem. § 35a SGB VIII im Berichtszeitraum 2021–2024 nicht mit eingeflossen.</t>
  </si>
  <si>
    <t>Anmerkung:</t>
  </si>
  <si>
    <t xml:space="preserve">Datenausfälle: </t>
  </si>
  <si>
    <t xml:space="preserve">Ergebnisse zu den Jugendamtstypen liegen für diese Auswertung nicht vor. </t>
  </si>
  <si>
    <t xml:space="preserve">Greven, Stadt  </t>
  </si>
  <si>
    <t>Langenfeld (Rhld.), Stadt</t>
  </si>
  <si>
    <t>Jugend-amtstyp [JAT] (2024)
(1-10)</t>
  </si>
  <si>
    <t>Strukturtyp (2024) 
(1-4)</t>
  </si>
  <si>
    <r>
      <t>Strukturtyp (2024) (1-4)</t>
    </r>
    <r>
      <rPr>
        <sz val="10"/>
        <rFont val="Calibri"/>
        <family val="2"/>
      </rPr>
      <t>³</t>
    </r>
  </si>
  <si>
    <t>Belastungs-klasse (2024) 
(1-4)</t>
  </si>
  <si>
    <t>Jugend-amtstyp [JAT] (2024) (1-10)</t>
  </si>
  <si>
    <t>Strukturtyp (2024) (1-4)</t>
  </si>
  <si>
    <t xml:space="preserve">Belastungs-klasse (2024) (1-4) </t>
  </si>
  <si>
    <t>Belastungs-klasse (2024) (1-4)</t>
  </si>
  <si>
    <t xml:space="preserve">Der Bericht ist verfügbar unter: </t>
  </si>
  <si>
    <t xml:space="preserve">Eine Erläuterung der Jugendamtstypen (inkl. der verwendeten Abkürzungen) ist in Erdmann, J./Mühlmann, T. (2026) zu finden. Der Bericht ist verfügbar unter: </t>
  </si>
  <si>
    <t>https://www.akjstat.tu-dortmund.de/fileadmin/user_upload/Neuberechnung_Jugendamtstypen_HzE_NRW_2026_Datenbasis_2024.pdf</t>
  </si>
  <si>
    <t xml:space="preserve">Die in den Jugendamtstabellen verwendeten Vergleichsgruppen in Form der Jugendamtstypen wurden auf Grundlage der Datenbasis 2024 neu berechnet. Die Zuordnung der Jugendämter zu den Vergleichsgruppen wurde damit aktualisiert. 
Das methodische Vorgehen und die Ergebnisse werden in Erdmann. J./Mühlmann T. (2026) berichtet. Der Bericht ist verfügbar unter: 
</t>
  </si>
  <si>
    <t xml:space="preserve">1: Kreisfreie Städte; 2: Landkreise; 3: kreisangehörige Jugendämter mit weniger als 50.000 Einwohner:innen; 4: kreisangehörige Jugendämter mit 50.000 und mehr Einwohner:innen. </t>
  </si>
  <si>
    <t>Tabelle 3a: Leistungen der Hilfen zur Erziehung (einschl. Erziehungsberatung) und der Erziehungsberatung in den Jugendamtsbezirken der Kreise und kreisfreien Städte Nordrhein-Westfalens; 2024 (Aufsummierung der am 31.12. eines Jahres andauernden und der innerhalb eines Jahres beendeten Hilfen; Angaben absolut, Inanspruchnahme pro 10.000 der unter 21-jährigen Bevölkerung) (Kreise und kreisefreie Städte sind alphabetisch sortiert))</t>
  </si>
  <si>
    <t>Leistungen der Hilfen zur Erziehung (einschl. Erziehungsberatung) und der Erziehungsberatung in den Jugendamtsbezirken der Kreise und kreisfreien Städte Nordrhein-Westfalens; 2024 (Aufsummierung der am 31.12. eines Jahres andauernden und der innerhalb eines Jahres beendeten Hilfen; Angaben absolut, Inanspruchnahme pro 10.000 der unter 21-jährigen Bevölkerung) (Jugendamtsbezirke sind alphabetisch sortiert))</t>
  </si>
  <si>
    <t>Leistungen der Hilfen zur Erziehung (ohne Erziehungsberatung) nach Leistungssegmenten in den Jugendamtsbezirken Nordrhein-Westfalens; 2024 (Aufsummierung der am 31.12. eines Jahres andauernden und der innerhalb eines Jahres beendeten Hilfen; Angaben absolut) (Jugendamtsbezirke sind innerhalb der Jugendamtstypen alphabetisch sortiert))</t>
  </si>
  <si>
    <t>Inanspruchnahme von Leistungen der Hilfen zur Erziehung (ohne Erziehungsberatung) nach Leistungssegmenten in den Jugendamtsbezirken Nordrhein-Westfalens; 2024 (Aufsummierung der am 31.12. eines Jahres andauernden und der innerhalb eines Jahres beendeten Hilfen; Angaben pro 10.000 der unter 21-jährigen Bevölkerung) (Jugendamtsbezirke sind innerhalb der Jugendamtstypen alphabetisch sortiert))</t>
  </si>
  <si>
    <t>Inanspruchnahme von Leistungen der Hilfen zur Erziehung (ohne Erziehungsberatung) nach Altersgruppen und Leistungssegmenten in den Jugendamtsbezirken Nordrhein-Westfalens; 2024 (andauernde Hilfen am 31.12.; Angaben pro 10.000 der altersgleichen Bevölkerung) (Jugendamtsbezirke sind innerhalb der Jugendamtstypen alphabetisch sortiert))</t>
  </si>
  <si>
    <t>Inanspruchnahme von Leistungen der Hilfen zur Erziehung (ohne Erziehungsberatung) nach Geschlecht und Leistungssegmenten in den Jugendamtsbezirken Nordrhein-Westfalens; 2024 (Aufsummierung der am 31.12. eines Jahres andauernden und der innerhalb eines Jahres beendeten Leistungen; Angaben pro 10.000 der unter 21-jährigen Bevölkerung) (Jugendamtsbezirke sind innerhalb der Jugendamtstypen alphabetisch sortiert))</t>
  </si>
  <si>
    <t>Erziehungsberatung (§ 28 SGB VIII) nach Altersgruppen und Geschlecht  in den Jugendamtsbezirken der Kreise und kreisfreien Städte Nordrhein-Westfalens; 2024 (andauernde Hilfen am 31.12.; Angaben absolut, Inanspruchnahme pro 10.000 der altersgleichen Bevölkerung) (Jugendamtsbezirke sind alphabetisch sortiert))</t>
  </si>
  <si>
    <t>Eingliederungshilfen (§ 35a SGB VIII) nach Altersgruppen und Geschlecht in den Jugendamtsbezirken Nordrhein-Westfalens; 2024 (Aufsummierung der am 31.12. eines Jahres andauernden und der innerhalb eines Jahres beendeten Leistungen; Angaben absolut, Inanspruchnahme pro 10.000 der altersgleichen Bevölkerung) (Jugendamtsbezirke sind innerhalb der Jugendamtstypen alphabetisch sortiert))</t>
  </si>
  <si>
    <t>Lebenslagen von Hilfen zur Erziehung in Anspruch nehmenden jungen Menschen (ohne Erziehungsberatung) in den Jugendamtsbezirken Nordrhein-Westfalens; 2024 (begonnene Hilfen, Angaben absolut und in %) (Jugendamtsbezirke sind innerhalb der Jugendamtstypen alphabetisch sortiert))</t>
  </si>
  <si>
    <t>Tabelle 3b: Leistungen der Hilfen zur Erziehung (ohne Erziehungsberatung) nach Leistungssegmenten in den Jugendamtsbezirken Nordrhein-Westfalens; 2024 (Aufsummierung der am 31.12. eines Jahres andauernden und der innerhalb eines Jahres beendeten Hilfen; Angaben absolut) (Jugendamtsbezirke sind innerhalb der Jugendamtstypen alphabetisch sortiert))</t>
  </si>
  <si>
    <t>Tabelle 4: Inanspruchnahme von Leistungen der Hilfen zur Erziehung (ohne Erziehungsberatung) nach Leistungssegmenten in den Jugendamtsbezirken Nordrhein-Westfalens; 2024 (Aufsummierung der am 31.12. eines Jahres andauernden und der innerhalb eines Jahres beendeten Hilfen; Angaben pro 10.000 der unter 21-jährigen Bevölkerung) (Jugendamtsbezirke sind innerhalb der Jugendamtstypen alphabetisch sortiert))</t>
  </si>
  <si>
    <t>Tabelle 5: Inanspruchnahme von Leistungen der Hilfen zur Erziehung (ohne Erziehungsberatung) nach Altersgruppen und Leistungssegmenten in den Jugendamtsbezirken Nordrhein-Westfalens; 2024 (andauernde Hilfen am 31.12.; Angaben pro 10.000 der altersgleichen Bevölkerung) (Jugendamtsbezirke sind innerhalb der Jugendamtstypen alphabetisch sortiert))</t>
  </si>
  <si>
    <t>Tabelle 6: Inanspruchnahme von Leistungen der Hilfen zur Erziehung (ohne Erziehungsberatung) nach Geschlecht und Leistungssegmenten in den Jugendamtsbezirken Nordrhein-Westfalens; 2024 (Aufsummierung der am 31.12. eines Jahres andauernden und der innerhalb eines Jahres beendeten Leistungen; Angaben pro 10.000 der unter 21-jährigen Bevölkerung) (Jugendamtsbezirke sind innerhalb der Jugendamtstypen alphabetisch sortiert))</t>
  </si>
  <si>
    <t>Tabelle 7: Erziehungsberatung (§ 28 SGB VIII) nach Altersgruppen und Geschlecht in den Jugendamtsbezirken der Kreise und kreisfreien Städte Nordrhein-Westfalens; 2024 (andauernde Hilfen am 31.12.; Angaben absolut, Inanspruchnahme pro 10.000 der altersgleichen Bevölkerung) (Kreise und kreisfreie Städte sind alphabetisch sortiert))</t>
  </si>
  <si>
    <t>Tabelle 8: Eingliederungshilfen (§ 35a SGB VIII) nach Altersgruppen und Geschlecht in den Jugendamtsbezirken Nordrhein-Westfalens; 2024 (Aufsummierung der am 31.12. eines Jahres andauernden und der innerhalb eines Jahres beendeten Leistungen; Angaben absolut, Inanspruchnahme pro 10.000 der altersgleichen Bevölkerung) (Jugendamtsbezirke sind innerhalb der Jugendamtstypen alphabetisch sortiert))</t>
  </si>
  <si>
    <t>Tabelle 9: Lebenslagen von Hilfen zur Erziehung in Anspruch nehmenden jungen Menschen (ohne Erziehungsberatung) in den Jugendamtsbezirken Nordrhein-Westfalens; 2024 (begonnene Hilfen, Angaben absolut und in %) (Jugendamtsbezirke sind innerhalb der Jugendamtstypen alphabetisch sortiert))</t>
  </si>
  <si>
    <t>Tabelle 10: Dauer von familienersetzenden Hilfen und Intensität von ambulanten Leistungen in den Jugendamtsbezirken Nordrhein-Westfalens; 2024 (andauernde und beendete Hilfen, Anzahl der Hilfen absolut und durchschnittliche Dauer der Leistungen) (Jugendamtsbezirke sind innerhalb der Jugendamtstypen alphabetisch sortiert))</t>
  </si>
  <si>
    <t>Aufgrund eines Software-Problems liegen keine Meldungen zu den Eingliederungshilfen gem. § 35a SGB VIII der Stadt Greven für den Berichtszeitraum 2021-2024 vor.</t>
  </si>
  <si>
    <t>Bei der Intensität werden nur die andauernden Hilfen berücksichtigt, die hauptsächlich über Fachleistungsstunden (FLS) abgerechnet werden. Im Einzelnen werden hier die ambulanten und sonstigen „27,2er-Hilfen”, die Soziale Gruppenarbeit, die Hilfen gem. § 30 SGB VIII sowie die SPFH berücksichtigt. Es werden dabei auch nur die Hilfen berücksichtigt, die über FLS abgerechnet werden.</t>
  </si>
  <si>
    <t>2. Bevölkerung in den Jugendamtsbezirken in Nordrhein-Westfalen 2024</t>
  </si>
  <si>
    <r>
      <t>3a. Leistungen der Hilfen zur Erziehung (</t>
    </r>
    <r>
      <rPr>
        <b/>
        <u/>
        <sz val="10"/>
        <rFont val="Segoe UI"/>
        <family val="2"/>
      </rPr>
      <t>einschl. Erziehungsberatung</t>
    </r>
    <r>
      <rPr>
        <b/>
        <sz val="10"/>
        <rFont val="Segoe UI"/>
        <family val="2"/>
      </rPr>
      <t>) und der Erziehungsberatung in den Jugendamtsbezirken der Kreise und kreisfreien Städte Nordrhein-Westfalens; 2024 (Aufsummierung der zum 31.12. eines Jahres andauernden und der innerhalb eines Jahres beendeten Hilfen; Angaben absolut, Inanspruchnahme pro 10.000 der unter 21-jährigen Bevölkerung)</t>
    </r>
  </si>
  <si>
    <t>3b. Leistungen der Hilfen zur Erziehung (ohne Erziehungsberatung) nach Leistungssegmenten in den Jugendamtsbezirken Nordrhein-Westfalens; 2024 (Aufsummierung der zum 31.12. eines Jahres andauernden und der innerhalb eines Jahres beendeten Hilfen; Angaben absolut)</t>
  </si>
  <si>
    <t>4. Inanspruchnahme von Leistungen der Hilfen zur Erziehung (ohne Erziehungsberatung) nach Leistungssegmenten in den Jugendamtsbezirken Nordrhein-Westfalens; 2024 (Aufsummierung der am 31.12. eines Jahres andauernden und der innerhalb eines Jahres beendeten Hilfen; Angaben pro 10.000 der unter 21-jährigen Bevölkerung)</t>
  </si>
  <si>
    <t>5. Inanspruchnahme von Leistungen der Hilfen zur Erziehung nach Altersgruppen und Leistungssegmenten in den Jugendamtsbezirken Nordrhein-Westfalens; 2024 (am 31.12. andauernde Hilfen; Angaben pro 10.000 der altersgleichen Bevölkerung)</t>
  </si>
  <si>
    <t xml:space="preserve">6. Inanspruchnahme von Leistungen der Hilfen zur Erziehung nach Geschlecht und Leistungssegmenten in den Jugendamtsbezirken Nordrhein-Westfalens; 2024 (Aufsummierung der zum 31.12. eines Jahres andauernden und der innerhalb eines Jahres beendeten Leistungen; Angaben pro 10.000 der unter 21-jährigen Bevölkerung) </t>
  </si>
  <si>
    <t>7. Erziehungsberatung (§ 28 SGB VIII) nach Altersgruppen und Geschlecht  in den Jugendamtsbezirken der Kreise und kreisfreien Städte Nordrhein-Westfalens; 2024 (andauernde Hilfen am 31.12; Angaben absolut, Inanspruchnahme pro 10.000 der altersgleichen Bevölkerung)</t>
  </si>
  <si>
    <t xml:space="preserve">8. Eingliederungshilfen (§ 35a SGB VIII) nach Altersgruppen und Geschlecht in den Jugendamtsbezirken Nordrhein-Westfalens; 2024 (Aufsummierung der zum 31.12. eines Jahres andauernden und der innerhalb eines Jahres beendeten Leistungen; Angaben absolut, Inanspruchnahme pro 10.000 der altersgleichen Bevölkerung) </t>
  </si>
  <si>
    <t xml:space="preserve">9. Lebenslagen von Hilfen zur Erziehung in Anspruch nehmenden jungen Menschen (ohne Erziehungsberatung) in den Jugendamtsbezirken Nordrhein-Westfalens; 2024 (begonnene Hilfen, Angaben absolut und in %) </t>
  </si>
  <si>
    <t>10. Dauer von familienersetzenden Hilfen und Intensität von ambulanten Leistungen in den Jugendamtsbezirken Nordrhein-Westfalens; 2024 (andauernde und beendete Hilfen, Anzahl der Hilfen absolut und durchschnittliche Dauer der Leistungen)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</si>
</sst>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
    <numFmt numFmtId="166" formatCode="#,##0.0"/>
    <numFmt numFmtId="167" formatCode="##\ ##"/>
    <numFmt numFmtId="168" formatCode="##\ ##\ #"/>
    <numFmt numFmtId="169" formatCode="##\ ##\ ##"/>
    <numFmt numFmtId="170" formatCode="##\ ##\ ##\ ###"/>
    <numFmt numFmtId="171" formatCode="\5######"/>
    <numFmt numFmtId="172" formatCode="#\ ##0"/>
  </numFmts>
  <fonts count="65">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Times New Roman"/>
      <family val="1"/>
    </font>
    <font>
      <sz val="10"/>
      <name val="Arial"/>
      <family val="2"/>
    </font>
    <font>
      <b/>
      <sz val="11"/>
      <name val="Times New Roman"/>
      <family val="1"/>
    </font>
    <font>
      <sz val="11"/>
      <name val="Times New Roman"/>
      <family val="1"/>
    </font>
    <font>
      <b/>
      <sz val="14"/>
      <name val="Times New Roman"/>
      <family val="1"/>
    </font>
    <font>
      <b/>
      <sz val="8"/>
      <name val="Times New Roman"/>
      <family val="1"/>
    </font>
    <font>
      <b/>
      <sz val="10"/>
      <name val="Arial"/>
      <family val="2"/>
    </font>
    <font>
      <sz val="10"/>
      <name val="Arial"/>
      <family val="2"/>
    </font>
    <font>
      <sz val="10"/>
      <color indexed="8"/>
      <name val="Arial"/>
      <family val="2"/>
    </font>
    <font>
      <b/>
      <sz val="10"/>
      <color indexed="8"/>
      <name val="Arial"/>
      <family val="2"/>
    </font>
    <font>
      <sz val="10"/>
      <name val="Arial"/>
      <family val="2"/>
    </font>
    <font>
      <sz val="11"/>
      <color rgb="FF006100"/>
      <name val="Calibri"/>
      <family val="2"/>
      <scheme val="minor"/>
    </font>
    <font>
      <sz val="11"/>
      <name val="Calibri"/>
      <family val="2"/>
    </font>
    <font>
      <sz val="10"/>
      <name val="MetaNormalLF-Roman"/>
    </font>
    <font>
      <sz val="11"/>
      <name val="Arial"/>
      <family val="2"/>
    </font>
    <font>
      <sz val="10"/>
      <name val="Arial"/>
      <family val="2"/>
    </font>
    <font>
      <b/>
      <sz val="16"/>
      <name val="Arial"/>
      <family val="2"/>
    </font>
    <font>
      <sz val="10"/>
      <name val="Arial"/>
      <family val="2"/>
    </font>
    <font>
      <sz val="9"/>
      <name val="Arial"/>
      <family val="2"/>
    </font>
    <font>
      <b/>
      <sz val="14"/>
      <name val="Arial"/>
      <family val="2"/>
    </font>
    <font>
      <b/>
      <sz val="12"/>
      <name val="Arial"/>
      <family val="2"/>
    </font>
    <font>
      <i/>
      <sz val="9"/>
      <name val="Arial"/>
      <family val="2"/>
    </font>
    <font>
      <b/>
      <i/>
      <sz val="14"/>
      <name val="Arial"/>
      <family val="2"/>
    </font>
    <font>
      <sz val="8"/>
      <name val="Arial"/>
      <family val="2"/>
    </font>
    <font>
      <sz val="10"/>
      <name val="Calibri"/>
      <family val="2"/>
    </font>
    <font>
      <sz val="12"/>
      <color indexed="8"/>
      <name val="Arial"/>
      <family val="2"/>
    </font>
    <font>
      <sz val="12"/>
      <color indexed="8"/>
      <name val="Calibri"/>
      <family val="2"/>
    </font>
    <font>
      <b/>
      <sz val="9"/>
      <color indexed="81"/>
      <name val="Tahoma"/>
      <family val="2"/>
    </font>
    <font>
      <u/>
      <sz val="10"/>
      <color theme="10"/>
      <name val="Arial"/>
      <family val="2"/>
    </font>
    <font>
      <sz val="10"/>
      <name val="Segoe UI"/>
      <family val="2"/>
    </font>
    <font>
      <b/>
      <sz val="10"/>
      <name val="Segoe UI"/>
      <family val="2"/>
    </font>
    <font>
      <sz val="9"/>
      <color indexed="81"/>
      <name val="Segoe UI"/>
      <family val="2"/>
    </font>
    <font>
      <b/>
      <u/>
      <sz val="10"/>
      <name val="Segoe UI"/>
      <family val="2"/>
    </font>
    <font>
      <sz val="9"/>
      <color indexed="81"/>
      <name val="Tahoma"/>
      <family val="2"/>
    </font>
    <font>
      <b/>
      <sz val="14"/>
      <color rgb="FFFF0000"/>
      <name val="Times New Roman"/>
      <family val="1"/>
    </font>
    <font>
      <b/>
      <sz val="12"/>
      <color rgb="FFFF0000"/>
      <name val="Arial"/>
      <family val="2"/>
    </font>
    <font>
      <sz val="11"/>
      <color indexed="8"/>
      <name val="Calibri"/>
      <family val="2"/>
      <scheme val="minor"/>
    </font>
    <font>
      <vertAlign val="superscript"/>
      <sz val="10"/>
      <name val="Arial"/>
      <family val="2"/>
    </font>
    <font>
      <sz val="11"/>
      <color rgb="FFFF0000"/>
      <name val="Times New Roman"/>
      <family val="1"/>
    </font>
    <font>
      <b/>
      <sz val="14"/>
      <color rgb="FFFF0000"/>
      <name val="Arial"/>
      <family val="2"/>
    </font>
    <font>
      <u/>
      <sz val="11"/>
      <name val="Arial"/>
      <family val="2"/>
    </font>
    <font>
      <b/>
      <sz val="11"/>
      <name val="Arial"/>
      <family val="2"/>
    </font>
    <font>
      <sz val="11"/>
      <name val="Calibri"/>
      <family val="2"/>
      <scheme val="minor"/>
    </font>
    <font>
      <b/>
      <sz val="9"/>
      <color indexed="81"/>
      <name val="Segoe UI"/>
      <family val="2"/>
    </font>
    <font>
      <i/>
      <sz val="10"/>
      <name val="Arial"/>
      <family val="2"/>
    </font>
    <font>
      <sz val="10"/>
      <color rgb="FFFF0000"/>
      <name val="Arial"/>
      <family val="2"/>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theme="9" tint="0.79998168889431442"/>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1"/>
        <bgColor indexed="64"/>
      </patternFill>
    </fill>
    <fill>
      <patternFill patternType="solid">
        <fgColor theme="5" tint="0.59999389629810485"/>
        <bgColor indexed="64"/>
      </patternFill>
    </fill>
    <fill>
      <patternFill patternType="solid">
        <fgColor theme="0" tint="-4.9989318521683403E-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top/>
      <bottom style="thin">
        <color indexed="64"/>
      </bottom>
      <diagonal/>
    </border>
    <border>
      <left style="thin">
        <color indexed="22"/>
      </left>
      <right style="thin">
        <color indexed="64"/>
      </right>
      <top/>
      <bottom style="thin">
        <color indexed="22"/>
      </bottom>
      <diagonal/>
    </border>
    <border>
      <left style="thin">
        <color indexed="22"/>
      </left>
      <right style="thin">
        <color auto="1"/>
      </right>
      <top style="thin">
        <color indexed="22"/>
      </top>
      <bottom style="thin">
        <color indexed="22"/>
      </bottom>
      <diagonal/>
    </border>
    <border>
      <left style="thin">
        <color indexed="22"/>
      </left>
      <right style="thin">
        <color indexed="64"/>
      </right>
      <top style="thin">
        <color indexed="22"/>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s>
  <cellStyleXfs count="53323">
    <xf numFmtId="0" fontId="0" fillId="0" borderId="0"/>
    <xf numFmtId="0" fontId="27" fillId="0" borderId="0"/>
    <xf numFmtId="0" fontId="20" fillId="0" borderId="0"/>
    <xf numFmtId="0" fontId="29" fillId="0" borderId="0" applyNumberFormat="0" applyFont="0" applyFill="0" applyBorder="0" applyAlignment="0" applyProtection="0"/>
    <xf numFmtId="0" fontId="29" fillId="0" borderId="0" applyNumberFormat="0" applyFont="0" applyFill="0" applyBorder="0" applyAlignment="0" applyProtection="0"/>
    <xf numFmtId="0" fontId="29" fillId="0" borderId="0" applyNumberFormat="0" applyFont="0" applyFill="0" applyBorder="0" applyAlignment="0" applyProtection="0"/>
    <xf numFmtId="0" fontId="29" fillId="0" borderId="0" applyNumberFormat="0" applyFont="0" applyFill="0" applyBorder="0" applyAlignment="0" applyProtection="0"/>
    <xf numFmtId="0" fontId="31" fillId="2" borderId="0" applyNumberFormat="0" applyBorder="0" applyAlignment="0" applyProtection="0"/>
    <xf numFmtId="0" fontId="31" fillId="2" borderId="0" applyNumberFormat="0" applyBorder="0" applyAlignment="0" applyProtection="0"/>
    <xf numFmtId="0" fontId="31" fillId="2"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0" fontId="31" fillId="7" borderId="0" applyNumberFormat="0" applyBorder="0" applyAlignment="0" applyProtection="0"/>
    <xf numFmtId="167" fontId="31" fillId="0" borderId="1">
      <alignment horizontal="left"/>
    </xf>
    <xf numFmtId="167" fontId="30" fillId="0" borderId="1">
      <alignment horizontal="left"/>
    </xf>
    <xf numFmtId="167" fontId="30" fillId="0" borderId="1">
      <alignment horizontal="left"/>
    </xf>
    <xf numFmtId="167" fontId="30" fillId="0" borderId="1">
      <alignment horizontal="left"/>
    </xf>
    <xf numFmtId="167" fontId="30" fillId="0" borderId="1">
      <alignment horizontal="left"/>
    </xf>
    <xf numFmtId="167" fontId="19" fillId="0" borderId="1">
      <alignment horizontal="left"/>
    </xf>
    <xf numFmtId="167" fontId="31" fillId="0" borderId="1">
      <alignment horizontal="left"/>
    </xf>
    <xf numFmtId="167" fontId="31" fillId="0" borderId="1">
      <alignment horizontal="left"/>
    </xf>
    <xf numFmtId="167" fontId="31" fillId="0" borderId="1">
      <alignment horizontal="left"/>
    </xf>
    <xf numFmtId="167" fontId="31" fillId="0" borderId="1">
      <alignment horizontal="left"/>
    </xf>
    <xf numFmtId="167" fontId="31" fillId="0" borderId="1">
      <alignment horizontal="left"/>
    </xf>
    <xf numFmtId="167" fontId="31" fillId="0" borderId="1">
      <alignment horizontal="left"/>
    </xf>
    <xf numFmtId="167" fontId="31" fillId="0" borderId="1">
      <alignment horizontal="left"/>
    </xf>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5"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8"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0" fontId="31" fillId="11" borderId="0" applyNumberFormat="0" applyBorder="0" applyAlignment="0" applyProtection="0"/>
    <xf numFmtId="168" fontId="31" fillId="0" borderId="1">
      <alignment horizontal="left"/>
    </xf>
    <xf numFmtId="168" fontId="30" fillId="0" borderId="1">
      <alignment horizontal="left"/>
    </xf>
    <xf numFmtId="168" fontId="30" fillId="0" borderId="1">
      <alignment horizontal="left"/>
    </xf>
    <xf numFmtId="168" fontId="30" fillId="0" borderId="1">
      <alignment horizontal="left"/>
    </xf>
    <xf numFmtId="168" fontId="30" fillId="0" borderId="1">
      <alignment horizontal="left"/>
    </xf>
    <xf numFmtId="168" fontId="19" fillId="0" borderId="1">
      <alignment horizontal="left"/>
    </xf>
    <xf numFmtId="168" fontId="31" fillId="0" borderId="1">
      <alignment horizontal="left"/>
    </xf>
    <xf numFmtId="168" fontId="31" fillId="0" borderId="1">
      <alignment horizontal="left"/>
    </xf>
    <xf numFmtId="168" fontId="31" fillId="0" borderId="1">
      <alignment horizontal="left"/>
    </xf>
    <xf numFmtId="168" fontId="31" fillId="0" borderId="1">
      <alignment horizontal="left"/>
    </xf>
    <xf numFmtId="168" fontId="31" fillId="0" borderId="1">
      <alignment horizontal="left"/>
    </xf>
    <xf numFmtId="168" fontId="31" fillId="0" borderId="1">
      <alignment horizontal="left"/>
    </xf>
    <xf numFmtId="168" fontId="31" fillId="0" borderId="1">
      <alignment horizontal="left"/>
    </xf>
    <xf numFmtId="169" fontId="31" fillId="0" borderId="1">
      <alignment horizontal="left"/>
    </xf>
    <xf numFmtId="169" fontId="30" fillId="0" borderId="1">
      <alignment horizontal="left"/>
    </xf>
    <xf numFmtId="169" fontId="30" fillId="0" borderId="1">
      <alignment horizontal="left"/>
    </xf>
    <xf numFmtId="169" fontId="30" fillId="0" borderId="1">
      <alignment horizontal="left"/>
    </xf>
    <xf numFmtId="169" fontId="30" fillId="0" borderId="1">
      <alignment horizontal="left"/>
    </xf>
    <xf numFmtId="169" fontId="19" fillId="0" borderId="1">
      <alignment horizontal="left"/>
    </xf>
    <xf numFmtId="169" fontId="31" fillId="0" borderId="1">
      <alignment horizontal="left"/>
    </xf>
    <xf numFmtId="169" fontId="31" fillId="0" borderId="1">
      <alignment horizontal="left"/>
    </xf>
    <xf numFmtId="169" fontId="31" fillId="0" borderId="1">
      <alignment horizontal="left"/>
    </xf>
    <xf numFmtId="169" fontId="31" fillId="0" borderId="1">
      <alignment horizontal="left"/>
    </xf>
    <xf numFmtId="169" fontId="31" fillId="0" borderId="1">
      <alignment horizontal="left"/>
    </xf>
    <xf numFmtId="169" fontId="31" fillId="0" borderId="1">
      <alignment horizontal="left"/>
    </xf>
    <xf numFmtId="169" fontId="31" fillId="0" borderId="1">
      <alignment horizontal="left"/>
    </xf>
    <xf numFmtId="0" fontId="31" fillId="12" borderId="0" applyNumberFormat="0" applyBorder="0" applyAlignment="0" applyProtection="0"/>
    <xf numFmtId="0" fontId="31" fillId="12" borderId="0" applyNumberFormat="0" applyBorder="0" applyAlignment="0" applyProtection="0"/>
    <xf numFmtId="0" fontId="31" fillId="12"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0"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0" fontId="31" fillId="15" borderId="0" applyNumberFormat="0" applyBorder="0" applyAlignment="0" applyProtection="0"/>
    <xf numFmtId="170" fontId="31" fillId="0" borderId="1">
      <alignment horizontal="left"/>
    </xf>
    <xf numFmtId="170" fontId="30" fillId="0" borderId="1">
      <alignment horizontal="left"/>
    </xf>
    <xf numFmtId="170" fontId="30" fillId="0" borderId="1">
      <alignment horizontal="left"/>
    </xf>
    <xf numFmtId="170" fontId="30" fillId="0" borderId="1">
      <alignment horizontal="left"/>
    </xf>
    <xf numFmtId="170" fontId="30" fillId="0" borderId="1">
      <alignment horizontal="left"/>
    </xf>
    <xf numFmtId="170" fontId="19" fillId="0" borderId="1">
      <alignment horizontal="left"/>
    </xf>
    <xf numFmtId="170" fontId="31" fillId="0" borderId="1">
      <alignment horizontal="left"/>
    </xf>
    <xf numFmtId="170" fontId="31" fillId="0" borderId="1">
      <alignment horizontal="left"/>
    </xf>
    <xf numFmtId="170" fontId="31" fillId="0" borderId="1">
      <alignment horizontal="left"/>
    </xf>
    <xf numFmtId="170" fontId="31" fillId="0" borderId="1">
      <alignment horizontal="left"/>
    </xf>
    <xf numFmtId="170" fontId="31" fillId="0" borderId="1">
      <alignment horizontal="left"/>
    </xf>
    <xf numFmtId="170" fontId="31" fillId="0" borderId="1">
      <alignment horizontal="left"/>
    </xf>
    <xf numFmtId="170" fontId="31" fillId="0" borderId="1">
      <alignment horizontal="left"/>
    </xf>
    <xf numFmtId="0" fontId="31" fillId="16" borderId="0" applyNumberFormat="0" applyBorder="0" applyAlignment="0" applyProtection="0"/>
    <xf numFmtId="0" fontId="31" fillId="16"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7"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8"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3"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4"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19" borderId="0" applyNumberFormat="0" applyBorder="0" applyAlignment="0" applyProtection="0"/>
    <xf numFmtId="0" fontId="31" fillId="20" borderId="16" applyNumberFormat="0" applyAlignment="0" applyProtection="0"/>
    <xf numFmtId="0" fontId="31" fillId="20" borderId="16" applyNumberFormat="0" applyAlignment="0" applyProtection="0"/>
    <xf numFmtId="0" fontId="31" fillId="20" borderId="16" applyNumberFormat="0" applyAlignment="0" applyProtection="0"/>
    <xf numFmtId="0" fontId="31" fillId="20" borderId="17" applyNumberFormat="0" applyAlignment="0" applyProtection="0"/>
    <xf numFmtId="0" fontId="31" fillId="20" borderId="17" applyNumberFormat="0" applyAlignment="0" applyProtection="0"/>
    <xf numFmtId="0" fontId="31" fillId="20" borderId="17" applyNumberFormat="0" applyAlignment="0" applyProtection="0"/>
    <xf numFmtId="0" fontId="31" fillId="7" borderId="17" applyNumberFormat="0" applyAlignment="0" applyProtection="0"/>
    <xf numFmtId="0" fontId="31" fillId="7" borderId="17" applyNumberFormat="0" applyAlignment="0" applyProtection="0"/>
    <xf numFmtId="0" fontId="31" fillId="7" borderId="17" applyNumberFormat="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4"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1" borderId="0" applyNumberFormat="0" applyBorder="0" applyAlignment="0" applyProtection="0"/>
    <xf numFmtId="0" fontId="31" fillId="22" borderId="19" applyNumberFormat="0" applyFont="0" applyAlignment="0" applyProtection="0"/>
    <xf numFmtId="0" fontId="31" fillId="22" borderId="19" applyNumberFormat="0" applyFont="0" applyAlignment="0" applyProtection="0"/>
    <xf numFmtId="0" fontId="31" fillId="22" borderId="19" applyNumberFormat="0" applyFont="0" applyAlignment="0" applyProtection="0"/>
    <xf numFmtId="0" fontId="31"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1" fillId="0" borderId="0"/>
    <xf numFmtId="0" fontId="31" fillId="0" borderId="0"/>
    <xf numFmtId="0" fontId="32" fillId="0" borderId="0"/>
    <xf numFmtId="0" fontId="30" fillId="0" borderId="0"/>
    <xf numFmtId="0" fontId="31" fillId="0" borderId="0"/>
    <xf numFmtId="0" fontId="31" fillId="0" borderId="0"/>
    <xf numFmtId="0" fontId="30" fillId="0" borderId="0"/>
    <xf numFmtId="0" fontId="30" fillId="0" borderId="0"/>
    <xf numFmtId="0" fontId="30" fillId="0" borderId="0"/>
    <xf numFmtId="0" fontId="30" fillId="0" borderId="0"/>
    <xf numFmtId="0" fontId="32" fillId="0" borderId="0"/>
    <xf numFmtId="0" fontId="18"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0" fillId="0" borderId="0"/>
    <xf numFmtId="0" fontId="30" fillId="0" borderId="0"/>
    <xf numFmtId="0" fontId="30" fillId="0" borderId="0"/>
    <xf numFmtId="0" fontId="30" fillId="0" borderId="0"/>
    <xf numFmtId="0" fontId="30" fillId="0" borderId="0"/>
    <xf numFmtId="0" fontId="31" fillId="0" borderId="0" applyNumberFormat="0" applyFill="0" applyBorder="0" applyAlignment="0" applyProtection="0"/>
    <xf numFmtId="0" fontId="31" fillId="0" borderId="20" applyNumberFormat="0" applyFill="0" applyAlignment="0" applyProtection="0"/>
    <xf numFmtId="0" fontId="31" fillId="0" borderId="20" applyNumberFormat="0" applyFill="0" applyAlignment="0" applyProtection="0"/>
    <xf numFmtId="0" fontId="31" fillId="0" borderId="20"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1" applyNumberFormat="0" applyFill="0" applyAlignment="0" applyProtection="0"/>
    <xf numFmtId="0" fontId="31" fillId="0" borderId="22" applyNumberFormat="0" applyFill="0" applyAlignment="0" applyProtection="0"/>
    <xf numFmtId="0" fontId="31" fillId="0" borderId="22" applyNumberFormat="0" applyFill="0" applyAlignment="0" applyProtection="0"/>
    <xf numFmtId="0" fontId="31" fillId="0" borderId="22"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23"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23" borderId="24" applyNumberFormat="0" applyAlignment="0" applyProtection="0"/>
    <xf numFmtId="0" fontId="31" fillId="23" borderId="24" applyNumberFormat="0" applyAlignment="0" applyProtection="0"/>
    <xf numFmtId="0" fontId="31" fillId="23" borderId="24" applyNumberFormat="0" applyAlignment="0" applyProtection="0"/>
    <xf numFmtId="0" fontId="20" fillId="0" borderId="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17" fillId="0" borderId="0"/>
    <xf numFmtId="0" fontId="16" fillId="0" borderId="0"/>
    <xf numFmtId="0" fontId="20" fillId="0" borderId="0" applyNumberFormat="0" applyFont="0" applyFill="0" applyBorder="0" applyAlignment="0" applyProtection="0"/>
    <xf numFmtId="0" fontId="20" fillId="0" borderId="0"/>
    <xf numFmtId="0" fontId="20" fillId="0" borderId="0" applyNumberFormat="0" applyFont="0" applyFill="0" applyBorder="0" applyAlignment="0" applyProtection="0"/>
    <xf numFmtId="0" fontId="20" fillId="0" borderId="0" applyNumberFormat="0" applyFont="0" applyFill="0" applyBorder="0" applyAlignment="0" applyProtection="0"/>
    <xf numFmtId="0" fontId="15" fillId="0" borderId="0"/>
    <xf numFmtId="0" fontId="20" fillId="0" borderId="0"/>
    <xf numFmtId="0" fontId="15" fillId="0" borderId="0"/>
    <xf numFmtId="0" fontId="15" fillId="0" borderId="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15" fillId="0" borderId="0"/>
    <xf numFmtId="0" fontId="15" fillId="0" borderId="0"/>
    <xf numFmtId="0" fontId="20" fillId="0" borderId="0"/>
    <xf numFmtId="0" fontId="20" fillId="0" borderId="0" applyNumberFormat="0" applyFont="0" applyFill="0" applyBorder="0" applyAlignment="0" applyProtection="0"/>
    <xf numFmtId="0" fontId="20" fillId="0" borderId="0" applyNumberFormat="0" applyFont="0" applyFill="0" applyBorder="0" applyAlignment="0" applyProtection="0"/>
    <xf numFmtId="0" fontId="14" fillId="0" borderId="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14" fillId="0" borderId="0"/>
    <xf numFmtId="0" fontId="20" fillId="0" borderId="0"/>
    <xf numFmtId="0" fontId="14" fillId="0" borderId="0"/>
    <xf numFmtId="0" fontId="14" fillId="0" borderId="0"/>
    <xf numFmtId="0" fontId="20" fillId="0" borderId="0"/>
    <xf numFmtId="0" fontId="20" fillId="0" borderId="0"/>
    <xf numFmtId="0" fontId="14" fillId="0" borderId="0"/>
    <xf numFmtId="0" fontId="20" fillId="0" borderId="0"/>
    <xf numFmtId="0" fontId="20" fillId="0" borderId="0"/>
    <xf numFmtId="0" fontId="20" fillId="0" borderId="0" applyNumberFormat="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0" fillId="0" borderId="0" applyNumberFormat="0" applyFont="0" applyFill="0" applyBorder="0" applyAlignment="0" applyProtection="0"/>
    <xf numFmtId="0" fontId="20" fillId="0" borderId="0"/>
    <xf numFmtId="0" fontId="20" fillId="0" borderId="0"/>
    <xf numFmtId="0" fontId="14" fillId="0" borderId="0"/>
    <xf numFmtId="0" fontId="20" fillId="0" borderId="0"/>
    <xf numFmtId="0" fontId="20" fillId="0" borderId="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applyNumberFormat="0" applyFont="0" applyFill="0" applyBorder="0" applyAlignment="0" applyProtection="0"/>
    <xf numFmtId="0" fontId="14" fillId="0" borderId="0"/>
    <xf numFmtId="0" fontId="14" fillId="0" borderId="0"/>
    <xf numFmtId="0" fontId="20" fillId="0" borderId="0"/>
    <xf numFmtId="0" fontId="14" fillId="0" borderId="0"/>
    <xf numFmtId="0" fontId="14" fillId="0" borderId="0"/>
    <xf numFmtId="0" fontId="14" fillId="0" borderId="0"/>
    <xf numFmtId="0" fontId="2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0" fillId="0" borderId="0"/>
    <xf numFmtId="0" fontId="20" fillId="0" borderId="0"/>
    <xf numFmtId="0" fontId="20" fillId="0" borderId="0" applyNumberFormat="0" applyFont="0" applyFill="0" applyBorder="0" applyAlignment="0" applyProtection="0"/>
    <xf numFmtId="0" fontId="20" fillId="0" borderId="0" applyNumberFormat="0" applyFont="0" applyFill="0" applyBorder="0" applyAlignment="0" applyProtection="0"/>
    <xf numFmtId="0" fontId="14" fillId="0" borderId="0"/>
    <xf numFmtId="0" fontId="20" fillId="0" borderId="0"/>
    <xf numFmtId="0" fontId="14" fillId="0" borderId="0"/>
    <xf numFmtId="0" fontId="14" fillId="0" borderId="0"/>
    <xf numFmtId="0" fontId="14" fillId="0" borderId="0"/>
    <xf numFmtId="0" fontId="14" fillId="0" borderId="0"/>
    <xf numFmtId="0" fontId="20" fillId="0" borderId="0" applyNumberFormat="0" applyFont="0" applyFill="0" applyBorder="0" applyAlignment="0" applyProtection="0"/>
    <xf numFmtId="0" fontId="14" fillId="0" borderId="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xf numFmtId="0" fontId="20"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20" fillId="0" borderId="0"/>
    <xf numFmtId="0" fontId="20" fillId="0" borderId="0"/>
    <xf numFmtId="0" fontId="12" fillId="0" borderId="0"/>
    <xf numFmtId="0" fontId="34" fillId="0" borderId="0"/>
    <xf numFmtId="0" fontId="34" fillId="0" borderId="0"/>
    <xf numFmtId="0" fontId="20" fillId="0" borderId="0"/>
    <xf numFmtId="0" fontId="12" fillId="0" borderId="0"/>
    <xf numFmtId="0" fontId="20" fillId="0" borderId="0"/>
    <xf numFmtId="0" fontId="3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0" fillId="0" borderId="0"/>
    <xf numFmtId="0" fontId="11" fillId="0" borderId="0"/>
    <xf numFmtId="0" fontId="34" fillId="0" borderId="0"/>
    <xf numFmtId="0" fontId="34" fillId="0" borderId="0" applyNumberFormat="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0" fillId="0" borderId="0" applyNumberFormat="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4" fillId="0" borderId="0" applyNumberFormat="0" applyFont="0" applyFill="0" applyBorder="0" applyAlignment="0" applyProtection="0"/>
    <xf numFmtId="0" fontId="11" fillId="0" borderId="0"/>
    <xf numFmtId="0" fontId="11" fillId="0" borderId="0"/>
    <xf numFmtId="0" fontId="11" fillId="0" borderId="0"/>
    <xf numFmtId="0" fontId="11" fillId="0" borderId="0"/>
    <xf numFmtId="0" fontId="34" fillId="0" borderId="0" applyNumberFormat="0" applyFont="0" applyFill="0" applyBorder="0" applyAlignment="0" applyProtection="0"/>
    <xf numFmtId="0" fontId="34" fillId="0" borderId="0"/>
    <xf numFmtId="0" fontId="34" fillId="0" borderId="0" applyNumberFormat="0" applyFont="0" applyFill="0" applyBorder="0" applyAlignment="0" applyProtection="0"/>
    <xf numFmtId="0" fontId="11" fillId="0" borderId="0"/>
    <xf numFmtId="0" fontId="34" fillId="0" borderId="0" applyNumberFormat="0" applyFont="0" applyFill="0" applyBorder="0" applyAlignment="0" applyProtection="0"/>
    <xf numFmtId="0" fontId="11" fillId="0" borderId="0"/>
    <xf numFmtId="0" fontId="11" fillId="0" borderId="0"/>
    <xf numFmtId="0" fontId="34" fillId="0" borderId="0"/>
    <xf numFmtId="0" fontId="11" fillId="0" borderId="0"/>
    <xf numFmtId="0" fontId="20" fillId="0" borderId="0"/>
    <xf numFmtId="0" fontId="11" fillId="0" borderId="0"/>
    <xf numFmtId="0" fontId="11" fillId="0" borderId="0"/>
    <xf numFmtId="0" fontId="11" fillId="0" borderId="0"/>
    <xf numFmtId="0" fontId="11" fillId="0" borderId="0"/>
    <xf numFmtId="0" fontId="11" fillId="0" borderId="0"/>
    <xf numFmtId="0" fontId="34" fillId="0" borderId="0" applyNumberFormat="0" applyFont="0" applyFill="0" applyBorder="0" applyAlignment="0" applyProtection="0"/>
    <xf numFmtId="0" fontId="20" fillId="0" borderId="0"/>
    <xf numFmtId="0" fontId="11" fillId="0" borderId="0"/>
    <xf numFmtId="0" fontId="11" fillId="0" borderId="0"/>
    <xf numFmtId="0" fontId="20" fillId="0" borderId="0" applyNumberFormat="0" applyFont="0" applyFill="0" applyBorder="0" applyAlignment="0" applyProtection="0"/>
    <xf numFmtId="0" fontId="11" fillId="0" borderId="0"/>
    <xf numFmtId="0" fontId="11" fillId="0" borderId="0"/>
    <xf numFmtId="0" fontId="11" fillId="0" borderId="0"/>
    <xf numFmtId="0" fontId="34" fillId="0" borderId="0"/>
    <xf numFmtId="0" fontId="11" fillId="0" borderId="0"/>
    <xf numFmtId="0" fontId="20" fillId="0" borderId="0"/>
    <xf numFmtId="0" fontId="20" fillId="0" borderId="0"/>
    <xf numFmtId="0" fontId="34" fillId="0" borderId="0" applyNumberFormat="0" applyFont="0" applyFill="0" applyBorder="0" applyAlignment="0" applyProtection="0"/>
    <xf numFmtId="0" fontId="34" fillId="0" borderId="0" applyNumberFormat="0" applyFont="0" applyFill="0" applyBorder="0" applyAlignment="0" applyProtection="0"/>
    <xf numFmtId="0" fontId="20" fillId="0" borderId="0"/>
    <xf numFmtId="0" fontId="20" fillId="0" borderId="0"/>
    <xf numFmtId="0" fontId="20" fillId="0" borderId="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xf numFmtId="0" fontId="10" fillId="0" borderId="0"/>
    <xf numFmtId="0" fontId="2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20" fillId="0" borderId="0" applyNumberFormat="0" applyFont="0" applyFill="0" applyBorder="0" applyAlignment="0" applyProtection="0"/>
    <xf numFmtId="0" fontId="20" fillId="0" borderId="0"/>
    <xf numFmtId="0" fontId="20" fillId="0" borderId="0" applyNumberFormat="0" applyFont="0" applyFill="0" applyBorder="0" applyAlignment="0" applyProtection="0"/>
    <xf numFmtId="0" fontId="10" fillId="0" borderId="0"/>
    <xf numFmtId="0" fontId="20" fillId="0" borderId="0" applyNumberFormat="0" applyFont="0" applyFill="0" applyBorder="0" applyAlignment="0" applyProtection="0"/>
    <xf numFmtId="0" fontId="10" fillId="0" borderId="0"/>
    <xf numFmtId="0" fontId="10" fillId="0" borderId="0"/>
    <xf numFmtId="0" fontId="2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20" fillId="0" borderId="0" applyNumberFormat="0" applyFont="0" applyFill="0" applyBorder="0" applyAlignment="0" applyProtection="0"/>
    <xf numFmtId="0" fontId="20" fillId="0" borderId="0" applyNumberFormat="0" applyFont="0" applyFill="0" applyBorder="0" applyAlignment="0" applyProtection="0"/>
    <xf numFmtId="0" fontId="20" fillId="0" borderId="0"/>
    <xf numFmtId="0" fontId="10" fillId="0" borderId="0"/>
    <xf numFmtId="0" fontId="20" fillId="0" borderId="0"/>
    <xf numFmtId="0" fontId="9" fillId="0" borderId="0"/>
    <xf numFmtId="0" fontId="9" fillId="0" borderId="0"/>
    <xf numFmtId="0" fontId="9" fillId="0" borderId="0"/>
    <xf numFmtId="0" fontId="8" fillId="0" borderId="0"/>
    <xf numFmtId="0" fontId="8" fillId="0" borderId="0"/>
    <xf numFmtId="0" fontId="20" fillId="0" borderId="0" applyNumberFormat="0" applyFont="0" applyFill="0" applyBorder="0" applyAlignment="0" applyProtection="0"/>
    <xf numFmtId="0" fontId="20" fillId="0" borderId="0" applyNumberFormat="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3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3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0" fillId="0" borderId="0"/>
    <xf numFmtId="0" fontId="2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7" fillId="0" borderId="0" applyNumberFormat="0" applyFill="0" applyBorder="0" applyAlignment="0" applyProtection="0"/>
    <xf numFmtId="0" fontId="2" fillId="0" borderId="0"/>
    <xf numFmtId="0" fontId="55"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cellStyleXfs>
  <cellXfs count="502">
    <xf numFmtId="0" fontId="0" fillId="0" borderId="0" xfId="0"/>
    <xf numFmtId="0" fontId="19" fillId="0" borderId="0" xfId="0" applyFont="1"/>
    <xf numFmtId="0" fontId="19" fillId="0" borderId="0" xfId="0" applyFont="1" applyAlignment="1">
      <alignment horizontal="center"/>
    </xf>
    <xf numFmtId="0" fontId="23" fillId="0" borderId="0" xfId="0" applyFont="1" applyAlignment="1">
      <alignment horizontal="left"/>
    </xf>
    <xf numFmtId="0" fontId="24" fillId="0" borderId="0" xfId="0" applyFont="1"/>
    <xf numFmtId="3" fontId="19" fillId="0" borderId="0" xfId="0" applyNumberFormat="1" applyFont="1"/>
    <xf numFmtId="0" fontId="25" fillId="0" borderId="0" xfId="0" applyFont="1"/>
    <xf numFmtId="0" fontId="0" fillId="0" borderId="0" xfId="0" applyAlignment="1">
      <alignment horizontal="center" vertical="top" wrapText="1"/>
    </xf>
    <xf numFmtId="165" fontId="25" fillId="0" borderId="0" xfId="0" applyNumberFormat="1" applyFont="1"/>
    <xf numFmtId="3" fontId="0" fillId="0" borderId="0" xfId="0" applyNumberFormat="1"/>
    <xf numFmtId="165" fontId="0" fillId="0" borderId="0" xfId="0" applyNumberFormat="1"/>
    <xf numFmtId="0" fontId="19" fillId="0" borderId="0" xfId="0" applyFont="1" applyAlignment="1">
      <alignment horizontal="left" vertical="center" wrapText="1"/>
    </xf>
    <xf numFmtId="0" fontId="22" fillId="0" borderId="0" xfId="0" applyFont="1"/>
    <xf numFmtId="0" fontId="38" fillId="0" borderId="0" xfId="0" applyFont="1" applyAlignment="1">
      <alignment horizontal="left"/>
    </xf>
    <xf numFmtId="0" fontId="28" fillId="0" borderId="0" xfId="1" applyFont="1" applyAlignment="1">
      <alignment wrapText="1"/>
    </xf>
    <xf numFmtId="0" fontId="39" fillId="0" borderId="0" xfId="0" applyFont="1"/>
    <xf numFmtId="0" fontId="38" fillId="0" borderId="0" xfId="0" applyFont="1"/>
    <xf numFmtId="0" fontId="40" fillId="0" borderId="0" xfId="0" applyFont="1"/>
    <xf numFmtId="0" fontId="41" fillId="0" borderId="0" xfId="0" applyFont="1" applyAlignment="1">
      <alignment horizontal="left"/>
    </xf>
    <xf numFmtId="0" fontId="0" fillId="0" borderId="0" xfId="0" applyAlignment="1">
      <alignment vertical="top"/>
    </xf>
    <xf numFmtId="0" fontId="20" fillId="0" borderId="0" xfId="0" applyFont="1" applyAlignment="1">
      <alignment vertical="top"/>
    </xf>
    <xf numFmtId="171" fontId="20" fillId="0" borderId="1" xfId="0" applyNumberFormat="1" applyFont="1" applyBorder="1"/>
    <xf numFmtId="0" fontId="27" fillId="0" borderId="1" xfId="1" applyBorder="1" applyAlignment="1">
      <alignment wrapText="1"/>
    </xf>
    <xf numFmtId="0" fontId="20" fillId="0" borderId="0" xfId="0" applyFont="1"/>
    <xf numFmtId="0" fontId="0" fillId="0" borderId="31" xfId="0" applyBorder="1"/>
    <xf numFmtId="0" fontId="20" fillId="0" borderId="0" xfId="0" applyFont="1" applyAlignment="1">
      <alignment horizontal="right"/>
    </xf>
    <xf numFmtId="0" fontId="19" fillId="0" borderId="31" xfId="0" applyFont="1" applyBorder="1"/>
    <xf numFmtId="0" fontId="37" fillId="0" borderId="0" xfId="0" applyFont="1" applyAlignment="1">
      <alignment horizontal="justify"/>
    </xf>
    <xf numFmtId="3" fontId="25" fillId="0" borderId="0" xfId="0" applyNumberFormat="1" applyFont="1"/>
    <xf numFmtId="166" fontId="25" fillId="0" borderId="0" xfId="0" applyNumberFormat="1" applyFont="1"/>
    <xf numFmtId="0" fontId="20" fillId="0" borderId="1" xfId="0" applyFont="1" applyBorder="1"/>
    <xf numFmtId="0" fontId="41" fillId="0" borderId="0" xfId="0" applyFont="1"/>
    <xf numFmtId="0" fontId="33" fillId="0" borderId="0" xfId="0" applyFont="1" applyAlignment="1">
      <alignment horizontal="left" vertical="top"/>
    </xf>
    <xf numFmtId="0" fontId="20" fillId="0" borderId="0" xfId="2"/>
    <xf numFmtId="0" fontId="25" fillId="24" borderId="2" xfId="0" applyFont="1" applyFill="1" applyBorder="1"/>
    <xf numFmtId="171" fontId="20" fillId="0" borderId="1" xfId="0" applyNumberFormat="1" applyFont="1" applyBorder="1" applyAlignment="1">
      <alignment horizontal="right"/>
    </xf>
    <xf numFmtId="0" fontId="20" fillId="24" borderId="1" xfId="0" applyFont="1" applyFill="1" applyBorder="1"/>
    <xf numFmtId="0" fontId="20" fillId="24" borderId="1" xfId="0" applyFont="1" applyFill="1" applyBorder="1" applyAlignment="1">
      <alignment horizontal="center"/>
    </xf>
    <xf numFmtId="0" fontId="27" fillId="0" borderId="2" xfId="1" applyBorder="1" applyAlignment="1">
      <alignment wrapText="1"/>
    </xf>
    <xf numFmtId="0" fontId="25" fillId="24" borderId="1" xfId="0" applyFont="1" applyFill="1" applyBorder="1"/>
    <xf numFmtId="0" fontId="42" fillId="24" borderId="1" xfId="0" applyFont="1" applyFill="1" applyBorder="1"/>
    <xf numFmtId="0" fontId="42" fillId="24" borderId="1" xfId="0" applyFont="1" applyFill="1" applyBorder="1" applyAlignment="1">
      <alignment horizontal="center"/>
    </xf>
    <xf numFmtId="0" fontId="20" fillId="0" borderId="1" xfId="1063" applyBorder="1" applyAlignment="1">
      <alignment wrapText="1"/>
    </xf>
    <xf numFmtId="0" fontId="20" fillId="0" borderId="2" xfId="1063" applyBorder="1" applyAlignment="1">
      <alignment wrapText="1"/>
    </xf>
    <xf numFmtId="0" fontId="20" fillId="24" borderId="1" xfId="0" applyFont="1" applyFill="1" applyBorder="1" applyAlignment="1">
      <alignment horizontal="right"/>
    </xf>
    <xf numFmtId="0" fontId="20" fillId="0" borderId="0" xfId="1063" applyAlignment="1">
      <alignment wrapText="1"/>
    </xf>
    <xf numFmtId="0" fontId="20" fillId="0" borderId="2" xfId="0" applyFont="1" applyBorder="1"/>
    <xf numFmtId="0" fontId="20" fillId="0" borderId="1" xfId="0" applyFont="1" applyBorder="1" applyAlignment="1">
      <alignment horizontal="right"/>
    </xf>
    <xf numFmtId="0" fontId="25" fillId="24" borderId="1" xfId="0" applyFont="1" applyFill="1" applyBorder="1" applyAlignment="1">
      <alignment horizontal="right"/>
    </xf>
    <xf numFmtId="0" fontId="25" fillId="24" borderId="1" xfId="0" applyFont="1" applyFill="1" applyBorder="1" applyAlignment="1">
      <alignment horizontal="center"/>
    </xf>
    <xf numFmtId="0" fontId="42" fillId="0" borderId="0" xfId="0" applyFont="1"/>
    <xf numFmtId="0" fontId="42" fillId="0" borderId="0" xfId="0" applyFont="1" applyAlignment="1">
      <alignment horizontal="center"/>
    </xf>
    <xf numFmtId="0" fontId="33" fillId="0" borderId="0" xfId="0" applyFont="1" applyAlignment="1">
      <alignment vertical="top" wrapText="1"/>
    </xf>
    <xf numFmtId="0" fontId="20" fillId="24" borderId="1" xfId="1063" applyFill="1" applyBorder="1" applyAlignment="1">
      <alignment wrapText="1"/>
    </xf>
    <xf numFmtId="0" fontId="20" fillId="24" borderId="2" xfId="1063" applyFill="1" applyBorder="1" applyAlignment="1">
      <alignment wrapText="1"/>
    </xf>
    <xf numFmtId="171" fontId="20" fillId="24" borderId="1" xfId="0" applyNumberFormat="1" applyFont="1" applyFill="1" applyBorder="1" applyAlignment="1">
      <alignment horizontal="right"/>
    </xf>
    <xf numFmtId="0" fontId="27" fillId="0" borderId="1" xfId="1" applyBorder="1" applyAlignment="1">
      <alignment vertical="center" wrapText="1"/>
    </xf>
    <xf numFmtId="0" fontId="48" fillId="25" borderId="0" xfId="0" applyFont="1" applyFill="1"/>
    <xf numFmtId="0" fontId="49" fillId="25" borderId="3" xfId="0" applyFont="1" applyFill="1" applyBorder="1" applyAlignment="1">
      <alignment horizontal="center"/>
    </xf>
    <xf numFmtId="0" fontId="48" fillId="25" borderId="0" xfId="0" applyFont="1" applyFill="1" applyAlignment="1">
      <alignment horizontal="left" vertical="center" wrapText="1"/>
    </xf>
    <xf numFmtId="0" fontId="48" fillId="25" borderId="0" xfId="0" applyFont="1" applyFill="1" applyAlignment="1">
      <alignment horizontal="center" vertical="center" wrapText="1"/>
    </xf>
    <xf numFmtId="0" fontId="48" fillId="26" borderId="1" xfId="0" applyFont="1" applyFill="1" applyBorder="1" applyAlignment="1" applyProtection="1">
      <alignment horizontal="center" vertical="center" wrapText="1"/>
      <protection locked="0"/>
    </xf>
    <xf numFmtId="0" fontId="48" fillId="27" borderId="1" xfId="0" applyFont="1" applyFill="1" applyBorder="1" applyAlignment="1">
      <alignment horizontal="center" vertical="center" wrapText="1"/>
    </xf>
    <xf numFmtId="0" fontId="49" fillId="25" borderId="0" xfId="0" applyFont="1" applyFill="1"/>
    <xf numFmtId="0" fontId="48" fillId="25" borderId="0" xfId="0" applyFont="1" applyFill="1" applyAlignment="1">
      <alignment horizontal="right" vertical="center"/>
    </xf>
    <xf numFmtId="0" fontId="48" fillId="25" borderId="1" xfId="0" applyFont="1" applyFill="1" applyBorder="1" applyAlignment="1">
      <alignment horizontal="center"/>
    </xf>
    <xf numFmtId="0" fontId="48" fillId="25" borderId="0" xfId="0" applyFont="1" applyFill="1" applyAlignment="1">
      <alignment horizontal="center"/>
    </xf>
    <xf numFmtId="0" fontId="48" fillId="25" borderId="0" xfId="0" applyFont="1" applyFill="1" applyAlignment="1">
      <alignment horizontal="right"/>
    </xf>
    <xf numFmtId="3" fontId="48" fillId="25" borderId="1" xfId="0" applyNumberFormat="1" applyFont="1" applyFill="1" applyBorder="1" applyAlignment="1">
      <alignment horizontal="center"/>
    </xf>
    <xf numFmtId="49" fontId="48" fillId="25" borderId="0" xfId="0" applyNumberFormat="1" applyFont="1" applyFill="1" applyAlignment="1">
      <alignment horizontal="right" vertical="center" wrapText="1"/>
    </xf>
    <xf numFmtId="166" fontId="48" fillId="25" borderId="1" xfId="0" applyNumberFormat="1" applyFont="1" applyFill="1" applyBorder="1" applyAlignment="1">
      <alignment horizontal="center"/>
    </xf>
    <xf numFmtId="0" fontId="48" fillId="28" borderId="1" xfId="0" applyFont="1" applyFill="1" applyBorder="1" applyAlignment="1">
      <alignment horizontal="center"/>
    </xf>
    <xf numFmtId="0" fontId="49" fillId="25" borderId="0" xfId="0" applyFont="1" applyFill="1" applyAlignment="1">
      <alignment vertical="center" wrapText="1"/>
    </xf>
    <xf numFmtId="49" fontId="48" fillId="25" borderId="0" xfId="0" applyNumberFormat="1" applyFont="1" applyFill="1" applyAlignment="1">
      <alignment vertical="center" wrapText="1"/>
    </xf>
    <xf numFmtId="49" fontId="48" fillId="25" borderId="0" xfId="0" applyNumberFormat="1" applyFont="1" applyFill="1" applyAlignment="1">
      <alignment horizontal="center" vertical="center" wrapText="1"/>
    </xf>
    <xf numFmtId="3" fontId="48" fillId="28" borderId="1" xfId="0" applyNumberFormat="1" applyFont="1" applyFill="1" applyBorder="1" applyAlignment="1">
      <alignment horizontal="center"/>
    </xf>
    <xf numFmtId="0" fontId="49" fillId="29" borderId="1" xfId="0" applyFont="1" applyFill="1" applyBorder="1" applyAlignment="1" applyProtection="1">
      <alignment horizontal="center" vertical="center" wrapText="1"/>
      <protection locked="0"/>
    </xf>
    <xf numFmtId="0" fontId="47" fillId="0" borderId="0" xfId="53313" applyAlignment="1">
      <alignment vertical="top"/>
    </xf>
    <xf numFmtId="0" fontId="47" fillId="0" borderId="0" xfId="53313"/>
    <xf numFmtId="0" fontId="47" fillId="0" borderId="0" xfId="53313" applyFill="1"/>
    <xf numFmtId="0" fontId="53" fillId="0" borderId="0" xfId="0" applyFont="1"/>
    <xf numFmtId="0" fontId="54" fillId="0" borderId="0" xfId="0" applyFont="1"/>
    <xf numFmtId="166" fontId="19" fillId="0" borderId="0" xfId="0" applyNumberFormat="1" applyFont="1"/>
    <xf numFmtId="0" fontId="20" fillId="0" borderId="1" xfId="0" applyFont="1" applyBorder="1" applyAlignment="1">
      <alignment horizontal="center" vertical="center" wrapText="1"/>
    </xf>
    <xf numFmtId="3" fontId="26" fillId="0" borderId="0" xfId="0" applyNumberFormat="1" applyFont="1" applyAlignment="1">
      <alignment horizontal="center" vertical="top" wrapText="1"/>
    </xf>
    <xf numFmtId="166" fontId="25" fillId="0" borderId="0" xfId="0" applyNumberFormat="1" applyFont="1" applyAlignment="1">
      <alignment horizontal="right"/>
    </xf>
    <xf numFmtId="164" fontId="25" fillId="0" borderId="0" xfId="0" applyNumberFormat="1" applyFont="1"/>
    <xf numFmtId="164" fontId="25" fillId="0" borderId="0" xfId="0" applyNumberFormat="1" applyFont="1" applyAlignment="1">
      <alignment horizontal="right"/>
    </xf>
    <xf numFmtId="0" fontId="20" fillId="0" borderId="11" xfId="0" applyFont="1" applyBorder="1" applyAlignment="1">
      <alignment horizontal="center" vertical="center" wrapText="1"/>
    </xf>
    <xf numFmtId="166" fontId="0" fillId="0" borderId="0" xfId="0" applyNumberFormat="1"/>
    <xf numFmtId="3" fontId="19" fillId="0" borderId="31" xfId="0" applyNumberFormat="1" applyFont="1" applyBorder="1"/>
    <xf numFmtId="0" fontId="20" fillId="0" borderId="6" xfId="0" applyFont="1" applyBorder="1" applyAlignment="1">
      <alignment horizontal="center" vertical="top" wrapText="1"/>
    </xf>
    <xf numFmtId="0" fontId="0" fillId="0" borderId="1" xfId="0" applyBorder="1" applyAlignment="1">
      <alignment horizontal="center" vertical="top" wrapText="1"/>
    </xf>
    <xf numFmtId="0" fontId="20" fillId="0" borderId="1" xfId="0" applyFont="1" applyBorder="1" applyAlignment="1">
      <alignment horizontal="center" vertical="top" wrapText="1"/>
    </xf>
    <xf numFmtId="0" fontId="20" fillId="0" borderId="8" xfId="0" applyFont="1" applyBorder="1" applyAlignment="1">
      <alignment horizontal="center" vertical="top" wrapText="1"/>
    </xf>
    <xf numFmtId="0" fontId="20" fillId="0" borderId="13" xfId="0" applyFont="1" applyBorder="1" applyAlignment="1">
      <alignment horizontal="center" vertical="top" wrapText="1"/>
    </xf>
    <xf numFmtId="0" fontId="20" fillId="0" borderId="2" xfId="0" applyFont="1" applyBorder="1" applyAlignment="1">
      <alignment horizontal="center" vertical="top" wrapText="1"/>
    </xf>
    <xf numFmtId="0" fontId="20" fillId="0" borderId="5" xfId="0" applyFont="1" applyBorder="1" applyAlignment="1">
      <alignment horizontal="center" vertical="top" wrapText="1"/>
    </xf>
    <xf numFmtId="0" fontId="26" fillId="0" borderId="8" xfId="0" applyFont="1" applyBorder="1" applyAlignment="1">
      <alignment horizontal="center" vertical="top" wrapText="1"/>
    </xf>
    <xf numFmtId="0" fontId="26" fillId="0" borderId="11" xfId="0" applyFont="1" applyBorder="1" applyAlignment="1">
      <alignment horizontal="center" vertical="top" wrapText="1"/>
    </xf>
    <xf numFmtId="0" fontId="20" fillId="0" borderId="11" xfId="0" applyFont="1" applyBorder="1" applyAlignment="1">
      <alignment horizontal="center" vertical="top" wrapText="1"/>
    </xf>
    <xf numFmtId="0" fontId="57" fillId="0" borderId="0" xfId="0" applyFont="1" applyAlignment="1">
      <alignment horizontal="left"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6" fillId="0" borderId="1" xfId="0" applyFont="1" applyBorder="1" applyAlignment="1">
      <alignment horizontal="center" vertical="top" wrapText="1"/>
    </xf>
    <xf numFmtId="0" fontId="0" fillId="0" borderId="2" xfId="0" applyBorder="1" applyAlignment="1">
      <alignment horizontal="center" vertical="top" wrapText="1"/>
    </xf>
    <xf numFmtId="0" fontId="20" fillId="0" borderId="7" xfId="0" applyFont="1" applyBorder="1" applyAlignment="1">
      <alignment horizontal="center" vertical="top" wrapText="1"/>
    </xf>
    <xf numFmtId="0" fontId="26" fillId="0" borderId="3" xfId="0" applyFont="1" applyBorder="1" applyAlignment="1">
      <alignment horizontal="center" vertical="top" wrapText="1"/>
    </xf>
    <xf numFmtId="0" fontId="41" fillId="0" borderId="0" xfId="2" applyFont="1" applyAlignment="1">
      <alignment horizontal="left"/>
    </xf>
    <xf numFmtId="0" fontId="44" fillId="0" borderId="1" xfId="2" applyFont="1" applyBorder="1" applyAlignment="1">
      <alignment horizontal="center" vertical="center" wrapText="1"/>
    </xf>
    <xf numFmtId="0" fontId="20" fillId="0" borderId="0" xfId="0" applyFont="1" applyFill="1"/>
    <xf numFmtId="0" fontId="20" fillId="0" borderId="0" xfId="0" applyFont="1" applyFill="1" applyAlignment="1">
      <alignment vertical="center" wrapText="1"/>
    </xf>
    <xf numFmtId="0" fontId="0" fillId="0" borderId="0" xfId="0" applyFill="1"/>
    <xf numFmtId="0" fontId="20" fillId="0" borderId="0" xfId="0" applyFont="1" applyFill="1" applyAlignment="1">
      <alignment horizontal="left" vertical="center" wrapText="1"/>
    </xf>
    <xf numFmtId="0" fontId="40" fillId="0" borderId="0" xfId="0" applyFont="1" applyFill="1"/>
    <xf numFmtId="0" fontId="20" fillId="0" borderId="0" xfId="2" applyFill="1"/>
    <xf numFmtId="3" fontId="0" fillId="0" borderId="1" xfId="0" applyNumberFormat="1" applyFill="1" applyBorder="1"/>
    <xf numFmtId="3" fontId="20" fillId="0" borderId="1" xfId="0" applyNumberFormat="1" applyFont="1" applyFill="1" applyBorder="1"/>
    <xf numFmtId="166" fontId="20" fillId="0" borderId="1" xfId="685" applyNumberFormat="1" applyFill="1" applyBorder="1" applyAlignment="1">
      <alignment horizontal="right"/>
    </xf>
    <xf numFmtId="0" fontId="20" fillId="0" borderId="1" xfId="0" applyFont="1" applyFill="1" applyBorder="1"/>
    <xf numFmtId="3" fontId="25" fillId="0" borderId="0" xfId="0" applyNumberFormat="1" applyFont="1" applyFill="1"/>
    <xf numFmtId="166" fontId="25" fillId="0" borderId="0" xfId="685" applyNumberFormat="1" applyFont="1" applyFill="1" applyAlignment="1">
      <alignment horizontal="right"/>
    </xf>
    <xf numFmtId="3" fontId="20" fillId="0" borderId="1" xfId="685" applyNumberFormat="1" applyFill="1" applyBorder="1"/>
    <xf numFmtId="3" fontId="27" fillId="0" borderId="1" xfId="685" applyNumberFormat="1" applyFont="1" applyFill="1" applyBorder="1"/>
    <xf numFmtId="3" fontId="20" fillId="0" borderId="14" xfId="2" applyNumberFormat="1" applyFill="1" applyBorder="1" applyAlignment="1">
      <alignment horizontal="right"/>
    </xf>
    <xf numFmtId="3" fontId="20" fillId="0" borderId="0" xfId="2" applyNumberFormat="1" applyFill="1" applyAlignment="1">
      <alignment horizontal="right"/>
    </xf>
    <xf numFmtId="3" fontId="20" fillId="0" borderId="26" xfId="2" applyNumberFormat="1" applyFill="1" applyBorder="1" applyAlignment="1">
      <alignment horizontal="right"/>
    </xf>
    <xf numFmtId="3" fontId="25" fillId="0" borderId="14" xfId="0" applyNumberFormat="1" applyFont="1" applyFill="1" applyBorder="1"/>
    <xf numFmtId="3" fontId="25" fillId="0" borderId="26" xfId="0" applyNumberFormat="1" applyFont="1" applyFill="1" applyBorder="1"/>
    <xf numFmtId="3" fontId="20" fillId="0" borderId="14" xfId="455" applyNumberFormat="1" applyFill="1" applyBorder="1" applyAlignment="1">
      <alignment horizontal="right"/>
    </xf>
    <xf numFmtId="3" fontId="20" fillId="0" borderId="0" xfId="455" applyNumberFormat="1" applyFill="1" applyAlignment="1">
      <alignment horizontal="right"/>
    </xf>
    <xf numFmtId="3" fontId="20" fillId="0" borderId="26" xfId="455" applyNumberFormat="1" applyFill="1" applyBorder="1" applyAlignment="1">
      <alignment horizontal="right"/>
    </xf>
    <xf numFmtId="3" fontId="25" fillId="0" borderId="11" xfId="0" applyNumberFormat="1" applyFont="1" applyFill="1" applyBorder="1" applyAlignment="1">
      <alignment horizontal="right"/>
    </xf>
    <xf numFmtId="3" fontId="25" fillId="0" borderId="7" xfId="0" applyNumberFormat="1" applyFont="1" applyFill="1" applyBorder="1" applyAlignment="1">
      <alignment horizontal="right"/>
    </xf>
    <xf numFmtId="3" fontId="25" fillId="0" borderId="8" xfId="0" applyNumberFormat="1" applyFont="1" applyFill="1" applyBorder="1" applyAlignment="1">
      <alignment horizontal="right"/>
    </xf>
    <xf numFmtId="3" fontId="20" fillId="0" borderId="14" xfId="374" applyNumberFormat="1" applyFill="1" applyBorder="1" applyAlignment="1">
      <alignment horizontal="right"/>
    </xf>
    <xf numFmtId="3" fontId="20" fillId="0" borderId="0" xfId="374" applyNumberFormat="1" applyFill="1" applyAlignment="1">
      <alignment horizontal="right"/>
    </xf>
    <xf numFmtId="3" fontId="20" fillId="0" borderId="26" xfId="374" applyNumberFormat="1" applyFill="1" applyBorder="1" applyAlignment="1">
      <alignment horizontal="right"/>
    </xf>
    <xf numFmtId="3" fontId="25" fillId="0" borderId="11" xfId="374" applyNumberFormat="1" applyFont="1" applyFill="1" applyBorder="1" applyAlignment="1">
      <alignment horizontal="right"/>
    </xf>
    <xf numFmtId="3" fontId="25" fillId="0" borderId="8" xfId="374" applyNumberFormat="1" applyFont="1" applyFill="1" applyBorder="1" applyAlignment="1">
      <alignment horizontal="right"/>
    </xf>
    <xf numFmtId="166" fontId="20" fillId="0" borderId="1" xfId="0" applyNumberFormat="1" applyFont="1" applyFill="1" applyBorder="1" applyAlignment="1">
      <alignment horizontal="right"/>
    </xf>
    <xf numFmtId="164" fontId="25" fillId="0" borderId="0" xfId="0" applyNumberFormat="1" applyFont="1" applyFill="1"/>
    <xf numFmtId="164" fontId="25" fillId="0" borderId="10" xfId="0" applyNumberFormat="1" applyFont="1" applyFill="1" applyBorder="1" applyAlignment="1">
      <alignment horizontal="right"/>
    </xf>
    <xf numFmtId="164" fontId="25" fillId="0" borderId="0" xfId="0" applyNumberFormat="1" applyFont="1" applyFill="1" applyAlignment="1">
      <alignment horizontal="right"/>
    </xf>
    <xf numFmtId="164" fontId="25" fillId="0" borderId="10" xfId="0" applyNumberFormat="1" applyFont="1" applyFill="1" applyBorder="1"/>
    <xf numFmtId="1" fontId="25" fillId="0" borderId="0" xfId="0" applyNumberFormat="1" applyFont="1" applyFill="1"/>
    <xf numFmtId="165" fontId="25" fillId="0" borderId="0" xfId="0" applyNumberFormat="1" applyFont="1" applyFill="1"/>
    <xf numFmtId="164" fontId="20" fillId="0" borderId="1" xfId="0" applyNumberFormat="1" applyFont="1" applyFill="1" applyBorder="1" applyAlignment="1">
      <alignment horizontal="right"/>
    </xf>
    <xf numFmtId="164" fontId="20" fillId="0" borderId="1" xfId="0" applyNumberFormat="1" applyFont="1" applyFill="1" applyBorder="1"/>
    <xf numFmtId="3" fontId="27" fillId="0" borderId="1" xfId="1063" applyNumberFormat="1" applyFont="1" applyFill="1" applyBorder="1" applyAlignment="1">
      <alignment horizontal="right"/>
    </xf>
    <xf numFmtId="3" fontId="20" fillId="0" borderId="1" xfId="0" applyNumberFormat="1" applyFont="1" applyFill="1" applyBorder="1" applyAlignment="1">
      <alignment horizontal="right"/>
    </xf>
    <xf numFmtId="166" fontId="20" fillId="0" borderId="1" xfId="665" applyNumberFormat="1" applyFill="1" applyBorder="1" applyAlignment="1">
      <alignment horizontal="right"/>
    </xf>
    <xf numFmtId="3" fontId="27" fillId="0" borderId="0" xfId="1063" applyNumberFormat="1" applyFont="1" applyFill="1" applyAlignment="1">
      <alignment horizontal="right"/>
    </xf>
    <xf numFmtId="166" fontId="20" fillId="0" borderId="1" xfId="683" applyNumberFormat="1" applyFill="1" applyBorder="1" applyAlignment="1">
      <alignment horizontal="right"/>
    </xf>
    <xf numFmtId="3" fontId="27" fillId="0" borderId="1" xfId="368" applyNumberFormat="1" applyFont="1" applyFill="1" applyBorder="1" applyAlignment="1">
      <alignment horizontal="right" vertical="top" wrapText="1"/>
    </xf>
    <xf numFmtId="166" fontId="27" fillId="0" borderId="8" xfId="368" applyNumberFormat="1" applyFont="1" applyFill="1" applyBorder="1" applyAlignment="1">
      <alignment horizontal="right" vertical="top"/>
    </xf>
    <xf numFmtId="166" fontId="27" fillId="0" borderId="1" xfId="368" applyNumberFormat="1" applyFont="1" applyFill="1" applyBorder="1" applyAlignment="1">
      <alignment horizontal="right" vertical="top"/>
    </xf>
    <xf numFmtId="1" fontId="27" fillId="0" borderId="1" xfId="368" applyNumberFormat="1" applyFont="1" applyFill="1" applyBorder="1" applyAlignment="1">
      <alignment horizontal="right" vertical="top" wrapText="1"/>
    </xf>
    <xf numFmtId="3" fontId="0" fillId="0" borderId="13" xfId="0" applyNumberFormat="1" applyFill="1" applyBorder="1"/>
    <xf numFmtId="3" fontId="0" fillId="0" borderId="0" xfId="0" applyNumberFormat="1" applyFill="1"/>
    <xf numFmtId="3" fontId="0" fillId="0" borderId="35" xfId="0" applyNumberFormat="1" applyFill="1" applyBorder="1"/>
    <xf numFmtId="3" fontId="0" fillId="0" borderId="14" xfId="0" applyNumberFormat="1" applyFill="1" applyBorder="1"/>
    <xf numFmtId="3" fontId="0" fillId="0" borderId="26" xfId="0" applyNumberFormat="1" applyFill="1" applyBorder="1"/>
    <xf numFmtId="0" fontId="0" fillId="0" borderId="0" xfId="0" applyFill="1" applyBorder="1"/>
    <xf numFmtId="0" fontId="20" fillId="0" borderId="0" xfId="2" applyFill="1" applyBorder="1"/>
    <xf numFmtId="0" fontId="27" fillId="0" borderId="1" xfId="1" applyFill="1" applyBorder="1" applyAlignment="1">
      <alignment wrapText="1"/>
    </xf>
    <xf numFmtId="3" fontId="0" fillId="0" borderId="1" xfId="0" applyNumberFormat="1" applyFill="1" applyBorder="1" applyAlignment="1">
      <alignment horizontal="right"/>
    </xf>
    <xf numFmtId="0" fontId="20" fillId="0" borderId="1" xfId="0" applyFont="1" applyFill="1" applyBorder="1" applyAlignment="1">
      <alignment horizontal="right"/>
    </xf>
    <xf numFmtId="171" fontId="20" fillId="0" borderId="1" xfId="0" applyNumberFormat="1" applyFont="1" applyFill="1" applyBorder="1" applyAlignment="1">
      <alignment horizontal="right"/>
    </xf>
    <xf numFmtId="0" fontId="19" fillId="0" borderId="0" xfId="0" applyFont="1" applyFill="1"/>
    <xf numFmtId="0" fontId="24" fillId="0" borderId="0" xfId="0" applyFont="1" applyFill="1"/>
    <xf numFmtId="0" fontId="20" fillId="0" borderId="1" xfId="0" applyFont="1" applyFill="1" applyBorder="1" applyAlignment="1">
      <alignment horizontal="center"/>
    </xf>
    <xf numFmtId="0" fontId="41" fillId="0" borderId="0" xfId="0" applyFont="1" applyFill="1" applyAlignment="1">
      <alignment horizontal="left"/>
    </xf>
    <xf numFmtId="49" fontId="0" fillId="0" borderId="25" xfId="0" applyNumberFormat="1" applyFill="1" applyBorder="1" applyAlignment="1">
      <alignment horizontal="center" wrapText="1"/>
    </xf>
    <xf numFmtId="49" fontId="0" fillId="0" borderId="1" xfId="0" applyNumberFormat="1" applyFill="1" applyBorder="1" applyAlignment="1">
      <alignment horizontal="center" wrapText="1"/>
    </xf>
    <xf numFmtId="49" fontId="20" fillId="0" borderId="1" xfId="0" applyNumberFormat="1" applyFont="1" applyFill="1" applyBorder="1" applyAlignment="1">
      <alignment horizontal="center" wrapText="1"/>
    </xf>
    <xf numFmtId="49" fontId="0" fillId="0" borderId="11" xfId="0" applyNumberFormat="1" applyFill="1" applyBorder="1" applyAlignment="1">
      <alignment horizontal="center" wrapText="1"/>
    </xf>
    <xf numFmtId="49" fontId="26" fillId="0" borderId="8" xfId="0" applyNumberFormat="1" applyFont="1" applyFill="1" applyBorder="1" applyAlignment="1">
      <alignment horizontal="center" wrapText="1"/>
    </xf>
    <xf numFmtId="49" fontId="26" fillId="0" borderId="1" xfId="0" applyNumberFormat="1" applyFont="1" applyFill="1" applyBorder="1" applyAlignment="1">
      <alignment horizontal="center" wrapText="1"/>
    </xf>
    <xf numFmtId="49" fontId="26" fillId="0" borderId="11" xfId="0" applyNumberFormat="1" applyFont="1" applyFill="1" applyBorder="1" applyAlignment="1">
      <alignment horizontal="center" wrapText="1"/>
    </xf>
    <xf numFmtId="49" fontId="20" fillId="0" borderId="25" xfId="0" applyNumberFormat="1" applyFont="1" applyFill="1" applyBorder="1" applyAlignment="1">
      <alignment horizontal="center" wrapText="1"/>
    </xf>
    <xf numFmtId="0" fontId="26" fillId="0" borderId="11" xfId="0" applyFont="1" applyFill="1" applyBorder="1" applyAlignment="1">
      <alignment horizontal="center" wrapText="1"/>
    </xf>
    <xf numFmtId="0" fontId="20" fillId="0" borderId="11" xfId="0" applyFont="1" applyFill="1" applyBorder="1" applyAlignment="1">
      <alignment horizontal="center" wrapText="1"/>
    </xf>
    <xf numFmtId="49" fontId="20" fillId="0" borderId="34" xfId="0" applyNumberFormat="1" applyFont="1" applyFill="1" applyBorder="1" applyAlignment="1">
      <alignment horizontal="center" wrapText="1"/>
    </xf>
    <xf numFmtId="49" fontId="20" fillId="0" borderId="4" xfId="0" applyNumberFormat="1" applyFont="1" applyFill="1" applyBorder="1" applyAlignment="1">
      <alignment horizontal="center" wrapText="1"/>
    </xf>
    <xf numFmtId="49" fontId="20" fillId="0" borderId="14" xfId="0" applyNumberFormat="1" applyFont="1" applyFill="1" applyBorder="1" applyAlignment="1">
      <alignment horizontal="center" wrapText="1"/>
    </xf>
    <xf numFmtId="0" fontId="20" fillId="0" borderId="9" xfId="2" applyFill="1" applyBorder="1"/>
    <xf numFmtId="0" fontId="20" fillId="0" borderId="10" xfId="2" applyFill="1" applyBorder="1"/>
    <xf numFmtId="171" fontId="25" fillId="0" borderId="10" xfId="0" applyNumberFormat="1" applyFont="1" applyFill="1" applyBorder="1" applyAlignment="1">
      <alignment horizontal="center" vertical="center"/>
    </xf>
    <xf numFmtId="0" fontId="28" fillId="0" borderId="5" xfId="1" applyFont="1" applyFill="1" applyBorder="1" applyAlignment="1">
      <alignment vertical="center" wrapText="1"/>
    </xf>
    <xf numFmtId="1" fontId="0" fillId="0" borderId="0" xfId="0" applyNumberFormat="1" applyFill="1"/>
    <xf numFmtId="0" fontId="20" fillId="0" borderId="31" xfId="2" applyFill="1" applyBorder="1"/>
    <xf numFmtId="171" fontId="25" fillId="0" borderId="0" xfId="0" applyNumberFormat="1" applyFont="1" applyFill="1" applyAlignment="1">
      <alignment horizontal="center"/>
    </xf>
    <xf numFmtId="0" fontId="28" fillId="0" borderId="28" xfId="1" applyFont="1" applyFill="1" applyBorder="1" applyAlignment="1">
      <alignment wrapText="1"/>
    </xf>
    <xf numFmtId="0" fontId="28" fillId="0" borderId="29" xfId="1" applyFont="1" applyFill="1" applyBorder="1" applyAlignment="1">
      <alignment wrapText="1"/>
    </xf>
    <xf numFmtId="171" fontId="20" fillId="0" borderId="0" xfId="0" applyNumberFormat="1" applyFont="1" applyFill="1" applyAlignment="1">
      <alignment horizontal="center"/>
    </xf>
    <xf numFmtId="0" fontId="27" fillId="0" borderId="29" xfId="1" applyFill="1" applyBorder="1" applyAlignment="1">
      <alignment wrapText="1"/>
    </xf>
    <xf numFmtId="0" fontId="42" fillId="0" borderId="0" xfId="0" applyFont="1" applyFill="1" applyAlignment="1">
      <alignment horizontal="left" vertical="top" wrapText="1"/>
    </xf>
    <xf numFmtId="0" fontId="20" fillId="0" borderId="32" xfId="2" applyFill="1" applyBorder="1"/>
    <xf numFmtId="0" fontId="20" fillId="0" borderId="27" xfId="2" applyFill="1" applyBorder="1"/>
    <xf numFmtId="171" fontId="20" fillId="0" borderId="27" xfId="0" applyNumberFormat="1" applyFont="1" applyFill="1" applyBorder="1" applyAlignment="1">
      <alignment horizontal="center"/>
    </xf>
    <xf numFmtId="0" fontId="27" fillId="0" borderId="30" xfId="1" applyFill="1" applyBorder="1" applyAlignment="1">
      <alignment wrapText="1"/>
    </xf>
    <xf numFmtId="165" fontId="0" fillId="0" borderId="0" xfId="0" applyNumberFormat="1" applyFill="1"/>
    <xf numFmtId="0" fontId="28" fillId="0" borderId="0" xfId="1" applyFont="1" applyFill="1" applyAlignment="1">
      <alignment wrapText="1"/>
    </xf>
    <xf numFmtId="0" fontId="35" fillId="0" borderId="0" xfId="0" applyFont="1" applyFill="1"/>
    <xf numFmtId="0" fontId="0" fillId="0" borderId="27" xfId="0" applyFill="1" applyBorder="1"/>
    <xf numFmtId="3" fontId="20" fillId="0" borderId="13" xfId="455" applyNumberFormat="1" applyFill="1" applyBorder="1" applyAlignment="1">
      <alignment horizontal="right"/>
    </xf>
    <xf numFmtId="3" fontId="20" fillId="0" borderId="10" xfId="455" applyNumberFormat="1" applyFill="1" applyBorder="1" applyAlignment="1">
      <alignment horizontal="right"/>
    </xf>
    <xf numFmtId="3" fontId="20" fillId="0" borderId="35" xfId="455" applyNumberFormat="1" applyFill="1" applyBorder="1" applyAlignment="1">
      <alignment horizontal="right"/>
    </xf>
    <xf numFmtId="0" fontId="20" fillId="0" borderId="0" xfId="0" applyFont="1" applyFill="1" applyAlignment="1">
      <alignment horizontal="right"/>
    </xf>
    <xf numFmtId="0" fontId="20" fillId="0" borderId="27" xfId="0" applyFont="1" applyFill="1" applyBorder="1"/>
    <xf numFmtId="3" fontId="0" fillId="0" borderId="15" xfId="0" applyNumberFormat="1" applyFill="1" applyBorder="1"/>
    <xf numFmtId="3" fontId="0" fillId="0" borderId="27" xfId="0" applyNumberFormat="1" applyFill="1" applyBorder="1"/>
    <xf numFmtId="3" fontId="0" fillId="0" borderId="36" xfId="0" applyNumberFormat="1" applyFill="1" applyBorder="1"/>
    <xf numFmtId="0" fontId="25" fillId="0" borderId="0" xfId="0" applyFont="1" applyFill="1"/>
    <xf numFmtId="0" fontId="19" fillId="0" borderId="0" xfId="0" applyFont="1" applyFill="1" applyAlignment="1">
      <alignment horizontal="center"/>
    </xf>
    <xf numFmtId="0" fontId="22" fillId="0" borderId="0" xfId="0" applyFont="1" applyFill="1"/>
    <xf numFmtId="0" fontId="20" fillId="0" borderId="1" xfId="0" applyFont="1" applyFill="1" applyBorder="1" applyAlignment="1">
      <alignment horizontal="center" vertical="center" wrapText="1"/>
    </xf>
    <xf numFmtId="3" fontId="20" fillId="0" borderId="1" xfId="685" applyNumberFormat="1" applyFill="1" applyBorder="1" applyAlignment="1">
      <alignment horizontal="center" vertical="center" wrapText="1"/>
    </xf>
    <xf numFmtId="0" fontId="19" fillId="0" borderId="0" xfId="0" applyFont="1" applyFill="1" applyAlignment="1">
      <alignment horizontal="left" vertical="center" wrapText="1"/>
    </xf>
    <xf numFmtId="0" fontId="0" fillId="0" borderId="1" xfId="0" applyFill="1" applyBorder="1"/>
    <xf numFmtId="1" fontId="20" fillId="0" borderId="0" xfId="685" applyNumberFormat="1" applyFill="1" applyAlignment="1">
      <alignment horizontal="right"/>
    </xf>
    <xf numFmtId="3" fontId="20" fillId="0" borderId="0" xfId="685" applyNumberFormat="1" applyFill="1" applyAlignment="1">
      <alignment horizontal="right"/>
    </xf>
    <xf numFmtId="3" fontId="19" fillId="0" borderId="0" xfId="0" applyNumberFormat="1" applyFont="1" applyFill="1"/>
    <xf numFmtId="0" fontId="26" fillId="0" borderId="0" xfId="0" applyFont="1" applyFill="1" applyAlignment="1">
      <alignment horizontal="center" vertical="top" wrapText="1"/>
    </xf>
    <xf numFmtId="0" fontId="0" fillId="0" borderId="0" xfId="0" applyFill="1" applyAlignment="1">
      <alignment horizontal="center" vertical="top" wrapText="1"/>
    </xf>
    <xf numFmtId="0" fontId="20" fillId="0" borderId="0" xfId="0" applyFont="1" applyFill="1" applyAlignment="1">
      <alignment horizontal="center" vertical="top" wrapText="1"/>
    </xf>
    <xf numFmtId="0" fontId="20" fillId="0" borderId="2" xfId="0" applyFont="1" applyFill="1" applyBorder="1"/>
    <xf numFmtId="0" fontId="20" fillId="0" borderId="2" xfId="1063" applyFill="1" applyBorder="1" applyAlignment="1">
      <alignment wrapText="1"/>
    </xf>
    <xf numFmtId="0" fontId="23" fillId="0" borderId="0" xfId="0" applyFont="1" applyFill="1" applyAlignment="1">
      <alignment horizontal="left"/>
    </xf>
    <xf numFmtId="0" fontId="20" fillId="0" borderId="11" xfId="0" applyFont="1" applyFill="1" applyBorder="1" applyAlignment="1">
      <alignment horizontal="center" vertical="center" wrapText="1"/>
    </xf>
    <xf numFmtId="0" fontId="19" fillId="0" borderId="31" xfId="0" applyFont="1" applyFill="1" applyBorder="1" applyAlignment="1">
      <alignment horizontal="left" vertical="center" wrapText="1"/>
    </xf>
    <xf numFmtId="0" fontId="20" fillId="0" borderId="0" xfId="0" applyFont="1" applyFill="1" applyAlignment="1">
      <alignment horizontal="left"/>
    </xf>
    <xf numFmtId="165" fontId="20" fillId="0" borderId="0" xfId="0" applyNumberFormat="1" applyFont="1" applyFill="1" applyAlignment="1">
      <alignment horizontal="left"/>
    </xf>
    <xf numFmtId="0" fontId="19" fillId="0" borderId="31" xfId="0" applyFont="1" applyFill="1" applyBorder="1"/>
    <xf numFmtId="0" fontId="20" fillId="0" borderId="0" xfId="1063" applyFill="1" applyAlignment="1">
      <alignment wrapText="1"/>
    </xf>
    <xf numFmtId="0" fontId="27" fillId="0" borderId="2" xfId="1" applyFill="1" applyBorder="1" applyAlignment="1">
      <alignment wrapText="1"/>
    </xf>
    <xf numFmtId="3" fontId="19" fillId="0" borderId="31" xfId="0" applyNumberFormat="1" applyFont="1" applyFill="1" applyBorder="1"/>
    <xf numFmtId="0" fontId="0" fillId="0" borderId="31" xfId="0" applyFill="1" applyBorder="1"/>
    <xf numFmtId="0" fontId="33" fillId="0" borderId="0" xfId="0" applyFont="1" applyAlignment="1">
      <alignment horizontal="left" vertical="top" wrapText="1"/>
    </xf>
    <xf numFmtId="171" fontId="20" fillId="0" borderId="1" xfId="0" applyNumberFormat="1" applyFont="1" applyFill="1" applyBorder="1" applyAlignment="1"/>
    <xf numFmtId="0" fontId="27" fillId="0" borderId="1" xfId="1" applyFill="1" applyBorder="1" applyAlignment="1">
      <alignment horizontal="left" wrapText="1"/>
    </xf>
    <xf numFmtId="0" fontId="27" fillId="0" borderId="1" xfId="1" applyFill="1" applyBorder="1" applyAlignment="1">
      <alignment horizontal="left" vertical="center" wrapText="1"/>
    </xf>
    <xf numFmtId="0" fontId="19" fillId="0" borderId="0" xfId="0" applyFont="1" applyBorder="1"/>
    <xf numFmtId="0" fontId="19" fillId="0" borderId="0" xfId="0" applyFont="1" applyFill="1" applyBorder="1"/>
    <xf numFmtId="3" fontId="0" fillId="0" borderId="0" xfId="0" applyNumberFormat="1" applyFill="1" applyBorder="1" applyAlignment="1">
      <alignment horizontal="right"/>
    </xf>
    <xf numFmtId="0" fontId="20" fillId="0" borderId="1" xfId="1063" applyFill="1" applyBorder="1" applyAlignment="1">
      <alignment vertical="center" wrapText="1"/>
    </xf>
    <xf numFmtId="0" fontId="20" fillId="0" borderId="2" xfId="1063" applyFill="1" applyBorder="1" applyAlignment="1">
      <alignment vertical="center" wrapText="1"/>
    </xf>
    <xf numFmtId="171" fontId="20" fillId="0" borderId="1" xfId="0" applyNumberFormat="1" applyFont="1" applyFill="1" applyBorder="1" applyAlignment="1">
      <alignment vertical="center" wrapText="1"/>
    </xf>
    <xf numFmtId="0" fontId="0" fillId="0" borderId="31" xfId="0" applyFill="1" applyBorder="1" applyAlignment="1">
      <alignment vertical="center" wrapText="1"/>
    </xf>
    <xf numFmtId="0" fontId="0" fillId="0" borderId="0" xfId="0" applyFill="1" applyAlignment="1">
      <alignment vertical="center" wrapText="1"/>
    </xf>
    <xf numFmtId="0" fontId="42" fillId="0" borderId="0" xfId="0" applyFont="1" applyFill="1" applyAlignment="1">
      <alignment vertical="center" wrapText="1"/>
    </xf>
    <xf numFmtId="0" fontId="58" fillId="0" borderId="0" xfId="0" applyFont="1" applyFill="1" applyAlignment="1">
      <alignment vertical="center" wrapText="1"/>
    </xf>
    <xf numFmtId="0" fontId="20" fillId="0" borderId="1" xfId="1063" applyFill="1" applyBorder="1" applyAlignment="1">
      <alignment wrapText="1"/>
    </xf>
    <xf numFmtId="0" fontId="33" fillId="0" borderId="0" xfId="0" applyFont="1"/>
    <xf numFmtId="0" fontId="59" fillId="0" borderId="0" xfId="0" applyFont="1" applyAlignment="1">
      <alignment vertical="top"/>
    </xf>
    <xf numFmtId="0" fontId="33" fillId="0" borderId="0" xfId="0" applyFont="1" applyAlignment="1">
      <alignment vertical="top"/>
    </xf>
    <xf numFmtId="0" fontId="60" fillId="0" borderId="0" xfId="0" applyFont="1" applyAlignment="1">
      <alignment vertical="top"/>
    </xf>
    <xf numFmtId="0" fontId="39" fillId="0" borderId="0" xfId="0" applyFont="1" applyAlignment="1">
      <alignment vertical="top"/>
    </xf>
    <xf numFmtId="0" fontId="60" fillId="0" borderId="0" xfId="0" applyFont="1" applyAlignment="1">
      <alignment horizontal="left" vertical="top"/>
    </xf>
    <xf numFmtId="0" fontId="39" fillId="30" borderId="0" xfId="0" applyFont="1" applyFill="1"/>
    <xf numFmtId="0" fontId="0" fillId="30" borderId="0" xfId="0" applyFill="1"/>
    <xf numFmtId="0" fontId="44" fillId="0" borderId="0" xfId="2" applyFont="1" applyBorder="1" applyAlignment="1">
      <alignment horizontal="center" vertical="center" wrapText="1"/>
    </xf>
    <xf numFmtId="0" fontId="0" fillId="0" borderId="0" xfId="0" applyBorder="1"/>
    <xf numFmtId="0" fontId="44" fillId="0" borderId="0" xfId="2" applyFont="1" applyBorder="1" applyAlignment="1">
      <alignment vertical="center" wrapText="1"/>
    </xf>
    <xf numFmtId="165" fontId="44" fillId="0" borderId="0" xfId="2" applyNumberFormat="1" applyFont="1" applyFill="1" applyBorder="1" applyAlignment="1">
      <alignment horizontal="right" vertical="center"/>
    </xf>
    <xf numFmtId="3" fontId="44" fillId="0" borderId="0" xfId="2" applyNumberFormat="1" applyFont="1" applyFill="1" applyBorder="1" applyAlignment="1">
      <alignment horizontal="right" vertical="center"/>
    </xf>
    <xf numFmtId="165" fontId="0" fillId="0" borderId="0" xfId="0" applyNumberFormat="1" applyBorder="1"/>
    <xf numFmtId="0" fontId="0" fillId="0" borderId="1" xfId="0" applyFill="1" applyBorder="1"/>
    <xf numFmtId="3" fontId="25" fillId="0" borderId="7" xfId="374" applyNumberFormat="1" applyFont="1" applyFill="1" applyBorder="1" applyAlignment="1">
      <alignment horizontal="right"/>
    </xf>
    <xf numFmtId="3" fontId="25" fillId="0" borderId="12" xfId="374" applyNumberFormat="1" applyFont="1" applyFill="1" applyBorder="1" applyAlignment="1">
      <alignment horizontal="right"/>
    </xf>
    <xf numFmtId="3" fontId="20" fillId="0" borderId="0" xfId="0" applyNumberFormat="1" applyFont="1" applyFill="1" applyBorder="1" applyAlignment="1">
      <alignment horizontal="right"/>
    </xf>
    <xf numFmtId="3" fontId="25" fillId="0" borderId="0" xfId="0" applyNumberFormat="1" applyFont="1" applyFill="1" applyBorder="1" applyAlignment="1">
      <alignment horizontal="right"/>
    </xf>
    <xf numFmtId="3" fontId="20" fillId="0" borderId="0" xfId="455" applyNumberFormat="1" applyFill="1" applyBorder="1" applyAlignment="1">
      <alignment horizontal="right"/>
    </xf>
    <xf numFmtId="3" fontId="20" fillId="0" borderId="14" xfId="374" applyNumberFormat="1" applyFont="1" applyFill="1" applyBorder="1" applyAlignment="1">
      <alignment horizontal="right"/>
    </xf>
    <xf numFmtId="3" fontId="20" fillId="0" borderId="0" xfId="374" applyNumberFormat="1" applyFont="1" applyFill="1" applyAlignment="1">
      <alignment horizontal="right"/>
    </xf>
    <xf numFmtId="3" fontId="20" fillId="0" borderId="26" xfId="374" applyNumberFormat="1" applyFont="1" applyFill="1" applyBorder="1" applyAlignment="1">
      <alignment horizontal="right"/>
    </xf>
    <xf numFmtId="3" fontId="20" fillId="0" borderId="0" xfId="374" applyNumberFormat="1" applyFill="1" applyBorder="1" applyAlignment="1">
      <alignment horizontal="right"/>
    </xf>
    <xf numFmtId="3" fontId="20" fillId="0" borderId="0" xfId="374" applyNumberFormat="1" applyFont="1" applyFill="1" applyBorder="1" applyAlignment="1">
      <alignment horizontal="right"/>
    </xf>
    <xf numFmtId="3" fontId="20" fillId="0" borderId="14" xfId="455" applyNumberFormat="1" applyFont="1" applyFill="1" applyBorder="1" applyAlignment="1">
      <alignment horizontal="right"/>
    </xf>
    <xf numFmtId="3" fontId="20" fillId="0" borderId="0" xfId="455" applyNumberFormat="1" applyFont="1" applyFill="1" applyAlignment="1">
      <alignment horizontal="right"/>
    </xf>
    <xf numFmtId="3" fontId="20" fillId="0" borderId="26" xfId="455" applyNumberFormat="1" applyFont="1" applyFill="1" applyBorder="1" applyAlignment="1">
      <alignment horizontal="right"/>
    </xf>
    <xf numFmtId="3" fontId="20" fillId="0" borderId="26" xfId="0" applyNumberFormat="1" applyFont="1" applyFill="1" applyBorder="1" applyAlignment="1">
      <alignment horizontal="right"/>
    </xf>
    <xf numFmtId="3" fontId="25" fillId="0" borderId="26" xfId="0" applyNumberFormat="1" applyFont="1" applyFill="1" applyBorder="1" applyAlignment="1">
      <alignment horizontal="right"/>
    </xf>
    <xf numFmtId="3" fontId="20" fillId="0" borderId="14" xfId="0" applyNumberFormat="1" applyFont="1" applyFill="1" applyBorder="1" applyAlignment="1">
      <alignment horizontal="right"/>
    </xf>
    <xf numFmtId="171" fontId="20" fillId="0" borderId="0" xfId="0" applyNumberFormat="1" applyFont="1" applyFill="1" applyBorder="1" applyAlignment="1">
      <alignment horizontal="center"/>
    </xf>
    <xf numFmtId="0" fontId="0" fillId="0" borderId="2" xfId="0" applyBorder="1"/>
    <xf numFmtId="0" fontId="0" fillId="0" borderId="7" xfId="0" applyBorder="1"/>
    <xf numFmtId="171" fontId="20" fillId="0" borderId="7" xfId="0" applyNumberFormat="1" applyFont="1" applyFill="1" applyBorder="1" applyAlignment="1">
      <alignment horizontal="center"/>
    </xf>
    <xf numFmtId="0" fontId="25" fillId="0" borderId="7" xfId="0" applyFont="1" applyBorder="1"/>
    <xf numFmtId="3" fontId="25" fillId="0" borderId="12" xfId="0" applyNumberFormat="1" applyFont="1" applyFill="1" applyBorder="1" applyAlignment="1">
      <alignment horizontal="right"/>
    </xf>
    <xf numFmtId="3" fontId="25" fillId="0" borderId="41" xfId="0" applyNumberFormat="1" applyFont="1" applyFill="1" applyBorder="1" applyAlignment="1">
      <alignment horizontal="right"/>
    </xf>
    <xf numFmtId="0" fontId="0" fillId="0" borderId="42" xfId="0" applyBorder="1"/>
    <xf numFmtId="0" fontId="0" fillId="0" borderId="43" xfId="0" applyBorder="1"/>
    <xf numFmtId="3" fontId="20" fillId="0" borderId="10" xfId="374" applyNumberFormat="1" applyFill="1" applyBorder="1" applyAlignment="1">
      <alignment horizontal="right"/>
    </xf>
    <xf numFmtId="3" fontId="20" fillId="0" borderId="44" xfId="374" applyNumberFormat="1" applyFont="1" applyFill="1" applyBorder="1" applyAlignment="1">
      <alignment horizontal="right"/>
    </xf>
    <xf numFmtId="0" fontId="25" fillId="0" borderId="8" xfId="0" applyFont="1" applyBorder="1"/>
    <xf numFmtId="171" fontId="25" fillId="24" borderId="1" xfId="0" applyNumberFormat="1" applyFont="1" applyFill="1" applyBorder="1" applyAlignment="1">
      <alignment horizontal="right"/>
    </xf>
    <xf numFmtId="0" fontId="28" fillId="24" borderId="1" xfId="1" applyFont="1" applyFill="1" applyBorder="1" applyAlignment="1">
      <alignment wrapText="1"/>
    </xf>
    <xf numFmtId="3" fontId="20" fillId="0" borderId="1" xfId="326" applyNumberFormat="1" applyFont="1" applyFill="1" applyBorder="1"/>
    <xf numFmtId="0" fontId="25" fillId="24" borderId="1" xfId="1063" applyFont="1" applyFill="1" applyBorder="1" applyAlignment="1">
      <alignment wrapText="1"/>
    </xf>
    <xf numFmtId="0" fontId="25" fillId="24" borderId="2" xfId="1063" applyFont="1" applyFill="1" applyBorder="1" applyAlignment="1">
      <alignment wrapText="1"/>
    </xf>
    <xf numFmtId="3" fontId="20" fillId="0" borderId="13" xfId="0" applyNumberFormat="1" applyFont="1" applyFill="1" applyBorder="1" applyAlignment="1">
      <alignment horizontal="right"/>
    </xf>
    <xf numFmtId="3" fontId="20" fillId="0" borderId="10" xfId="0" applyNumberFormat="1" applyFont="1" applyFill="1" applyBorder="1" applyAlignment="1">
      <alignment horizontal="right"/>
    </xf>
    <xf numFmtId="3" fontId="20" fillId="0" borderId="35" xfId="0" applyNumberFormat="1" applyFont="1" applyFill="1" applyBorder="1" applyAlignment="1">
      <alignment horizontal="right"/>
    </xf>
    <xf numFmtId="3" fontId="20" fillId="0" borderId="0" xfId="0" applyNumberFormat="1" applyFont="1" applyFill="1" applyAlignment="1">
      <alignment horizontal="right"/>
    </xf>
    <xf numFmtId="3" fontId="20" fillId="0" borderId="15" xfId="0" applyNumberFormat="1" applyFont="1" applyFill="1" applyBorder="1" applyAlignment="1">
      <alignment horizontal="right"/>
    </xf>
    <xf numFmtId="3" fontId="20" fillId="0" borderId="27" xfId="0" applyNumberFormat="1" applyFont="1" applyFill="1" applyBorder="1" applyAlignment="1">
      <alignment horizontal="right"/>
    </xf>
    <xf numFmtId="3" fontId="20" fillId="0" borderId="36" xfId="0" applyNumberFormat="1" applyFont="1" applyFill="1" applyBorder="1" applyAlignment="1">
      <alignment horizontal="right"/>
    </xf>
    <xf numFmtId="3" fontId="20" fillId="0" borderId="0" xfId="685" applyNumberFormat="1" applyFill="1" applyBorder="1" applyAlignment="1">
      <alignment horizontal="right"/>
    </xf>
    <xf numFmtId="172" fontId="61" fillId="0" borderId="0" xfId="1" applyNumberFormat="1" applyFont="1" applyBorder="1" applyAlignment="1">
      <alignment horizontal="right" vertical="top" wrapText="1"/>
    </xf>
    <xf numFmtId="166" fontId="20" fillId="0" borderId="0" xfId="685" applyNumberFormat="1" applyFill="1" applyAlignment="1">
      <alignment horizontal="right"/>
    </xf>
    <xf numFmtId="172" fontId="19" fillId="0" borderId="0" xfId="0" applyNumberFormat="1" applyFont="1"/>
    <xf numFmtId="172" fontId="61" fillId="0" borderId="0" xfId="53322" applyNumberFormat="1" applyFont="1" applyBorder="1" applyAlignment="1">
      <alignment horizontal="right" vertical="center" wrapText="1"/>
    </xf>
    <xf numFmtId="172" fontId="19" fillId="0" borderId="0" xfId="0" applyNumberFormat="1" applyFont="1" applyBorder="1"/>
    <xf numFmtId="0" fontId="27" fillId="0" borderId="1" xfId="1" applyFont="1" applyFill="1" applyBorder="1" applyAlignment="1">
      <alignment wrapText="1"/>
    </xf>
    <xf numFmtId="0" fontId="27" fillId="0" borderId="1" xfId="1" applyFont="1" applyBorder="1" applyAlignment="1">
      <alignment wrapText="1"/>
    </xf>
    <xf numFmtId="166" fontId="20" fillId="0" borderId="1" xfId="455" applyNumberFormat="1" applyFont="1" applyFill="1" applyBorder="1" applyAlignment="1">
      <alignment horizontal="right"/>
    </xf>
    <xf numFmtId="0" fontId="20" fillId="0" borderId="1" xfId="1063" applyFont="1" applyFill="1" applyBorder="1" applyAlignment="1">
      <alignment wrapText="1"/>
    </xf>
    <xf numFmtId="0" fontId="20" fillId="0" borderId="2" xfId="1063" applyFont="1" applyFill="1" applyBorder="1" applyAlignment="1">
      <alignment wrapText="1"/>
    </xf>
    <xf numFmtId="166" fontId="20" fillId="0" borderId="1" xfId="665" applyNumberFormat="1" applyFont="1" applyFill="1" applyBorder="1" applyAlignment="1">
      <alignment horizontal="right"/>
    </xf>
    <xf numFmtId="0" fontId="27" fillId="0" borderId="2" xfId="1" applyFont="1" applyFill="1" applyBorder="1" applyAlignment="1">
      <alignment wrapText="1"/>
    </xf>
    <xf numFmtId="166" fontId="20" fillId="0" borderId="1" xfId="683" applyNumberFormat="1" applyFont="1" applyFill="1" applyBorder="1" applyAlignment="1">
      <alignment horizontal="right"/>
    </xf>
    <xf numFmtId="3" fontId="27" fillId="0" borderId="1" xfId="0" applyNumberFormat="1" applyFont="1" applyFill="1" applyBorder="1" applyAlignment="1">
      <alignment horizontal="right" vertical="top" wrapText="1"/>
    </xf>
    <xf numFmtId="166" fontId="20" fillId="0" borderId="0" xfId="0" applyNumberFormat="1" applyFont="1" applyFill="1"/>
    <xf numFmtId="1" fontId="20" fillId="0" borderId="1" xfId="1063" applyNumberFormat="1" applyFont="1" applyFill="1" applyBorder="1" applyAlignment="1">
      <alignment wrapText="1"/>
    </xf>
    <xf numFmtId="1" fontId="20" fillId="0" borderId="2" xfId="1063" applyNumberFormat="1" applyFont="1" applyFill="1" applyBorder="1" applyAlignment="1">
      <alignment wrapText="1"/>
    </xf>
    <xf numFmtId="1" fontId="27" fillId="0" borderId="1" xfId="1" applyNumberFormat="1" applyFont="1" applyFill="1" applyBorder="1" applyAlignment="1">
      <alignment wrapText="1"/>
    </xf>
    <xf numFmtId="1" fontId="20" fillId="0" borderId="0" xfId="0" applyNumberFormat="1" applyFont="1" applyFill="1"/>
    <xf numFmtId="0" fontId="20" fillId="0" borderId="0" xfId="1063" applyFont="1" applyFill="1" applyAlignment="1">
      <alignment wrapText="1"/>
    </xf>
    <xf numFmtId="3" fontId="27" fillId="0" borderId="8" xfId="1729" applyNumberFormat="1" applyFont="1" applyFill="1" applyBorder="1" applyAlignment="1">
      <alignment horizontal="right" vertical="top"/>
    </xf>
    <xf numFmtId="3" fontId="20" fillId="0" borderId="7" xfId="0" applyNumberFormat="1" applyFont="1" applyFill="1" applyBorder="1"/>
    <xf numFmtId="0" fontId="27" fillId="0" borderId="1" xfId="1" applyFont="1" applyFill="1" applyBorder="1" applyAlignment="1">
      <alignment horizontal="left" wrapText="1"/>
    </xf>
    <xf numFmtId="166" fontId="25" fillId="0" borderId="0" xfId="0" applyNumberFormat="1" applyFont="1" applyFill="1" applyAlignment="1">
      <alignment horizontal="right"/>
    </xf>
    <xf numFmtId="3" fontId="20" fillId="0" borderId="1" xfId="685" applyNumberFormat="1" applyFill="1" applyBorder="1" applyAlignment="1">
      <alignment horizontal="right"/>
    </xf>
    <xf numFmtId="3" fontId="27" fillId="0" borderId="1" xfId="685" applyNumberFormat="1" applyFont="1" applyFill="1" applyBorder="1" applyAlignment="1">
      <alignment horizontal="right"/>
    </xf>
    <xf numFmtId="1" fontId="20" fillId="0" borderId="0" xfId="685" applyNumberFormat="1" applyFill="1" applyBorder="1" applyAlignment="1">
      <alignment horizontal="right"/>
    </xf>
    <xf numFmtId="0" fontId="20" fillId="0" borderId="0" xfId="0" applyFont="1" applyAlignment="1">
      <alignment horizontal="left" vertical="top" wrapText="1"/>
    </xf>
    <xf numFmtId="0" fontId="44" fillId="0" borderId="1" xfId="2" applyFont="1" applyFill="1" applyBorder="1" applyAlignment="1">
      <alignment vertical="center" wrapText="1"/>
    </xf>
    <xf numFmtId="165" fontId="44" fillId="0" borderId="1" xfId="2" applyNumberFormat="1" applyFont="1" applyFill="1" applyBorder="1" applyAlignment="1">
      <alignment horizontal="right" vertical="center"/>
    </xf>
    <xf numFmtId="3" fontId="44" fillId="0" borderId="1" xfId="2" applyNumberFormat="1" applyFont="1" applyFill="1" applyBorder="1" applyAlignment="1">
      <alignment horizontal="right" vertical="center"/>
    </xf>
    <xf numFmtId="0" fontId="20" fillId="0" borderId="0" xfId="2" applyFill="1" applyAlignment="1">
      <alignment horizontal="right" vertical="top"/>
    </xf>
    <xf numFmtId="0" fontId="20" fillId="0" borderId="0" xfId="2" applyFill="1" applyAlignment="1">
      <alignment horizontal="left" vertical="top"/>
    </xf>
    <xf numFmtId="166" fontId="0" fillId="0" borderId="1" xfId="0" applyNumberFormat="1" applyFill="1" applyBorder="1" applyAlignment="1">
      <alignment horizontal="right"/>
    </xf>
    <xf numFmtId="3" fontId="20" fillId="0" borderId="0" xfId="685" applyNumberFormat="1" applyFont="1" applyFill="1" applyAlignment="1">
      <alignment horizontal="left"/>
    </xf>
    <xf numFmtId="3" fontId="20" fillId="0" borderId="0" xfId="685" applyNumberFormat="1" applyFill="1" applyAlignment="1">
      <alignment horizontal="left"/>
    </xf>
    <xf numFmtId="166" fontId="27" fillId="0" borderId="1" xfId="1063" applyNumberFormat="1" applyFont="1" applyFill="1" applyBorder="1" applyAlignment="1">
      <alignment horizontal="right"/>
    </xf>
    <xf numFmtId="0" fontId="63" fillId="0" borderId="0" xfId="0" applyFont="1"/>
    <xf numFmtId="0" fontId="19" fillId="0" borderId="0" xfId="0" applyFont="1" applyAlignment="1">
      <alignment vertical="top"/>
    </xf>
    <xf numFmtId="0" fontId="64" fillId="0" borderId="0" xfId="0" applyFont="1"/>
    <xf numFmtId="3" fontId="25" fillId="0" borderId="0" xfId="0" applyNumberFormat="1" applyFont="1" applyFill="1" applyBorder="1"/>
    <xf numFmtId="0" fontId="39" fillId="0" borderId="0" xfId="0" applyFont="1" applyFill="1"/>
    <xf numFmtId="0" fontId="0" fillId="0" borderId="0" xfId="0" applyFill="1" applyAlignment="1">
      <alignment horizontal="left" wrapText="1"/>
    </xf>
    <xf numFmtId="0" fontId="0" fillId="0" borderId="0" xfId="0" applyAlignment="1">
      <alignment horizontal="left" wrapText="1"/>
    </xf>
    <xf numFmtId="0" fontId="20" fillId="0" borderId="0" xfId="0" applyFont="1" applyAlignment="1">
      <alignment horizontal="left" wrapText="1"/>
    </xf>
    <xf numFmtId="0" fontId="20" fillId="0" borderId="0" xfId="0" applyNumberFormat="1" applyFont="1"/>
    <xf numFmtId="3" fontId="20" fillId="0" borderId="0" xfId="0" applyNumberFormat="1" applyFont="1" applyFill="1"/>
    <xf numFmtId="0" fontId="20" fillId="0" borderId="0" xfId="0" applyFont="1" applyAlignment="1"/>
    <xf numFmtId="0" fontId="47" fillId="0" borderId="0" xfId="53313" quotePrefix="1"/>
    <xf numFmtId="0" fontId="27" fillId="0" borderId="0" xfId="2" applyFont="1" applyFill="1" applyBorder="1" applyAlignment="1">
      <alignment vertical="center" wrapText="1"/>
    </xf>
    <xf numFmtId="0" fontId="20" fillId="0" borderId="0" xfId="2" applyFill="1" applyAlignment="1">
      <alignment vertical="top" wrapText="1"/>
    </xf>
    <xf numFmtId="0" fontId="0" fillId="0" borderId="0" xfId="0" applyFill="1" applyAlignment="1">
      <alignment horizontal="center"/>
    </xf>
    <xf numFmtId="0" fontId="0" fillId="0" borderId="27" xfId="0" applyFill="1" applyBorder="1" applyAlignment="1">
      <alignment horizontal="center"/>
    </xf>
    <xf numFmtId="3" fontId="25" fillId="24" borderId="1" xfId="685" applyNumberFormat="1" applyFont="1" applyFill="1" applyBorder="1"/>
    <xf numFmtId="3" fontId="28" fillId="24" borderId="1" xfId="685" applyNumberFormat="1" applyFont="1" applyFill="1" applyBorder="1"/>
    <xf numFmtId="3" fontId="25" fillId="24" borderId="1" xfId="326" applyNumberFormat="1" applyFont="1" applyFill="1" applyBorder="1"/>
    <xf numFmtId="166" fontId="25" fillId="24" borderId="1" xfId="0" applyNumberFormat="1" applyFont="1" applyFill="1" applyBorder="1" applyAlignment="1">
      <alignment horizontal="right"/>
    </xf>
    <xf numFmtId="164" fontId="25" fillId="24" borderId="1" xfId="0" applyNumberFormat="1" applyFont="1" applyFill="1" applyBorder="1" applyAlignment="1">
      <alignment horizontal="right"/>
    </xf>
    <xf numFmtId="166" fontId="25" fillId="24" borderId="1" xfId="455" applyNumberFormat="1" applyFont="1" applyFill="1" applyBorder="1" applyAlignment="1">
      <alignment horizontal="right"/>
    </xf>
    <xf numFmtId="3" fontId="28" fillId="24" borderId="1" xfId="1063" applyNumberFormat="1" applyFont="1" applyFill="1" applyBorder="1" applyAlignment="1">
      <alignment horizontal="right"/>
    </xf>
    <xf numFmtId="3" fontId="25" fillId="24" borderId="1" xfId="0" applyNumberFormat="1" applyFont="1" applyFill="1" applyBorder="1" applyAlignment="1">
      <alignment horizontal="right"/>
    </xf>
    <xf numFmtId="166" fontId="25" fillId="24" borderId="1" xfId="683" applyNumberFormat="1" applyFont="1" applyFill="1" applyBorder="1" applyAlignment="1">
      <alignment horizontal="right"/>
    </xf>
    <xf numFmtId="3" fontId="28" fillId="24" borderId="1" xfId="368" applyNumberFormat="1" applyFont="1" applyFill="1" applyBorder="1" applyAlignment="1">
      <alignment horizontal="right" vertical="top" wrapText="1"/>
    </xf>
    <xf numFmtId="166" fontId="28" fillId="24" borderId="8" xfId="368" applyNumberFormat="1" applyFont="1" applyFill="1" applyBorder="1" applyAlignment="1">
      <alignment horizontal="right" vertical="top"/>
    </xf>
    <xf numFmtId="166" fontId="28" fillId="24" borderId="1" xfId="368" applyNumberFormat="1" applyFont="1" applyFill="1" applyBorder="1" applyAlignment="1">
      <alignment horizontal="right" vertical="top"/>
    </xf>
    <xf numFmtId="3" fontId="28" fillId="24" borderId="1" xfId="0" applyNumberFormat="1" applyFont="1" applyFill="1" applyBorder="1" applyAlignment="1">
      <alignment horizontal="right" vertical="top" wrapText="1"/>
    </xf>
    <xf numFmtId="3" fontId="25" fillId="24" borderId="1" xfId="0" applyNumberFormat="1" applyFont="1" applyFill="1" applyBorder="1"/>
    <xf numFmtId="3" fontId="28" fillId="24" borderId="8" xfId="1729" applyNumberFormat="1" applyFont="1" applyFill="1" applyBorder="1" applyAlignment="1">
      <alignment horizontal="right" vertical="top"/>
    </xf>
    <xf numFmtId="3" fontId="28" fillId="24" borderId="8" xfId="53280" applyNumberFormat="1" applyFont="1" applyFill="1" applyBorder="1" applyAlignment="1">
      <alignment horizontal="right" vertical="top"/>
    </xf>
    <xf numFmtId="3" fontId="27" fillId="0" borderId="1" xfId="53279" applyNumberFormat="1" applyFont="1" applyFill="1" applyBorder="1" applyAlignment="1">
      <alignment horizontal="right" vertical="top"/>
    </xf>
    <xf numFmtId="3" fontId="27" fillId="0" borderId="1" xfId="1" applyNumberFormat="1" applyFill="1" applyBorder="1" applyAlignment="1">
      <alignment horizontal="right" vertical="top"/>
    </xf>
    <xf numFmtId="3" fontId="27" fillId="0" borderId="1" xfId="53280" applyNumberFormat="1" applyFont="1" applyFill="1" applyBorder="1" applyAlignment="1">
      <alignment horizontal="right" vertical="top"/>
    </xf>
    <xf numFmtId="3" fontId="27" fillId="0" borderId="8" xfId="53280" applyNumberFormat="1" applyFont="1" applyFill="1" applyBorder="1" applyAlignment="1">
      <alignment horizontal="right" vertical="top"/>
    </xf>
    <xf numFmtId="3" fontId="27" fillId="0" borderId="1" xfId="53279" applyNumberFormat="1" applyFont="1" applyFill="1" applyBorder="1" applyAlignment="1">
      <alignment horizontal="right" vertical="center"/>
    </xf>
    <xf numFmtId="3" fontId="27" fillId="0" borderId="1" xfId="1" applyNumberFormat="1" applyFill="1" applyBorder="1" applyAlignment="1">
      <alignment horizontal="right" vertical="center"/>
    </xf>
    <xf numFmtId="3" fontId="27" fillId="0" borderId="1" xfId="53280" applyNumberFormat="1" applyFont="1" applyFill="1" applyBorder="1" applyAlignment="1">
      <alignment horizontal="right" vertical="center"/>
    </xf>
    <xf numFmtId="3" fontId="27" fillId="0" borderId="8" xfId="53280" applyNumberFormat="1" applyFont="1" applyFill="1" applyBorder="1" applyAlignment="1">
      <alignment horizontal="right" vertical="center"/>
    </xf>
    <xf numFmtId="3" fontId="27" fillId="0" borderId="1" xfId="1" applyNumberFormat="1" applyFont="1" applyFill="1" applyBorder="1" applyAlignment="1">
      <alignment horizontal="right" vertical="top"/>
    </xf>
    <xf numFmtId="3" fontId="28" fillId="24" borderId="1" xfId="53279" applyNumberFormat="1" applyFont="1" applyFill="1" applyBorder="1" applyAlignment="1">
      <alignment horizontal="right" vertical="top"/>
    </xf>
    <xf numFmtId="3" fontId="28" fillId="24" borderId="1" xfId="1" applyNumberFormat="1" applyFont="1" applyFill="1" applyBorder="1" applyAlignment="1">
      <alignment horizontal="right" vertical="top"/>
    </xf>
    <xf numFmtId="3" fontId="28" fillId="24" borderId="1" xfId="53280" applyNumberFormat="1" applyFont="1" applyFill="1" applyBorder="1" applyAlignment="1">
      <alignment horizontal="right" vertical="top"/>
    </xf>
    <xf numFmtId="3" fontId="27" fillId="0" borderId="1" xfId="1729" applyNumberFormat="1" applyFont="1" applyFill="1" applyBorder="1" applyAlignment="1">
      <alignment horizontal="right" vertical="top"/>
    </xf>
    <xf numFmtId="3" fontId="28" fillId="24" borderId="1" xfId="1729" applyNumberFormat="1" applyFont="1" applyFill="1" applyBorder="1" applyAlignment="1">
      <alignment horizontal="right" vertical="top"/>
    </xf>
    <xf numFmtId="3" fontId="20" fillId="0" borderId="2" xfId="0" applyNumberFormat="1" applyFont="1" applyFill="1" applyBorder="1"/>
    <xf numFmtId="3" fontId="25" fillId="24" borderId="2" xfId="0" applyNumberFormat="1" applyFont="1" applyFill="1" applyBorder="1"/>
    <xf numFmtId="3" fontId="25" fillId="24" borderId="7" xfId="0" applyNumberFormat="1" applyFont="1" applyFill="1" applyBorder="1"/>
    <xf numFmtId="0" fontId="63" fillId="0" borderId="0" xfId="0" applyFont="1" applyAlignment="1">
      <alignment horizontal="left"/>
    </xf>
    <xf numFmtId="0" fontId="48" fillId="25" borderId="0" xfId="0" applyFont="1" applyFill="1" applyAlignment="1">
      <alignment horizontal="center" vertical="center"/>
    </xf>
    <xf numFmtId="0" fontId="49" fillId="25" borderId="31" xfId="0" applyFont="1" applyFill="1" applyBorder="1" applyAlignment="1">
      <alignment horizontal="center"/>
    </xf>
    <xf numFmtId="0" fontId="49" fillId="25" borderId="0" xfId="0" applyFont="1" applyFill="1" applyAlignment="1">
      <alignment horizontal="center"/>
    </xf>
    <xf numFmtId="0" fontId="49" fillId="25" borderId="33" xfId="0" applyFont="1" applyFill="1" applyBorder="1" applyAlignment="1">
      <alignment horizontal="center"/>
    </xf>
    <xf numFmtId="0" fontId="49" fillId="25" borderId="0" xfId="0" applyFont="1" applyFill="1" applyAlignment="1">
      <alignment horizontal="left"/>
    </xf>
    <xf numFmtId="0" fontId="48" fillId="25" borderId="0" xfId="0" applyFont="1" applyFill="1" applyAlignment="1">
      <alignment horizontal="center" vertical="center" wrapText="1"/>
    </xf>
    <xf numFmtId="0" fontId="47" fillId="25" borderId="0" xfId="53313" applyFill="1" applyAlignment="1" applyProtection="1">
      <alignment horizontal="center" vertical="center" wrapText="1"/>
    </xf>
    <xf numFmtId="49" fontId="48" fillId="25" borderId="0" xfId="0" applyNumberFormat="1" applyFont="1" applyFill="1" applyAlignment="1">
      <alignment horizontal="right" vertical="center" wrapText="1"/>
    </xf>
    <xf numFmtId="0" fontId="49" fillId="25" borderId="0" xfId="0" applyFont="1" applyFill="1" applyAlignment="1">
      <alignment horizontal="left" vertical="center" wrapText="1"/>
    </xf>
    <xf numFmtId="0" fontId="49" fillId="25" borderId="0" xfId="0" applyFont="1" applyFill="1" applyAlignment="1">
      <alignment vertical="center" wrapText="1"/>
    </xf>
    <xf numFmtId="49" fontId="48" fillId="25" borderId="0" xfId="0" applyNumberFormat="1" applyFont="1" applyFill="1" applyAlignment="1">
      <alignment horizontal="center" vertical="center" wrapText="1"/>
    </xf>
    <xf numFmtId="0" fontId="33" fillId="0" borderId="0" xfId="0" applyFont="1" applyAlignment="1">
      <alignment horizontal="left" vertical="top" wrapText="1"/>
    </xf>
    <xf numFmtId="0" fontId="33" fillId="0" borderId="0" xfId="0" applyFont="1" applyAlignment="1">
      <alignment horizontal="center" vertical="top" wrapText="1"/>
    </xf>
    <xf numFmtId="0" fontId="60" fillId="0" borderId="0" xfId="0" applyFont="1" applyAlignment="1">
      <alignment horizontal="left" vertical="top"/>
    </xf>
    <xf numFmtId="0" fontId="0" fillId="0" borderId="0" xfId="0" applyAlignment="1">
      <alignment vertical="top" wrapText="1"/>
    </xf>
    <xf numFmtId="0" fontId="20" fillId="0" borderId="0" xfId="0" applyFont="1" applyAlignment="1">
      <alignment horizontal="left" vertical="top" wrapText="1"/>
    </xf>
    <xf numFmtId="0" fontId="20" fillId="0" borderId="6" xfId="0" applyFont="1" applyBorder="1" applyAlignment="1">
      <alignment horizontal="center" vertical="top" wrapText="1"/>
    </xf>
    <xf numFmtId="0" fontId="20" fillId="0" borderId="3" xfId="0" applyFont="1" applyBorder="1" applyAlignment="1">
      <alignment horizontal="center" vertical="top" wrapText="1"/>
    </xf>
    <xf numFmtId="0" fontId="20" fillId="0" borderId="4" xfId="0" applyFont="1" applyBorder="1" applyAlignment="1">
      <alignment horizontal="center" vertical="top" wrapText="1"/>
    </xf>
    <xf numFmtId="0" fontId="20" fillId="0" borderId="10" xfId="0" applyFont="1" applyFill="1" applyBorder="1" applyAlignment="1">
      <alignment horizontal="left" vertical="top" wrapText="1"/>
    </xf>
    <xf numFmtId="0" fontId="20" fillId="0" borderId="0" xfId="0" applyFont="1" applyFill="1" applyBorder="1" applyAlignment="1">
      <alignment horizontal="left" vertical="top" wrapText="1"/>
    </xf>
    <xf numFmtId="0" fontId="20" fillId="0" borderId="37" xfId="0" applyFont="1" applyFill="1" applyBorder="1" applyAlignment="1">
      <alignment horizontal="center" wrapText="1"/>
    </xf>
    <xf numFmtId="0" fontId="20" fillId="0" borderId="10" xfId="0" applyFont="1" applyFill="1" applyBorder="1"/>
    <xf numFmtId="0" fontId="20" fillId="0" borderId="35" xfId="0" applyFont="1" applyFill="1" applyBorder="1"/>
    <xf numFmtId="0" fontId="20" fillId="0" borderId="38" xfId="0" applyFont="1" applyFill="1" applyBorder="1"/>
    <xf numFmtId="0" fontId="20" fillId="0" borderId="27" xfId="0" applyFont="1" applyFill="1" applyBorder="1"/>
    <xf numFmtId="0" fontId="20" fillId="0" borderId="36" xfId="0" applyFont="1" applyFill="1" applyBorder="1"/>
    <xf numFmtId="0" fontId="26" fillId="0" borderId="13" xfId="0" applyFont="1" applyFill="1" applyBorder="1" applyAlignment="1">
      <alignment vertical="top" wrapText="1"/>
    </xf>
    <xf numFmtId="0" fontId="0" fillId="0" borderId="14" xfId="0" applyFill="1" applyBorder="1" applyAlignment="1">
      <alignment vertical="top"/>
    </xf>
    <xf numFmtId="0" fontId="0" fillId="0" borderId="15" xfId="0" applyFill="1" applyBorder="1" applyAlignment="1">
      <alignment vertical="top"/>
    </xf>
    <xf numFmtId="0" fontId="20" fillId="0" borderId="10" xfId="0" applyFont="1" applyFill="1" applyBorder="1" applyAlignment="1">
      <alignment horizontal="center" wrapText="1"/>
    </xf>
    <xf numFmtId="0" fontId="20" fillId="0" borderId="6" xfId="0" applyFont="1" applyFill="1" applyBorder="1" applyAlignment="1">
      <alignment horizontal="center" vertical="top" wrapText="1"/>
    </xf>
    <xf numFmtId="0" fontId="20" fillId="0" borderId="3" xfId="0" applyFont="1" applyFill="1" applyBorder="1" applyAlignment="1">
      <alignment horizontal="center" vertical="top" wrapText="1"/>
    </xf>
    <xf numFmtId="0" fontId="20" fillId="0" borderId="4" xfId="0" applyFont="1" applyFill="1" applyBorder="1" applyAlignment="1">
      <alignment horizontal="center" vertical="top" wrapText="1"/>
    </xf>
    <xf numFmtId="49" fontId="20" fillId="0" borderId="6" xfId="0" applyNumberFormat="1" applyFont="1" applyFill="1" applyBorder="1" applyAlignment="1">
      <alignment horizontal="center" vertical="top"/>
    </xf>
    <xf numFmtId="49" fontId="20" fillId="0" borderId="3" xfId="0" applyNumberFormat="1" applyFont="1" applyFill="1" applyBorder="1" applyAlignment="1">
      <alignment horizontal="center" vertical="top"/>
    </xf>
    <xf numFmtId="49" fontId="20" fillId="0" borderId="4" xfId="0" applyNumberFormat="1" applyFont="1" applyFill="1" applyBorder="1" applyAlignment="1">
      <alignment horizontal="center" vertical="top"/>
    </xf>
    <xf numFmtId="49" fontId="0" fillId="0" borderId="6" xfId="0" applyNumberFormat="1" applyFill="1" applyBorder="1" applyAlignment="1">
      <alignment horizontal="center" vertical="top" wrapText="1"/>
    </xf>
    <xf numFmtId="49" fontId="0" fillId="0" borderId="3" xfId="0" applyNumberFormat="1" applyFill="1" applyBorder="1" applyAlignment="1">
      <alignment horizontal="center" vertical="top" wrapText="1"/>
    </xf>
    <xf numFmtId="49" fontId="0" fillId="0" borderId="4" xfId="0" applyNumberFormat="1" applyFill="1" applyBorder="1" applyAlignment="1">
      <alignment horizontal="center" vertical="top" wrapText="1"/>
    </xf>
    <xf numFmtId="0" fontId="0" fillId="0" borderId="0" xfId="0" applyFill="1" applyAlignment="1">
      <alignment horizontal="left" wrapText="1"/>
    </xf>
    <xf numFmtId="0" fontId="20" fillId="0" borderId="1" xfId="0" applyFont="1" applyFill="1" applyBorder="1" applyAlignment="1">
      <alignment horizontal="center" vertical="center"/>
    </xf>
    <xf numFmtId="0" fontId="20" fillId="0" borderId="1" xfId="0" applyFont="1" applyFill="1" applyBorder="1" applyAlignment="1">
      <alignment horizontal="center" wrapText="1"/>
    </xf>
    <xf numFmtId="0" fontId="0" fillId="0" borderId="1" xfId="0" applyFill="1" applyBorder="1" applyAlignment="1">
      <alignment horizontal="center" vertical="center"/>
    </xf>
    <xf numFmtId="0" fontId="0" fillId="0" borderId="0" xfId="0" applyAlignment="1">
      <alignment horizontal="left" wrapText="1"/>
    </xf>
    <xf numFmtId="0" fontId="20" fillId="0" borderId="0" xfId="0" applyFont="1" applyAlignment="1">
      <alignment horizontal="left" wrapText="1"/>
    </xf>
    <xf numFmtId="0" fontId="20" fillId="0" borderId="0" xfId="0" applyFont="1" applyAlignment="1">
      <alignment horizontal="left"/>
    </xf>
    <xf numFmtId="0" fontId="20" fillId="0" borderId="1" xfId="0" applyFont="1" applyBorder="1" applyAlignment="1">
      <alignment horizontal="center" vertical="top" wrapText="1"/>
    </xf>
    <xf numFmtId="0" fontId="26" fillId="0" borderId="1" xfId="0" applyFont="1" applyBorder="1" applyAlignment="1">
      <alignment horizontal="center" vertical="top" wrapText="1"/>
    </xf>
    <xf numFmtId="0" fontId="26" fillId="0" borderId="2" xfId="0" applyFont="1" applyBorder="1" applyAlignment="1">
      <alignment horizontal="center" vertical="top" wrapText="1"/>
    </xf>
    <xf numFmtId="0" fontId="26" fillId="0" borderId="7" xfId="0" applyFont="1" applyBorder="1" applyAlignment="1">
      <alignment horizontal="center" vertical="top" wrapText="1"/>
    </xf>
    <xf numFmtId="0" fontId="26" fillId="0" borderId="8" xfId="0" applyFont="1" applyBorder="1" applyAlignment="1">
      <alignment horizontal="center" vertical="top" wrapText="1"/>
    </xf>
    <xf numFmtId="0" fontId="20" fillId="0" borderId="1" xfId="2" applyBorder="1" applyAlignment="1">
      <alignment horizontal="center" vertical="top" wrapText="1"/>
    </xf>
    <xf numFmtId="0" fontId="26" fillId="0" borderId="11" xfId="0" applyFont="1" applyBorder="1" applyAlignment="1">
      <alignment horizontal="center" vertical="top" wrapText="1"/>
    </xf>
    <xf numFmtId="0" fontId="20" fillId="0" borderId="8" xfId="0" applyFont="1" applyBorder="1" applyAlignment="1">
      <alignment horizontal="center" vertical="top" wrapText="1"/>
    </xf>
    <xf numFmtId="0" fontId="20" fillId="0" borderId="11" xfId="0" applyFont="1" applyBorder="1" applyAlignment="1">
      <alignment horizontal="center" vertical="top" wrapText="1"/>
    </xf>
    <xf numFmtId="0" fontId="20" fillId="0" borderId="1" xfId="0" applyFont="1" applyFill="1" applyBorder="1" applyAlignment="1">
      <alignment horizontal="center" vertical="top" wrapText="1"/>
    </xf>
    <xf numFmtId="0" fontId="0" fillId="0" borderId="1" xfId="0" applyFill="1" applyBorder="1"/>
    <xf numFmtId="0" fontId="0" fillId="0" borderId="1" xfId="0" applyFill="1" applyBorder="1" applyAlignment="1">
      <alignment horizontal="center" vertical="top" wrapText="1"/>
    </xf>
    <xf numFmtId="0" fontId="25" fillId="0" borderId="8" xfId="0" applyFont="1" applyFill="1" applyBorder="1" applyAlignment="1">
      <alignment horizontal="center" vertical="center"/>
    </xf>
    <xf numFmtId="0" fontId="25" fillId="0" borderId="1" xfId="0" applyFont="1" applyFill="1" applyBorder="1" applyAlignment="1">
      <alignment horizontal="center" vertical="center"/>
    </xf>
    <xf numFmtId="0" fontId="25" fillId="0" borderId="6"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0" fillId="0" borderId="34" xfId="0" applyFont="1" applyFill="1" applyBorder="1" applyAlignment="1">
      <alignment horizontal="center" vertical="center" wrapText="1"/>
    </xf>
    <xf numFmtId="0" fontId="25" fillId="0" borderId="11" xfId="0" applyFont="1" applyFill="1" applyBorder="1" applyAlignment="1">
      <alignment horizontal="center" vertical="center"/>
    </xf>
    <xf numFmtId="0" fontId="25" fillId="0" borderId="8" xfId="0" applyFont="1" applyBorder="1" applyAlignment="1">
      <alignment horizontal="center" vertical="center"/>
    </xf>
    <xf numFmtId="0" fontId="25" fillId="0" borderId="1" xfId="0" applyFont="1" applyBorder="1" applyAlignment="1">
      <alignment horizontal="center" vertical="center"/>
    </xf>
    <xf numFmtId="0" fontId="25" fillId="0" borderId="6" xfId="0" applyFont="1" applyBorder="1" applyAlignment="1">
      <alignment horizontal="center" vertical="center" wrapText="1"/>
    </xf>
    <xf numFmtId="0" fontId="20" fillId="0" borderId="4"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5" xfId="0" applyFont="1" applyBorder="1" applyAlignment="1">
      <alignment horizontal="center" vertical="center" wrapText="1"/>
    </xf>
    <xf numFmtId="0" fontId="20" fillId="0" borderId="34" xfId="0" applyFont="1" applyBorder="1" applyAlignment="1">
      <alignment horizontal="center" vertical="center" wrapText="1"/>
    </xf>
    <xf numFmtId="0" fontId="25" fillId="0" borderId="11" xfId="0" applyFont="1" applyBorder="1" applyAlignment="1">
      <alignment horizontal="center" vertical="center"/>
    </xf>
    <xf numFmtId="0" fontId="0" fillId="0" borderId="1" xfId="0" applyBorder="1" applyAlignment="1">
      <alignment horizontal="center" vertical="top" wrapText="1"/>
    </xf>
    <xf numFmtId="0" fontId="0" fillId="0" borderId="1" xfId="0" applyBorder="1"/>
    <xf numFmtId="0" fontId="26" fillId="0" borderId="3" xfId="0" applyFont="1" applyBorder="1" applyAlignment="1">
      <alignment horizontal="center" vertical="top" wrapText="1"/>
    </xf>
    <xf numFmtId="0" fontId="0" fillId="0" borderId="3" xfId="0" applyBorder="1" applyAlignment="1">
      <alignment horizontal="center" vertical="top" wrapText="1"/>
    </xf>
    <xf numFmtId="0" fontId="20" fillId="0" borderId="3" xfId="0" applyFont="1" applyBorder="1"/>
    <xf numFmtId="0" fontId="20" fillId="0" borderId="4" xfId="0" applyFont="1" applyBorder="1"/>
    <xf numFmtId="0" fontId="0" fillId="0" borderId="3" xfId="0" applyBorder="1"/>
    <xf numFmtId="0" fontId="0" fillId="0" borderId="4" xfId="0" applyBorder="1"/>
    <xf numFmtId="0" fontId="0" fillId="0" borderId="6" xfId="0" applyBorder="1" applyAlignment="1">
      <alignment horizontal="center" vertical="top" wrapText="1"/>
    </xf>
    <xf numFmtId="0" fontId="26" fillId="0" borderId="1" xfId="0" applyFont="1" applyBorder="1" applyAlignment="1">
      <alignment horizontal="center" wrapText="1"/>
    </xf>
    <xf numFmtId="0" fontId="0" fillId="0" borderId="1" xfId="0" applyBorder="1" applyAlignment="1">
      <alignment horizontal="center" wrapText="1"/>
    </xf>
    <xf numFmtId="0" fontId="26" fillId="0" borderId="9" xfId="0" applyFont="1" applyBorder="1"/>
    <xf numFmtId="0" fontId="0" fillId="0" borderId="10" xfId="0" applyBorder="1"/>
    <xf numFmtId="0" fontId="0" fillId="0" borderId="5" xfId="0" applyBorder="1"/>
    <xf numFmtId="0" fontId="20" fillId="0" borderId="0" xfId="0" applyFont="1" applyFill="1" applyAlignment="1">
      <alignment horizontal="left" vertical="center" wrapText="1"/>
    </xf>
    <xf numFmtId="0" fontId="20" fillId="0" borderId="0" xfId="0" applyFont="1" applyFill="1" applyAlignment="1">
      <alignment horizontal="left"/>
    </xf>
    <xf numFmtId="0" fontId="20" fillId="0" borderId="13" xfId="0" applyFont="1" applyBorder="1" applyAlignment="1">
      <alignment horizontal="center" vertical="top" wrapText="1"/>
    </xf>
    <xf numFmtId="0" fontId="20" fillId="0" borderId="15" xfId="0" applyFont="1" applyBorder="1" applyAlignment="1">
      <alignment horizontal="center" vertical="top" wrapText="1"/>
    </xf>
    <xf numFmtId="0" fontId="20" fillId="0" borderId="39" xfId="0" applyFont="1" applyBorder="1" applyAlignment="1">
      <alignment horizontal="center" vertical="top" wrapText="1"/>
    </xf>
    <xf numFmtId="0" fontId="0" fillId="0" borderId="40" xfId="0" applyBorder="1"/>
    <xf numFmtId="0" fontId="20" fillId="0" borderId="2" xfId="0" applyFont="1" applyBorder="1" applyAlignment="1">
      <alignment horizontal="center" vertical="top" wrapText="1"/>
    </xf>
    <xf numFmtId="0" fontId="0" fillId="0" borderId="12" xfId="0" applyBorder="1" applyAlignment="1">
      <alignment horizontal="center" vertical="top" wrapText="1"/>
    </xf>
    <xf numFmtId="0" fontId="0" fillId="0" borderId="8" xfId="0" applyBorder="1" applyAlignment="1">
      <alignment horizontal="center" vertical="top" wrapText="1"/>
    </xf>
    <xf numFmtId="0" fontId="20" fillId="0" borderId="0" xfId="2" applyFill="1" applyAlignment="1">
      <alignment horizontal="left" vertical="top" wrapText="1"/>
    </xf>
  </cellXfs>
  <cellStyles count="53323">
    <cellStyle name="20% - Akzent1 2" xfId="8" xr:uid="{00000000-0005-0000-0000-000000000000}"/>
    <cellStyle name="20% - Akzent1 3" xfId="9" xr:uid="{00000000-0005-0000-0000-000001000000}"/>
    <cellStyle name="20% - Akzent1 4" xfId="7" xr:uid="{00000000-0005-0000-0000-000002000000}"/>
    <cellStyle name="20% - Akzent2 2" xfId="11" xr:uid="{00000000-0005-0000-0000-000003000000}"/>
    <cellStyle name="20% - Akzent2 3" xfId="12" xr:uid="{00000000-0005-0000-0000-000004000000}"/>
    <cellStyle name="20% - Akzent2 4" xfId="10" xr:uid="{00000000-0005-0000-0000-000005000000}"/>
    <cellStyle name="20% - Akzent3 2" xfId="14" xr:uid="{00000000-0005-0000-0000-000006000000}"/>
    <cellStyle name="20% - Akzent3 3" xfId="15" xr:uid="{00000000-0005-0000-0000-000007000000}"/>
    <cellStyle name="20% - Akzent3 4" xfId="13" xr:uid="{00000000-0005-0000-0000-000008000000}"/>
    <cellStyle name="20% - Akzent4 2" xfId="17" xr:uid="{00000000-0005-0000-0000-000009000000}"/>
    <cellStyle name="20% - Akzent4 3" xfId="18" xr:uid="{00000000-0005-0000-0000-00000A000000}"/>
    <cellStyle name="20% - Akzent4 4" xfId="16" xr:uid="{00000000-0005-0000-0000-00000B000000}"/>
    <cellStyle name="20% - Akzent5 2" xfId="20" xr:uid="{00000000-0005-0000-0000-00000C000000}"/>
    <cellStyle name="20% - Akzent5 3" xfId="21" xr:uid="{00000000-0005-0000-0000-00000D000000}"/>
    <cellStyle name="20% - Akzent5 4" xfId="19" xr:uid="{00000000-0005-0000-0000-00000E000000}"/>
    <cellStyle name="20% - Akzent6 2" xfId="23" xr:uid="{00000000-0005-0000-0000-00000F000000}"/>
    <cellStyle name="20% - Akzent6 3" xfId="24" xr:uid="{00000000-0005-0000-0000-000010000000}"/>
    <cellStyle name="20% - Akzent6 4" xfId="22" xr:uid="{00000000-0005-0000-0000-000011000000}"/>
    <cellStyle name="4" xfId="25" xr:uid="{00000000-0005-0000-0000-000012000000}"/>
    <cellStyle name="4 2" xfId="26" xr:uid="{00000000-0005-0000-0000-000013000000}"/>
    <cellStyle name="4 3" xfId="27" xr:uid="{00000000-0005-0000-0000-000014000000}"/>
    <cellStyle name="4 4" xfId="28" xr:uid="{00000000-0005-0000-0000-000015000000}"/>
    <cellStyle name="4 5" xfId="29" xr:uid="{00000000-0005-0000-0000-000016000000}"/>
    <cellStyle name="4 6" xfId="30" xr:uid="{00000000-0005-0000-0000-000017000000}"/>
    <cellStyle name="4 7" xfId="31" xr:uid="{00000000-0005-0000-0000-000018000000}"/>
    <cellStyle name="4_Familienstatus" xfId="32" xr:uid="{00000000-0005-0000-0000-000019000000}"/>
    <cellStyle name="4_Familienstatus 2" xfId="33" xr:uid="{00000000-0005-0000-0000-00001A000000}"/>
    <cellStyle name="4_Migrationshintergrund(Sprache)" xfId="34" xr:uid="{00000000-0005-0000-0000-00001B000000}"/>
    <cellStyle name="4_Migrationshintergrund(Sprache) 2" xfId="35" xr:uid="{00000000-0005-0000-0000-00001C000000}"/>
    <cellStyle name="4_Transfergeldbezug" xfId="36" xr:uid="{00000000-0005-0000-0000-00001D000000}"/>
    <cellStyle name="4_Transfergeldbezug 2" xfId="37" xr:uid="{00000000-0005-0000-0000-00001E000000}"/>
    <cellStyle name="40% - Akzent1 2" xfId="39" xr:uid="{00000000-0005-0000-0000-00001F000000}"/>
    <cellStyle name="40% - Akzent1 3" xfId="40" xr:uid="{00000000-0005-0000-0000-000020000000}"/>
    <cellStyle name="40% - Akzent1 4" xfId="38" xr:uid="{00000000-0005-0000-0000-000021000000}"/>
    <cellStyle name="40% - Akzent2 2" xfId="42" xr:uid="{00000000-0005-0000-0000-000022000000}"/>
    <cellStyle name="40% - Akzent2 3" xfId="43" xr:uid="{00000000-0005-0000-0000-000023000000}"/>
    <cellStyle name="40% - Akzent2 4" xfId="41" xr:uid="{00000000-0005-0000-0000-000024000000}"/>
    <cellStyle name="40% - Akzent3 2" xfId="45" xr:uid="{00000000-0005-0000-0000-000025000000}"/>
    <cellStyle name="40% - Akzent3 3" xfId="46" xr:uid="{00000000-0005-0000-0000-000026000000}"/>
    <cellStyle name="40% - Akzent3 4" xfId="44" xr:uid="{00000000-0005-0000-0000-000027000000}"/>
    <cellStyle name="40% - Akzent4 2" xfId="48" xr:uid="{00000000-0005-0000-0000-000028000000}"/>
    <cellStyle name="40% - Akzent4 3" xfId="49" xr:uid="{00000000-0005-0000-0000-000029000000}"/>
    <cellStyle name="40% - Akzent4 4" xfId="47" xr:uid="{00000000-0005-0000-0000-00002A000000}"/>
    <cellStyle name="40% - Akzent5 2" xfId="51" xr:uid="{00000000-0005-0000-0000-00002B000000}"/>
    <cellStyle name="40% - Akzent5 3" xfId="52" xr:uid="{00000000-0005-0000-0000-00002C000000}"/>
    <cellStyle name="40% - Akzent5 4" xfId="50" xr:uid="{00000000-0005-0000-0000-00002D000000}"/>
    <cellStyle name="40% - Akzent6 2" xfId="54" xr:uid="{00000000-0005-0000-0000-00002E000000}"/>
    <cellStyle name="40% - Akzent6 3" xfId="55" xr:uid="{00000000-0005-0000-0000-00002F000000}"/>
    <cellStyle name="40% - Akzent6 4" xfId="53" xr:uid="{00000000-0005-0000-0000-000030000000}"/>
    <cellStyle name="5" xfId="56" xr:uid="{00000000-0005-0000-0000-000031000000}"/>
    <cellStyle name="5 2" xfId="57" xr:uid="{00000000-0005-0000-0000-000032000000}"/>
    <cellStyle name="5 3" xfId="58" xr:uid="{00000000-0005-0000-0000-000033000000}"/>
    <cellStyle name="5 4" xfId="59" xr:uid="{00000000-0005-0000-0000-000034000000}"/>
    <cellStyle name="5 5" xfId="60" xr:uid="{00000000-0005-0000-0000-000035000000}"/>
    <cellStyle name="5 6" xfId="61" xr:uid="{00000000-0005-0000-0000-000036000000}"/>
    <cellStyle name="5 7" xfId="62" xr:uid="{00000000-0005-0000-0000-000037000000}"/>
    <cellStyle name="5_Familienstatus" xfId="63" xr:uid="{00000000-0005-0000-0000-000038000000}"/>
    <cellStyle name="5_Familienstatus 2" xfId="64" xr:uid="{00000000-0005-0000-0000-000039000000}"/>
    <cellStyle name="5_Migrationshintergrund(Sprache)" xfId="65" xr:uid="{00000000-0005-0000-0000-00003A000000}"/>
    <cellStyle name="5_Migrationshintergrund(Sprache) 2" xfId="66" xr:uid="{00000000-0005-0000-0000-00003B000000}"/>
    <cellStyle name="5_Transfergeldbezug" xfId="67" xr:uid="{00000000-0005-0000-0000-00003C000000}"/>
    <cellStyle name="5_Transfergeldbezug 2" xfId="68" xr:uid="{00000000-0005-0000-0000-00003D000000}"/>
    <cellStyle name="6" xfId="69" xr:uid="{00000000-0005-0000-0000-00003E000000}"/>
    <cellStyle name="6 2" xfId="70" xr:uid="{00000000-0005-0000-0000-00003F000000}"/>
    <cellStyle name="6 3" xfId="71" xr:uid="{00000000-0005-0000-0000-000040000000}"/>
    <cellStyle name="6 4" xfId="72" xr:uid="{00000000-0005-0000-0000-000041000000}"/>
    <cellStyle name="6 5" xfId="73" xr:uid="{00000000-0005-0000-0000-000042000000}"/>
    <cellStyle name="6 6" xfId="74" xr:uid="{00000000-0005-0000-0000-000043000000}"/>
    <cellStyle name="6 7" xfId="75" xr:uid="{00000000-0005-0000-0000-000044000000}"/>
    <cellStyle name="6_Familienstatus" xfId="76" xr:uid="{00000000-0005-0000-0000-000045000000}"/>
    <cellStyle name="6_Familienstatus 2" xfId="77" xr:uid="{00000000-0005-0000-0000-000046000000}"/>
    <cellStyle name="6_Migrationshintergrund(Sprache)" xfId="78" xr:uid="{00000000-0005-0000-0000-000047000000}"/>
    <cellStyle name="6_Migrationshintergrund(Sprache) 2" xfId="79" xr:uid="{00000000-0005-0000-0000-000048000000}"/>
    <cellStyle name="6_Transfergeldbezug" xfId="80" xr:uid="{00000000-0005-0000-0000-000049000000}"/>
    <cellStyle name="6_Transfergeldbezug 2" xfId="81" xr:uid="{00000000-0005-0000-0000-00004A000000}"/>
    <cellStyle name="60% - Akzent1 2" xfId="83" xr:uid="{00000000-0005-0000-0000-00004B000000}"/>
    <cellStyle name="60% - Akzent1 3" xfId="84" xr:uid="{00000000-0005-0000-0000-00004C000000}"/>
    <cellStyle name="60% - Akzent1 4" xfId="82" xr:uid="{00000000-0005-0000-0000-00004D000000}"/>
    <cellStyle name="60% - Akzent2 2" xfId="86" xr:uid="{00000000-0005-0000-0000-00004E000000}"/>
    <cellStyle name="60% - Akzent2 3" xfId="87" xr:uid="{00000000-0005-0000-0000-00004F000000}"/>
    <cellStyle name="60% - Akzent2 4" xfId="85" xr:uid="{00000000-0005-0000-0000-000050000000}"/>
    <cellStyle name="60% - Akzent3 2" xfId="89" xr:uid="{00000000-0005-0000-0000-000051000000}"/>
    <cellStyle name="60% - Akzent3 3" xfId="90" xr:uid="{00000000-0005-0000-0000-000052000000}"/>
    <cellStyle name="60% - Akzent3 4" xfId="88" xr:uid="{00000000-0005-0000-0000-000053000000}"/>
    <cellStyle name="60% - Akzent4 2" xfId="92" xr:uid="{00000000-0005-0000-0000-000054000000}"/>
    <cellStyle name="60% - Akzent4 3" xfId="93" xr:uid="{00000000-0005-0000-0000-000055000000}"/>
    <cellStyle name="60% - Akzent4 4" xfId="91" xr:uid="{00000000-0005-0000-0000-000056000000}"/>
    <cellStyle name="60% - Akzent5 2" xfId="95" xr:uid="{00000000-0005-0000-0000-000057000000}"/>
    <cellStyle name="60% - Akzent5 3" xfId="96" xr:uid="{00000000-0005-0000-0000-000058000000}"/>
    <cellStyle name="60% - Akzent5 4" xfId="94" xr:uid="{00000000-0005-0000-0000-000059000000}"/>
    <cellStyle name="60% - Akzent6 2" xfId="98" xr:uid="{00000000-0005-0000-0000-00005A000000}"/>
    <cellStyle name="60% - Akzent6 3" xfId="99" xr:uid="{00000000-0005-0000-0000-00005B000000}"/>
    <cellStyle name="60% - Akzent6 4" xfId="97" xr:uid="{00000000-0005-0000-0000-00005C000000}"/>
    <cellStyle name="9" xfId="100" xr:uid="{00000000-0005-0000-0000-00005D000000}"/>
    <cellStyle name="9 2" xfId="101" xr:uid="{00000000-0005-0000-0000-00005E000000}"/>
    <cellStyle name="9 3" xfId="102" xr:uid="{00000000-0005-0000-0000-00005F000000}"/>
    <cellStyle name="9 4" xfId="103" xr:uid="{00000000-0005-0000-0000-000060000000}"/>
    <cellStyle name="9 5" xfId="104" xr:uid="{00000000-0005-0000-0000-000061000000}"/>
    <cellStyle name="9 6" xfId="105" xr:uid="{00000000-0005-0000-0000-000062000000}"/>
    <cellStyle name="9 7" xfId="106" xr:uid="{00000000-0005-0000-0000-000063000000}"/>
    <cellStyle name="9_Familienstatus" xfId="107" xr:uid="{00000000-0005-0000-0000-000064000000}"/>
    <cellStyle name="9_Familienstatus 2" xfId="108" xr:uid="{00000000-0005-0000-0000-000065000000}"/>
    <cellStyle name="9_Migrationshintergrund(Sprache)" xfId="109" xr:uid="{00000000-0005-0000-0000-000066000000}"/>
    <cellStyle name="9_Migrationshintergrund(Sprache) 2" xfId="110" xr:uid="{00000000-0005-0000-0000-000067000000}"/>
    <cellStyle name="9_Transfergeldbezug" xfId="111" xr:uid="{00000000-0005-0000-0000-000068000000}"/>
    <cellStyle name="9_Transfergeldbezug 2" xfId="112" xr:uid="{00000000-0005-0000-0000-000069000000}"/>
    <cellStyle name="Akzent1 2" xfId="114" xr:uid="{00000000-0005-0000-0000-00006A000000}"/>
    <cellStyle name="Akzent1 3" xfId="115" xr:uid="{00000000-0005-0000-0000-00006B000000}"/>
    <cellStyle name="Akzent1 4" xfId="113" xr:uid="{00000000-0005-0000-0000-00006C000000}"/>
    <cellStyle name="Akzent2 2" xfId="117" xr:uid="{00000000-0005-0000-0000-00006D000000}"/>
    <cellStyle name="Akzent2 3" xfId="118" xr:uid="{00000000-0005-0000-0000-00006E000000}"/>
    <cellStyle name="Akzent2 4" xfId="116" xr:uid="{00000000-0005-0000-0000-00006F000000}"/>
    <cellStyle name="Akzent3 2" xfId="120" xr:uid="{00000000-0005-0000-0000-000070000000}"/>
    <cellStyle name="Akzent3 3" xfId="121" xr:uid="{00000000-0005-0000-0000-000071000000}"/>
    <cellStyle name="Akzent3 4" xfId="119" xr:uid="{00000000-0005-0000-0000-000072000000}"/>
    <cellStyle name="Akzent4 2" xfId="123" xr:uid="{00000000-0005-0000-0000-000073000000}"/>
    <cellStyle name="Akzent4 3" xfId="124" xr:uid="{00000000-0005-0000-0000-000074000000}"/>
    <cellStyle name="Akzent4 4" xfId="122" xr:uid="{00000000-0005-0000-0000-000075000000}"/>
    <cellStyle name="Akzent5 2" xfId="126" xr:uid="{00000000-0005-0000-0000-000076000000}"/>
    <cellStyle name="Akzent5 3" xfId="127" xr:uid="{00000000-0005-0000-0000-000077000000}"/>
    <cellStyle name="Akzent5 4" xfId="125" xr:uid="{00000000-0005-0000-0000-000078000000}"/>
    <cellStyle name="Akzent6 2" xfId="129" xr:uid="{00000000-0005-0000-0000-000079000000}"/>
    <cellStyle name="Akzent6 3" xfId="130" xr:uid="{00000000-0005-0000-0000-00007A000000}"/>
    <cellStyle name="Akzent6 4" xfId="128" xr:uid="{00000000-0005-0000-0000-00007B000000}"/>
    <cellStyle name="Ausgabe 2" xfId="132" xr:uid="{00000000-0005-0000-0000-00007C000000}"/>
    <cellStyle name="Ausgabe 3" xfId="133" xr:uid="{00000000-0005-0000-0000-00007D000000}"/>
    <cellStyle name="Ausgabe 4" xfId="131" xr:uid="{00000000-0005-0000-0000-00007E000000}"/>
    <cellStyle name="Berechnung 2" xfId="135" xr:uid="{00000000-0005-0000-0000-00007F000000}"/>
    <cellStyle name="Berechnung 3" xfId="136" xr:uid="{00000000-0005-0000-0000-000080000000}"/>
    <cellStyle name="Berechnung 4" xfId="134" xr:uid="{00000000-0005-0000-0000-000081000000}"/>
    <cellStyle name="Eingabe 2" xfId="138" xr:uid="{00000000-0005-0000-0000-000082000000}"/>
    <cellStyle name="Eingabe 3" xfId="139" xr:uid="{00000000-0005-0000-0000-000083000000}"/>
    <cellStyle name="Eingabe 4" xfId="137" xr:uid="{00000000-0005-0000-0000-000084000000}"/>
    <cellStyle name="Ergebnis 2" xfId="141" xr:uid="{00000000-0005-0000-0000-000085000000}"/>
    <cellStyle name="Ergebnis 3" xfId="142" xr:uid="{00000000-0005-0000-0000-000086000000}"/>
    <cellStyle name="Ergebnis 4" xfId="140" xr:uid="{00000000-0005-0000-0000-000087000000}"/>
    <cellStyle name="Erklärender Text 2" xfId="144" xr:uid="{00000000-0005-0000-0000-000088000000}"/>
    <cellStyle name="Erklärender Text 3" xfId="145" xr:uid="{00000000-0005-0000-0000-000089000000}"/>
    <cellStyle name="Erklärender Text 4" xfId="143" xr:uid="{00000000-0005-0000-0000-00008A000000}"/>
    <cellStyle name="Gut 2" xfId="147" xr:uid="{00000000-0005-0000-0000-00008B000000}"/>
    <cellStyle name="Gut 3" xfId="148" xr:uid="{00000000-0005-0000-0000-00008C000000}"/>
    <cellStyle name="Gut 4" xfId="146" xr:uid="{00000000-0005-0000-0000-00008D000000}"/>
    <cellStyle name="Link" xfId="53313" builtinId="8"/>
    <cellStyle name="Neutral 2" xfId="150" xr:uid="{00000000-0005-0000-0000-00008F000000}"/>
    <cellStyle name="Neutral 3" xfId="151" xr:uid="{00000000-0005-0000-0000-000090000000}"/>
    <cellStyle name="Neutral 4" xfId="149" xr:uid="{00000000-0005-0000-0000-000091000000}"/>
    <cellStyle name="Notiz 2" xfId="153" xr:uid="{00000000-0005-0000-0000-000092000000}"/>
    <cellStyle name="Notiz 3" xfId="154" xr:uid="{00000000-0005-0000-0000-000093000000}"/>
    <cellStyle name="Notiz 4" xfId="152" xr:uid="{00000000-0005-0000-0000-000094000000}"/>
    <cellStyle name="Schlecht 2" xfId="156" xr:uid="{00000000-0005-0000-0000-000095000000}"/>
    <cellStyle name="Schlecht 3" xfId="157" xr:uid="{00000000-0005-0000-0000-000096000000}"/>
    <cellStyle name="Schlecht 4" xfId="155" xr:uid="{00000000-0005-0000-0000-000097000000}"/>
    <cellStyle name="Standard" xfId="0" builtinId="0"/>
    <cellStyle name="Standard 10" xfId="158" xr:uid="{00000000-0005-0000-0000-000099000000}"/>
    <cellStyle name="Standard 11" xfId="159" xr:uid="{00000000-0005-0000-0000-00009A000000}"/>
    <cellStyle name="Standard 12" xfId="160" xr:uid="{00000000-0005-0000-0000-00009B000000}"/>
    <cellStyle name="Standard 13" xfId="161" xr:uid="{00000000-0005-0000-0000-00009C000000}"/>
    <cellStyle name="Standard 14" xfId="162" xr:uid="{00000000-0005-0000-0000-00009D000000}"/>
    <cellStyle name="Standard 15" xfId="163" xr:uid="{00000000-0005-0000-0000-00009E000000}"/>
    <cellStyle name="Standard 16" xfId="164" xr:uid="{00000000-0005-0000-0000-00009F000000}"/>
    <cellStyle name="Standard 17" xfId="165" xr:uid="{00000000-0005-0000-0000-0000A0000000}"/>
    <cellStyle name="Standard 18" xfId="166" xr:uid="{00000000-0005-0000-0000-0000A1000000}"/>
    <cellStyle name="Standard 19" xfId="167" xr:uid="{00000000-0005-0000-0000-0000A2000000}"/>
    <cellStyle name="Standard 2" xfId="2" xr:uid="{00000000-0005-0000-0000-0000A3000000}"/>
    <cellStyle name="Standard 2 2" xfId="3" xr:uid="{00000000-0005-0000-0000-0000A4000000}"/>
    <cellStyle name="Standard 2 2 2" xfId="169" xr:uid="{00000000-0005-0000-0000-0000A5000000}"/>
    <cellStyle name="Standard 2 2 3" xfId="242" xr:uid="{00000000-0005-0000-0000-0000A6000000}"/>
    <cellStyle name="Standard 2 2 3 2" xfId="293" xr:uid="{00000000-0005-0000-0000-0000A7000000}"/>
    <cellStyle name="Standard 2 2 3 3" xfId="266" xr:uid="{00000000-0005-0000-0000-0000A8000000}"/>
    <cellStyle name="Standard 2 2 4" xfId="256" xr:uid="{00000000-0005-0000-0000-0000A9000000}"/>
    <cellStyle name="Standard 2 2 4 2" xfId="278" xr:uid="{00000000-0005-0000-0000-0000AA000000}"/>
    <cellStyle name="Standard 2 2 5" xfId="268" xr:uid="{00000000-0005-0000-0000-0000AB000000}"/>
    <cellStyle name="Standard 2 2 6" xfId="668" xr:uid="{00000000-0005-0000-0000-0000AC000000}"/>
    <cellStyle name="Standard 2 2 6 2" xfId="458" xr:uid="{00000000-0005-0000-0000-0000AD000000}"/>
    <cellStyle name="Standard 2 2 6 2 2" xfId="849" xr:uid="{00000000-0005-0000-0000-0000AE000000}"/>
    <cellStyle name="Standard 2 2 7" xfId="644" xr:uid="{00000000-0005-0000-0000-0000AF000000}"/>
    <cellStyle name="Standard 2 2 7 2" xfId="1033" xr:uid="{00000000-0005-0000-0000-0000B0000000}"/>
    <cellStyle name="Standard 2 2 8" xfId="1063" xr:uid="{00000000-0005-0000-0000-0000B1000000}"/>
    <cellStyle name="Standard 2 3" xfId="170" xr:uid="{00000000-0005-0000-0000-0000B2000000}"/>
    <cellStyle name="Standard 2 4" xfId="168" xr:uid="{00000000-0005-0000-0000-0000B3000000}"/>
    <cellStyle name="Standard 2 5" xfId="249" xr:uid="{00000000-0005-0000-0000-0000B4000000}"/>
    <cellStyle name="Standard 2 6" xfId="289" xr:uid="{00000000-0005-0000-0000-0000B5000000}"/>
    <cellStyle name="Standard 2 7" xfId="274" xr:uid="{00000000-0005-0000-0000-0000B6000000}"/>
    <cellStyle name="Standard 2 8" xfId="53315" xr:uid="{00000000-0005-0000-0000-0000B7000000}"/>
    <cellStyle name="Standard 20" xfId="171" xr:uid="{00000000-0005-0000-0000-0000B8000000}"/>
    <cellStyle name="Standard 21" xfId="172" xr:uid="{00000000-0005-0000-0000-0000B9000000}"/>
    <cellStyle name="Standard 21 2" xfId="173" xr:uid="{00000000-0005-0000-0000-0000BA000000}"/>
    <cellStyle name="Standard 22" xfId="174" xr:uid="{00000000-0005-0000-0000-0000BB000000}"/>
    <cellStyle name="Standard 23" xfId="175" xr:uid="{00000000-0005-0000-0000-0000BC000000}"/>
    <cellStyle name="Standard 24" xfId="176" xr:uid="{00000000-0005-0000-0000-0000BD000000}"/>
    <cellStyle name="Standard 25" xfId="177" xr:uid="{00000000-0005-0000-0000-0000BE000000}"/>
    <cellStyle name="Standard 256" xfId="178" xr:uid="{00000000-0005-0000-0000-0000BF000000}"/>
    <cellStyle name="Standard 257" xfId="179" xr:uid="{00000000-0005-0000-0000-0000C0000000}"/>
    <cellStyle name="Standard 257 10" xfId="327" xr:uid="{00000000-0005-0000-0000-0000C1000000}"/>
    <cellStyle name="Standard 257 10 10" xfId="13613" xr:uid="{00000000-0005-0000-0000-0000C2000000}"/>
    <cellStyle name="Standard 257 10 10 2" xfId="40085" xr:uid="{00000000-0005-0000-0000-0000C3000000}"/>
    <cellStyle name="Standard 257 10 11" xfId="26849" xr:uid="{00000000-0005-0000-0000-0000C4000000}"/>
    <cellStyle name="Standard 257 10 2" xfId="415" xr:uid="{00000000-0005-0000-0000-0000C5000000}"/>
    <cellStyle name="Standard 257 10 2 10" xfId="26930" xr:uid="{00000000-0005-0000-0000-0000C6000000}"/>
    <cellStyle name="Standard 257 10 2 2" xfId="591" xr:uid="{00000000-0005-0000-0000-0000C7000000}"/>
    <cellStyle name="Standard 257 10 2 2 2" xfId="980" xr:uid="{00000000-0005-0000-0000-0000C8000000}"/>
    <cellStyle name="Standard 257 10 2 2 2 2" xfId="1729" xr:uid="{00000000-0005-0000-0000-0000C9000000}"/>
    <cellStyle name="Standard 257 10 2 2 2 2 2" xfId="4672" xr:uid="{00000000-0005-0000-0000-0000CA000000}"/>
    <cellStyle name="Standard 257 10 2 2 2 2 2 2" xfId="13494" xr:uid="{00000000-0005-0000-0000-0000CB000000}"/>
    <cellStyle name="Standard 257 10 2 2 2 2 2 2 2" xfId="26730" xr:uid="{00000000-0005-0000-0000-0000CC000000}"/>
    <cellStyle name="Standard 257 10 2 2 2 2 2 2 2 2" xfId="53202" xr:uid="{00000000-0005-0000-0000-0000CD000000}"/>
    <cellStyle name="Standard 257 10 2 2 2 2 2 2 3" xfId="39966" xr:uid="{00000000-0005-0000-0000-0000CE000000}"/>
    <cellStyle name="Standard 257 10 2 2 2 2 2 3" xfId="20113" xr:uid="{00000000-0005-0000-0000-0000CF000000}"/>
    <cellStyle name="Standard 257 10 2 2 2 2 2 3 2" xfId="46585" xr:uid="{00000000-0005-0000-0000-0000D0000000}"/>
    <cellStyle name="Standard 257 10 2 2 2 2 2 4" xfId="31144" xr:uid="{00000000-0005-0000-0000-0000D1000000}"/>
    <cellStyle name="Standard 257 10 2 2 2 2 3" xfId="6143" xr:uid="{00000000-0005-0000-0000-0000D2000000}"/>
    <cellStyle name="Standard 257 10 2 2 2 2 3 2" xfId="10553" xr:uid="{00000000-0005-0000-0000-0000D3000000}"/>
    <cellStyle name="Standard 257 10 2 2 2 2 3 2 2" xfId="23789" xr:uid="{00000000-0005-0000-0000-0000D4000000}"/>
    <cellStyle name="Standard 257 10 2 2 2 2 3 2 2 2" xfId="50261" xr:uid="{00000000-0005-0000-0000-0000D5000000}"/>
    <cellStyle name="Standard 257 10 2 2 2 2 3 2 3" xfId="37025" xr:uid="{00000000-0005-0000-0000-0000D6000000}"/>
    <cellStyle name="Standard 257 10 2 2 2 2 3 3" xfId="17172" xr:uid="{00000000-0005-0000-0000-0000D7000000}"/>
    <cellStyle name="Standard 257 10 2 2 2 2 3 3 2" xfId="43644" xr:uid="{00000000-0005-0000-0000-0000D8000000}"/>
    <cellStyle name="Standard 257 10 2 2 2 2 3 4" xfId="32615" xr:uid="{00000000-0005-0000-0000-0000D9000000}"/>
    <cellStyle name="Standard 257 10 2 2 2 2 4" xfId="9082" xr:uid="{00000000-0005-0000-0000-0000DA000000}"/>
    <cellStyle name="Standard 257 10 2 2 2 2 4 2" xfId="22318" xr:uid="{00000000-0005-0000-0000-0000DB000000}"/>
    <cellStyle name="Standard 257 10 2 2 2 2 4 2 2" xfId="48790" xr:uid="{00000000-0005-0000-0000-0000DC000000}"/>
    <cellStyle name="Standard 257 10 2 2 2 2 4 3" xfId="35554" xr:uid="{00000000-0005-0000-0000-0000DD000000}"/>
    <cellStyle name="Standard 257 10 2 2 2 2 5" xfId="15701" xr:uid="{00000000-0005-0000-0000-0000DE000000}"/>
    <cellStyle name="Standard 257 10 2 2 2 2 5 2" xfId="42173" xr:uid="{00000000-0005-0000-0000-0000DF000000}"/>
    <cellStyle name="Standard 257 10 2 2 2 2 6" xfId="28203" xr:uid="{00000000-0005-0000-0000-0000E0000000}"/>
    <cellStyle name="Standard 257 10 2 2 2 3" xfId="2465" xr:uid="{00000000-0005-0000-0000-0000E1000000}"/>
    <cellStyle name="Standard 257 10 2 2 2 3 2" xfId="3936" xr:uid="{00000000-0005-0000-0000-0000E2000000}"/>
    <cellStyle name="Standard 257 10 2 2 2 3 2 2" xfId="12758" xr:uid="{00000000-0005-0000-0000-0000E3000000}"/>
    <cellStyle name="Standard 257 10 2 2 2 3 2 2 2" xfId="25994" xr:uid="{00000000-0005-0000-0000-0000E4000000}"/>
    <cellStyle name="Standard 257 10 2 2 2 3 2 2 2 2" xfId="52466" xr:uid="{00000000-0005-0000-0000-0000E5000000}"/>
    <cellStyle name="Standard 257 10 2 2 2 3 2 2 3" xfId="39230" xr:uid="{00000000-0005-0000-0000-0000E6000000}"/>
    <cellStyle name="Standard 257 10 2 2 2 3 2 3" xfId="19377" xr:uid="{00000000-0005-0000-0000-0000E7000000}"/>
    <cellStyle name="Standard 257 10 2 2 2 3 2 3 2" xfId="45849" xr:uid="{00000000-0005-0000-0000-0000E8000000}"/>
    <cellStyle name="Standard 257 10 2 2 2 3 2 4" xfId="30408" xr:uid="{00000000-0005-0000-0000-0000E9000000}"/>
    <cellStyle name="Standard 257 10 2 2 2 3 3" xfId="6878" xr:uid="{00000000-0005-0000-0000-0000EA000000}"/>
    <cellStyle name="Standard 257 10 2 2 2 3 3 2" xfId="11288" xr:uid="{00000000-0005-0000-0000-0000EB000000}"/>
    <cellStyle name="Standard 257 10 2 2 2 3 3 2 2" xfId="24524" xr:uid="{00000000-0005-0000-0000-0000EC000000}"/>
    <cellStyle name="Standard 257 10 2 2 2 3 3 2 2 2" xfId="50996" xr:uid="{00000000-0005-0000-0000-0000ED000000}"/>
    <cellStyle name="Standard 257 10 2 2 2 3 3 2 3" xfId="37760" xr:uid="{00000000-0005-0000-0000-0000EE000000}"/>
    <cellStyle name="Standard 257 10 2 2 2 3 3 3" xfId="17907" xr:uid="{00000000-0005-0000-0000-0000EF000000}"/>
    <cellStyle name="Standard 257 10 2 2 2 3 3 3 2" xfId="44379" xr:uid="{00000000-0005-0000-0000-0000F0000000}"/>
    <cellStyle name="Standard 257 10 2 2 2 3 3 4" xfId="33350" xr:uid="{00000000-0005-0000-0000-0000F1000000}"/>
    <cellStyle name="Standard 257 10 2 2 2 3 4" xfId="8346" xr:uid="{00000000-0005-0000-0000-0000F2000000}"/>
    <cellStyle name="Standard 257 10 2 2 2 3 4 2" xfId="21582" xr:uid="{00000000-0005-0000-0000-0000F3000000}"/>
    <cellStyle name="Standard 257 10 2 2 2 3 4 2 2" xfId="48054" xr:uid="{00000000-0005-0000-0000-0000F4000000}"/>
    <cellStyle name="Standard 257 10 2 2 2 3 4 3" xfId="34818" xr:uid="{00000000-0005-0000-0000-0000F5000000}"/>
    <cellStyle name="Standard 257 10 2 2 2 3 5" xfId="14965" xr:uid="{00000000-0005-0000-0000-0000F6000000}"/>
    <cellStyle name="Standard 257 10 2 2 2 3 5 2" xfId="41437" xr:uid="{00000000-0005-0000-0000-0000F7000000}"/>
    <cellStyle name="Standard 257 10 2 2 2 3 6" xfId="28938" xr:uid="{00000000-0005-0000-0000-0000F8000000}"/>
    <cellStyle name="Standard 257 10 2 2 2 4" xfId="3202" xr:uid="{00000000-0005-0000-0000-0000F9000000}"/>
    <cellStyle name="Standard 257 10 2 2 2 4 2" xfId="12024" xr:uid="{00000000-0005-0000-0000-0000FA000000}"/>
    <cellStyle name="Standard 257 10 2 2 2 4 2 2" xfId="25260" xr:uid="{00000000-0005-0000-0000-0000FB000000}"/>
    <cellStyle name="Standard 257 10 2 2 2 4 2 2 2" xfId="51732" xr:uid="{00000000-0005-0000-0000-0000FC000000}"/>
    <cellStyle name="Standard 257 10 2 2 2 4 2 3" xfId="38496" xr:uid="{00000000-0005-0000-0000-0000FD000000}"/>
    <cellStyle name="Standard 257 10 2 2 2 4 3" xfId="18643" xr:uid="{00000000-0005-0000-0000-0000FE000000}"/>
    <cellStyle name="Standard 257 10 2 2 2 4 3 2" xfId="45115" xr:uid="{00000000-0005-0000-0000-0000FF000000}"/>
    <cellStyle name="Standard 257 10 2 2 2 4 4" xfId="29674" xr:uid="{00000000-0005-0000-0000-000000010000}"/>
    <cellStyle name="Standard 257 10 2 2 2 5" xfId="5407" xr:uid="{00000000-0005-0000-0000-000001010000}"/>
    <cellStyle name="Standard 257 10 2 2 2 5 2" xfId="9817" xr:uid="{00000000-0005-0000-0000-000002010000}"/>
    <cellStyle name="Standard 257 10 2 2 2 5 2 2" xfId="23053" xr:uid="{00000000-0005-0000-0000-000003010000}"/>
    <cellStyle name="Standard 257 10 2 2 2 5 2 2 2" xfId="49525" xr:uid="{00000000-0005-0000-0000-000004010000}"/>
    <cellStyle name="Standard 257 10 2 2 2 5 2 3" xfId="36289" xr:uid="{00000000-0005-0000-0000-000005010000}"/>
    <cellStyle name="Standard 257 10 2 2 2 5 3" xfId="16436" xr:uid="{00000000-0005-0000-0000-000006010000}"/>
    <cellStyle name="Standard 257 10 2 2 2 5 3 2" xfId="42908" xr:uid="{00000000-0005-0000-0000-000007010000}"/>
    <cellStyle name="Standard 257 10 2 2 2 5 4" xfId="31879" xr:uid="{00000000-0005-0000-0000-000008010000}"/>
    <cellStyle name="Standard 257 10 2 2 2 6" xfId="7612" xr:uid="{00000000-0005-0000-0000-000009010000}"/>
    <cellStyle name="Standard 257 10 2 2 2 6 2" xfId="20848" xr:uid="{00000000-0005-0000-0000-00000A010000}"/>
    <cellStyle name="Standard 257 10 2 2 2 6 2 2" xfId="47320" xr:uid="{00000000-0005-0000-0000-00000B010000}"/>
    <cellStyle name="Standard 257 10 2 2 2 6 3" xfId="34084" xr:uid="{00000000-0005-0000-0000-00000C010000}"/>
    <cellStyle name="Standard 257 10 2 2 2 7" xfId="14231" xr:uid="{00000000-0005-0000-0000-00000D010000}"/>
    <cellStyle name="Standard 257 10 2 2 2 7 2" xfId="40703" xr:uid="{00000000-0005-0000-0000-00000E010000}"/>
    <cellStyle name="Standard 257 10 2 2 2 8" xfId="27467" xr:uid="{00000000-0005-0000-0000-00000F010000}"/>
    <cellStyle name="Standard 257 10 2 2 3" xfId="1363" xr:uid="{00000000-0005-0000-0000-000010010000}"/>
    <cellStyle name="Standard 257 10 2 2 3 2" xfId="4306" xr:uid="{00000000-0005-0000-0000-000011010000}"/>
    <cellStyle name="Standard 257 10 2 2 3 2 2" xfId="13128" xr:uid="{00000000-0005-0000-0000-000012010000}"/>
    <cellStyle name="Standard 257 10 2 2 3 2 2 2" xfId="26364" xr:uid="{00000000-0005-0000-0000-000013010000}"/>
    <cellStyle name="Standard 257 10 2 2 3 2 2 2 2" xfId="52836" xr:uid="{00000000-0005-0000-0000-000014010000}"/>
    <cellStyle name="Standard 257 10 2 2 3 2 2 3" xfId="39600" xr:uid="{00000000-0005-0000-0000-000015010000}"/>
    <cellStyle name="Standard 257 10 2 2 3 2 3" xfId="19747" xr:uid="{00000000-0005-0000-0000-000016010000}"/>
    <cellStyle name="Standard 257 10 2 2 3 2 3 2" xfId="46219" xr:uid="{00000000-0005-0000-0000-000017010000}"/>
    <cellStyle name="Standard 257 10 2 2 3 2 4" xfId="30778" xr:uid="{00000000-0005-0000-0000-000018010000}"/>
    <cellStyle name="Standard 257 10 2 2 3 3" xfId="5777" xr:uid="{00000000-0005-0000-0000-000019010000}"/>
    <cellStyle name="Standard 257 10 2 2 3 3 2" xfId="10187" xr:uid="{00000000-0005-0000-0000-00001A010000}"/>
    <cellStyle name="Standard 257 10 2 2 3 3 2 2" xfId="23423" xr:uid="{00000000-0005-0000-0000-00001B010000}"/>
    <cellStyle name="Standard 257 10 2 2 3 3 2 2 2" xfId="49895" xr:uid="{00000000-0005-0000-0000-00001C010000}"/>
    <cellStyle name="Standard 257 10 2 2 3 3 2 3" xfId="36659" xr:uid="{00000000-0005-0000-0000-00001D010000}"/>
    <cellStyle name="Standard 257 10 2 2 3 3 3" xfId="16806" xr:uid="{00000000-0005-0000-0000-00001E010000}"/>
    <cellStyle name="Standard 257 10 2 2 3 3 3 2" xfId="43278" xr:uid="{00000000-0005-0000-0000-00001F010000}"/>
    <cellStyle name="Standard 257 10 2 2 3 3 4" xfId="32249" xr:uid="{00000000-0005-0000-0000-000020010000}"/>
    <cellStyle name="Standard 257 10 2 2 3 4" xfId="8716" xr:uid="{00000000-0005-0000-0000-000021010000}"/>
    <cellStyle name="Standard 257 10 2 2 3 4 2" xfId="21952" xr:uid="{00000000-0005-0000-0000-000022010000}"/>
    <cellStyle name="Standard 257 10 2 2 3 4 2 2" xfId="48424" xr:uid="{00000000-0005-0000-0000-000023010000}"/>
    <cellStyle name="Standard 257 10 2 2 3 4 3" xfId="35188" xr:uid="{00000000-0005-0000-0000-000024010000}"/>
    <cellStyle name="Standard 257 10 2 2 3 5" xfId="15335" xr:uid="{00000000-0005-0000-0000-000025010000}"/>
    <cellStyle name="Standard 257 10 2 2 3 5 2" xfId="41807" xr:uid="{00000000-0005-0000-0000-000026010000}"/>
    <cellStyle name="Standard 257 10 2 2 3 6" xfId="27837" xr:uid="{00000000-0005-0000-0000-000027010000}"/>
    <cellStyle name="Standard 257 10 2 2 4" xfId="2099" xr:uid="{00000000-0005-0000-0000-000028010000}"/>
    <cellStyle name="Standard 257 10 2 2 4 2" xfId="3570" xr:uid="{00000000-0005-0000-0000-000029010000}"/>
    <cellStyle name="Standard 257 10 2 2 4 2 2" xfId="12392" xr:uid="{00000000-0005-0000-0000-00002A010000}"/>
    <cellStyle name="Standard 257 10 2 2 4 2 2 2" xfId="25628" xr:uid="{00000000-0005-0000-0000-00002B010000}"/>
    <cellStyle name="Standard 257 10 2 2 4 2 2 2 2" xfId="52100" xr:uid="{00000000-0005-0000-0000-00002C010000}"/>
    <cellStyle name="Standard 257 10 2 2 4 2 2 3" xfId="38864" xr:uid="{00000000-0005-0000-0000-00002D010000}"/>
    <cellStyle name="Standard 257 10 2 2 4 2 3" xfId="19011" xr:uid="{00000000-0005-0000-0000-00002E010000}"/>
    <cellStyle name="Standard 257 10 2 2 4 2 3 2" xfId="45483" xr:uid="{00000000-0005-0000-0000-00002F010000}"/>
    <cellStyle name="Standard 257 10 2 2 4 2 4" xfId="30042" xr:uid="{00000000-0005-0000-0000-000030010000}"/>
    <cellStyle name="Standard 257 10 2 2 4 3" xfId="6512" xr:uid="{00000000-0005-0000-0000-000031010000}"/>
    <cellStyle name="Standard 257 10 2 2 4 3 2" xfId="10922" xr:uid="{00000000-0005-0000-0000-000032010000}"/>
    <cellStyle name="Standard 257 10 2 2 4 3 2 2" xfId="24158" xr:uid="{00000000-0005-0000-0000-000033010000}"/>
    <cellStyle name="Standard 257 10 2 2 4 3 2 2 2" xfId="50630" xr:uid="{00000000-0005-0000-0000-000034010000}"/>
    <cellStyle name="Standard 257 10 2 2 4 3 2 3" xfId="37394" xr:uid="{00000000-0005-0000-0000-000035010000}"/>
    <cellStyle name="Standard 257 10 2 2 4 3 3" xfId="17541" xr:uid="{00000000-0005-0000-0000-000036010000}"/>
    <cellStyle name="Standard 257 10 2 2 4 3 3 2" xfId="44013" xr:uid="{00000000-0005-0000-0000-000037010000}"/>
    <cellStyle name="Standard 257 10 2 2 4 3 4" xfId="32984" xr:uid="{00000000-0005-0000-0000-000038010000}"/>
    <cellStyle name="Standard 257 10 2 2 4 4" xfId="7980" xr:uid="{00000000-0005-0000-0000-000039010000}"/>
    <cellStyle name="Standard 257 10 2 2 4 4 2" xfId="21216" xr:uid="{00000000-0005-0000-0000-00003A010000}"/>
    <cellStyle name="Standard 257 10 2 2 4 4 2 2" xfId="47688" xr:uid="{00000000-0005-0000-0000-00003B010000}"/>
    <cellStyle name="Standard 257 10 2 2 4 4 3" xfId="34452" xr:uid="{00000000-0005-0000-0000-00003C010000}"/>
    <cellStyle name="Standard 257 10 2 2 4 5" xfId="14599" xr:uid="{00000000-0005-0000-0000-00003D010000}"/>
    <cellStyle name="Standard 257 10 2 2 4 5 2" xfId="41071" xr:uid="{00000000-0005-0000-0000-00003E010000}"/>
    <cellStyle name="Standard 257 10 2 2 4 6" xfId="28572" xr:uid="{00000000-0005-0000-0000-00003F010000}"/>
    <cellStyle name="Standard 257 10 2 2 5" xfId="2836" xr:uid="{00000000-0005-0000-0000-000040010000}"/>
    <cellStyle name="Standard 257 10 2 2 5 2" xfId="11658" xr:uid="{00000000-0005-0000-0000-000041010000}"/>
    <cellStyle name="Standard 257 10 2 2 5 2 2" xfId="24894" xr:uid="{00000000-0005-0000-0000-000042010000}"/>
    <cellStyle name="Standard 257 10 2 2 5 2 2 2" xfId="51366" xr:uid="{00000000-0005-0000-0000-000043010000}"/>
    <cellStyle name="Standard 257 10 2 2 5 2 3" xfId="38130" xr:uid="{00000000-0005-0000-0000-000044010000}"/>
    <cellStyle name="Standard 257 10 2 2 5 3" xfId="18277" xr:uid="{00000000-0005-0000-0000-000045010000}"/>
    <cellStyle name="Standard 257 10 2 2 5 3 2" xfId="44749" xr:uid="{00000000-0005-0000-0000-000046010000}"/>
    <cellStyle name="Standard 257 10 2 2 5 4" xfId="29308" xr:uid="{00000000-0005-0000-0000-000047010000}"/>
    <cellStyle name="Standard 257 10 2 2 6" xfId="5041" xr:uid="{00000000-0005-0000-0000-000048010000}"/>
    <cellStyle name="Standard 257 10 2 2 6 2" xfId="9451" xr:uid="{00000000-0005-0000-0000-000049010000}"/>
    <cellStyle name="Standard 257 10 2 2 6 2 2" xfId="22687" xr:uid="{00000000-0005-0000-0000-00004A010000}"/>
    <cellStyle name="Standard 257 10 2 2 6 2 2 2" xfId="49159" xr:uid="{00000000-0005-0000-0000-00004B010000}"/>
    <cellStyle name="Standard 257 10 2 2 6 2 3" xfId="35923" xr:uid="{00000000-0005-0000-0000-00004C010000}"/>
    <cellStyle name="Standard 257 10 2 2 6 3" xfId="16070" xr:uid="{00000000-0005-0000-0000-00004D010000}"/>
    <cellStyle name="Standard 257 10 2 2 6 3 2" xfId="42542" xr:uid="{00000000-0005-0000-0000-00004E010000}"/>
    <cellStyle name="Standard 257 10 2 2 6 4" xfId="31513" xr:uid="{00000000-0005-0000-0000-00004F010000}"/>
    <cellStyle name="Standard 257 10 2 2 7" xfId="7246" xr:uid="{00000000-0005-0000-0000-000050010000}"/>
    <cellStyle name="Standard 257 10 2 2 7 2" xfId="20482" xr:uid="{00000000-0005-0000-0000-000051010000}"/>
    <cellStyle name="Standard 257 10 2 2 7 2 2" xfId="46954" xr:uid="{00000000-0005-0000-0000-000052010000}"/>
    <cellStyle name="Standard 257 10 2 2 7 3" xfId="33718" xr:uid="{00000000-0005-0000-0000-000053010000}"/>
    <cellStyle name="Standard 257 10 2 2 8" xfId="13865" xr:uid="{00000000-0005-0000-0000-000054010000}"/>
    <cellStyle name="Standard 257 10 2 2 8 2" xfId="40337" xr:uid="{00000000-0005-0000-0000-000055010000}"/>
    <cellStyle name="Standard 257 10 2 2 9" xfId="27101" xr:uid="{00000000-0005-0000-0000-000056010000}"/>
    <cellStyle name="Standard 257 10 2 3" xfId="808" xr:uid="{00000000-0005-0000-0000-000057010000}"/>
    <cellStyle name="Standard 257 10 2 3 2" xfId="1558" xr:uid="{00000000-0005-0000-0000-000058010000}"/>
    <cellStyle name="Standard 257 10 2 3 2 2" xfId="4501" xr:uid="{00000000-0005-0000-0000-000059010000}"/>
    <cellStyle name="Standard 257 10 2 3 2 2 2" xfId="13323" xr:uid="{00000000-0005-0000-0000-00005A010000}"/>
    <cellStyle name="Standard 257 10 2 3 2 2 2 2" xfId="26559" xr:uid="{00000000-0005-0000-0000-00005B010000}"/>
    <cellStyle name="Standard 257 10 2 3 2 2 2 2 2" xfId="53031" xr:uid="{00000000-0005-0000-0000-00005C010000}"/>
    <cellStyle name="Standard 257 10 2 3 2 2 2 3" xfId="39795" xr:uid="{00000000-0005-0000-0000-00005D010000}"/>
    <cellStyle name="Standard 257 10 2 3 2 2 3" xfId="19942" xr:uid="{00000000-0005-0000-0000-00005E010000}"/>
    <cellStyle name="Standard 257 10 2 3 2 2 3 2" xfId="46414" xr:uid="{00000000-0005-0000-0000-00005F010000}"/>
    <cellStyle name="Standard 257 10 2 3 2 2 4" xfId="30973" xr:uid="{00000000-0005-0000-0000-000060010000}"/>
    <cellStyle name="Standard 257 10 2 3 2 3" xfId="5972" xr:uid="{00000000-0005-0000-0000-000061010000}"/>
    <cellStyle name="Standard 257 10 2 3 2 3 2" xfId="10382" xr:uid="{00000000-0005-0000-0000-000062010000}"/>
    <cellStyle name="Standard 257 10 2 3 2 3 2 2" xfId="23618" xr:uid="{00000000-0005-0000-0000-000063010000}"/>
    <cellStyle name="Standard 257 10 2 3 2 3 2 2 2" xfId="50090" xr:uid="{00000000-0005-0000-0000-000064010000}"/>
    <cellStyle name="Standard 257 10 2 3 2 3 2 3" xfId="36854" xr:uid="{00000000-0005-0000-0000-000065010000}"/>
    <cellStyle name="Standard 257 10 2 3 2 3 3" xfId="17001" xr:uid="{00000000-0005-0000-0000-000066010000}"/>
    <cellStyle name="Standard 257 10 2 3 2 3 3 2" xfId="43473" xr:uid="{00000000-0005-0000-0000-000067010000}"/>
    <cellStyle name="Standard 257 10 2 3 2 3 4" xfId="32444" xr:uid="{00000000-0005-0000-0000-000068010000}"/>
    <cellStyle name="Standard 257 10 2 3 2 4" xfId="8911" xr:uid="{00000000-0005-0000-0000-000069010000}"/>
    <cellStyle name="Standard 257 10 2 3 2 4 2" xfId="22147" xr:uid="{00000000-0005-0000-0000-00006A010000}"/>
    <cellStyle name="Standard 257 10 2 3 2 4 2 2" xfId="48619" xr:uid="{00000000-0005-0000-0000-00006B010000}"/>
    <cellStyle name="Standard 257 10 2 3 2 4 3" xfId="35383" xr:uid="{00000000-0005-0000-0000-00006C010000}"/>
    <cellStyle name="Standard 257 10 2 3 2 5" xfId="15530" xr:uid="{00000000-0005-0000-0000-00006D010000}"/>
    <cellStyle name="Standard 257 10 2 3 2 5 2" xfId="42002" xr:uid="{00000000-0005-0000-0000-00006E010000}"/>
    <cellStyle name="Standard 257 10 2 3 2 6" xfId="28032" xr:uid="{00000000-0005-0000-0000-00006F010000}"/>
    <cellStyle name="Standard 257 10 2 3 3" xfId="2294" xr:uid="{00000000-0005-0000-0000-000070010000}"/>
    <cellStyle name="Standard 257 10 2 3 3 2" xfId="3765" xr:uid="{00000000-0005-0000-0000-000071010000}"/>
    <cellStyle name="Standard 257 10 2 3 3 2 2" xfId="12587" xr:uid="{00000000-0005-0000-0000-000072010000}"/>
    <cellStyle name="Standard 257 10 2 3 3 2 2 2" xfId="25823" xr:uid="{00000000-0005-0000-0000-000073010000}"/>
    <cellStyle name="Standard 257 10 2 3 3 2 2 2 2" xfId="52295" xr:uid="{00000000-0005-0000-0000-000074010000}"/>
    <cellStyle name="Standard 257 10 2 3 3 2 2 3" xfId="39059" xr:uid="{00000000-0005-0000-0000-000075010000}"/>
    <cellStyle name="Standard 257 10 2 3 3 2 3" xfId="19206" xr:uid="{00000000-0005-0000-0000-000076010000}"/>
    <cellStyle name="Standard 257 10 2 3 3 2 3 2" xfId="45678" xr:uid="{00000000-0005-0000-0000-000077010000}"/>
    <cellStyle name="Standard 257 10 2 3 3 2 4" xfId="30237" xr:uid="{00000000-0005-0000-0000-000078010000}"/>
    <cellStyle name="Standard 257 10 2 3 3 3" xfId="6707" xr:uid="{00000000-0005-0000-0000-000079010000}"/>
    <cellStyle name="Standard 257 10 2 3 3 3 2" xfId="11117" xr:uid="{00000000-0005-0000-0000-00007A010000}"/>
    <cellStyle name="Standard 257 10 2 3 3 3 2 2" xfId="24353" xr:uid="{00000000-0005-0000-0000-00007B010000}"/>
    <cellStyle name="Standard 257 10 2 3 3 3 2 2 2" xfId="50825" xr:uid="{00000000-0005-0000-0000-00007C010000}"/>
    <cellStyle name="Standard 257 10 2 3 3 3 2 3" xfId="37589" xr:uid="{00000000-0005-0000-0000-00007D010000}"/>
    <cellStyle name="Standard 257 10 2 3 3 3 3" xfId="17736" xr:uid="{00000000-0005-0000-0000-00007E010000}"/>
    <cellStyle name="Standard 257 10 2 3 3 3 3 2" xfId="44208" xr:uid="{00000000-0005-0000-0000-00007F010000}"/>
    <cellStyle name="Standard 257 10 2 3 3 3 4" xfId="33179" xr:uid="{00000000-0005-0000-0000-000080010000}"/>
    <cellStyle name="Standard 257 10 2 3 3 4" xfId="8175" xr:uid="{00000000-0005-0000-0000-000081010000}"/>
    <cellStyle name="Standard 257 10 2 3 3 4 2" xfId="21411" xr:uid="{00000000-0005-0000-0000-000082010000}"/>
    <cellStyle name="Standard 257 10 2 3 3 4 2 2" xfId="47883" xr:uid="{00000000-0005-0000-0000-000083010000}"/>
    <cellStyle name="Standard 257 10 2 3 3 4 3" xfId="34647" xr:uid="{00000000-0005-0000-0000-000084010000}"/>
    <cellStyle name="Standard 257 10 2 3 3 5" xfId="14794" xr:uid="{00000000-0005-0000-0000-000085010000}"/>
    <cellStyle name="Standard 257 10 2 3 3 5 2" xfId="41266" xr:uid="{00000000-0005-0000-0000-000086010000}"/>
    <cellStyle name="Standard 257 10 2 3 3 6" xfId="28767" xr:uid="{00000000-0005-0000-0000-000087010000}"/>
    <cellStyle name="Standard 257 10 2 3 4" xfId="3031" xr:uid="{00000000-0005-0000-0000-000088010000}"/>
    <cellStyle name="Standard 257 10 2 3 4 2" xfId="11853" xr:uid="{00000000-0005-0000-0000-000089010000}"/>
    <cellStyle name="Standard 257 10 2 3 4 2 2" xfId="25089" xr:uid="{00000000-0005-0000-0000-00008A010000}"/>
    <cellStyle name="Standard 257 10 2 3 4 2 2 2" xfId="51561" xr:uid="{00000000-0005-0000-0000-00008B010000}"/>
    <cellStyle name="Standard 257 10 2 3 4 2 3" xfId="38325" xr:uid="{00000000-0005-0000-0000-00008C010000}"/>
    <cellStyle name="Standard 257 10 2 3 4 3" xfId="18472" xr:uid="{00000000-0005-0000-0000-00008D010000}"/>
    <cellStyle name="Standard 257 10 2 3 4 3 2" xfId="44944" xr:uid="{00000000-0005-0000-0000-00008E010000}"/>
    <cellStyle name="Standard 257 10 2 3 4 4" xfId="29503" xr:uid="{00000000-0005-0000-0000-00008F010000}"/>
    <cellStyle name="Standard 257 10 2 3 5" xfId="5236" xr:uid="{00000000-0005-0000-0000-000090010000}"/>
    <cellStyle name="Standard 257 10 2 3 5 2" xfId="9646" xr:uid="{00000000-0005-0000-0000-000091010000}"/>
    <cellStyle name="Standard 257 10 2 3 5 2 2" xfId="22882" xr:uid="{00000000-0005-0000-0000-000092010000}"/>
    <cellStyle name="Standard 257 10 2 3 5 2 2 2" xfId="49354" xr:uid="{00000000-0005-0000-0000-000093010000}"/>
    <cellStyle name="Standard 257 10 2 3 5 2 3" xfId="36118" xr:uid="{00000000-0005-0000-0000-000094010000}"/>
    <cellStyle name="Standard 257 10 2 3 5 3" xfId="16265" xr:uid="{00000000-0005-0000-0000-000095010000}"/>
    <cellStyle name="Standard 257 10 2 3 5 3 2" xfId="42737" xr:uid="{00000000-0005-0000-0000-000096010000}"/>
    <cellStyle name="Standard 257 10 2 3 5 4" xfId="31708" xr:uid="{00000000-0005-0000-0000-000097010000}"/>
    <cellStyle name="Standard 257 10 2 3 6" xfId="7441" xr:uid="{00000000-0005-0000-0000-000098010000}"/>
    <cellStyle name="Standard 257 10 2 3 6 2" xfId="20677" xr:uid="{00000000-0005-0000-0000-000099010000}"/>
    <cellStyle name="Standard 257 10 2 3 6 2 2" xfId="47149" xr:uid="{00000000-0005-0000-0000-00009A010000}"/>
    <cellStyle name="Standard 257 10 2 3 6 3" xfId="33913" xr:uid="{00000000-0005-0000-0000-00009B010000}"/>
    <cellStyle name="Standard 257 10 2 3 7" xfId="14060" xr:uid="{00000000-0005-0000-0000-00009C010000}"/>
    <cellStyle name="Standard 257 10 2 3 7 2" xfId="40532" xr:uid="{00000000-0005-0000-0000-00009D010000}"/>
    <cellStyle name="Standard 257 10 2 3 8" xfId="27296" xr:uid="{00000000-0005-0000-0000-00009E010000}"/>
    <cellStyle name="Standard 257 10 2 4" xfId="1192" xr:uid="{00000000-0005-0000-0000-00009F010000}"/>
    <cellStyle name="Standard 257 10 2 4 2" xfId="4135" xr:uid="{00000000-0005-0000-0000-0000A0010000}"/>
    <cellStyle name="Standard 257 10 2 4 2 2" xfId="12957" xr:uid="{00000000-0005-0000-0000-0000A1010000}"/>
    <cellStyle name="Standard 257 10 2 4 2 2 2" xfId="26193" xr:uid="{00000000-0005-0000-0000-0000A2010000}"/>
    <cellStyle name="Standard 257 10 2 4 2 2 2 2" xfId="52665" xr:uid="{00000000-0005-0000-0000-0000A3010000}"/>
    <cellStyle name="Standard 257 10 2 4 2 2 3" xfId="39429" xr:uid="{00000000-0005-0000-0000-0000A4010000}"/>
    <cellStyle name="Standard 257 10 2 4 2 3" xfId="19576" xr:uid="{00000000-0005-0000-0000-0000A5010000}"/>
    <cellStyle name="Standard 257 10 2 4 2 3 2" xfId="46048" xr:uid="{00000000-0005-0000-0000-0000A6010000}"/>
    <cellStyle name="Standard 257 10 2 4 2 4" xfId="30607" xr:uid="{00000000-0005-0000-0000-0000A7010000}"/>
    <cellStyle name="Standard 257 10 2 4 3" xfId="5606" xr:uid="{00000000-0005-0000-0000-0000A8010000}"/>
    <cellStyle name="Standard 257 10 2 4 3 2" xfId="10016" xr:uid="{00000000-0005-0000-0000-0000A9010000}"/>
    <cellStyle name="Standard 257 10 2 4 3 2 2" xfId="23252" xr:uid="{00000000-0005-0000-0000-0000AA010000}"/>
    <cellStyle name="Standard 257 10 2 4 3 2 2 2" xfId="49724" xr:uid="{00000000-0005-0000-0000-0000AB010000}"/>
    <cellStyle name="Standard 257 10 2 4 3 2 3" xfId="36488" xr:uid="{00000000-0005-0000-0000-0000AC010000}"/>
    <cellStyle name="Standard 257 10 2 4 3 3" xfId="16635" xr:uid="{00000000-0005-0000-0000-0000AD010000}"/>
    <cellStyle name="Standard 257 10 2 4 3 3 2" xfId="43107" xr:uid="{00000000-0005-0000-0000-0000AE010000}"/>
    <cellStyle name="Standard 257 10 2 4 3 4" xfId="32078" xr:uid="{00000000-0005-0000-0000-0000AF010000}"/>
    <cellStyle name="Standard 257 10 2 4 4" xfId="8545" xr:uid="{00000000-0005-0000-0000-0000B0010000}"/>
    <cellStyle name="Standard 257 10 2 4 4 2" xfId="21781" xr:uid="{00000000-0005-0000-0000-0000B1010000}"/>
    <cellStyle name="Standard 257 10 2 4 4 2 2" xfId="48253" xr:uid="{00000000-0005-0000-0000-0000B2010000}"/>
    <cellStyle name="Standard 257 10 2 4 4 3" xfId="35017" xr:uid="{00000000-0005-0000-0000-0000B3010000}"/>
    <cellStyle name="Standard 257 10 2 4 5" xfId="15164" xr:uid="{00000000-0005-0000-0000-0000B4010000}"/>
    <cellStyle name="Standard 257 10 2 4 5 2" xfId="41636" xr:uid="{00000000-0005-0000-0000-0000B5010000}"/>
    <cellStyle name="Standard 257 10 2 4 6" xfId="27666" xr:uid="{00000000-0005-0000-0000-0000B6010000}"/>
    <cellStyle name="Standard 257 10 2 5" xfId="1928" xr:uid="{00000000-0005-0000-0000-0000B7010000}"/>
    <cellStyle name="Standard 257 10 2 5 2" xfId="3399" xr:uid="{00000000-0005-0000-0000-0000B8010000}"/>
    <cellStyle name="Standard 257 10 2 5 2 2" xfId="12221" xr:uid="{00000000-0005-0000-0000-0000B9010000}"/>
    <cellStyle name="Standard 257 10 2 5 2 2 2" xfId="25457" xr:uid="{00000000-0005-0000-0000-0000BA010000}"/>
    <cellStyle name="Standard 257 10 2 5 2 2 2 2" xfId="51929" xr:uid="{00000000-0005-0000-0000-0000BB010000}"/>
    <cellStyle name="Standard 257 10 2 5 2 2 3" xfId="38693" xr:uid="{00000000-0005-0000-0000-0000BC010000}"/>
    <cellStyle name="Standard 257 10 2 5 2 3" xfId="18840" xr:uid="{00000000-0005-0000-0000-0000BD010000}"/>
    <cellStyle name="Standard 257 10 2 5 2 3 2" xfId="45312" xr:uid="{00000000-0005-0000-0000-0000BE010000}"/>
    <cellStyle name="Standard 257 10 2 5 2 4" xfId="29871" xr:uid="{00000000-0005-0000-0000-0000BF010000}"/>
    <cellStyle name="Standard 257 10 2 5 3" xfId="6341" xr:uid="{00000000-0005-0000-0000-0000C0010000}"/>
    <cellStyle name="Standard 257 10 2 5 3 2" xfId="10751" xr:uid="{00000000-0005-0000-0000-0000C1010000}"/>
    <cellStyle name="Standard 257 10 2 5 3 2 2" xfId="23987" xr:uid="{00000000-0005-0000-0000-0000C2010000}"/>
    <cellStyle name="Standard 257 10 2 5 3 2 2 2" xfId="50459" xr:uid="{00000000-0005-0000-0000-0000C3010000}"/>
    <cellStyle name="Standard 257 10 2 5 3 2 3" xfId="37223" xr:uid="{00000000-0005-0000-0000-0000C4010000}"/>
    <cellStyle name="Standard 257 10 2 5 3 3" xfId="17370" xr:uid="{00000000-0005-0000-0000-0000C5010000}"/>
    <cellStyle name="Standard 257 10 2 5 3 3 2" xfId="43842" xr:uid="{00000000-0005-0000-0000-0000C6010000}"/>
    <cellStyle name="Standard 257 10 2 5 3 4" xfId="32813" xr:uid="{00000000-0005-0000-0000-0000C7010000}"/>
    <cellStyle name="Standard 257 10 2 5 4" xfId="7809" xr:uid="{00000000-0005-0000-0000-0000C8010000}"/>
    <cellStyle name="Standard 257 10 2 5 4 2" xfId="21045" xr:uid="{00000000-0005-0000-0000-0000C9010000}"/>
    <cellStyle name="Standard 257 10 2 5 4 2 2" xfId="47517" xr:uid="{00000000-0005-0000-0000-0000CA010000}"/>
    <cellStyle name="Standard 257 10 2 5 4 3" xfId="34281" xr:uid="{00000000-0005-0000-0000-0000CB010000}"/>
    <cellStyle name="Standard 257 10 2 5 5" xfId="14428" xr:uid="{00000000-0005-0000-0000-0000CC010000}"/>
    <cellStyle name="Standard 257 10 2 5 5 2" xfId="40900" xr:uid="{00000000-0005-0000-0000-0000CD010000}"/>
    <cellStyle name="Standard 257 10 2 5 6" xfId="28401" xr:uid="{00000000-0005-0000-0000-0000CE010000}"/>
    <cellStyle name="Standard 257 10 2 6" xfId="2665" xr:uid="{00000000-0005-0000-0000-0000CF010000}"/>
    <cellStyle name="Standard 257 10 2 6 2" xfId="11487" xr:uid="{00000000-0005-0000-0000-0000D0010000}"/>
    <cellStyle name="Standard 257 10 2 6 2 2" xfId="24723" xr:uid="{00000000-0005-0000-0000-0000D1010000}"/>
    <cellStyle name="Standard 257 10 2 6 2 2 2" xfId="51195" xr:uid="{00000000-0005-0000-0000-0000D2010000}"/>
    <cellStyle name="Standard 257 10 2 6 2 3" xfId="37959" xr:uid="{00000000-0005-0000-0000-0000D3010000}"/>
    <cellStyle name="Standard 257 10 2 6 3" xfId="18106" xr:uid="{00000000-0005-0000-0000-0000D4010000}"/>
    <cellStyle name="Standard 257 10 2 6 3 2" xfId="44578" xr:uid="{00000000-0005-0000-0000-0000D5010000}"/>
    <cellStyle name="Standard 257 10 2 6 4" xfId="29137" xr:uid="{00000000-0005-0000-0000-0000D6010000}"/>
    <cellStyle name="Standard 257 10 2 7" xfId="4870" xr:uid="{00000000-0005-0000-0000-0000D7010000}"/>
    <cellStyle name="Standard 257 10 2 7 2" xfId="9280" xr:uid="{00000000-0005-0000-0000-0000D8010000}"/>
    <cellStyle name="Standard 257 10 2 7 2 2" xfId="22516" xr:uid="{00000000-0005-0000-0000-0000D9010000}"/>
    <cellStyle name="Standard 257 10 2 7 2 2 2" xfId="48988" xr:uid="{00000000-0005-0000-0000-0000DA010000}"/>
    <cellStyle name="Standard 257 10 2 7 2 3" xfId="35752" xr:uid="{00000000-0005-0000-0000-0000DB010000}"/>
    <cellStyle name="Standard 257 10 2 7 3" xfId="15899" xr:uid="{00000000-0005-0000-0000-0000DC010000}"/>
    <cellStyle name="Standard 257 10 2 7 3 2" xfId="42371" xr:uid="{00000000-0005-0000-0000-0000DD010000}"/>
    <cellStyle name="Standard 257 10 2 7 4" xfId="31342" xr:uid="{00000000-0005-0000-0000-0000DE010000}"/>
    <cellStyle name="Standard 257 10 2 8" xfId="7075" xr:uid="{00000000-0005-0000-0000-0000DF010000}"/>
    <cellStyle name="Standard 257 10 2 8 2" xfId="20311" xr:uid="{00000000-0005-0000-0000-0000E0010000}"/>
    <cellStyle name="Standard 257 10 2 8 2 2" xfId="46783" xr:uid="{00000000-0005-0000-0000-0000E1010000}"/>
    <cellStyle name="Standard 257 10 2 8 3" xfId="33547" xr:uid="{00000000-0005-0000-0000-0000E2010000}"/>
    <cellStyle name="Standard 257 10 2 9" xfId="13694" xr:uid="{00000000-0005-0000-0000-0000E3010000}"/>
    <cellStyle name="Standard 257 10 2 9 2" xfId="40166" xr:uid="{00000000-0005-0000-0000-0000E4010000}"/>
    <cellStyle name="Standard 257 10 3" xfId="510" xr:uid="{00000000-0005-0000-0000-0000E5010000}"/>
    <cellStyle name="Standard 257 10 3 2" xfId="899" xr:uid="{00000000-0005-0000-0000-0000E6010000}"/>
    <cellStyle name="Standard 257 10 3 2 2" xfId="1648" xr:uid="{00000000-0005-0000-0000-0000E7010000}"/>
    <cellStyle name="Standard 257 10 3 2 2 2" xfId="4591" xr:uid="{00000000-0005-0000-0000-0000E8010000}"/>
    <cellStyle name="Standard 257 10 3 2 2 2 2" xfId="13413" xr:uid="{00000000-0005-0000-0000-0000E9010000}"/>
    <cellStyle name="Standard 257 10 3 2 2 2 2 2" xfId="26649" xr:uid="{00000000-0005-0000-0000-0000EA010000}"/>
    <cellStyle name="Standard 257 10 3 2 2 2 2 2 2" xfId="53121" xr:uid="{00000000-0005-0000-0000-0000EB010000}"/>
    <cellStyle name="Standard 257 10 3 2 2 2 2 3" xfId="39885" xr:uid="{00000000-0005-0000-0000-0000EC010000}"/>
    <cellStyle name="Standard 257 10 3 2 2 2 3" xfId="20032" xr:uid="{00000000-0005-0000-0000-0000ED010000}"/>
    <cellStyle name="Standard 257 10 3 2 2 2 3 2" xfId="46504" xr:uid="{00000000-0005-0000-0000-0000EE010000}"/>
    <cellStyle name="Standard 257 10 3 2 2 2 4" xfId="31063" xr:uid="{00000000-0005-0000-0000-0000EF010000}"/>
    <cellStyle name="Standard 257 10 3 2 2 3" xfId="6062" xr:uid="{00000000-0005-0000-0000-0000F0010000}"/>
    <cellStyle name="Standard 257 10 3 2 2 3 2" xfId="10472" xr:uid="{00000000-0005-0000-0000-0000F1010000}"/>
    <cellStyle name="Standard 257 10 3 2 2 3 2 2" xfId="23708" xr:uid="{00000000-0005-0000-0000-0000F2010000}"/>
    <cellStyle name="Standard 257 10 3 2 2 3 2 2 2" xfId="50180" xr:uid="{00000000-0005-0000-0000-0000F3010000}"/>
    <cellStyle name="Standard 257 10 3 2 2 3 2 3" xfId="36944" xr:uid="{00000000-0005-0000-0000-0000F4010000}"/>
    <cellStyle name="Standard 257 10 3 2 2 3 3" xfId="17091" xr:uid="{00000000-0005-0000-0000-0000F5010000}"/>
    <cellStyle name="Standard 257 10 3 2 2 3 3 2" xfId="43563" xr:uid="{00000000-0005-0000-0000-0000F6010000}"/>
    <cellStyle name="Standard 257 10 3 2 2 3 4" xfId="32534" xr:uid="{00000000-0005-0000-0000-0000F7010000}"/>
    <cellStyle name="Standard 257 10 3 2 2 4" xfId="9001" xr:uid="{00000000-0005-0000-0000-0000F8010000}"/>
    <cellStyle name="Standard 257 10 3 2 2 4 2" xfId="22237" xr:uid="{00000000-0005-0000-0000-0000F9010000}"/>
    <cellStyle name="Standard 257 10 3 2 2 4 2 2" xfId="48709" xr:uid="{00000000-0005-0000-0000-0000FA010000}"/>
    <cellStyle name="Standard 257 10 3 2 2 4 3" xfId="35473" xr:uid="{00000000-0005-0000-0000-0000FB010000}"/>
    <cellStyle name="Standard 257 10 3 2 2 5" xfId="15620" xr:uid="{00000000-0005-0000-0000-0000FC010000}"/>
    <cellStyle name="Standard 257 10 3 2 2 5 2" xfId="42092" xr:uid="{00000000-0005-0000-0000-0000FD010000}"/>
    <cellStyle name="Standard 257 10 3 2 2 6" xfId="28122" xr:uid="{00000000-0005-0000-0000-0000FE010000}"/>
    <cellStyle name="Standard 257 10 3 2 3" xfId="2384" xr:uid="{00000000-0005-0000-0000-0000FF010000}"/>
    <cellStyle name="Standard 257 10 3 2 3 2" xfId="3855" xr:uid="{00000000-0005-0000-0000-000000020000}"/>
    <cellStyle name="Standard 257 10 3 2 3 2 2" xfId="12677" xr:uid="{00000000-0005-0000-0000-000001020000}"/>
    <cellStyle name="Standard 257 10 3 2 3 2 2 2" xfId="25913" xr:uid="{00000000-0005-0000-0000-000002020000}"/>
    <cellStyle name="Standard 257 10 3 2 3 2 2 2 2" xfId="52385" xr:uid="{00000000-0005-0000-0000-000003020000}"/>
    <cellStyle name="Standard 257 10 3 2 3 2 2 3" xfId="39149" xr:uid="{00000000-0005-0000-0000-000004020000}"/>
    <cellStyle name="Standard 257 10 3 2 3 2 3" xfId="19296" xr:uid="{00000000-0005-0000-0000-000005020000}"/>
    <cellStyle name="Standard 257 10 3 2 3 2 3 2" xfId="45768" xr:uid="{00000000-0005-0000-0000-000006020000}"/>
    <cellStyle name="Standard 257 10 3 2 3 2 4" xfId="30327" xr:uid="{00000000-0005-0000-0000-000007020000}"/>
    <cellStyle name="Standard 257 10 3 2 3 3" xfId="6797" xr:uid="{00000000-0005-0000-0000-000008020000}"/>
    <cellStyle name="Standard 257 10 3 2 3 3 2" xfId="11207" xr:uid="{00000000-0005-0000-0000-000009020000}"/>
    <cellStyle name="Standard 257 10 3 2 3 3 2 2" xfId="24443" xr:uid="{00000000-0005-0000-0000-00000A020000}"/>
    <cellStyle name="Standard 257 10 3 2 3 3 2 2 2" xfId="50915" xr:uid="{00000000-0005-0000-0000-00000B020000}"/>
    <cellStyle name="Standard 257 10 3 2 3 3 2 3" xfId="37679" xr:uid="{00000000-0005-0000-0000-00000C020000}"/>
    <cellStyle name="Standard 257 10 3 2 3 3 3" xfId="17826" xr:uid="{00000000-0005-0000-0000-00000D020000}"/>
    <cellStyle name="Standard 257 10 3 2 3 3 3 2" xfId="44298" xr:uid="{00000000-0005-0000-0000-00000E020000}"/>
    <cellStyle name="Standard 257 10 3 2 3 3 4" xfId="33269" xr:uid="{00000000-0005-0000-0000-00000F020000}"/>
    <cellStyle name="Standard 257 10 3 2 3 4" xfId="8265" xr:uid="{00000000-0005-0000-0000-000010020000}"/>
    <cellStyle name="Standard 257 10 3 2 3 4 2" xfId="21501" xr:uid="{00000000-0005-0000-0000-000011020000}"/>
    <cellStyle name="Standard 257 10 3 2 3 4 2 2" xfId="47973" xr:uid="{00000000-0005-0000-0000-000012020000}"/>
    <cellStyle name="Standard 257 10 3 2 3 4 3" xfId="34737" xr:uid="{00000000-0005-0000-0000-000013020000}"/>
    <cellStyle name="Standard 257 10 3 2 3 5" xfId="14884" xr:uid="{00000000-0005-0000-0000-000014020000}"/>
    <cellStyle name="Standard 257 10 3 2 3 5 2" xfId="41356" xr:uid="{00000000-0005-0000-0000-000015020000}"/>
    <cellStyle name="Standard 257 10 3 2 3 6" xfId="28857" xr:uid="{00000000-0005-0000-0000-000016020000}"/>
    <cellStyle name="Standard 257 10 3 2 4" xfId="3121" xr:uid="{00000000-0005-0000-0000-000017020000}"/>
    <cellStyle name="Standard 257 10 3 2 4 2" xfId="11943" xr:uid="{00000000-0005-0000-0000-000018020000}"/>
    <cellStyle name="Standard 257 10 3 2 4 2 2" xfId="25179" xr:uid="{00000000-0005-0000-0000-000019020000}"/>
    <cellStyle name="Standard 257 10 3 2 4 2 2 2" xfId="51651" xr:uid="{00000000-0005-0000-0000-00001A020000}"/>
    <cellStyle name="Standard 257 10 3 2 4 2 3" xfId="38415" xr:uid="{00000000-0005-0000-0000-00001B020000}"/>
    <cellStyle name="Standard 257 10 3 2 4 3" xfId="18562" xr:uid="{00000000-0005-0000-0000-00001C020000}"/>
    <cellStyle name="Standard 257 10 3 2 4 3 2" xfId="45034" xr:uid="{00000000-0005-0000-0000-00001D020000}"/>
    <cellStyle name="Standard 257 10 3 2 4 4" xfId="29593" xr:uid="{00000000-0005-0000-0000-00001E020000}"/>
    <cellStyle name="Standard 257 10 3 2 5" xfId="5326" xr:uid="{00000000-0005-0000-0000-00001F020000}"/>
    <cellStyle name="Standard 257 10 3 2 5 2" xfId="9736" xr:uid="{00000000-0005-0000-0000-000020020000}"/>
    <cellStyle name="Standard 257 10 3 2 5 2 2" xfId="22972" xr:uid="{00000000-0005-0000-0000-000021020000}"/>
    <cellStyle name="Standard 257 10 3 2 5 2 2 2" xfId="49444" xr:uid="{00000000-0005-0000-0000-000022020000}"/>
    <cellStyle name="Standard 257 10 3 2 5 2 3" xfId="36208" xr:uid="{00000000-0005-0000-0000-000023020000}"/>
    <cellStyle name="Standard 257 10 3 2 5 3" xfId="16355" xr:uid="{00000000-0005-0000-0000-000024020000}"/>
    <cellStyle name="Standard 257 10 3 2 5 3 2" xfId="42827" xr:uid="{00000000-0005-0000-0000-000025020000}"/>
    <cellStyle name="Standard 257 10 3 2 5 4" xfId="31798" xr:uid="{00000000-0005-0000-0000-000026020000}"/>
    <cellStyle name="Standard 257 10 3 2 6" xfId="7531" xr:uid="{00000000-0005-0000-0000-000027020000}"/>
    <cellStyle name="Standard 257 10 3 2 6 2" xfId="20767" xr:uid="{00000000-0005-0000-0000-000028020000}"/>
    <cellStyle name="Standard 257 10 3 2 6 2 2" xfId="47239" xr:uid="{00000000-0005-0000-0000-000029020000}"/>
    <cellStyle name="Standard 257 10 3 2 6 3" xfId="34003" xr:uid="{00000000-0005-0000-0000-00002A020000}"/>
    <cellStyle name="Standard 257 10 3 2 7" xfId="14150" xr:uid="{00000000-0005-0000-0000-00002B020000}"/>
    <cellStyle name="Standard 257 10 3 2 7 2" xfId="40622" xr:uid="{00000000-0005-0000-0000-00002C020000}"/>
    <cellStyle name="Standard 257 10 3 2 8" xfId="27386" xr:uid="{00000000-0005-0000-0000-00002D020000}"/>
    <cellStyle name="Standard 257 10 3 3" xfId="1282" xr:uid="{00000000-0005-0000-0000-00002E020000}"/>
    <cellStyle name="Standard 257 10 3 3 2" xfId="4225" xr:uid="{00000000-0005-0000-0000-00002F020000}"/>
    <cellStyle name="Standard 257 10 3 3 2 2" xfId="13047" xr:uid="{00000000-0005-0000-0000-000030020000}"/>
    <cellStyle name="Standard 257 10 3 3 2 2 2" xfId="26283" xr:uid="{00000000-0005-0000-0000-000031020000}"/>
    <cellStyle name="Standard 257 10 3 3 2 2 2 2" xfId="52755" xr:uid="{00000000-0005-0000-0000-000032020000}"/>
    <cellStyle name="Standard 257 10 3 3 2 2 3" xfId="39519" xr:uid="{00000000-0005-0000-0000-000033020000}"/>
    <cellStyle name="Standard 257 10 3 3 2 3" xfId="19666" xr:uid="{00000000-0005-0000-0000-000034020000}"/>
    <cellStyle name="Standard 257 10 3 3 2 3 2" xfId="46138" xr:uid="{00000000-0005-0000-0000-000035020000}"/>
    <cellStyle name="Standard 257 10 3 3 2 4" xfId="30697" xr:uid="{00000000-0005-0000-0000-000036020000}"/>
    <cellStyle name="Standard 257 10 3 3 3" xfId="5696" xr:uid="{00000000-0005-0000-0000-000037020000}"/>
    <cellStyle name="Standard 257 10 3 3 3 2" xfId="10106" xr:uid="{00000000-0005-0000-0000-000038020000}"/>
    <cellStyle name="Standard 257 10 3 3 3 2 2" xfId="23342" xr:uid="{00000000-0005-0000-0000-000039020000}"/>
    <cellStyle name="Standard 257 10 3 3 3 2 2 2" xfId="49814" xr:uid="{00000000-0005-0000-0000-00003A020000}"/>
    <cellStyle name="Standard 257 10 3 3 3 2 3" xfId="36578" xr:uid="{00000000-0005-0000-0000-00003B020000}"/>
    <cellStyle name="Standard 257 10 3 3 3 3" xfId="16725" xr:uid="{00000000-0005-0000-0000-00003C020000}"/>
    <cellStyle name="Standard 257 10 3 3 3 3 2" xfId="43197" xr:uid="{00000000-0005-0000-0000-00003D020000}"/>
    <cellStyle name="Standard 257 10 3 3 3 4" xfId="32168" xr:uid="{00000000-0005-0000-0000-00003E020000}"/>
    <cellStyle name="Standard 257 10 3 3 4" xfId="8635" xr:uid="{00000000-0005-0000-0000-00003F020000}"/>
    <cellStyle name="Standard 257 10 3 3 4 2" xfId="21871" xr:uid="{00000000-0005-0000-0000-000040020000}"/>
    <cellStyle name="Standard 257 10 3 3 4 2 2" xfId="48343" xr:uid="{00000000-0005-0000-0000-000041020000}"/>
    <cellStyle name="Standard 257 10 3 3 4 3" xfId="35107" xr:uid="{00000000-0005-0000-0000-000042020000}"/>
    <cellStyle name="Standard 257 10 3 3 5" xfId="15254" xr:uid="{00000000-0005-0000-0000-000043020000}"/>
    <cellStyle name="Standard 257 10 3 3 5 2" xfId="41726" xr:uid="{00000000-0005-0000-0000-000044020000}"/>
    <cellStyle name="Standard 257 10 3 3 6" xfId="27756" xr:uid="{00000000-0005-0000-0000-000045020000}"/>
    <cellStyle name="Standard 257 10 3 4" xfId="2018" xr:uid="{00000000-0005-0000-0000-000046020000}"/>
    <cellStyle name="Standard 257 10 3 4 2" xfId="3489" xr:uid="{00000000-0005-0000-0000-000047020000}"/>
    <cellStyle name="Standard 257 10 3 4 2 2" xfId="12311" xr:uid="{00000000-0005-0000-0000-000048020000}"/>
    <cellStyle name="Standard 257 10 3 4 2 2 2" xfId="25547" xr:uid="{00000000-0005-0000-0000-000049020000}"/>
    <cellStyle name="Standard 257 10 3 4 2 2 2 2" xfId="52019" xr:uid="{00000000-0005-0000-0000-00004A020000}"/>
    <cellStyle name="Standard 257 10 3 4 2 2 3" xfId="38783" xr:uid="{00000000-0005-0000-0000-00004B020000}"/>
    <cellStyle name="Standard 257 10 3 4 2 3" xfId="18930" xr:uid="{00000000-0005-0000-0000-00004C020000}"/>
    <cellStyle name="Standard 257 10 3 4 2 3 2" xfId="45402" xr:uid="{00000000-0005-0000-0000-00004D020000}"/>
    <cellStyle name="Standard 257 10 3 4 2 4" xfId="29961" xr:uid="{00000000-0005-0000-0000-00004E020000}"/>
    <cellStyle name="Standard 257 10 3 4 3" xfId="6431" xr:uid="{00000000-0005-0000-0000-00004F020000}"/>
    <cellStyle name="Standard 257 10 3 4 3 2" xfId="10841" xr:uid="{00000000-0005-0000-0000-000050020000}"/>
    <cellStyle name="Standard 257 10 3 4 3 2 2" xfId="24077" xr:uid="{00000000-0005-0000-0000-000051020000}"/>
    <cellStyle name="Standard 257 10 3 4 3 2 2 2" xfId="50549" xr:uid="{00000000-0005-0000-0000-000052020000}"/>
    <cellStyle name="Standard 257 10 3 4 3 2 3" xfId="37313" xr:uid="{00000000-0005-0000-0000-000053020000}"/>
    <cellStyle name="Standard 257 10 3 4 3 3" xfId="17460" xr:uid="{00000000-0005-0000-0000-000054020000}"/>
    <cellStyle name="Standard 257 10 3 4 3 3 2" xfId="43932" xr:uid="{00000000-0005-0000-0000-000055020000}"/>
    <cellStyle name="Standard 257 10 3 4 3 4" xfId="32903" xr:uid="{00000000-0005-0000-0000-000056020000}"/>
    <cellStyle name="Standard 257 10 3 4 4" xfId="7899" xr:uid="{00000000-0005-0000-0000-000057020000}"/>
    <cellStyle name="Standard 257 10 3 4 4 2" xfId="21135" xr:uid="{00000000-0005-0000-0000-000058020000}"/>
    <cellStyle name="Standard 257 10 3 4 4 2 2" xfId="47607" xr:uid="{00000000-0005-0000-0000-000059020000}"/>
    <cellStyle name="Standard 257 10 3 4 4 3" xfId="34371" xr:uid="{00000000-0005-0000-0000-00005A020000}"/>
    <cellStyle name="Standard 257 10 3 4 5" xfId="14518" xr:uid="{00000000-0005-0000-0000-00005B020000}"/>
    <cellStyle name="Standard 257 10 3 4 5 2" xfId="40990" xr:uid="{00000000-0005-0000-0000-00005C020000}"/>
    <cellStyle name="Standard 257 10 3 4 6" xfId="28491" xr:uid="{00000000-0005-0000-0000-00005D020000}"/>
    <cellStyle name="Standard 257 10 3 5" xfId="2755" xr:uid="{00000000-0005-0000-0000-00005E020000}"/>
    <cellStyle name="Standard 257 10 3 5 2" xfId="11577" xr:uid="{00000000-0005-0000-0000-00005F020000}"/>
    <cellStyle name="Standard 257 10 3 5 2 2" xfId="24813" xr:uid="{00000000-0005-0000-0000-000060020000}"/>
    <cellStyle name="Standard 257 10 3 5 2 2 2" xfId="51285" xr:uid="{00000000-0005-0000-0000-000061020000}"/>
    <cellStyle name="Standard 257 10 3 5 2 3" xfId="38049" xr:uid="{00000000-0005-0000-0000-000062020000}"/>
    <cellStyle name="Standard 257 10 3 5 3" xfId="18196" xr:uid="{00000000-0005-0000-0000-000063020000}"/>
    <cellStyle name="Standard 257 10 3 5 3 2" xfId="44668" xr:uid="{00000000-0005-0000-0000-000064020000}"/>
    <cellStyle name="Standard 257 10 3 5 4" xfId="29227" xr:uid="{00000000-0005-0000-0000-000065020000}"/>
    <cellStyle name="Standard 257 10 3 6" xfId="4960" xr:uid="{00000000-0005-0000-0000-000066020000}"/>
    <cellStyle name="Standard 257 10 3 6 2" xfId="9370" xr:uid="{00000000-0005-0000-0000-000067020000}"/>
    <cellStyle name="Standard 257 10 3 6 2 2" xfId="22606" xr:uid="{00000000-0005-0000-0000-000068020000}"/>
    <cellStyle name="Standard 257 10 3 6 2 2 2" xfId="49078" xr:uid="{00000000-0005-0000-0000-000069020000}"/>
    <cellStyle name="Standard 257 10 3 6 2 3" xfId="35842" xr:uid="{00000000-0005-0000-0000-00006A020000}"/>
    <cellStyle name="Standard 257 10 3 6 3" xfId="15989" xr:uid="{00000000-0005-0000-0000-00006B020000}"/>
    <cellStyle name="Standard 257 10 3 6 3 2" xfId="42461" xr:uid="{00000000-0005-0000-0000-00006C020000}"/>
    <cellStyle name="Standard 257 10 3 6 4" xfId="31432" xr:uid="{00000000-0005-0000-0000-00006D020000}"/>
    <cellStyle name="Standard 257 10 3 7" xfId="7165" xr:uid="{00000000-0005-0000-0000-00006E020000}"/>
    <cellStyle name="Standard 257 10 3 7 2" xfId="20401" xr:uid="{00000000-0005-0000-0000-00006F020000}"/>
    <cellStyle name="Standard 257 10 3 7 2 2" xfId="46873" xr:uid="{00000000-0005-0000-0000-000070020000}"/>
    <cellStyle name="Standard 257 10 3 7 3" xfId="33637" xr:uid="{00000000-0005-0000-0000-000071020000}"/>
    <cellStyle name="Standard 257 10 3 8" xfId="13784" xr:uid="{00000000-0005-0000-0000-000072020000}"/>
    <cellStyle name="Standard 257 10 3 8 2" xfId="40256" xr:uid="{00000000-0005-0000-0000-000073020000}"/>
    <cellStyle name="Standard 257 10 3 9" xfId="27020" xr:uid="{00000000-0005-0000-0000-000074020000}"/>
    <cellStyle name="Standard 257 10 4" xfId="727" xr:uid="{00000000-0005-0000-0000-000075020000}"/>
    <cellStyle name="Standard 257 10 4 2" xfId="1477" xr:uid="{00000000-0005-0000-0000-000076020000}"/>
    <cellStyle name="Standard 257 10 4 2 2" xfId="4420" xr:uid="{00000000-0005-0000-0000-000077020000}"/>
    <cellStyle name="Standard 257 10 4 2 2 2" xfId="13242" xr:uid="{00000000-0005-0000-0000-000078020000}"/>
    <cellStyle name="Standard 257 10 4 2 2 2 2" xfId="26478" xr:uid="{00000000-0005-0000-0000-000079020000}"/>
    <cellStyle name="Standard 257 10 4 2 2 2 2 2" xfId="52950" xr:uid="{00000000-0005-0000-0000-00007A020000}"/>
    <cellStyle name="Standard 257 10 4 2 2 2 3" xfId="39714" xr:uid="{00000000-0005-0000-0000-00007B020000}"/>
    <cellStyle name="Standard 257 10 4 2 2 3" xfId="19861" xr:uid="{00000000-0005-0000-0000-00007C020000}"/>
    <cellStyle name="Standard 257 10 4 2 2 3 2" xfId="46333" xr:uid="{00000000-0005-0000-0000-00007D020000}"/>
    <cellStyle name="Standard 257 10 4 2 2 4" xfId="30892" xr:uid="{00000000-0005-0000-0000-00007E020000}"/>
    <cellStyle name="Standard 257 10 4 2 3" xfId="5891" xr:uid="{00000000-0005-0000-0000-00007F020000}"/>
    <cellStyle name="Standard 257 10 4 2 3 2" xfId="10301" xr:uid="{00000000-0005-0000-0000-000080020000}"/>
    <cellStyle name="Standard 257 10 4 2 3 2 2" xfId="23537" xr:uid="{00000000-0005-0000-0000-000081020000}"/>
    <cellStyle name="Standard 257 10 4 2 3 2 2 2" xfId="50009" xr:uid="{00000000-0005-0000-0000-000082020000}"/>
    <cellStyle name="Standard 257 10 4 2 3 2 3" xfId="36773" xr:uid="{00000000-0005-0000-0000-000083020000}"/>
    <cellStyle name="Standard 257 10 4 2 3 3" xfId="16920" xr:uid="{00000000-0005-0000-0000-000084020000}"/>
    <cellStyle name="Standard 257 10 4 2 3 3 2" xfId="43392" xr:uid="{00000000-0005-0000-0000-000085020000}"/>
    <cellStyle name="Standard 257 10 4 2 3 4" xfId="32363" xr:uid="{00000000-0005-0000-0000-000086020000}"/>
    <cellStyle name="Standard 257 10 4 2 4" xfId="8830" xr:uid="{00000000-0005-0000-0000-000087020000}"/>
    <cellStyle name="Standard 257 10 4 2 4 2" xfId="22066" xr:uid="{00000000-0005-0000-0000-000088020000}"/>
    <cellStyle name="Standard 257 10 4 2 4 2 2" xfId="48538" xr:uid="{00000000-0005-0000-0000-000089020000}"/>
    <cellStyle name="Standard 257 10 4 2 4 3" xfId="35302" xr:uid="{00000000-0005-0000-0000-00008A020000}"/>
    <cellStyle name="Standard 257 10 4 2 5" xfId="15449" xr:uid="{00000000-0005-0000-0000-00008B020000}"/>
    <cellStyle name="Standard 257 10 4 2 5 2" xfId="41921" xr:uid="{00000000-0005-0000-0000-00008C020000}"/>
    <cellStyle name="Standard 257 10 4 2 6" xfId="27951" xr:uid="{00000000-0005-0000-0000-00008D020000}"/>
    <cellStyle name="Standard 257 10 4 3" xfId="2213" xr:uid="{00000000-0005-0000-0000-00008E020000}"/>
    <cellStyle name="Standard 257 10 4 3 2" xfId="3684" xr:uid="{00000000-0005-0000-0000-00008F020000}"/>
    <cellStyle name="Standard 257 10 4 3 2 2" xfId="12506" xr:uid="{00000000-0005-0000-0000-000090020000}"/>
    <cellStyle name="Standard 257 10 4 3 2 2 2" xfId="25742" xr:uid="{00000000-0005-0000-0000-000091020000}"/>
    <cellStyle name="Standard 257 10 4 3 2 2 2 2" xfId="52214" xr:uid="{00000000-0005-0000-0000-000092020000}"/>
    <cellStyle name="Standard 257 10 4 3 2 2 3" xfId="38978" xr:uid="{00000000-0005-0000-0000-000093020000}"/>
    <cellStyle name="Standard 257 10 4 3 2 3" xfId="19125" xr:uid="{00000000-0005-0000-0000-000094020000}"/>
    <cellStyle name="Standard 257 10 4 3 2 3 2" xfId="45597" xr:uid="{00000000-0005-0000-0000-000095020000}"/>
    <cellStyle name="Standard 257 10 4 3 2 4" xfId="30156" xr:uid="{00000000-0005-0000-0000-000096020000}"/>
    <cellStyle name="Standard 257 10 4 3 3" xfId="6626" xr:uid="{00000000-0005-0000-0000-000097020000}"/>
    <cellStyle name="Standard 257 10 4 3 3 2" xfId="11036" xr:uid="{00000000-0005-0000-0000-000098020000}"/>
    <cellStyle name="Standard 257 10 4 3 3 2 2" xfId="24272" xr:uid="{00000000-0005-0000-0000-000099020000}"/>
    <cellStyle name="Standard 257 10 4 3 3 2 2 2" xfId="50744" xr:uid="{00000000-0005-0000-0000-00009A020000}"/>
    <cellStyle name="Standard 257 10 4 3 3 2 3" xfId="37508" xr:uid="{00000000-0005-0000-0000-00009B020000}"/>
    <cellStyle name="Standard 257 10 4 3 3 3" xfId="17655" xr:uid="{00000000-0005-0000-0000-00009C020000}"/>
    <cellStyle name="Standard 257 10 4 3 3 3 2" xfId="44127" xr:uid="{00000000-0005-0000-0000-00009D020000}"/>
    <cellStyle name="Standard 257 10 4 3 3 4" xfId="33098" xr:uid="{00000000-0005-0000-0000-00009E020000}"/>
    <cellStyle name="Standard 257 10 4 3 4" xfId="8094" xr:uid="{00000000-0005-0000-0000-00009F020000}"/>
    <cellStyle name="Standard 257 10 4 3 4 2" xfId="21330" xr:uid="{00000000-0005-0000-0000-0000A0020000}"/>
    <cellStyle name="Standard 257 10 4 3 4 2 2" xfId="47802" xr:uid="{00000000-0005-0000-0000-0000A1020000}"/>
    <cellStyle name="Standard 257 10 4 3 4 3" xfId="34566" xr:uid="{00000000-0005-0000-0000-0000A2020000}"/>
    <cellStyle name="Standard 257 10 4 3 5" xfId="14713" xr:uid="{00000000-0005-0000-0000-0000A3020000}"/>
    <cellStyle name="Standard 257 10 4 3 5 2" xfId="41185" xr:uid="{00000000-0005-0000-0000-0000A4020000}"/>
    <cellStyle name="Standard 257 10 4 3 6" xfId="28686" xr:uid="{00000000-0005-0000-0000-0000A5020000}"/>
    <cellStyle name="Standard 257 10 4 4" xfId="2950" xr:uid="{00000000-0005-0000-0000-0000A6020000}"/>
    <cellStyle name="Standard 257 10 4 4 2" xfId="11772" xr:uid="{00000000-0005-0000-0000-0000A7020000}"/>
    <cellStyle name="Standard 257 10 4 4 2 2" xfId="25008" xr:uid="{00000000-0005-0000-0000-0000A8020000}"/>
    <cellStyle name="Standard 257 10 4 4 2 2 2" xfId="51480" xr:uid="{00000000-0005-0000-0000-0000A9020000}"/>
    <cellStyle name="Standard 257 10 4 4 2 3" xfId="38244" xr:uid="{00000000-0005-0000-0000-0000AA020000}"/>
    <cellStyle name="Standard 257 10 4 4 3" xfId="18391" xr:uid="{00000000-0005-0000-0000-0000AB020000}"/>
    <cellStyle name="Standard 257 10 4 4 3 2" xfId="44863" xr:uid="{00000000-0005-0000-0000-0000AC020000}"/>
    <cellStyle name="Standard 257 10 4 4 4" xfId="29422" xr:uid="{00000000-0005-0000-0000-0000AD020000}"/>
    <cellStyle name="Standard 257 10 4 5" xfId="5155" xr:uid="{00000000-0005-0000-0000-0000AE020000}"/>
    <cellStyle name="Standard 257 10 4 5 2" xfId="9565" xr:uid="{00000000-0005-0000-0000-0000AF020000}"/>
    <cellStyle name="Standard 257 10 4 5 2 2" xfId="22801" xr:uid="{00000000-0005-0000-0000-0000B0020000}"/>
    <cellStyle name="Standard 257 10 4 5 2 2 2" xfId="49273" xr:uid="{00000000-0005-0000-0000-0000B1020000}"/>
    <cellStyle name="Standard 257 10 4 5 2 3" xfId="36037" xr:uid="{00000000-0005-0000-0000-0000B2020000}"/>
    <cellStyle name="Standard 257 10 4 5 3" xfId="16184" xr:uid="{00000000-0005-0000-0000-0000B3020000}"/>
    <cellStyle name="Standard 257 10 4 5 3 2" xfId="42656" xr:uid="{00000000-0005-0000-0000-0000B4020000}"/>
    <cellStyle name="Standard 257 10 4 5 4" xfId="31627" xr:uid="{00000000-0005-0000-0000-0000B5020000}"/>
    <cellStyle name="Standard 257 10 4 6" xfId="7360" xr:uid="{00000000-0005-0000-0000-0000B6020000}"/>
    <cellStyle name="Standard 257 10 4 6 2" xfId="20596" xr:uid="{00000000-0005-0000-0000-0000B7020000}"/>
    <cellStyle name="Standard 257 10 4 6 2 2" xfId="47068" xr:uid="{00000000-0005-0000-0000-0000B8020000}"/>
    <cellStyle name="Standard 257 10 4 6 3" xfId="33832" xr:uid="{00000000-0005-0000-0000-0000B9020000}"/>
    <cellStyle name="Standard 257 10 4 7" xfId="13979" xr:uid="{00000000-0005-0000-0000-0000BA020000}"/>
    <cellStyle name="Standard 257 10 4 7 2" xfId="40451" xr:uid="{00000000-0005-0000-0000-0000BB020000}"/>
    <cellStyle name="Standard 257 10 4 8" xfId="27215" xr:uid="{00000000-0005-0000-0000-0000BC020000}"/>
    <cellStyle name="Standard 257 10 5" xfId="1111" xr:uid="{00000000-0005-0000-0000-0000BD020000}"/>
    <cellStyle name="Standard 257 10 5 2" xfId="4054" xr:uid="{00000000-0005-0000-0000-0000BE020000}"/>
    <cellStyle name="Standard 257 10 5 2 2" xfId="12876" xr:uid="{00000000-0005-0000-0000-0000BF020000}"/>
    <cellStyle name="Standard 257 10 5 2 2 2" xfId="26112" xr:uid="{00000000-0005-0000-0000-0000C0020000}"/>
    <cellStyle name="Standard 257 10 5 2 2 2 2" xfId="52584" xr:uid="{00000000-0005-0000-0000-0000C1020000}"/>
    <cellStyle name="Standard 257 10 5 2 2 3" xfId="39348" xr:uid="{00000000-0005-0000-0000-0000C2020000}"/>
    <cellStyle name="Standard 257 10 5 2 3" xfId="19495" xr:uid="{00000000-0005-0000-0000-0000C3020000}"/>
    <cellStyle name="Standard 257 10 5 2 3 2" xfId="45967" xr:uid="{00000000-0005-0000-0000-0000C4020000}"/>
    <cellStyle name="Standard 257 10 5 2 4" xfId="30526" xr:uid="{00000000-0005-0000-0000-0000C5020000}"/>
    <cellStyle name="Standard 257 10 5 3" xfId="5525" xr:uid="{00000000-0005-0000-0000-0000C6020000}"/>
    <cellStyle name="Standard 257 10 5 3 2" xfId="9935" xr:uid="{00000000-0005-0000-0000-0000C7020000}"/>
    <cellStyle name="Standard 257 10 5 3 2 2" xfId="23171" xr:uid="{00000000-0005-0000-0000-0000C8020000}"/>
    <cellStyle name="Standard 257 10 5 3 2 2 2" xfId="49643" xr:uid="{00000000-0005-0000-0000-0000C9020000}"/>
    <cellStyle name="Standard 257 10 5 3 2 3" xfId="36407" xr:uid="{00000000-0005-0000-0000-0000CA020000}"/>
    <cellStyle name="Standard 257 10 5 3 3" xfId="16554" xr:uid="{00000000-0005-0000-0000-0000CB020000}"/>
    <cellStyle name="Standard 257 10 5 3 3 2" xfId="43026" xr:uid="{00000000-0005-0000-0000-0000CC020000}"/>
    <cellStyle name="Standard 257 10 5 3 4" xfId="31997" xr:uid="{00000000-0005-0000-0000-0000CD020000}"/>
    <cellStyle name="Standard 257 10 5 4" xfId="8464" xr:uid="{00000000-0005-0000-0000-0000CE020000}"/>
    <cellStyle name="Standard 257 10 5 4 2" xfId="21700" xr:uid="{00000000-0005-0000-0000-0000CF020000}"/>
    <cellStyle name="Standard 257 10 5 4 2 2" xfId="48172" xr:uid="{00000000-0005-0000-0000-0000D0020000}"/>
    <cellStyle name="Standard 257 10 5 4 3" xfId="34936" xr:uid="{00000000-0005-0000-0000-0000D1020000}"/>
    <cellStyle name="Standard 257 10 5 5" xfId="15083" xr:uid="{00000000-0005-0000-0000-0000D2020000}"/>
    <cellStyle name="Standard 257 10 5 5 2" xfId="41555" xr:uid="{00000000-0005-0000-0000-0000D3020000}"/>
    <cellStyle name="Standard 257 10 5 6" xfId="27585" xr:uid="{00000000-0005-0000-0000-0000D4020000}"/>
    <cellStyle name="Standard 257 10 6" xfId="1847" xr:uid="{00000000-0005-0000-0000-0000D5020000}"/>
    <cellStyle name="Standard 257 10 6 2" xfId="3318" xr:uid="{00000000-0005-0000-0000-0000D6020000}"/>
    <cellStyle name="Standard 257 10 6 2 2" xfId="12140" xr:uid="{00000000-0005-0000-0000-0000D7020000}"/>
    <cellStyle name="Standard 257 10 6 2 2 2" xfId="25376" xr:uid="{00000000-0005-0000-0000-0000D8020000}"/>
    <cellStyle name="Standard 257 10 6 2 2 2 2" xfId="51848" xr:uid="{00000000-0005-0000-0000-0000D9020000}"/>
    <cellStyle name="Standard 257 10 6 2 2 3" xfId="38612" xr:uid="{00000000-0005-0000-0000-0000DA020000}"/>
    <cellStyle name="Standard 257 10 6 2 3" xfId="18759" xr:uid="{00000000-0005-0000-0000-0000DB020000}"/>
    <cellStyle name="Standard 257 10 6 2 3 2" xfId="45231" xr:uid="{00000000-0005-0000-0000-0000DC020000}"/>
    <cellStyle name="Standard 257 10 6 2 4" xfId="29790" xr:uid="{00000000-0005-0000-0000-0000DD020000}"/>
    <cellStyle name="Standard 257 10 6 3" xfId="6260" xr:uid="{00000000-0005-0000-0000-0000DE020000}"/>
    <cellStyle name="Standard 257 10 6 3 2" xfId="10670" xr:uid="{00000000-0005-0000-0000-0000DF020000}"/>
    <cellStyle name="Standard 257 10 6 3 2 2" xfId="23906" xr:uid="{00000000-0005-0000-0000-0000E0020000}"/>
    <cellStyle name="Standard 257 10 6 3 2 2 2" xfId="50378" xr:uid="{00000000-0005-0000-0000-0000E1020000}"/>
    <cellStyle name="Standard 257 10 6 3 2 3" xfId="37142" xr:uid="{00000000-0005-0000-0000-0000E2020000}"/>
    <cellStyle name="Standard 257 10 6 3 3" xfId="17289" xr:uid="{00000000-0005-0000-0000-0000E3020000}"/>
    <cellStyle name="Standard 257 10 6 3 3 2" xfId="43761" xr:uid="{00000000-0005-0000-0000-0000E4020000}"/>
    <cellStyle name="Standard 257 10 6 3 4" xfId="32732" xr:uid="{00000000-0005-0000-0000-0000E5020000}"/>
    <cellStyle name="Standard 257 10 6 4" xfId="7728" xr:uid="{00000000-0005-0000-0000-0000E6020000}"/>
    <cellStyle name="Standard 257 10 6 4 2" xfId="20964" xr:uid="{00000000-0005-0000-0000-0000E7020000}"/>
    <cellStyle name="Standard 257 10 6 4 2 2" xfId="47436" xr:uid="{00000000-0005-0000-0000-0000E8020000}"/>
    <cellStyle name="Standard 257 10 6 4 3" xfId="34200" xr:uid="{00000000-0005-0000-0000-0000E9020000}"/>
    <cellStyle name="Standard 257 10 6 5" xfId="14347" xr:uid="{00000000-0005-0000-0000-0000EA020000}"/>
    <cellStyle name="Standard 257 10 6 5 2" xfId="40819" xr:uid="{00000000-0005-0000-0000-0000EB020000}"/>
    <cellStyle name="Standard 257 10 6 6" xfId="28320" xr:uid="{00000000-0005-0000-0000-0000EC020000}"/>
    <cellStyle name="Standard 257 10 7" xfId="2584" xr:uid="{00000000-0005-0000-0000-0000ED020000}"/>
    <cellStyle name="Standard 257 10 7 2" xfId="11406" xr:uid="{00000000-0005-0000-0000-0000EE020000}"/>
    <cellStyle name="Standard 257 10 7 2 2" xfId="24642" xr:uid="{00000000-0005-0000-0000-0000EF020000}"/>
    <cellStyle name="Standard 257 10 7 2 2 2" xfId="51114" xr:uid="{00000000-0005-0000-0000-0000F0020000}"/>
    <cellStyle name="Standard 257 10 7 2 3" xfId="37878" xr:uid="{00000000-0005-0000-0000-0000F1020000}"/>
    <cellStyle name="Standard 257 10 7 3" xfId="18025" xr:uid="{00000000-0005-0000-0000-0000F2020000}"/>
    <cellStyle name="Standard 257 10 7 3 2" xfId="44497" xr:uid="{00000000-0005-0000-0000-0000F3020000}"/>
    <cellStyle name="Standard 257 10 7 4" xfId="29056" xr:uid="{00000000-0005-0000-0000-0000F4020000}"/>
    <cellStyle name="Standard 257 10 8" xfId="4789" xr:uid="{00000000-0005-0000-0000-0000F5020000}"/>
    <cellStyle name="Standard 257 10 8 2" xfId="9199" xr:uid="{00000000-0005-0000-0000-0000F6020000}"/>
    <cellStyle name="Standard 257 10 8 2 2" xfId="22435" xr:uid="{00000000-0005-0000-0000-0000F7020000}"/>
    <cellStyle name="Standard 257 10 8 2 2 2" xfId="48907" xr:uid="{00000000-0005-0000-0000-0000F8020000}"/>
    <cellStyle name="Standard 257 10 8 2 3" xfId="35671" xr:uid="{00000000-0005-0000-0000-0000F9020000}"/>
    <cellStyle name="Standard 257 10 8 3" xfId="15818" xr:uid="{00000000-0005-0000-0000-0000FA020000}"/>
    <cellStyle name="Standard 257 10 8 3 2" xfId="42290" xr:uid="{00000000-0005-0000-0000-0000FB020000}"/>
    <cellStyle name="Standard 257 10 8 4" xfId="31261" xr:uid="{00000000-0005-0000-0000-0000FC020000}"/>
    <cellStyle name="Standard 257 10 9" xfId="6994" xr:uid="{00000000-0005-0000-0000-0000FD020000}"/>
    <cellStyle name="Standard 257 10 9 2" xfId="20230" xr:uid="{00000000-0005-0000-0000-0000FE020000}"/>
    <cellStyle name="Standard 257 10 9 2 2" xfId="46702" xr:uid="{00000000-0005-0000-0000-0000FF020000}"/>
    <cellStyle name="Standard 257 10 9 3" xfId="33466" xr:uid="{00000000-0005-0000-0000-000000030000}"/>
    <cellStyle name="Standard 257 11" xfId="373" xr:uid="{00000000-0005-0000-0000-000001030000}"/>
    <cellStyle name="Standard 257 11 10" xfId="26890" xr:uid="{00000000-0005-0000-0000-000002030000}"/>
    <cellStyle name="Standard 257 11 2" xfId="551" xr:uid="{00000000-0005-0000-0000-000003030000}"/>
    <cellStyle name="Standard 257 11 2 2" xfId="940" xr:uid="{00000000-0005-0000-0000-000004030000}"/>
    <cellStyle name="Standard 257 11 2 2 2" xfId="1689" xr:uid="{00000000-0005-0000-0000-000005030000}"/>
    <cellStyle name="Standard 257 11 2 2 2 2" xfId="4632" xr:uid="{00000000-0005-0000-0000-000006030000}"/>
    <cellStyle name="Standard 257 11 2 2 2 2 2" xfId="13454" xr:uid="{00000000-0005-0000-0000-000007030000}"/>
    <cellStyle name="Standard 257 11 2 2 2 2 2 2" xfId="26690" xr:uid="{00000000-0005-0000-0000-000008030000}"/>
    <cellStyle name="Standard 257 11 2 2 2 2 2 2 2" xfId="53162" xr:uid="{00000000-0005-0000-0000-000009030000}"/>
    <cellStyle name="Standard 257 11 2 2 2 2 2 3" xfId="39926" xr:uid="{00000000-0005-0000-0000-00000A030000}"/>
    <cellStyle name="Standard 257 11 2 2 2 2 3" xfId="20073" xr:uid="{00000000-0005-0000-0000-00000B030000}"/>
    <cellStyle name="Standard 257 11 2 2 2 2 3 2" xfId="46545" xr:uid="{00000000-0005-0000-0000-00000C030000}"/>
    <cellStyle name="Standard 257 11 2 2 2 2 4" xfId="31104" xr:uid="{00000000-0005-0000-0000-00000D030000}"/>
    <cellStyle name="Standard 257 11 2 2 2 3" xfId="6103" xr:uid="{00000000-0005-0000-0000-00000E030000}"/>
    <cellStyle name="Standard 257 11 2 2 2 3 2" xfId="10513" xr:uid="{00000000-0005-0000-0000-00000F030000}"/>
    <cellStyle name="Standard 257 11 2 2 2 3 2 2" xfId="23749" xr:uid="{00000000-0005-0000-0000-000010030000}"/>
    <cellStyle name="Standard 257 11 2 2 2 3 2 2 2" xfId="50221" xr:uid="{00000000-0005-0000-0000-000011030000}"/>
    <cellStyle name="Standard 257 11 2 2 2 3 2 3" xfId="36985" xr:uid="{00000000-0005-0000-0000-000012030000}"/>
    <cellStyle name="Standard 257 11 2 2 2 3 3" xfId="17132" xr:uid="{00000000-0005-0000-0000-000013030000}"/>
    <cellStyle name="Standard 257 11 2 2 2 3 3 2" xfId="43604" xr:uid="{00000000-0005-0000-0000-000014030000}"/>
    <cellStyle name="Standard 257 11 2 2 2 3 4" xfId="32575" xr:uid="{00000000-0005-0000-0000-000015030000}"/>
    <cellStyle name="Standard 257 11 2 2 2 4" xfId="9042" xr:uid="{00000000-0005-0000-0000-000016030000}"/>
    <cellStyle name="Standard 257 11 2 2 2 4 2" xfId="22278" xr:uid="{00000000-0005-0000-0000-000017030000}"/>
    <cellStyle name="Standard 257 11 2 2 2 4 2 2" xfId="48750" xr:uid="{00000000-0005-0000-0000-000018030000}"/>
    <cellStyle name="Standard 257 11 2 2 2 4 3" xfId="35514" xr:uid="{00000000-0005-0000-0000-000019030000}"/>
    <cellStyle name="Standard 257 11 2 2 2 5" xfId="15661" xr:uid="{00000000-0005-0000-0000-00001A030000}"/>
    <cellStyle name="Standard 257 11 2 2 2 5 2" xfId="42133" xr:uid="{00000000-0005-0000-0000-00001B030000}"/>
    <cellStyle name="Standard 257 11 2 2 2 6" xfId="28163" xr:uid="{00000000-0005-0000-0000-00001C030000}"/>
    <cellStyle name="Standard 257 11 2 2 3" xfId="2425" xr:uid="{00000000-0005-0000-0000-00001D030000}"/>
    <cellStyle name="Standard 257 11 2 2 3 2" xfId="3896" xr:uid="{00000000-0005-0000-0000-00001E030000}"/>
    <cellStyle name="Standard 257 11 2 2 3 2 2" xfId="12718" xr:uid="{00000000-0005-0000-0000-00001F030000}"/>
    <cellStyle name="Standard 257 11 2 2 3 2 2 2" xfId="25954" xr:uid="{00000000-0005-0000-0000-000020030000}"/>
    <cellStyle name="Standard 257 11 2 2 3 2 2 2 2" xfId="52426" xr:uid="{00000000-0005-0000-0000-000021030000}"/>
    <cellStyle name="Standard 257 11 2 2 3 2 2 3" xfId="39190" xr:uid="{00000000-0005-0000-0000-000022030000}"/>
    <cellStyle name="Standard 257 11 2 2 3 2 3" xfId="19337" xr:uid="{00000000-0005-0000-0000-000023030000}"/>
    <cellStyle name="Standard 257 11 2 2 3 2 3 2" xfId="45809" xr:uid="{00000000-0005-0000-0000-000024030000}"/>
    <cellStyle name="Standard 257 11 2 2 3 2 4" xfId="30368" xr:uid="{00000000-0005-0000-0000-000025030000}"/>
    <cellStyle name="Standard 257 11 2 2 3 3" xfId="6838" xr:uid="{00000000-0005-0000-0000-000026030000}"/>
    <cellStyle name="Standard 257 11 2 2 3 3 2" xfId="11248" xr:uid="{00000000-0005-0000-0000-000027030000}"/>
    <cellStyle name="Standard 257 11 2 2 3 3 2 2" xfId="24484" xr:uid="{00000000-0005-0000-0000-000028030000}"/>
    <cellStyle name="Standard 257 11 2 2 3 3 2 2 2" xfId="50956" xr:uid="{00000000-0005-0000-0000-000029030000}"/>
    <cellStyle name="Standard 257 11 2 2 3 3 2 3" xfId="37720" xr:uid="{00000000-0005-0000-0000-00002A030000}"/>
    <cellStyle name="Standard 257 11 2 2 3 3 3" xfId="17867" xr:uid="{00000000-0005-0000-0000-00002B030000}"/>
    <cellStyle name="Standard 257 11 2 2 3 3 3 2" xfId="44339" xr:uid="{00000000-0005-0000-0000-00002C030000}"/>
    <cellStyle name="Standard 257 11 2 2 3 3 4" xfId="33310" xr:uid="{00000000-0005-0000-0000-00002D030000}"/>
    <cellStyle name="Standard 257 11 2 2 3 4" xfId="8306" xr:uid="{00000000-0005-0000-0000-00002E030000}"/>
    <cellStyle name="Standard 257 11 2 2 3 4 2" xfId="21542" xr:uid="{00000000-0005-0000-0000-00002F030000}"/>
    <cellStyle name="Standard 257 11 2 2 3 4 2 2" xfId="48014" xr:uid="{00000000-0005-0000-0000-000030030000}"/>
    <cellStyle name="Standard 257 11 2 2 3 4 3" xfId="34778" xr:uid="{00000000-0005-0000-0000-000031030000}"/>
    <cellStyle name="Standard 257 11 2 2 3 5" xfId="14925" xr:uid="{00000000-0005-0000-0000-000032030000}"/>
    <cellStyle name="Standard 257 11 2 2 3 5 2" xfId="41397" xr:uid="{00000000-0005-0000-0000-000033030000}"/>
    <cellStyle name="Standard 257 11 2 2 3 6" xfId="28898" xr:uid="{00000000-0005-0000-0000-000034030000}"/>
    <cellStyle name="Standard 257 11 2 2 4" xfId="3162" xr:uid="{00000000-0005-0000-0000-000035030000}"/>
    <cellStyle name="Standard 257 11 2 2 4 2" xfId="11984" xr:uid="{00000000-0005-0000-0000-000036030000}"/>
    <cellStyle name="Standard 257 11 2 2 4 2 2" xfId="25220" xr:uid="{00000000-0005-0000-0000-000037030000}"/>
    <cellStyle name="Standard 257 11 2 2 4 2 2 2" xfId="51692" xr:uid="{00000000-0005-0000-0000-000038030000}"/>
    <cellStyle name="Standard 257 11 2 2 4 2 3" xfId="38456" xr:uid="{00000000-0005-0000-0000-000039030000}"/>
    <cellStyle name="Standard 257 11 2 2 4 3" xfId="18603" xr:uid="{00000000-0005-0000-0000-00003A030000}"/>
    <cellStyle name="Standard 257 11 2 2 4 3 2" xfId="45075" xr:uid="{00000000-0005-0000-0000-00003B030000}"/>
    <cellStyle name="Standard 257 11 2 2 4 4" xfId="29634" xr:uid="{00000000-0005-0000-0000-00003C030000}"/>
    <cellStyle name="Standard 257 11 2 2 5" xfId="5367" xr:uid="{00000000-0005-0000-0000-00003D030000}"/>
    <cellStyle name="Standard 257 11 2 2 5 2" xfId="9777" xr:uid="{00000000-0005-0000-0000-00003E030000}"/>
    <cellStyle name="Standard 257 11 2 2 5 2 2" xfId="23013" xr:uid="{00000000-0005-0000-0000-00003F030000}"/>
    <cellStyle name="Standard 257 11 2 2 5 2 2 2" xfId="49485" xr:uid="{00000000-0005-0000-0000-000040030000}"/>
    <cellStyle name="Standard 257 11 2 2 5 2 3" xfId="36249" xr:uid="{00000000-0005-0000-0000-000041030000}"/>
    <cellStyle name="Standard 257 11 2 2 5 3" xfId="16396" xr:uid="{00000000-0005-0000-0000-000042030000}"/>
    <cellStyle name="Standard 257 11 2 2 5 3 2" xfId="42868" xr:uid="{00000000-0005-0000-0000-000043030000}"/>
    <cellStyle name="Standard 257 11 2 2 5 4" xfId="31839" xr:uid="{00000000-0005-0000-0000-000044030000}"/>
    <cellStyle name="Standard 257 11 2 2 6" xfId="7572" xr:uid="{00000000-0005-0000-0000-000045030000}"/>
    <cellStyle name="Standard 257 11 2 2 6 2" xfId="20808" xr:uid="{00000000-0005-0000-0000-000046030000}"/>
    <cellStyle name="Standard 257 11 2 2 6 2 2" xfId="47280" xr:uid="{00000000-0005-0000-0000-000047030000}"/>
    <cellStyle name="Standard 257 11 2 2 6 3" xfId="34044" xr:uid="{00000000-0005-0000-0000-000048030000}"/>
    <cellStyle name="Standard 257 11 2 2 7" xfId="14191" xr:uid="{00000000-0005-0000-0000-000049030000}"/>
    <cellStyle name="Standard 257 11 2 2 7 2" xfId="40663" xr:uid="{00000000-0005-0000-0000-00004A030000}"/>
    <cellStyle name="Standard 257 11 2 2 8" xfId="27427" xr:uid="{00000000-0005-0000-0000-00004B030000}"/>
    <cellStyle name="Standard 257 11 2 3" xfId="1323" xr:uid="{00000000-0005-0000-0000-00004C030000}"/>
    <cellStyle name="Standard 257 11 2 3 2" xfId="4266" xr:uid="{00000000-0005-0000-0000-00004D030000}"/>
    <cellStyle name="Standard 257 11 2 3 2 2" xfId="13088" xr:uid="{00000000-0005-0000-0000-00004E030000}"/>
    <cellStyle name="Standard 257 11 2 3 2 2 2" xfId="26324" xr:uid="{00000000-0005-0000-0000-00004F030000}"/>
    <cellStyle name="Standard 257 11 2 3 2 2 2 2" xfId="52796" xr:uid="{00000000-0005-0000-0000-000050030000}"/>
    <cellStyle name="Standard 257 11 2 3 2 2 3" xfId="39560" xr:uid="{00000000-0005-0000-0000-000051030000}"/>
    <cellStyle name="Standard 257 11 2 3 2 3" xfId="19707" xr:uid="{00000000-0005-0000-0000-000052030000}"/>
    <cellStyle name="Standard 257 11 2 3 2 3 2" xfId="46179" xr:uid="{00000000-0005-0000-0000-000053030000}"/>
    <cellStyle name="Standard 257 11 2 3 2 4" xfId="30738" xr:uid="{00000000-0005-0000-0000-000054030000}"/>
    <cellStyle name="Standard 257 11 2 3 3" xfId="5737" xr:uid="{00000000-0005-0000-0000-000055030000}"/>
    <cellStyle name="Standard 257 11 2 3 3 2" xfId="10147" xr:uid="{00000000-0005-0000-0000-000056030000}"/>
    <cellStyle name="Standard 257 11 2 3 3 2 2" xfId="23383" xr:uid="{00000000-0005-0000-0000-000057030000}"/>
    <cellStyle name="Standard 257 11 2 3 3 2 2 2" xfId="49855" xr:uid="{00000000-0005-0000-0000-000058030000}"/>
    <cellStyle name="Standard 257 11 2 3 3 2 3" xfId="36619" xr:uid="{00000000-0005-0000-0000-000059030000}"/>
    <cellStyle name="Standard 257 11 2 3 3 3" xfId="16766" xr:uid="{00000000-0005-0000-0000-00005A030000}"/>
    <cellStyle name="Standard 257 11 2 3 3 3 2" xfId="43238" xr:uid="{00000000-0005-0000-0000-00005B030000}"/>
    <cellStyle name="Standard 257 11 2 3 3 4" xfId="32209" xr:uid="{00000000-0005-0000-0000-00005C030000}"/>
    <cellStyle name="Standard 257 11 2 3 4" xfId="8676" xr:uid="{00000000-0005-0000-0000-00005D030000}"/>
    <cellStyle name="Standard 257 11 2 3 4 2" xfId="21912" xr:uid="{00000000-0005-0000-0000-00005E030000}"/>
    <cellStyle name="Standard 257 11 2 3 4 2 2" xfId="48384" xr:uid="{00000000-0005-0000-0000-00005F030000}"/>
    <cellStyle name="Standard 257 11 2 3 4 3" xfId="35148" xr:uid="{00000000-0005-0000-0000-000060030000}"/>
    <cellStyle name="Standard 257 11 2 3 5" xfId="15295" xr:uid="{00000000-0005-0000-0000-000061030000}"/>
    <cellStyle name="Standard 257 11 2 3 5 2" xfId="41767" xr:uid="{00000000-0005-0000-0000-000062030000}"/>
    <cellStyle name="Standard 257 11 2 3 6" xfId="27797" xr:uid="{00000000-0005-0000-0000-000063030000}"/>
    <cellStyle name="Standard 257 11 2 4" xfId="2059" xr:uid="{00000000-0005-0000-0000-000064030000}"/>
    <cellStyle name="Standard 257 11 2 4 2" xfId="3530" xr:uid="{00000000-0005-0000-0000-000065030000}"/>
    <cellStyle name="Standard 257 11 2 4 2 2" xfId="12352" xr:uid="{00000000-0005-0000-0000-000066030000}"/>
    <cellStyle name="Standard 257 11 2 4 2 2 2" xfId="25588" xr:uid="{00000000-0005-0000-0000-000067030000}"/>
    <cellStyle name="Standard 257 11 2 4 2 2 2 2" xfId="52060" xr:uid="{00000000-0005-0000-0000-000068030000}"/>
    <cellStyle name="Standard 257 11 2 4 2 2 3" xfId="38824" xr:uid="{00000000-0005-0000-0000-000069030000}"/>
    <cellStyle name="Standard 257 11 2 4 2 3" xfId="18971" xr:uid="{00000000-0005-0000-0000-00006A030000}"/>
    <cellStyle name="Standard 257 11 2 4 2 3 2" xfId="45443" xr:uid="{00000000-0005-0000-0000-00006B030000}"/>
    <cellStyle name="Standard 257 11 2 4 2 4" xfId="30002" xr:uid="{00000000-0005-0000-0000-00006C030000}"/>
    <cellStyle name="Standard 257 11 2 4 3" xfId="6472" xr:uid="{00000000-0005-0000-0000-00006D030000}"/>
    <cellStyle name="Standard 257 11 2 4 3 2" xfId="10882" xr:uid="{00000000-0005-0000-0000-00006E030000}"/>
    <cellStyle name="Standard 257 11 2 4 3 2 2" xfId="24118" xr:uid="{00000000-0005-0000-0000-00006F030000}"/>
    <cellStyle name="Standard 257 11 2 4 3 2 2 2" xfId="50590" xr:uid="{00000000-0005-0000-0000-000070030000}"/>
    <cellStyle name="Standard 257 11 2 4 3 2 3" xfId="37354" xr:uid="{00000000-0005-0000-0000-000071030000}"/>
    <cellStyle name="Standard 257 11 2 4 3 3" xfId="17501" xr:uid="{00000000-0005-0000-0000-000072030000}"/>
    <cellStyle name="Standard 257 11 2 4 3 3 2" xfId="43973" xr:uid="{00000000-0005-0000-0000-000073030000}"/>
    <cellStyle name="Standard 257 11 2 4 3 4" xfId="32944" xr:uid="{00000000-0005-0000-0000-000074030000}"/>
    <cellStyle name="Standard 257 11 2 4 4" xfId="7940" xr:uid="{00000000-0005-0000-0000-000075030000}"/>
    <cellStyle name="Standard 257 11 2 4 4 2" xfId="21176" xr:uid="{00000000-0005-0000-0000-000076030000}"/>
    <cellStyle name="Standard 257 11 2 4 4 2 2" xfId="47648" xr:uid="{00000000-0005-0000-0000-000077030000}"/>
    <cellStyle name="Standard 257 11 2 4 4 3" xfId="34412" xr:uid="{00000000-0005-0000-0000-000078030000}"/>
    <cellStyle name="Standard 257 11 2 4 5" xfId="14559" xr:uid="{00000000-0005-0000-0000-000079030000}"/>
    <cellStyle name="Standard 257 11 2 4 5 2" xfId="41031" xr:uid="{00000000-0005-0000-0000-00007A030000}"/>
    <cellStyle name="Standard 257 11 2 4 6" xfId="28532" xr:uid="{00000000-0005-0000-0000-00007B030000}"/>
    <cellStyle name="Standard 257 11 2 5" xfId="2796" xr:uid="{00000000-0005-0000-0000-00007C030000}"/>
    <cellStyle name="Standard 257 11 2 5 2" xfId="11618" xr:uid="{00000000-0005-0000-0000-00007D030000}"/>
    <cellStyle name="Standard 257 11 2 5 2 2" xfId="24854" xr:uid="{00000000-0005-0000-0000-00007E030000}"/>
    <cellStyle name="Standard 257 11 2 5 2 2 2" xfId="51326" xr:uid="{00000000-0005-0000-0000-00007F030000}"/>
    <cellStyle name="Standard 257 11 2 5 2 3" xfId="38090" xr:uid="{00000000-0005-0000-0000-000080030000}"/>
    <cellStyle name="Standard 257 11 2 5 3" xfId="18237" xr:uid="{00000000-0005-0000-0000-000081030000}"/>
    <cellStyle name="Standard 257 11 2 5 3 2" xfId="44709" xr:uid="{00000000-0005-0000-0000-000082030000}"/>
    <cellStyle name="Standard 257 11 2 5 4" xfId="29268" xr:uid="{00000000-0005-0000-0000-000083030000}"/>
    <cellStyle name="Standard 257 11 2 6" xfId="5001" xr:uid="{00000000-0005-0000-0000-000084030000}"/>
    <cellStyle name="Standard 257 11 2 6 2" xfId="9411" xr:uid="{00000000-0005-0000-0000-000085030000}"/>
    <cellStyle name="Standard 257 11 2 6 2 2" xfId="22647" xr:uid="{00000000-0005-0000-0000-000086030000}"/>
    <cellStyle name="Standard 257 11 2 6 2 2 2" xfId="49119" xr:uid="{00000000-0005-0000-0000-000087030000}"/>
    <cellStyle name="Standard 257 11 2 6 2 3" xfId="35883" xr:uid="{00000000-0005-0000-0000-000088030000}"/>
    <cellStyle name="Standard 257 11 2 6 3" xfId="16030" xr:uid="{00000000-0005-0000-0000-000089030000}"/>
    <cellStyle name="Standard 257 11 2 6 3 2" xfId="42502" xr:uid="{00000000-0005-0000-0000-00008A030000}"/>
    <cellStyle name="Standard 257 11 2 6 4" xfId="31473" xr:uid="{00000000-0005-0000-0000-00008B030000}"/>
    <cellStyle name="Standard 257 11 2 7" xfId="7206" xr:uid="{00000000-0005-0000-0000-00008C030000}"/>
    <cellStyle name="Standard 257 11 2 7 2" xfId="20442" xr:uid="{00000000-0005-0000-0000-00008D030000}"/>
    <cellStyle name="Standard 257 11 2 7 2 2" xfId="46914" xr:uid="{00000000-0005-0000-0000-00008E030000}"/>
    <cellStyle name="Standard 257 11 2 7 3" xfId="33678" xr:uid="{00000000-0005-0000-0000-00008F030000}"/>
    <cellStyle name="Standard 257 11 2 8" xfId="13825" xr:uid="{00000000-0005-0000-0000-000090030000}"/>
    <cellStyle name="Standard 257 11 2 8 2" xfId="40297" xr:uid="{00000000-0005-0000-0000-000091030000}"/>
    <cellStyle name="Standard 257 11 2 9" xfId="27061" xr:uid="{00000000-0005-0000-0000-000092030000}"/>
    <cellStyle name="Standard 257 11 3" xfId="768" xr:uid="{00000000-0005-0000-0000-000093030000}"/>
    <cellStyle name="Standard 257 11 3 2" xfId="1518" xr:uid="{00000000-0005-0000-0000-000094030000}"/>
    <cellStyle name="Standard 257 11 3 2 2" xfId="4461" xr:uid="{00000000-0005-0000-0000-000095030000}"/>
    <cellStyle name="Standard 257 11 3 2 2 2" xfId="13283" xr:uid="{00000000-0005-0000-0000-000096030000}"/>
    <cellStyle name="Standard 257 11 3 2 2 2 2" xfId="26519" xr:uid="{00000000-0005-0000-0000-000097030000}"/>
    <cellStyle name="Standard 257 11 3 2 2 2 2 2" xfId="52991" xr:uid="{00000000-0005-0000-0000-000098030000}"/>
    <cellStyle name="Standard 257 11 3 2 2 2 3" xfId="39755" xr:uid="{00000000-0005-0000-0000-000099030000}"/>
    <cellStyle name="Standard 257 11 3 2 2 3" xfId="19902" xr:uid="{00000000-0005-0000-0000-00009A030000}"/>
    <cellStyle name="Standard 257 11 3 2 2 3 2" xfId="46374" xr:uid="{00000000-0005-0000-0000-00009B030000}"/>
    <cellStyle name="Standard 257 11 3 2 2 4" xfId="30933" xr:uid="{00000000-0005-0000-0000-00009C030000}"/>
    <cellStyle name="Standard 257 11 3 2 3" xfId="5932" xr:uid="{00000000-0005-0000-0000-00009D030000}"/>
    <cellStyle name="Standard 257 11 3 2 3 2" xfId="10342" xr:uid="{00000000-0005-0000-0000-00009E030000}"/>
    <cellStyle name="Standard 257 11 3 2 3 2 2" xfId="23578" xr:uid="{00000000-0005-0000-0000-00009F030000}"/>
    <cellStyle name="Standard 257 11 3 2 3 2 2 2" xfId="50050" xr:uid="{00000000-0005-0000-0000-0000A0030000}"/>
    <cellStyle name="Standard 257 11 3 2 3 2 3" xfId="36814" xr:uid="{00000000-0005-0000-0000-0000A1030000}"/>
    <cellStyle name="Standard 257 11 3 2 3 3" xfId="16961" xr:uid="{00000000-0005-0000-0000-0000A2030000}"/>
    <cellStyle name="Standard 257 11 3 2 3 3 2" xfId="43433" xr:uid="{00000000-0005-0000-0000-0000A3030000}"/>
    <cellStyle name="Standard 257 11 3 2 3 4" xfId="32404" xr:uid="{00000000-0005-0000-0000-0000A4030000}"/>
    <cellStyle name="Standard 257 11 3 2 4" xfId="8871" xr:uid="{00000000-0005-0000-0000-0000A5030000}"/>
    <cellStyle name="Standard 257 11 3 2 4 2" xfId="22107" xr:uid="{00000000-0005-0000-0000-0000A6030000}"/>
    <cellStyle name="Standard 257 11 3 2 4 2 2" xfId="48579" xr:uid="{00000000-0005-0000-0000-0000A7030000}"/>
    <cellStyle name="Standard 257 11 3 2 4 3" xfId="35343" xr:uid="{00000000-0005-0000-0000-0000A8030000}"/>
    <cellStyle name="Standard 257 11 3 2 5" xfId="15490" xr:uid="{00000000-0005-0000-0000-0000A9030000}"/>
    <cellStyle name="Standard 257 11 3 2 5 2" xfId="41962" xr:uid="{00000000-0005-0000-0000-0000AA030000}"/>
    <cellStyle name="Standard 257 11 3 2 6" xfId="27992" xr:uid="{00000000-0005-0000-0000-0000AB030000}"/>
    <cellStyle name="Standard 257 11 3 3" xfId="2254" xr:uid="{00000000-0005-0000-0000-0000AC030000}"/>
    <cellStyle name="Standard 257 11 3 3 2" xfId="3725" xr:uid="{00000000-0005-0000-0000-0000AD030000}"/>
    <cellStyle name="Standard 257 11 3 3 2 2" xfId="12547" xr:uid="{00000000-0005-0000-0000-0000AE030000}"/>
    <cellStyle name="Standard 257 11 3 3 2 2 2" xfId="25783" xr:uid="{00000000-0005-0000-0000-0000AF030000}"/>
    <cellStyle name="Standard 257 11 3 3 2 2 2 2" xfId="52255" xr:uid="{00000000-0005-0000-0000-0000B0030000}"/>
    <cellStyle name="Standard 257 11 3 3 2 2 3" xfId="39019" xr:uid="{00000000-0005-0000-0000-0000B1030000}"/>
    <cellStyle name="Standard 257 11 3 3 2 3" xfId="19166" xr:uid="{00000000-0005-0000-0000-0000B2030000}"/>
    <cellStyle name="Standard 257 11 3 3 2 3 2" xfId="45638" xr:uid="{00000000-0005-0000-0000-0000B3030000}"/>
    <cellStyle name="Standard 257 11 3 3 2 4" xfId="30197" xr:uid="{00000000-0005-0000-0000-0000B4030000}"/>
    <cellStyle name="Standard 257 11 3 3 3" xfId="6667" xr:uid="{00000000-0005-0000-0000-0000B5030000}"/>
    <cellStyle name="Standard 257 11 3 3 3 2" xfId="11077" xr:uid="{00000000-0005-0000-0000-0000B6030000}"/>
    <cellStyle name="Standard 257 11 3 3 3 2 2" xfId="24313" xr:uid="{00000000-0005-0000-0000-0000B7030000}"/>
    <cellStyle name="Standard 257 11 3 3 3 2 2 2" xfId="50785" xr:uid="{00000000-0005-0000-0000-0000B8030000}"/>
    <cellStyle name="Standard 257 11 3 3 3 2 3" xfId="37549" xr:uid="{00000000-0005-0000-0000-0000B9030000}"/>
    <cellStyle name="Standard 257 11 3 3 3 3" xfId="17696" xr:uid="{00000000-0005-0000-0000-0000BA030000}"/>
    <cellStyle name="Standard 257 11 3 3 3 3 2" xfId="44168" xr:uid="{00000000-0005-0000-0000-0000BB030000}"/>
    <cellStyle name="Standard 257 11 3 3 3 4" xfId="33139" xr:uid="{00000000-0005-0000-0000-0000BC030000}"/>
    <cellStyle name="Standard 257 11 3 3 4" xfId="8135" xr:uid="{00000000-0005-0000-0000-0000BD030000}"/>
    <cellStyle name="Standard 257 11 3 3 4 2" xfId="21371" xr:uid="{00000000-0005-0000-0000-0000BE030000}"/>
    <cellStyle name="Standard 257 11 3 3 4 2 2" xfId="47843" xr:uid="{00000000-0005-0000-0000-0000BF030000}"/>
    <cellStyle name="Standard 257 11 3 3 4 3" xfId="34607" xr:uid="{00000000-0005-0000-0000-0000C0030000}"/>
    <cellStyle name="Standard 257 11 3 3 5" xfId="14754" xr:uid="{00000000-0005-0000-0000-0000C1030000}"/>
    <cellStyle name="Standard 257 11 3 3 5 2" xfId="41226" xr:uid="{00000000-0005-0000-0000-0000C2030000}"/>
    <cellStyle name="Standard 257 11 3 3 6" xfId="28727" xr:uid="{00000000-0005-0000-0000-0000C3030000}"/>
    <cellStyle name="Standard 257 11 3 4" xfId="2991" xr:uid="{00000000-0005-0000-0000-0000C4030000}"/>
    <cellStyle name="Standard 257 11 3 4 2" xfId="11813" xr:uid="{00000000-0005-0000-0000-0000C5030000}"/>
    <cellStyle name="Standard 257 11 3 4 2 2" xfId="25049" xr:uid="{00000000-0005-0000-0000-0000C6030000}"/>
    <cellStyle name="Standard 257 11 3 4 2 2 2" xfId="51521" xr:uid="{00000000-0005-0000-0000-0000C7030000}"/>
    <cellStyle name="Standard 257 11 3 4 2 3" xfId="38285" xr:uid="{00000000-0005-0000-0000-0000C8030000}"/>
    <cellStyle name="Standard 257 11 3 4 3" xfId="18432" xr:uid="{00000000-0005-0000-0000-0000C9030000}"/>
    <cellStyle name="Standard 257 11 3 4 3 2" xfId="44904" xr:uid="{00000000-0005-0000-0000-0000CA030000}"/>
    <cellStyle name="Standard 257 11 3 4 4" xfId="29463" xr:uid="{00000000-0005-0000-0000-0000CB030000}"/>
    <cellStyle name="Standard 257 11 3 5" xfId="5196" xr:uid="{00000000-0005-0000-0000-0000CC030000}"/>
    <cellStyle name="Standard 257 11 3 5 2" xfId="9606" xr:uid="{00000000-0005-0000-0000-0000CD030000}"/>
    <cellStyle name="Standard 257 11 3 5 2 2" xfId="22842" xr:uid="{00000000-0005-0000-0000-0000CE030000}"/>
    <cellStyle name="Standard 257 11 3 5 2 2 2" xfId="49314" xr:uid="{00000000-0005-0000-0000-0000CF030000}"/>
    <cellStyle name="Standard 257 11 3 5 2 3" xfId="36078" xr:uid="{00000000-0005-0000-0000-0000D0030000}"/>
    <cellStyle name="Standard 257 11 3 5 3" xfId="16225" xr:uid="{00000000-0005-0000-0000-0000D1030000}"/>
    <cellStyle name="Standard 257 11 3 5 3 2" xfId="42697" xr:uid="{00000000-0005-0000-0000-0000D2030000}"/>
    <cellStyle name="Standard 257 11 3 5 4" xfId="31668" xr:uid="{00000000-0005-0000-0000-0000D3030000}"/>
    <cellStyle name="Standard 257 11 3 6" xfId="7401" xr:uid="{00000000-0005-0000-0000-0000D4030000}"/>
    <cellStyle name="Standard 257 11 3 6 2" xfId="20637" xr:uid="{00000000-0005-0000-0000-0000D5030000}"/>
    <cellStyle name="Standard 257 11 3 6 2 2" xfId="47109" xr:uid="{00000000-0005-0000-0000-0000D6030000}"/>
    <cellStyle name="Standard 257 11 3 6 3" xfId="33873" xr:uid="{00000000-0005-0000-0000-0000D7030000}"/>
    <cellStyle name="Standard 257 11 3 7" xfId="14020" xr:uid="{00000000-0005-0000-0000-0000D8030000}"/>
    <cellStyle name="Standard 257 11 3 7 2" xfId="40492" xr:uid="{00000000-0005-0000-0000-0000D9030000}"/>
    <cellStyle name="Standard 257 11 3 8" xfId="27256" xr:uid="{00000000-0005-0000-0000-0000DA030000}"/>
    <cellStyle name="Standard 257 11 4" xfId="1152" xr:uid="{00000000-0005-0000-0000-0000DB030000}"/>
    <cellStyle name="Standard 257 11 4 2" xfId="4095" xr:uid="{00000000-0005-0000-0000-0000DC030000}"/>
    <cellStyle name="Standard 257 11 4 2 2" xfId="12917" xr:uid="{00000000-0005-0000-0000-0000DD030000}"/>
    <cellStyle name="Standard 257 11 4 2 2 2" xfId="26153" xr:uid="{00000000-0005-0000-0000-0000DE030000}"/>
    <cellStyle name="Standard 257 11 4 2 2 2 2" xfId="52625" xr:uid="{00000000-0005-0000-0000-0000DF030000}"/>
    <cellStyle name="Standard 257 11 4 2 2 3" xfId="39389" xr:uid="{00000000-0005-0000-0000-0000E0030000}"/>
    <cellStyle name="Standard 257 11 4 2 3" xfId="19536" xr:uid="{00000000-0005-0000-0000-0000E1030000}"/>
    <cellStyle name="Standard 257 11 4 2 3 2" xfId="46008" xr:uid="{00000000-0005-0000-0000-0000E2030000}"/>
    <cellStyle name="Standard 257 11 4 2 4" xfId="30567" xr:uid="{00000000-0005-0000-0000-0000E3030000}"/>
    <cellStyle name="Standard 257 11 4 3" xfId="5566" xr:uid="{00000000-0005-0000-0000-0000E4030000}"/>
    <cellStyle name="Standard 257 11 4 3 2" xfId="9976" xr:uid="{00000000-0005-0000-0000-0000E5030000}"/>
    <cellStyle name="Standard 257 11 4 3 2 2" xfId="23212" xr:uid="{00000000-0005-0000-0000-0000E6030000}"/>
    <cellStyle name="Standard 257 11 4 3 2 2 2" xfId="49684" xr:uid="{00000000-0005-0000-0000-0000E7030000}"/>
    <cellStyle name="Standard 257 11 4 3 2 3" xfId="36448" xr:uid="{00000000-0005-0000-0000-0000E8030000}"/>
    <cellStyle name="Standard 257 11 4 3 3" xfId="16595" xr:uid="{00000000-0005-0000-0000-0000E9030000}"/>
    <cellStyle name="Standard 257 11 4 3 3 2" xfId="43067" xr:uid="{00000000-0005-0000-0000-0000EA030000}"/>
    <cellStyle name="Standard 257 11 4 3 4" xfId="32038" xr:uid="{00000000-0005-0000-0000-0000EB030000}"/>
    <cellStyle name="Standard 257 11 4 4" xfId="8505" xr:uid="{00000000-0005-0000-0000-0000EC030000}"/>
    <cellStyle name="Standard 257 11 4 4 2" xfId="21741" xr:uid="{00000000-0005-0000-0000-0000ED030000}"/>
    <cellStyle name="Standard 257 11 4 4 2 2" xfId="48213" xr:uid="{00000000-0005-0000-0000-0000EE030000}"/>
    <cellStyle name="Standard 257 11 4 4 3" xfId="34977" xr:uid="{00000000-0005-0000-0000-0000EF030000}"/>
    <cellStyle name="Standard 257 11 4 5" xfId="15124" xr:uid="{00000000-0005-0000-0000-0000F0030000}"/>
    <cellStyle name="Standard 257 11 4 5 2" xfId="41596" xr:uid="{00000000-0005-0000-0000-0000F1030000}"/>
    <cellStyle name="Standard 257 11 4 6" xfId="27626" xr:uid="{00000000-0005-0000-0000-0000F2030000}"/>
    <cellStyle name="Standard 257 11 5" xfId="1888" xr:uid="{00000000-0005-0000-0000-0000F3030000}"/>
    <cellStyle name="Standard 257 11 5 2" xfId="3359" xr:uid="{00000000-0005-0000-0000-0000F4030000}"/>
    <cellStyle name="Standard 257 11 5 2 2" xfId="12181" xr:uid="{00000000-0005-0000-0000-0000F5030000}"/>
    <cellStyle name="Standard 257 11 5 2 2 2" xfId="25417" xr:uid="{00000000-0005-0000-0000-0000F6030000}"/>
    <cellStyle name="Standard 257 11 5 2 2 2 2" xfId="51889" xr:uid="{00000000-0005-0000-0000-0000F7030000}"/>
    <cellStyle name="Standard 257 11 5 2 2 3" xfId="38653" xr:uid="{00000000-0005-0000-0000-0000F8030000}"/>
    <cellStyle name="Standard 257 11 5 2 3" xfId="18800" xr:uid="{00000000-0005-0000-0000-0000F9030000}"/>
    <cellStyle name="Standard 257 11 5 2 3 2" xfId="45272" xr:uid="{00000000-0005-0000-0000-0000FA030000}"/>
    <cellStyle name="Standard 257 11 5 2 4" xfId="29831" xr:uid="{00000000-0005-0000-0000-0000FB030000}"/>
    <cellStyle name="Standard 257 11 5 3" xfId="6301" xr:uid="{00000000-0005-0000-0000-0000FC030000}"/>
    <cellStyle name="Standard 257 11 5 3 2" xfId="10711" xr:uid="{00000000-0005-0000-0000-0000FD030000}"/>
    <cellStyle name="Standard 257 11 5 3 2 2" xfId="23947" xr:uid="{00000000-0005-0000-0000-0000FE030000}"/>
    <cellStyle name="Standard 257 11 5 3 2 2 2" xfId="50419" xr:uid="{00000000-0005-0000-0000-0000FF030000}"/>
    <cellStyle name="Standard 257 11 5 3 2 3" xfId="37183" xr:uid="{00000000-0005-0000-0000-000000040000}"/>
    <cellStyle name="Standard 257 11 5 3 3" xfId="17330" xr:uid="{00000000-0005-0000-0000-000001040000}"/>
    <cellStyle name="Standard 257 11 5 3 3 2" xfId="43802" xr:uid="{00000000-0005-0000-0000-000002040000}"/>
    <cellStyle name="Standard 257 11 5 3 4" xfId="32773" xr:uid="{00000000-0005-0000-0000-000003040000}"/>
    <cellStyle name="Standard 257 11 5 4" xfId="7769" xr:uid="{00000000-0005-0000-0000-000004040000}"/>
    <cellStyle name="Standard 257 11 5 4 2" xfId="21005" xr:uid="{00000000-0005-0000-0000-000005040000}"/>
    <cellStyle name="Standard 257 11 5 4 2 2" xfId="47477" xr:uid="{00000000-0005-0000-0000-000006040000}"/>
    <cellStyle name="Standard 257 11 5 4 3" xfId="34241" xr:uid="{00000000-0005-0000-0000-000007040000}"/>
    <cellStyle name="Standard 257 11 5 5" xfId="14388" xr:uid="{00000000-0005-0000-0000-000008040000}"/>
    <cellStyle name="Standard 257 11 5 5 2" xfId="40860" xr:uid="{00000000-0005-0000-0000-000009040000}"/>
    <cellStyle name="Standard 257 11 5 6" xfId="28361" xr:uid="{00000000-0005-0000-0000-00000A040000}"/>
    <cellStyle name="Standard 257 11 6" xfId="2625" xr:uid="{00000000-0005-0000-0000-00000B040000}"/>
    <cellStyle name="Standard 257 11 6 2" xfId="11447" xr:uid="{00000000-0005-0000-0000-00000C040000}"/>
    <cellStyle name="Standard 257 11 6 2 2" xfId="24683" xr:uid="{00000000-0005-0000-0000-00000D040000}"/>
    <cellStyle name="Standard 257 11 6 2 2 2" xfId="51155" xr:uid="{00000000-0005-0000-0000-00000E040000}"/>
    <cellStyle name="Standard 257 11 6 2 3" xfId="37919" xr:uid="{00000000-0005-0000-0000-00000F040000}"/>
    <cellStyle name="Standard 257 11 6 3" xfId="18066" xr:uid="{00000000-0005-0000-0000-000010040000}"/>
    <cellStyle name="Standard 257 11 6 3 2" xfId="44538" xr:uid="{00000000-0005-0000-0000-000011040000}"/>
    <cellStyle name="Standard 257 11 6 4" xfId="29097" xr:uid="{00000000-0005-0000-0000-000012040000}"/>
    <cellStyle name="Standard 257 11 7" xfId="4830" xr:uid="{00000000-0005-0000-0000-000013040000}"/>
    <cellStyle name="Standard 257 11 7 2" xfId="9240" xr:uid="{00000000-0005-0000-0000-000014040000}"/>
    <cellStyle name="Standard 257 11 7 2 2" xfId="22476" xr:uid="{00000000-0005-0000-0000-000015040000}"/>
    <cellStyle name="Standard 257 11 7 2 2 2" xfId="48948" xr:uid="{00000000-0005-0000-0000-000016040000}"/>
    <cellStyle name="Standard 257 11 7 2 3" xfId="35712" xr:uid="{00000000-0005-0000-0000-000017040000}"/>
    <cellStyle name="Standard 257 11 7 3" xfId="15859" xr:uid="{00000000-0005-0000-0000-000018040000}"/>
    <cellStyle name="Standard 257 11 7 3 2" xfId="42331" xr:uid="{00000000-0005-0000-0000-000019040000}"/>
    <cellStyle name="Standard 257 11 7 4" xfId="31302" xr:uid="{00000000-0005-0000-0000-00001A040000}"/>
    <cellStyle name="Standard 257 11 8" xfId="7035" xr:uid="{00000000-0005-0000-0000-00001B040000}"/>
    <cellStyle name="Standard 257 11 8 2" xfId="20271" xr:uid="{00000000-0005-0000-0000-00001C040000}"/>
    <cellStyle name="Standard 257 11 8 2 2" xfId="46743" xr:uid="{00000000-0005-0000-0000-00001D040000}"/>
    <cellStyle name="Standard 257 11 8 3" xfId="33507" xr:uid="{00000000-0005-0000-0000-00001E040000}"/>
    <cellStyle name="Standard 257 11 9" xfId="13654" xr:uid="{00000000-0005-0000-0000-00001F040000}"/>
    <cellStyle name="Standard 257 11 9 2" xfId="40126" xr:uid="{00000000-0005-0000-0000-000020040000}"/>
    <cellStyle name="Standard 257 12" xfId="463" xr:uid="{00000000-0005-0000-0000-000021040000}"/>
    <cellStyle name="Standard 257 12 2" xfId="854" xr:uid="{00000000-0005-0000-0000-000022040000}"/>
    <cellStyle name="Standard 257 12 2 2" xfId="1603" xr:uid="{00000000-0005-0000-0000-000023040000}"/>
    <cellStyle name="Standard 257 12 2 2 2" xfId="4546" xr:uid="{00000000-0005-0000-0000-000024040000}"/>
    <cellStyle name="Standard 257 12 2 2 2 2" xfId="13368" xr:uid="{00000000-0005-0000-0000-000025040000}"/>
    <cellStyle name="Standard 257 12 2 2 2 2 2" xfId="26604" xr:uid="{00000000-0005-0000-0000-000026040000}"/>
    <cellStyle name="Standard 257 12 2 2 2 2 2 2" xfId="53076" xr:uid="{00000000-0005-0000-0000-000027040000}"/>
    <cellStyle name="Standard 257 12 2 2 2 2 3" xfId="39840" xr:uid="{00000000-0005-0000-0000-000028040000}"/>
    <cellStyle name="Standard 257 12 2 2 2 3" xfId="19987" xr:uid="{00000000-0005-0000-0000-000029040000}"/>
    <cellStyle name="Standard 257 12 2 2 2 3 2" xfId="46459" xr:uid="{00000000-0005-0000-0000-00002A040000}"/>
    <cellStyle name="Standard 257 12 2 2 2 4" xfId="31018" xr:uid="{00000000-0005-0000-0000-00002B040000}"/>
    <cellStyle name="Standard 257 12 2 2 3" xfId="6017" xr:uid="{00000000-0005-0000-0000-00002C040000}"/>
    <cellStyle name="Standard 257 12 2 2 3 2" xfId="10427" xr:uid="{00000000-0005-0000-0000-00002D040000}"/>
    <cellStyle name="Standard 257 12 2 2 3 2 2" xfId="23663" xr:uid="{00000000-0005-0000-0000-00002E040000}"/>
    <cellStyle name="Standard 257 12 2 2 3 2 2 2" xfId="50135" xr:uid="{00000000-0005-0000-0000-00002F040000}"/>
    <cellStyle name="Standard 257 12 2 2 3 2 3" xfId="36899" xr:uid="{00000000-0005-0000-0000-000030040000}"/>
    <cellStyle name="Standard 257 12 2 2 3 3" xfId="17046" xr:uid="{00000000-0005-0000-0000-000031040000}"/>
    <cellStyle name="Standard 257 12 2 2 3 3 2" xfId="43518" xr:uid="{00000000-0005-0000-0000-000032040000}"/>
    <cellStyle name="Standard 257 12 2 2 3 4" xfId="32489" xr:uid="{00000000-0005-0000-0000-000033040000}"/>
    <cellStyle name="Standard 257 12 2 2 4" xfId="8956" xr:uid="{00000000-0005-0000-0000-000034040000}"/>
    <cellStyle name="Standard 257 12 2 2 4 2" xfId="22192" xr:uid="{00000000-0005-0000-0000-000035040000}"/>
    <cellStyle name="Standard 257 12 2 2 4 2 2" xfId="48664" xr:uid="{00000000-0005-0000-0000-000036040000}"/>
    <cellStyle name="Standard 257 12 2 2 4 3" xfId="35428" xr:uid="{00000000-0005-0000-0000-000037040000}"/>
    <cellStyle name="Standard 257 12 2 2 5" xfId="15575" xr:uid="{00000000-0005-0000-0000-000038040000}"/>
    <cellStyle name="Standard 257 12 2 2 5 2" xfId="42047" xr:uid="{00000000-0005-0000-0000-000039040000}"/>
    <cellStyle name="Standard 257 12 2 2 6" xfId="28077" xr:uid="{00000000-0005-0000-0000-00003A040000}"/>
    <cellStyle name="Standard 257 12 2 3" xfId="2339" xr:uid="{00000000-0005-0000-0000-00003B040000}"/>
    <cellStyle name="Standard 257 12 2 3 2" xfId="3810" xr:uid="{00000000-0005-0000-0000-00003C040000}"/>
    <cellStyle name="Standard 257 12 2 3 2 2" xfId="12632" xr:uid="{00000000-0005-0000-0000-00003D040000}"/>
    <cellStyle name="Standard 257 12 2 3 2 2 2" xfId="25868" xr:uid="{00000000-0005-0000-0000-00003E040000}"/>
    <cellStyle name="Standard 257 12 2 3 2 2 2 2" xfId="52340" xr:uid="{00000000-0005-0000-0000-00003F040000}"/>
    <cellStyle name="Standard 257 12 2 3 2 2 3" xfId="39104" xr:uid="{00000000-0005-0000-0000-000040040000}"/>
    <cellStyle name="Standard 257 12 2 3 2 3" xfId="19251" xr:uid="{00000000-0005-0000-0000-000041040000}"/>
    <cellStyle name="Standard 257 12 2 3 2 3 2" xfId="45723" xr:uid="{00000000-0005-0000-0000-000042040000}"/>
    <cellStyle name="Standard 257 12 2 3 2 4" xfId="30282" xr:uid="{00000000-0005-0000-0000-000043040000}"/>
    <cellStyle name="Standard 257 12 2 3 3" xfId="6752" xr:uid="{00000000-0005-0000-0000-000044040000}"/>
    <cellStyle name="Standard 257 12 2 3 3 2" xfId="11162" xr:uid="{00000000-0005-0000-0000-000045040000}"/>
    <cellStyle name="Standard 257 12 2 3 3 2 2" xfId="24398" xr:uid="{00000000-0005-0000-0000-000046040000}"/>
    <cellStyle name="Standard 257 12 2 3 3 2 2 2" xfId="50870" xr:uid="{00000000-0005-0000-0000-000047040000}"/>
    <cellStyle name="Standard 257 12 2 3 3 2 3" xfId="37634" xr:uid="{00000000-0005-0000-0000-000048040000}"/>
    <cellStyle name="Standard 257 12 2 3 3 3" xfId="17781" xr:uid="{00000000-0005-0000-0000-000049040000}"/>
    <cellStyle name="Standard 257 12 2 3 3 3 2" xfId="44253" xr:uid="{00000000-0005-0000-0000-00004A040000}"/>
    <cellStyle name="Standard 257 12 2 3 3 4" xfId="33224" xr:uid="{00000000-0005-0000-0000-00004B040000}"/>
    <cellStyle name="Standard 257 12 2 3 4" xfId="8220" xr:uid="{00000000-0005-0000-0000-00004C040000}"/>
    <cellStyle name="Standard 257 12 2 3 4 2" xfId="21456" xr:uid="{00000000-0005-0000-0000-00004D040000}"/>
    <cellStyle name="Standard 257 12 2 3 4 2 2" xfId="47928" xr:uid="{00000000-0005-0000-0000-00004E040000}"/>
    <cellStyle name="Standard 257 12 2 3 4 3" xfId="34692" xr:uid="{00000000-0005-0000-0000-00004F040000}"/>
    <cellStyle name="Standard 257 12 2 3 5" xfId="14839" xr:uid="{00000000-0005-0000-0000-000050040000}"/>
    <cellStyle name="Standard 257 12 2 3 5 2" xfId="41311" xr:uid="{00000000-0005-0000-0000-000051040000}"/>
    <cellStyle name="Standard 257 12 2 3 6" xfId="28812" xr:uid="{00000000-0005-0000-0000-000052040000}"/>
    <cellStyle name="Standard 257 12 2 4" xfId="3076" xr:uid="{00000000-0005-0000-0000-000053040000}"/>
    <cellStyle name="Standard 257 12 2 4 2" xfId="11898" xr:uid="{00000000-0005-0000-0000-000054040000}"/>
    <cellStyle name="Standard 257 12 2 4 2 2" xfId="25134" xr:uid="{00000000-0005-0000-0000-000055040000}"/>
    <cellStyle name="Standard 257 12 2 4 2 2 2" xfId="51606" xr:uid="{00000000-0005-0000-0000-000056040000}"/>
    <cellStyle name="Standard 257 12 2 4 2 3" xfId="38370" xr:uid="{00000000-0005-0000-0000-000057040000}"/>
    <cellStyle name="Standard 257 12 2 4 3" xfId="18517" xr:uid="{00000000-0005-0000-0000-000058040000}"/>
    <cellStyle name="Standard 257 12 2 4 3 2" xfId="44989" xr:uid="{00000000-0005-0000-0000-000059040000}"/>
    <cellStyle name="Standard 257 12 2 4 4" xfId="29548" xr:uid="{00000000-0005-0000-0000-00005A040000}"/>
    <cellStyle name="Standard 257 12 2 5" xfId="5281" xr:uid="{00000000-0005-0000-0000-00005B040000}"/>
    <cellStyle name="Standard 257 12 2 5 2" xfId="9691" xr:uid="{00000000-0005-0000-0000-00005C040000}"/>
    <cellStyle name="Standard 257 12 2 5 2 2" xfId="22927" xr:uid="{00000000-0005-0000-0000-00005D040000}"/>
    <cellStyle name="Standard 257 12 2 5 2 2 2" xfId="49399" xr:uid="{00000000-0005-0000-0000-00005E040000}"/>
    <cellStyle name="Standard 257 12 2 5 2 3" xfId="36163" xr:uid="{00000000-0005-0000-0000-00005F040000}"/>
    <cellStyle name="Standard 257 12 2 5 3" xfId="16310" xr:uid="{00000000-0005-0000-0000-000060040000}"/>
    <cellStyle name="Standard 257 12 2 5 3 2" xfId="42782" xr:uid="{00000000-0005-0000-0000-000061040000}"/>
    <cellStyle name="Standard 257 12 2 5 4" xfId="31753" xr:uid="{00000000-0005-0000-0000-000062040000}"/>
    <cellStyle name="Standard 257 12 2 6" xfId="7486" xr:uid="{00000000-0005-0000-0000-000063040000}"/>
    <cellStyle name="Standard 257 12 2 6 2" xfId="20722" xr:uid="{00000000-0005-0000-0000-000064040000}"/>
    <cellStyle name="Standard 257 12 2 6 2 2" xfId="47194" xr:uid="{00000000-0005-0000-0000-000065040000}"/>
    <cellStyle name="Standard 257 12 2 6 3" xfId="33958" xr:uid="{00000000-0005-0000-0000-000066040000}"/>
    <cellStyle name="Standard 257 12 2 7" xfId="14105" xr:uid="{00000000-0005-0000-0000-000067040000}"/>
    <cellStyle name="Standard 257 12 2 7 2" xfId="40577" xr:uid="{00000000-0005-0000-0000-000068040000}"/>
    <cellStyle name="Standard 257 12 2 8" xfId="27341" xr:uid="{00000000-0005-0000-0000-000069040000}"/>
    <cellStyle name="Standard 257 12 3" xfId="1237" xr:uid="{00000000-0005-0000-0000-00006A040000}"/>
    <cellStyle name="Standard 257 12 3 2" xfId="4180" xr:uid="{00000000-0005-0000-0000-00006B040000}"/>
    <cellStyle name="Standard 257 12 3 2 2" xfId="13002" xr:uid="{00000000-0005-0000-0000-00006C040000}"/>
    <cellStyle name="Standard 257 12 3 2 2 2" xfId="26238" xr:uid="{00000000-0005-0000-0000-00006D040000}"/>
    <cellStyle name="Standard 257 12 3 2 2 2 2" xfId="52710" xr:uid="{00000000-0005-0000-0000-00006E040000}"/>
    <cellStyle name="Standard 257 12 3 2 2 3" xfId="39474" xr:uid="{00000000-0005-0000-0000-00006F040000}"/>
    <cellStyle name="Standard 257 12 3 2 3" xfId="19621" xr:uid="{00000000-0005-0000-0000-000070040000}"/>
    <cellStyle name="Standard 257 12 3 2 3 2" xfId="46093" xr:uid="{00000000-0005-0000-0000-000071040000}"/>
    <cellStyle name="Standard 257 12 3 2 4" xfId="30652" xr:uid="{00000000-0005-0000-0000-000072040000}"/>
    <cellStyle name="Standard 257 12 3 3" xfId="5651" xr:uid="{00000000-0005-0000-0000-000073040000}"/>
    <cellStyle name="Standard 257 12 3 3 2" xfId="10061" xr:uid="{00000000-0005-0000-0000-000074040000}"/>
    <cellStyle name="Standard 257 12 3 3 2 2" xfId="23297" xr:uid="{00000000-0005-0000-0000-000075040000}"/>
    <cellStyle name="Standard 257 12 3 3 2 2 2" xfId="49769" xr:uid="{00000000-0005-0000-0000-000076040000}"/>
    <cellStyle name="Standard 257 12 3 3 2 3" xfId="36533" xr:uid="{00000000-0005-0000-0000-000077040000}"/>
    <cellStyle name="Standard 257 12 3 3 3" xfId="16680" xr:uid="{00000000-0005-0000-0000-000078040000}"/>
    <cellStyle name="Standard 257 12 3 3 3 2" xfId="43152" xr:uid="{00000000-0005-0000-0000-000079040000}"/>
    <cellStyle name="Standard 257 12 3 3 4" xfId="32123" xr:uid="{00000000-0005-0000-0000-00007A040000}"/>
    <cellStyle name="Standard 257 12 3 4" xfId="8590" xr:uid="{00000000-0005-0000-0000-00007B040000}"/>
    <cellStyle name="Standard 257 12 3 4 2" xfId="21826" xr:uid="{00000000-0005-0000-0000-00007C040000}"/>
    <cellStyle name="Standard 257 12 3 4 2 2" xfId="48298" xr:uid="{00000000-0005-0000-0000-00007D040000}"/>
    <cellStyle name="Standard 257 12 3 4 3" xfId="35062" xr:uid="{00000000-0005-0000-0000-00007E040000}"/>
    <cellStyle name="Standard 257 12 3 5" xfId="15209" xr:uid="{00000000-0005-0000-0000-00007F040000}"/>
    <cellStyle name="Standard 257 12 3 5 2" xfId="41681" xr:uid="{00000000-0005-0000-0000-000080040000}"/>
    <cellStyle name="Standard 257 12 3 6" xfId="27711" xr:uid="{00000000-0005-0000-0000-000081040000}"/>
    <cellStyle name="Standard 257 12 4" xfId="1973" xr:uid="{00000000-0005-0000-0000-000082040000}"/>
    <cellStyle name="Standard 257 12 4 2" xfId="3444" xr:uid="{00000000-0005-0000-0000-000083040000}"/>
    <cellStyle name="Standard 257 12 4 2 2" xfId="12266" xr:uid="{00000000-0005-0000-0000-000084040000}"/>
    <cellStyle name="Standard 257 12 4 2 2 2" xfId="25502" xr:uid="{00000000-0005-0000-0000-000085040000}"/>
    <cellStyle name="Standard 257 12 4 2 2 2 2" xfId="51974" xr:uid="{00000000-0005-0000-0000-000086040000}"/>
    <cellStyle name="Standard 257 12 4 2 2 3" xfId="38738" xr:uid="{00000000-0005-0000-0000-000087040000}"/>
    <cellStyle name="Standard 257 12 4 2 3" xfId="18885" xr:uid="{00000000-0005-0000-0000-000088040000}"/>
    <cellStyle name="Standard 257 12 4 2 3 2" xfId="45357" xr:uid="{00000000-0005-0000-0000-000089040000}"/>
    <cellStyle name="Standard 257 12 4 2 4" xfId="29916" xr:uid="{00000000-0005-0000-0000-00008A040000}"/>
    <cellStyle name="Standard 257 12 4 3" xfId="6386" xr:uid="{00000000-0005-0000-0000-00008B040000}"/>
    <cellStyle name="Standard 257 12 4 3 2" xfId="10796" xr:uid="{00000000-0005-0000-0000-00008C040000}"/>
    <cellStyle name="Standard 257 12 4 3 2 2" xfId="24032" xr:uid="{00000000-0005-0000-0000-00008D040000}"/>
    <cellStyle name="Standard 257 12 4 3 2 2 2" xfId="50504" xr:uid="{00000000-0005-0000-0000-00008E040000}"/>
    <cellStyle name="Standard 257 12 4 3 2 3" xfId="37268" xr:uid="{00000000-0005-0000-0000-00008F040000}"/>
    <cellStyle name="Standard 257 12 4 3 3" xfId="17415" xr:uid="{00000000-0005-0000-0000-000090040000}"/>
    <cellStyle name="Standard 257 12 4 3 3 2" xfId="43887" xr:uid="{00000000-0005-0000-0000-000091040000}"/>
    <cellStyle name="Standard 257 12 4 3 4" xfId="32858" xr:uid="{00000000-0005-0000-0000-000092040000}"/>
    <cellStyle name="Standard 257 12 4 4" xfId="7854" xr:uid="{00000000-0005-0000-0000-000093040000}"/>
    <cellStyle name="Standard 257 12 4 4 2" xfId="21090" xr:uid="{00000000-0005-0000-0000-000094040000}"/>
    <cellStyle name="Standard 257 12 4 4 2 2" xfId="47562" xr:uid="{00000000-0005-0000-0000-000095040000}"/>
    <cellStyle name="Standard 257 12 4 4 3" xfId="34326" xr:uid="{00000000-0005-0000-0000-000096040000}"/>
    <cellStyle name="Standard 257 12 4 5" xfId="14473" xr:uid="{00000000-0005-0000-0000-000097040000}"/>
    <cellStyle name="Standard 257 12 4 5 2" xfId="40945" xr:uid="{00000000-0005-0000-0000-000098040000}"/>
    <cellStyle name="Standard 257 12 4 6" xfId="28446" xr:uid="{00000000-0005-0000-0000-000099040000}"/>
    <cellStyle name="Standard 257 12 5" xfId="2710" xr:uid="{00000000-0005-0000-0000-00009A040000}"/>
    <cellStyle name="Standard 257 12 5 2" xfId="11532" xr:uid="{00000000-0005-0000-0000-00009B040000}"/>
    <cellStyle name="Standard 257 12 5 2 2" xfId="24768" xr:uid="{00000000-0005-0000-0000-00009C040000}"/>
    <cellStyle name="Standard 257 12 5 2 2 2" xfId="51240" xr:uid="{00000000-0005-0000-0000-00009D040000}"/>
    <cellStyle name="Standard 257 12 5 2 3" xfId="38004" xr:uid="{00000000-0005-0000-0000-00009E040000}"/>
    <cellStyle name="Standard 257 12 5 3" xfId="18151" xr:uid="{00000000-0005-0000-0000-00009F040000}"/>
    <cellStyle name="Standard 257 12 5 3 2" xfId="44623" xr:uid="{00000000-0005-0000-0000-0000A0040000}"/>
    <cellStyle name="Standard 257 12 5 4" xfId="29182" xr:uid="{00000000-0005-0000-0000-0000A1040000}"/>
    <cellStyle name="Standard 257 12 6" xfId="4915" xr:uid="{00000000-0005-0000-0000-0000A2040000}"/>
    <cellStyle name="Standard 257 12 6 2" xfId="9325" xr:uid="{00000000-0005-0000-0000-0000A3040000}"/>
    <cellStyle name="Standard 257 12 6 2 2" xfId="22561" xr:uid="{00000000-0005-0000-0000-0000A4040000}"/>
    <cellStyle name="Standard 257 12 6 2 2 2" xfId="49033" xr:uid="{00000000-0005-0000-0000-0000A5040000}"/>
    <cellStyle name="Standard 257 12 6 2 3" xfId="35797" xr:uid="{00000000-0005-0000-0000-0000A6040000}"/>
    <cellStyle name="Standard 257 12 6 3" xfId="15944" xr:uid="{00000000-0005-0000-0000-0000A7040000}"/>
    <cellStyle name="Standard 257 12 6 3 2" xfId="42416" xr:uid="{00000000-0005-0000-0000-0000A8040000}"/>
    <cellStyle name="Standard 257 12 6 4" xfId="31387" xr:uid="{00000000-0005-0000-0000-0000A9040000}"/>
    <cellStyle name="Standard 257 12 7" xfId="7120" xr:uid="{00000000-0005-0000-0000-0000AA040000}"/>
    <cellStyle name="Standard 257 12 7 2" xfId="20356" xr:uid="{00000000-0005-0000-0000-0000AB040000}"/>
    <cellStyle name="Standard 257 12 7 2 2" xfId="46828" xr:uid="{00000000-0005-0000-0000-0000AC040000}"/>
    <cellStyle name="Standard 257 12 7 3" xfId="33592" xr:uid="{00000000-0005-0000-0000-0000AD040000}"/>
    <cellStyle name="Standard 257 12 8" xfId="13739" xr:uid="{00000000-0005-0000-0000-0000AE040000}"/>
    <cellStyle name="Standard 257 12 8 2" xfId="40211" xr:uid="{00000000-0005-0000-0000-0000AF040000}"/>
    <cellStyle name="Standard 257 12 9" xfId="26975" xr:uid="{00000000-0005-0000-0000-0000B0040000}"/>
    <cellStyle name="Standard 257 13" xfId="648" xr:uid="{00000000-0005-0000-0000-0000B1040000}"/>
    <cellStyle name="Standard 257 13 2" xfId="1037" xr:uid="{00000000-0005-0000-0000-0000B2040000}"/>
    <cellStyle name="Standard 257 13 2 2" xfId="1785" xr:uid="{00000000-0005-0000-0000-0000B3040000}"/>
    <cellStyle name="Standard 257 13 2 2 2" xfId="4728" xr:uid="{00000000-0005-0000-0000-0000B4040000}"/>
    <cellStyle name="Standard 257 13 2 2 2 2" xfId="13550" xr:uid="{00000000-0005-0000-0000-0000B5040000}"/>
    <cellStyle name="Standard 257 13 2 2 2 2 2" xfId="26786" xr:uid="{00000000-0005-0000-0000-0000B6040000}"/>
    <cellStyle name="Standard 257 13 2 2 2 2 2 2" xfId="53258" xr:uid="{00000000-0005-0000-0000-0000B7040000}"/>
    <cellStyle name="Standard 257 13 2 2 2 2 3" xfId="40022" xr:uid="{00000000-0005-0000-0000-0000B8040000}"/>
    <cellStyle name="Standard 257 13 2 2 2 3" xfId="20169" xr:uid="{00000000-0005-0000-0000-0000B9040000}"/>
    <cellStyle name="Standard 257 13 2 2 2 3 2" xfId="46641" xr:uid="{00000000-0005-0000-0000-0000BA040000}"/>
    <cellStyle name="Standard 257 13 2 2 2 4" xfId="31200" xr:uid="{00000000-0005-0000-0000-0000BB040000}"/>
    <cellStyle name="Standard 257 13 2 2 3" xfId="6199" xr:uid="{00000000-0005-0000-0000-0000BC040000}"/>
    <cellStyle name="Standard 257 13 2 2 3 2" xfId="10609" xr:uid="{00000000-0005-0000-0000-0000BD040000}"/>
    <cellStyle name="Standard 257 13 2 2 3 2 2" xfId="23845" xr:uid="{00000000-0005-0000-0000-0000BE040000}"/>
    <cellStyle name="Standard 257 13 2 2 3 2 2 2" xfId="50317" xr:uid="{00000000-0005-0000-0000-0000BF040000}"/>
    <cellStyle name="Standard 257 13 2 2 3 2 3" xfId="37081" xr:uid="{00000000-0005-0000-0000-0000C0040000}"/>
    <cellStyle name="Standard 257 13 2 2 3 3" xfId="17228" xr:uid="{00000000-0005-0000-0000-0000C1040000}"/>
    <cellStyle name="Standard 257 13 2 2 3 3 2" xfId="43700" xr:uid="{00000000-0005-0000-0000-0000C2040000}"/>
    <cellStyle name="Standard 257 13 2 2 3 4" xfId="32671" xr:uid="{00000000-0005-0000-0000-0000C3040000}"/>
    <cellStyle name="Standard 257 13 2 2 4" xfId="9138" xr:uid="{00000000-0005-0000-0000-0000C4040000}"/>
    <cellStyle name="Standard 257 13 2 2 4 2" xfId="22374" xr:uid="{00000000-0005-0000-0000-0000C5040000}"/>
    <cellStyle name="Standard 257 13 2 2 4 2 2" xfId="48846" xr:uid="{00000000-0005-0000-0000-0000C6040000}"/>
    <cellStyle name="Standard 257 13 2 2 4 3" xfId="35610" xr:uid="{00000000-0005-0000-0000-0000C7040000}"/>
    <cellStyle name="Standard 257 13 2 2 5" xfId="15757" xr:uid="{00000000-0005-0000-0000-0000C8040000}"/>
    <cellStyle name="Standard 257 13 2 2 5 2" xfId="42229" xr:uid="{00000000-0005-0000-0000-0000C9040000}"/>
    <cellStyle name="Standard 257 13 2 2 6" xfId="28259" xr:uid="{00000000-0005-0000-0000-0000CA040000}"/>
    <cellStyle name="Standard 257 13 2 3" xfId="2521" xr:uid="{00000000-0005-0000-0000-0000CB040000}"/>
    <cellStyle name="Standard 257 13 2 3 2" xfId="3992" xr:uid="{00000000-0005-0000-0000-0000CC040000}"/>
    <cellStyle name="Standard 257 13 2 3 2 2" xfId="12814" xr:uid="{00000000-0005-0000-0000-0000CD040000}"/>
    <cellStyle name="Standard 257 13 2 3 2 2 2" xfId="26050" xr:uid="{00000000-0005-0000-0000-0000CE040000}"/>
    <cellStyle name="Standard 257 13 2 3 2 2 2 2" xfId="52522" xr:uid="{00000000-0005-0000-0000-0000CF040000}"/>
    <cellStyle name="Standard 257 13 2 3 2 2 3" xfId="39286" xr:uid="{00000000-0005-0000-0000-0000D0040000}"/>
    <cellStyle name="Standard 257 13 2 3 2 3" xfId="19433" xr:uid="{00000000-0005-0000-0000-0000D1040000}"/>
    <cellStyle name="Standard 257 13 2 3 2 3 2" xfId="45905" xr:uid="{00000000-0005-0000-0000-0000D2040000}"/>
    <cellStyle name="Standard 257 13 2 3 2 4" xfId="30464" xr:uid="{00000000-0005-0000-0000-0000D3040000}"/>
    <cellStyle name="Standard 257 13 2 3 3" xfId="6934" xr:uid="{00000000-0005-0000-0000-0000D4040000}"/>
    <cellStyle name="Standard 257 13 2 3 3 2" xfId="11344" xr:uid="{00000000-0005-0000-0000-0000D5040000}"/>
    <cellStyle name="Standard 257 13 2 3 3 2 2" xfId="24580" xr:uid="{00000000-0005-0000-0000-0000D6040000}"/>
    <cellStyle name="Standard 257 13 2 3 3 2 2 2" xfId="51052" xr:uid="{00000000-0005-0000-0000-0000D7040000}"/>
    <cellStyle name="Standard 257 13 2 3 3 2 3" xfId="37816" xr:uid="{00000000-0005-0000-0000-0000D8040000}"/>
    <cellStyle name="Standard 257 13 2 3 3 3" xfId="17963" xr:uid="{00000000-0005-0000-0000-0000D9040000}"/>
    <cellStyle name="Standard 257 13 2 3 3 3 2" xfId="44435" xr:uid="{00000000-0005-0000-0000-0000DA040000}"/>
    <cellStyle name="Standard 257 13 2 3 3 4" xfId="33406" xr:uid="{00000000-0005-0000-0000-0000DB040000}"/>
    <cellStyle name="Standard 257 13 2 3 4" xfId="8402" xr:uid="{00000000-0005-0000-0000-0000DC040000}"/>
    <cellStyle name="Standard 257 13 2 3 4 2" xfId="21638" xr:uid="{00000000-0005-0000-0000-0000DD040000}"/>
    <cellStyle name="Standard 257 13 2 3 4 2 2" xfId="48110" xr:uid="{00000000-0005-0000-0000-0000DE040000}"/>
    <cellStyle name="Standard 257 13 2 3 4 3" xfId="34874" xr:uid="{00000000-0005-0000-0000-0000DF040000}"/>
    <cellStyle name="Standard 257 13 2 3 5" xfId="15021" xr:uid="{00000000-0005-0000-0000-0000E0040000}"/>
    <cellStyle name="Standard 257 13 2 3 5 2" xfId="41493" xr:uid="{00000000-0005-0000-0000-0000E1040000}"/>
    <cellStyle name="Standard 257 13 2 3 6" xfId="28994" xr:uid="{00000000-0005-0000-0000-0000E2040000}"/>
    <cellStyle name="Standard 257 13 2 4" xfId="3258" xr:uid="{00000000-0005-0000-0000-0000E3040000}"/>
    <cellStyle name="Standard 257 13 2 4 2" xfId="12080" xr:uid="{00000000-0005-0000-0000-0000E4040000}"/>
    <cellStyle name="Standard 257 13 2 4 2 2" xfId="25316" xr:uid="{00000000-0005-0000-0000-0000E5040000}"/>
    <cellStyle name="Standard 257 13 2 4 2 2 2" xfId="51788" xr:uid="{00000000-0005-0000-0000-0000E6040000}"/>
    <cellStyle name="Standard 257 13 2 4 2 3" xfId="38552" xr:uid="{00000000-0005-0000-0000-0000E7040000}"/>
    <cellStyle name="Standard 257 13 2 4 3" xfId="18699" xr:uid="{00000000-0005-0000-0000-0000E8040000}"/>
    <cellStyle name="Standard 257 13 2 4 3 2" xfId="45171" xr:uid="{00000000-0005-0000-0000-0000E9040000}"/>
    <cellStyle name="Standard 257 13 2 4 4" xfId="29730" xr:uid="{00000000-0005-0000-0000-0000EA040000}"/>
    <cellStyle name="Standard 257 13 2 5" xfId="5463" xr:uid="{00000000-0005-0000-0000-0000EB040000}"/>
    <cellStyle name="Standard 257 13 2 5 2" xfId="9873" xr:uid="{00000000-0005-0000-0000-0000EC040000}"/>
    <cellStyle name="Standard 257 13 2 5 2 2" xfId="23109" xr:uid="{00000000-0005-0000-0000-0000ED040000}"/>
    <cellStyle name="Standard 257 13 2 5 2 2 2" xfId="49581" xr:uid="{00000000-0005-0000-0000-0000EE040000}"/>
    <cellStyle name="Standard 257 13 2 5 2 3" xfId="36345" xr:uid="{00000000-0005-0000-0000-0000EF040000}"/>
    <cellStyle name="Standard 257 13 2 5 3" xfId="16492" xr:uid="{00000000-0005-0000-0000-0000F0040000}"/>
    <cellStyle name="Standard 257 13 2 5 3 2" xfId="42964" xr:uid="{00000000-0005-0000-0000-0000F1040000}"/>
    <cellStyle name="Standard 257 13 2 5 4" xfId="31935" xr:uid="{00000000-0005-0000-0000-0000F2040000}"/>
    <cellStyle name="Standard 257 13 2 6" xfId="7668" xr:uid="{00000000-0005-0000-0000-0000F3040000}"/>
    <cellStyle name="Standard 257 13 2 6 2" xfId="20904" xr:uid="{00000000-0005-0000-0000-0000F4040000}"/>
    <cellStyle name="Standard 257 13 2 6 2 2" xfId="47376" xr:uid="{00000000-0005-0000-0000-0000F5040000}"/>
    <cellStyle name="Standard 257 13 2 6 3" xfId="34140" xr:uid="{00000000-0005-0000-0000-0000F6040000}"/>
    <cellStyle name="Standard 257 13 2 7" xfId="14287" xr:uid="{00000000-0005-0000-0000-0000F7040000}"/>
    <cellStyle name="Standard 257 13 2 7 2" xfId="40759" xr:uid="{00000000-0005-0000-0000-0000F8040000}"/>
    <cellStyle name="Standard 257 13 2 8" xfId="27523" xr:uid="{00000000-0005-0000-0000-0000F9040000}"/>
    <cellStyle name="Standard 257 13 3" xfId="1419" xr:uid="{00000000-0005-0000-0000-0000FA040000}"/>
    <cellStyle name="Standard 257 13 3 2" xfId="4362" xr:uid="{00000000-0005-0000-0000-0000FB040000}"/>
    <cellStyle name="Standard 257 13 3 2 2" xfId="13184" xr:uid="{00000000-0005-0000-0000-0000FC040000}"/>
    <cellStyle name="Standard 257 13 3 2 2 2" xfId="26420" xr:uid="{00000000-0005-0000-0000-0000FD040000}"/>
    <cellStyle name="Standard 257 13 3 2 2 2 2" xfId="52892" xr:uid="{00000000-0005-0000-0000-0000FE040000}"/>
    <cellStyle name="Standard 257 13 3 2 2 3" xfId="39656" xr:uid="{00000000-0005-0000-0000-0000FF040000}"/>
    <cellStyle name="Standard 257 13 3 2 3" xfId="19803" xr:uid="{00000000-0005-0000-0000-000000050000}"/>
    <cellStyle name="Standard 257 13 3 2 3 2" xfId="46275" xr:uid="{00000000-0005-0000-0000-000001050000}"/>
    <cellStyle name="Standard 257 13 3 2 4" xfId="30834" xr:uid="{00000000-0005-0000-0000-000002050000}"/>
    <cellStyle name="Standard 257 13 3 3" xfId="5833" xr:uid="{00000000-0005-0000-0000-000003050000}"/>
    <cellStyle name="Standard 257 13 3 3 2" xfId="10243" xr:uid="{00000000-0005-0000-0000-000004050000}"/>
    <cellStyle name="Standard 257 13 3 3 2 2" xfId="23479" xr:uid="{00000000-0005-0000-0000-000005050000}"/>
    <cellStyle name="Standard 257 13 3 3 2 2 2" xfId="49951" xr:uid="{00000000-0005-0000-0000-000006050000}"/>
    <cellStyle name="Standard 257 13 3 3 2 3" xfId="36715" xr:uid="{00000000-0005-0000-0000-000007050000}"/>
    <cellStyle name="Standard 257 13 3 3 3" xfId="16862" xr:uid="{00000000-0005-0000-0000-000008050000}"/>
    <cellStyle name="Standard 257 13 3 3 3 2" xfId="43334" xr:uid="{00000000-0005-0000-0000-000009050000}"/>
    <cellStyle name="Standard 257 13 3 3 4" xfId="32305" xr:uid="{00000000-0005-0000-0000-00000A050000}"/>
    <cellStyle name="Standard 257 13 3 4" xfId="8772" xr:uid="{00000000-0005-0000-0000-00000B050000}"/>
    <cellStyle name="Standard 257 13 3 4 2" xfId="22008" xr:uid="{00000000-0005-0000-0000-00000C050000}"/>
    <cellStyle name="Standard 257 13 3 4 2 2" xfId="48480" xr:uid="{00000000-0005-0000-0000-00000D050000}"/>
    <cellStyle name="Standard 257 13 3 4 3" xfId="35244" xr:uid="{00000000-0005-0000-0000-00000E050000}"/>
    <cellStyle name="Standard 257 13 3 5" xfId="15391" xr:uid="{00000000-0005-0000-0000-00000F050000}"/>
    <cellStyle name="Standard 257 13 3 5 2" xfId="41863" xr:uid="{00000000-0005-0000-0000-000010050000}"/>
    <cellStyle name="Standard 257 13 3 6" xfId="27893" xr:uid="{00000000-0005-0000-0000-000011050000}"/>
    <cellStyle name="Standard 257 13 4" xfId="2155" xr:uid="{00000000-0005-0000-0000-000012050000}"/>
    <cellStyle name="Standard 257 13 4 2" xfId="3626" xr:uid="{00000000-0005-0000-0000-000013050000}"/>
    <cellStyle name="Standard 257 13 4 2 2" xfId="12448" xr:uid="{00000000-0005-0000-0000-000014050000}"/>
    <cellStyle name="Standard 257 13 4 2 2 2" xfId="25684" xr:uid="{00000000-0005-0000-0000-000015050000}"/>
    <cellStyle name="Standard 257 13 4 2 2 2 2" xfId="52156" xr:uid="{00000000-0005-0000-0000-000016050000}"/>
    <cellStyle name="Standard 257 13 4 2 2 3" xfId="38920" xr:uid="{00000000-0005-0000-0000-000017050000}"/>
    <cellStyle name="Standard 257 13 4 2 3" xfId="19067" xr:uid="{00000000-0005-0000-0000-000018050000}"/>
    <cellStyle name="Standard 257 13 4 2 3 2" xfId="45539" xr:uid="{00000000-0005-0000-0000-000019050000}"/>
    <cellStyle name="Standard 257 13 4 2 4" xfId="30098" xr:uid="{00000000-0005-0000-0000-00001A050000}"/>
    <cellStyle name="Standard 257 13 4 3" xfId="6568" xr:uid="{00000000-0005-0000-0000-00001B050000}"/>
    <cellStyle name="Standard 257 13 4 3 2" xfId="10978" xr:uid="{00000000-0005-0000-0000-00001C050000}"/>
    <cellStyle name="Standard 257 13 4 3 2 2" xfId="24214" xr:uid="{00000000-0005-0000-0000-00001D050000}"/>
    <cellStyle name="Standard 257 13 4 3 2 2 2" xfId="50686" xr:uid="{00000000-0005-0000-0000-00001E050000}"/>
    <cellStyle name="Standard 257 13 4 3 2 3" xfId="37450" xr:uid="{00000000-0005-0000-0000-00001F050000}"/>
    <cellStyle name="Standard 257 13 4 3 3" xfId="17597" xr:uid="{00000000-0005-0000-0000-000020050000}"/>
    <cellStyle name="Standard 257 13 4 3 3 2" xfId="44069" xr:uid="{00000000-0005-0000-0000-000021050000}"/>
    <cellStyle name="Standard 257 13 4 3 4" xfId="33040" xr:uid="{00000000-0005-0000-0000-000022050000}"/>
    <cellStyle name="Standard 257 13 4 4" xfId="8036" xr:uid="{00000000-0005-0000-0000-000023050000}"/>
    <cellStyle name="Standard 257 13 4 4 2" xfId="21272" xr:uid="{00000000-0005-0000-0000-000024050000}"/>
    <cellStyle name="Standard 257 13 4 4 2 2" xfId="47744" xr:uid="{00000000-0005-0000-0000-000025050000}"/>
    <cellStyle name="Standard 257 13 4 4 3" xfId="34508" xr:uid="{00000000-0005-0000-0000-000026050000}"/>
    <cellStyle name="Standard 257 13 4 5" xfId="14655" xr:uid="{00000000-0005-0000-0000-000027050000}"/>
    <cellStyle name="Standard 257 13 4 5 2" xfId="41127" xr:uid="{00000000-0005-0000-0000-000028050000}"/>
    <cellStyle name="Standard 257 13 4 6" xfId="28628" xr:uid="{00000000-0005-0000-0000-000029050000}"/>
    <cellStyle name="Standard 257 13 5" xfId="2892" xr:uid="{00000000-0005-0000-0000-00002A050000}"/>
    <cellStyle name="Standard 257 13 5 2" xfId="11714" xr:uid="{00000000-0005-0000-0000-00002B050000}"/>
    <cellStyle name="Standard 257 13 5 2 2" xfId="24950" xr:uid="{00000000-0005-0000-0000-00002C050000}"/>
    <cellStyle name="Standard 257 13 5 2 2 2" xfId="51422" xr:uid="{00000000-0005-0000-0000-00002D050000}"/>
    <cellStyle name="Standard 257 13 5 2 3" xfId="38186" xr:uid="{00000000-0005-0000-0000-00002E050000}"/>
    <cellStyle name="Standard 257 13 5 3" xfId="18333" xr:uid="{00000000-0005-0000-0000-00002F050000}"/>
    <cellStyle name="Standard 257 13 5 3 2" xfId="44805" xr:uid="{00000000-0005-0000-0000-000030050000}"/>
    <cellStyle name="Standard 257 13 5 4" xfId="29364" xr:uid="{00000000-0005-0000-0000-000031050000}"/>
    <cellStyle name="Standard 257 13 6" xfId="5097" xr:uid="{00000000-0005-0000-0000-000032050000}"/>
    <cellStyle name="Standard 257 13 6 2" xfId="9507" xr:uid="{00000000-0005-0000-0000-000033050000}"/>
    <cellStyle name="Standard 257 13 6 2 2" xfId="22743" xr:uid="{00000000-0005-0000-0000-000034050000}"/>
    <cellStyle name="Standard 257 13 6 2 2 2" xfId="49215" xr:uid="{00000000-0005-0000-0000-000035050000}"/>
    <cellStyle name="Standard 257 13 6 2 3" xfId="35979" xr:uid="{00000000-0005-0000-0000-000036050000}"/>
    <cellStyle name="Standard 257 13 6 3" xfId="16126" xr:uid="{00000000-0005-0000-0000-000037050000}"/>
    <cellStyle name="Standard 257 13 6 3 2" xfId="42598" xr:uid="{00000000-0005-0000-0000-000038050000}"/>
    <cellStyle name="Standard 257 13 6 4" xfId="31569" xr:uid="{00000000-0005-0000-0000-000039050000}"/>
    <cellStyle name="Standard 257 13 7" xfId="7302" xr:uid="{00000000-0005-0000-0000-00003A050000}"/>
    <cellStyle name="Standard 257 13 7 2" xfId="20538" xr:uid="{00000000-0005-0000-0000-00003B050000}"/>
    <cellStyle name="Standard 257 13 7 2 2" xfId="47010" xr:uid="{00000000-0005-0000-0000-00003C050000}"/>
    <cellStyle name="Standard 257 13 7 3" xfId="33774" xr:uid="{00000000-0005-0000-0000-00003D050000}"/>
    <cellStyle name="Standard 257 13 8" xfId="13921" xr:uid="{00000000-0005-0000-0000-00003E050000}"/>
    <cellStyle name="Standard 257 13 8 2" xfId="40393" xr:uid="{00000000-0005-0000-0000-00003F050000}"/>
    <cellStyle name="Standard 257 13 9" xfId="27157" xr:uid="{00000000-0005-0000-0000-000040050000}"/>
    <cellStyle name="Standard 257 14" xfId="686" xr:uid="{00000000-0005-0000-0000-000041050000}"/>
    <cellStyle name="Standard 257 14 2" xfId="1436" xr:uid="{00000000-0005-0000-0000-000042050000}"/>
    <cellStyle name="Standard 257 14 2 2" xfId="4379" xr:uid="{00000000-0005-0000-0000-000043050000}"/>
    <cellStyle name="Standard 257 14 2 2 2" xfId="13201" xr:uid="{00000000-0005-0000-0000-000044050000}"/>
    <cellStyle name="Standard 257 14 2 2 2 2" xfId="26437" xr:uid="{00000000-0005-0000-0000-000045050000}"/>
    <cellStyle name="Standard 257 14 2 2 2 2 2" xfId="52909" xr:uid="{00000000-0005-0000-0000-000046050000}"/>
    <cellStyle name="Standard 257 14 2 2 2 3" xfId="39673" xr:uid="{00000000-0005-0000-0000-000047050000}"/>
    <cellStyle name="Standard 257 14 2 2 3" xfId="19820" xr:uid="{00000000-0005-0000-0000-000048050000}"/>
    <cellStyle name="Standard 257 14 2 2 3 2" xfId="46292" xr:uid="{00000000-0005-0000-0000-000049050000}"/>
    <cellStyle name="Standard 257 14 2 2 4" xfId="30851" xr:uid="{00000000-0005-0000-0000-00004A050000}"/>
    <cellStyle name="Standard 257 14 2 3" xfId="5850" xr:uid="{00000000-0005-0000-0000-00004B050000}"/>
    <cellStyle name="Standard 257 14 2 3 2" xfId="10260" xr:uid="{00000000-0005-0000-0000-00004C050000}"/>
    <cellStyle name="Standard 257 14 2 3 2 2" xfId="23496" xr:uid="{00000000-0005-0000-0000-00004D050000}"/>
    <cellStyle name="Standard 257 14 2 3 2 2 2" xfId="49968" xr:uid="{00000000-0005-0000-0000-00004E050000}"/>
    <cellStyle name="Standard 257 14 2 3 2 3" xfId="36732" xr:uid="{00000000-0005-0000-0000-00004F050000}"/>
    <cellStyle name="Standard 257 14 2 3 3" xfId="16879" xr:uid="{00000000-0005-0000-0000-000050050000}"/>
    <cellStyle name="Standard 257 14 2 3 3 2" xfId="43351" xr:uid="{00000000-0005-0000-0000-000051050000}"/>
    <cellStyle name="Standard 257 14 2 3 4" xfId="32322" xr:uid="{00000000-0005-0000-0000-000052050000}"/>
    <cellStyle name="Standard 257 14 2 4" xfId="8789" xr:uid="{00000000-0005-0000-0000-000053050000}"/>
    <cellStyle name="Standard 257 14 2 4 2" xfId="22025" xr:uid="{00000000-0005-0000-0000-000054050000}"/>
    <cellStyle name="Standard 257 14 2 4 2 2" xfId="48497" xr:uid="{00000000-0005-0000-0000-000055050000}"/>
    <cellStyle name="Standard 257 14 2 4 3" xfId="35261" xr:uid="{00000000-0005-0000-0000-000056050000}"/>
    <cellStyle name="Standard 257 14 2 5" xfId="15408" xr:uid="{00000000-0005-0000-0000-000057050000}"/>
    <cellStyle name="Standard 257 14 2 5 2" xfId="41880" xr:uid="{00000000-0005-0000-0000-000058050000}"/>
    <cellStyle name="Standard 257 14 2 6" xfId="27910" xr:uid="{00000000-0005-0000-0000-000059050000}"/>
    <cellStyle name="Standard 257 14 3" xfId="2172" xr:uid="{00000000-0005-0000-0000-00005A050000}"/>
    <cellStyle name="Standard 257 14 3 2" xfId="3643" xr:uid="{00000000-0005-0000-0000-00005B050000}"/>
    <cellStyle name="Standard 257 14 3 2 2" xfId="12465" xr:uid="{00000000-0005-0000-0000-00005C050000}"/>
    <cellStyle name="Standard 257 14 3 2 2 2" xfId="25701" xr:uid="{00000000-0005-0000-0000-00005D050000}"/>
    <cellStyle name="Standard 257 14 3 2 2 2 2" xfId="52173" xr:uid="{00000000-0005-0000-0000-00005E050000}"/>
    <cellStyle name="Standard 257 14 3 2 2 3" xfId="38937" xr:uid="{00000000-0005-0000-0000-00005F050000}"/>
    <cellStyle name="Standard 257 14 3 2 3" xfId="19084" xr:uid="{00000000-0005-0000-0000-000060050000}"/>
    <cellStyle name="Standard 257 14 3 2 3 2" xfId="45556" xr:uid="{00000000-0005-0000-0000-000061050000}"/>
    <cellStyle name="Standard 257 14 3 2 4" xfId="30115" xr:uid="{00000000-0005-0000-0000-000062050000}"/>
    <cellStyle name="Standard 257 14 3 3" xfId="6585" xr:uid="{00000000-0005-0000-0000-000063050000}"/>
    <cellStyle name="Standard 257 14 3 3 2" xfId="10995" xr:uid="{00000000-0005-0000-0000-000064050000}"/>
    <cellStyle name="Standard 257 14 3 3 2 2" xfId="24231" xr:uid="{00000000-0005-0000-0000-000065050000}"/>
    <cellStyle name="Standard 257 14 3 3 2 2 2" xfId="50703" xr:uid="{00000000-0005-0000-0000-000066050000}"/>
    <cellStyle name="Standard 257 14 3 3 2 3" xfId="37467" xr:uid="{00000000-0005-0000-0000-000067050000}"/>
    <cellStyle name="Standard 257 14 3 3 3" xfId="17614" xr:uid="{00000000-0005-0000-0000-000068050000}"/>
    <cellStyle name="Standard 257 14 3 3 3 2" xfId="44086" xr:uid="{00000000-0005-0000-0000-000069050000}"/>
    <cellStyle name="Standard 257 14 3 3 4" xfId="33057" xr:uid="{00000000-0005-0000-0000-00006A050000}"/>
    <cellStyle name="Standard 257 14 3 4" xfId="8053" xr:uid="{00000000-0005-0000-0000-00006B050000}"/>
    <cellStyle name="Standard 257 14 3 4 2" xfId="21289" xr:uid="{00000000-0005-0000-0000-00006C050000}"/>
    <cellStyle name="Standard 257 14 3 4 2 2" xfId="47761" xr:uid="{00000000-0005-0000-0000-00006D050000}"/>
    <cellStyle name="Standard 257 14 3 4 3" xfId="34525" xr:uid="{00000000-0005-0000-0000-00006E050000}"/>
    <cellStyle name="Standard 257 14 3 5" xfId="14672" xr:uid="{00000000-0005-0000-0000-00006F050000}"/>
    <cellStyle name="Standard 257 14 3 5 2" xfId="41144" xr:uid="{00000000-0005-0000-0000-000070050000}"/>
    <cellStyle name="Standard 257 14 3 6" xfId="28645" xr:uid="{00000000-0005-0000-0000-000071050000}"/>
    <cellStyle name="Standard 257 14 4" xfId="2909" xr:uid="{00000000-0005-0000-0000-000072050000}"/>
    <cellStyle name="Standard 257 14 4 2" xfId="11731" xr:uid="{00000000-0005-0000-0000-000073050000}"/>
    <cellStyle name="Standard 257 14 4 2 2" xfId="24967" xr:uid="{00000000-0005-0000-0000-000074050000}"/>
    <cellStyle name="Standard 257 14 4 2 2 2" xfId="51439" xr:uid="{00000000-0005-0000-0000-000075050000}"/>
    <cellStyle name="Standard 257 14 4 2 3" xfId="38203" xr:uid="{00000000-0005-0000-0000-000076050000}"/>
    <cellStyle name="Standard 257 14 4 3" xfId="18350" xr:uid="{00000000-0005-0000-0000-000077050000}"/>
    <cellStyle name="Standard 257 14 4 3 2" xfId="44822" xr:uid="{00000000-0005-0000-0000-000078050000}"/>
    <cellStyle name="Standard 257 14 4 4" xfId="29381" xr:uid="{00000000-0005-0000-0000-000079050000}"/>
    <cellStyle name="Standard 257 14 5" xfId="5114" xr:uid="{00000000-0005-0000-0000-00007A050000}"/>
    <cellStyle name="Standard 257 14 5 2" xfId="9524" xr:uid="{00000000-0005-0000-0000-00007B050000}"/>
    <cellStyle name="Standard 257 14 5 2 2" xfId="22760" xr:uid="{00000000-0005-0000-0000-00007C050000}"/>
    <cellStyle name="Standard 257 14 5 2 2 2" xfId="49232" xr:uid="{00000000-0005-0000-0000-00007D050000}"/>
    <cellStyle name="Standard 257 14 5 2 3" xfId="35996" xr:uid="{00000000-0005-0000-0000-00007E050000}"/>
    <cellStyle name="Standard 257 14 5 3" xfId="16143" xr:uid="{00000000-0005-0000-0000-00007F050000}"/>
    <cellStyle name="Standard 257 14 5 3 2" xfId="42615" xr:uid="{00000000-0005-0000-0000-000080050000}"/>
    <cellStyle name="Standard 257 14 5 4" xfId="31586" xr:uid="{00000000-0005-0000-0000-000081050000}"/>
    <cellStyle name="Standard 257 14 6" xfId="7319" xr:uid="{00000000-0005-0000-0000-000082050000}"/>
    <cellStyle name="Standard 257 14 6 2" xfId="20555" xr:uid="{00000000-0005-0000-0000-000083050000}"/>
    <cellStyle name="Standard 257 14 6 2 2" xfId="47027" xr:uid="{00000000-0005-0000-0000-000084050000}"/>
    <cellStyle name="Standard 257 14 6 3" xfId="33791" xr:uid="{00000000-0005-0000-0000-000085050000}"/>
    <cellStyle name="Standard 257 14 7" xfId="13938" xr:uid="{00000000-0005-0000-0000-000086050000}"/>
    <cellStyle name="Standard 257 14 7 2" xfId="40410" xr:uid="{00000000-0005-0000-0000-000087050000}"/>
    <cellStyle name="Standard 257 14 8" xfId="27174" xr:uid="{00000000-0005-0000-0000-000088050000}"/>
    <cellStyle name="Standard 257 15" xfId="1071" xr:uid="{00000000-0005-0000-0000-000089050000}"/>
    <cellStyle name="Standard 257 15 2" xfId="4014" xr:uid="{00000000-0005-0000-0000-00008A050000}"/>
    <cellStyle name="Standard 257 15 2 2" xfId="12836" xr:uid="{00000000-0005-0000-0000-00008B050000}"/>
    <cellStyle name="Standard 257 15 2 2 2" xfId="26072" xr:uid="{00000000-0005-0000-0000-00008C050000}"/>
    <cellStyle name="Standard 257 15 2 2 2 2" xfId="52544" xr:uid="{00000000-0005-0000-0000-00008D050000}"/>
    <cellStyle name="Standard 257 15 2 2 3" xfId="39308" xr:uid="{00000000-0005-0000-0000-00008E050000}"/>
    <cellStyle name="Standard 257 15 2 3" xfId="19455" xr:uid="{00000000-0005-0000-0000-00008F050000}"/>
    <cellStyle name="Standard 257 15 2 3 2" xfId="45927" xr:uid="{00000000-0005-0000-0000-000090050000}"/>
    <cellStyle name="Standard 257 15 2 4" xfId="30486" xr:uid="{00000000-0005-0000-0000-000091050000}"/>
    <cellStyle name="Standard 257 15 3" xfId="5485" xr:uid="{00000000-0005-0000-0000-000092050000}"/>
    <cellStyle name="Standard 257 15 3 2" xfId="9895" xr:uid="{00000000-0005-0000-0000-000093050000}"/>
    <cellStyle name="Standard 257 15 3 2 2" xfId="23131" xr:uid="{00000000-0005-0000-0000-000094050000}"/>
    <cellStyle name="Standard 257 15 3 2 2 2" xfId="49603" xr:uid="{00000000-0005-0000-0000-000095050000}"/>
    <cellStyle name="Standard 257 15 3 2 3" xfId="36367" xr:uid="{00000000-0005-0000-0000-000096050000}"/>
    <cellStyle name="Standard 257 15 3 3" xfId="16514" xr:uid="{00000000-0005-0000-0000-000097050000}"/>
    <cellStyle name="Standard 257 15 3 3 2" xfId="42986" xr:uid="{00000000-0005-0000-0000-000098050000}"/>
    <cellStyle name="Standard 257 15 3 4" xfId="31957" xr:uid="{00000000-0005-0000-0000-000099050000}"/>
    <cellStyle name="Standard 257 15 4" xfId="8424" xr:uid="{00000000-0005-0000-0000-00009A050000}"/>
    <cellStyle name="Standard 257 15 4 2" xfId="21660" xr:uid="{00000000-0005-0000-0000-00009B050000}"/>
    <cellStyle name="Standard 257 15 4 2 2" xfId="48132" xr:uid="{00000000-0005-0000-0000-00009C050000}"/>
    <cellStyle name="Standard 257 15 4 3" xfId="34896" xr:uid="{00000000-0005-0000-0000-00009D050000}"/>
    <cellStyle name="Standard 257 15 5" xfId="15043" xr:uid="{00000000-0005-0000-0000-00009E050000}"/>
    <cellStyle name="Standard 257 15 5 2" xfId="41515" xr:uid="{00000000-0005-0000-0000-00009F050000}"/>
    <cellStyle name="Standard 257 15 6" xfId="27545" xr:uid="{00000000-0005-0000-0000-0000A0050000}"/>
    <cellStyle name="Standard 257 16" xfId="1807" xr:uid="{00000000-0005-0000-0000-0000A1050000}"/>
    <cellStyle name="Standard 257 16 2" xfId="3278" xr:uid="{00000000-0005-0000-0000-0000A2050000}"/>
    <cellStyle name="Standard 257 16 2 2" xfId="12100" xr:uid="{00000000-0005-0000-0000-0000A3050000}"/>
    <cellStyle name="Standard 257 16 2 2 2" xfId="25336" xr:uid="{00000000-0005-0000-0000-0000A4050000}"/>
    <cellStyle name="Standard 257 16 2 2 2 2" xfId="51808" xr:uid="{00000000-0005-0000-0000-0000A5050000}"/>
    <cellStyle name="Standard 257 16 2 2 3" xfId="38572" xr:uid="{00000000-0005-0000-0000-0000A6050000}"/>
    <cellStyle name="Standard 257 16 2 3" xfId="18719" xr:uid="{00000000-0005-0000-0000-0000A7050000}"/>
    <cellStyle name="Standard 257 16 2 3 2" xfId="45191" xr:uid="{00000000-0005-0000-0000-0000A8050000}"/>
    <cellStyle name="Standard 257 16 2 4" xfId="29750" xr:uid="{00000000-0005-0000-0000-0000A9050000}"/>
    <cellStyle name="Standard 257 16 3" xfId="6220" xr:uid="{00000000-0005-0000-0000-0000AA050000}"/>
    <cellStyle name="Standard 257 16 3 2" xfId="10630" xr:uid="{00000000-0005-0000-0000-0000AB050000}"/>
    <cellStyle name="Standard 257 16 3 2 2" xfId="23866" xr:uid="{00000000-0005-0000-0000-0000AC050000}"/>
    <cellStyle name="Standard 257 16 3 2 2 2" xfId="50338" xr:uid="{00000000-0005-0000-0000-0000AD050000}"/>
    <cellStyle name="Standard 257 16 3 2 3" xfId="37102" xr:uid="{00000000-0005-0000-0000-0000AE050000}"/>
    <cellStyle name="Standard 257 16 3 3" xfId="17249" xr:uid="{00000000-0005-0000-0000-0000AF050000}"/>
    <cellStyle name="Standard 257 16 3 3 2" xfId="43721" xr:uid="{00000000-0005-0000-0000-0000B0050000}"/>
    <cellStyle name="Standard 257 16 3 4" xfId="32692" xr:uid="{00000000-0005-0000-0000-0000B1050000}"/>
    <cellStyle name="Standard 257 16 4" xfId="7688" xr:uid="{00000000-0005-0000-0000-0000B2050000}"/>
    <cellStyle name="Standard 257 16 4 2" xfId="20924" xr:uid="{00000000-0005-0000-0000-0000B3050000}"/>
    <cellStyle name="Standard 257 16 4 2 2" xfId="47396" xr:uid="{00000000-0005-0000-0000-0000B4050000}"/>
    <cellStyle name="Standard 257 16 4 3" xfId="34160" xr:uid="{00000000-0005-0000-0000-0000B5050000}"/>
    <cellStyle name="Standard 257 16 5" xfId="14307" xr:uid="{00000000-0005-0000-0000-0000B6050000}"/>
    <cellStyle name="Standard 257 16 5 2" xfId="40779" xr:uid="{00000000-0005-0000-0000-0000B7050000}"/>
    <cellStyle name="Standard 257 16 6" xfId="28280" xr:uid="{00000000-0005-0000-0000-0000B8050000}"/>
    <cellStyle name="Standard 257 17" xfId="2544" xr:uid="{00000000-0005-0000-0000-0000B9050000}"/>
    <cellStyle name="Standard 257 17 2" xfId="11366" xr:uid="{00000000-0005-0000-0000-0000BA050000}"/>
    <cellStyle name="Standard 257 17 2 2" xfId="24602" xr:uid="{00000000-0005-0000-0000-0000BB050000}"/>
    <cellStyle name="Standard 257 17 2 2 2" xfId="51074" xr:uid="{00000000-0005-0000-0000-0000BC050000}"/>
    <cellStyle name="Standard 257 17 2 3" xfId="37838" xr:uid="{00000000-0005-0000-0000-0000BD050000}"/>
    <cellStyle name="Standard 257 17 3" xfId="17985" xr:uid="{00000000-0005-0000-0000-0000BE050000}"/>
    <cellStyle name="Standard 257 17 3 2" xfId="44457" xr:uid="{00000000-0005-0000-0000-0000BF050000}"/>
    <cellStyle name="Standard 257 17 4" xfId="29016" xr:uid="{00000000-0005-0000-0000-0000C0050000}"/>
    <cellStyle name="Standard 257 18" xfId="4749" xr:uid="{00000000-0005-0000-0000-0000C1050000}"/>
    <cellStyle name="Standard 257 18 2" xfId="9159" xr:uid="{00000000-0005-0000-0000-0000C2050000}"/>
    <cellStyle name="Standard 257 18 2 2" xfId="22395" xr:uid="{00000000-0005-0000-0000-0000C3050000}"/>
    <cellStyle name="Standard 257 18 2 2 2" xfId="48867" xr:uid="{00000000-0005-0000-0000-0000C4050000}"/>
    <cellStyle name="Standard 257 18 2 3" xfId="35631" xr:uid="{00000000-0005-0000-0000-0000C5050000}"/>
    <cellStyle name="Standard 257 18 3" xfId="15778" xr:uid="{00000000-0005-0000-0000-0000C6050000}"/>
    <cellStyle name="Standard 257 18 3 2" xfId="42250" xr:uid="{00000000-0005-0000-0000-0000C7050000}"/>
    <cellStyle name="Standard 257 18 4" xfId="31221" xr:uid="{00000000-0005-0000-0000-0000C8050000}"/>
    <cellStyle name="Standard 257 19" xfId="6954" xr:uid="{00000000-0005-0000-0000-0000C9050000}"/>
    <cellStyle name="Standard 257 19 2" xfId="20190" xr:uid="{00000000-0005-0000-0000-0000CA050000}"/>
    <cellStyle name="Standard 257 19 2 2" xfId="46662" xr:uid="{00000000-0005-0000-0000-0000CB050000}"/>
    <cellStyle name="Standard 257 19 3" xfId="33426" xr:uid="{00000000-0005-0000-0000-0000CC050000}"/>
    <cellStyle name="Standard 257 2" xfId="246" xr:uid="{00000000-0005-0000-0000-0000CD050000}"/>
    <cellStyle name="Standard 257 2 10" xfId="468" xr:uid="{00000000-0005-0000-0000-0000CE050000}"/>
    <cellStyle name="Standard 257 2 10 2" xfId="858" xr:uid="{00000000-0005-0000-0000-0000CF050000}"/>
    <cellStyle name="Standard 257 2 10 2 2" xfId="1607" xr:uid="{00000000-0005-0000-0000-0000D0050000}"/>
    <cellStyle name="Standard 257 2 10 2 2 2" xfId="4550" xr:uid="{00000000-0005-0000-0000-0000D1050000}"/>
    <cellStyle name="Standard 257 2 10 2 2 2 2" xfId="13372" xr:uid="{00000000-0005-0000-0000-0000D2050000}"/>
    <cellStyle name="Standard 257 2 10 2 2 2 2 2" xfId="26608" xr:uid="{00000000-0005-0000-0000-0000D3050000}"/>
    <cellStyle name="Standard 257 2 10 2 2 2 2 2 2" xfId="53080" xr:uid="{00000000-0005-0000-0000-0000D4050000}"/>
    <cellStyle name="Standard 257 2 10 2 2 2 2 3" xfId="39844" xr:uid="{00000000-0005-0000-0000-0000D5050000}"/>
    <cellStyle name="Standard 257 2 10 2 2 2 3" xfId="19991" xr:uid="{00000000-0005-0000-0000-0000D6050000}"/>
    <cellStyle name="Standard 257 2 10 2 2 2 3 2" xfId="46463" xr:uid="{00000000-0005-0000-0000-0000D7050000}"/>
    <cellStyle name="Standard 257 2 10 2 2 2 4" xfId="31022" xr:uid="{00000000-0005-0000-0000-0000D8050000}"/>
    <cellStyle name="Standard 257 2 10 2 2 3" xfId="6021" xr:uid="{00000000-0005-0000-0000-0000D9050000}"/>
    <cellStyle name="Standard 257 2 10 2 2 3 2" xfId="10431" xr:uid="{00000000-0005-0000-0000-0000DA050000}"/>
    <cellStyle name="Standard 257 2 10 2 2 3 2 2" xfId="23667" xr:uid="{00000000-0005-0000-0000-0000DB050000}"/>
    <cellStyle name="Standard 257 2 10 2 2 3 2 2 2" xfId="50139" xr:uid="{00000000-0005-0000-0000-0000DC050000}"/>
    <cellStyle name="Standard 257 2 10 2 2 3 2 3" xfId="36903" xr:uid="{00000000-0005-0000-0000-0000DD050000}"/>
    <cellStyle name="Standard 257 2 10 2 2 3 3" xfId="17050" xr:uid="{00000000-0005-0000-0000-0000DE050000}"/>
    <cellStyle name="Standard 257 2 10 2 2 3 3 2" xfId="43522" xr:uid="{00000000-0005-0000-0000-0000DF050000}"/>
    <cellStyle name="Standard 257 2 10 2 2 3 4" xfId="32493" xr:uid="{00000000-0005-0000-0000-0000E0050000}"/>
    <cellStyle name="Standard 257 2 10 2 2 4" xfId="8960" xr:uid="{00000000-0005-0000-0000-0000E1050000}"/>
    <cellStyle name="Standard 257 2 10 2 2 4 2" xfId="22196" xr:uid="{00000000-0005-0000-0000-0000E2050000}"/>
    <cellStyle name="Standard 257 2 10 2 2 4 2 2" xfId="48668" xr:uid="{00000000-0005-0000-0000-0000E3050000}"/>
    <cellStyle name="Standard 257 2 10 2 2 4 3" xfId="35432" xr:uid="{00000000-0005-0000-0000-0000E4050000}"/>
    <cellStyle name="Standard 257 2 10 2 2 5" xfId="15579" xr:uid="{00000000-0005-0000-0000-0000E5050000}"/>
    <cellStyle name="Standard 257 2 10 2 2 5 2" xfId="42051" xr:uid="{00000000-0005-0000-0000-0000E6050000}"/>
    <cellStyle name="Standard 257 2 10 2 2 6" xfId="28081" xr:uid="{00000000-0005-0000-0000-0000E7050000}"/>
    <cellStyle name="Standard 257 2 10 2 3" xfId="2343" xr:uid="{00000000-0005-0000-0000-0000E8050000}"/>
    <cellStyle name="Standard 257 2 10 2 3 2" xfId="3814" xr:uid="{00000000-0005-0000-0000-0000E9050000}"/>
    <cellStyle name="Standard 257 2 10 2 3 2 2" xfId="12636" xr:uid="{00000000-0005-0000-0000-0000EA050000}"/>
    <cellStyle name="Standard 257 2 10 2 3 2 2 2" xfId="25872" xr:uid="{00000000-0005-0000-0000-0000EB050000}"/>
    <cellStyle name="Standard 257 2 10 2 3 2 2 2 2" xfId="52344" xr:uid="{00000000-0005-0000-0000-0000EC050000}"/>
    <cellStyle name="Standard 257 2 10 2 3 2 2 3" xfId="39108" xr:uid="{00000000-0005-0000-0000-0000ED050000}"/>
    <cellStyle name="Standard 257 2 10 2 3 2 3" xfId="19255" xr:uid="{00000000-0005-0000-0000-0000EE050000}"/>
    <cellStyle name="Standard 257 2 10 2 3 2 3 2" xfId="45727" xr:uid="{00000000-0005-0000-0000-0000EF050000}"/>
    <cellStyle name="Standard 257 2 10 2 3 2 4" xfId="30286" xr:uid="{00000000-0005-0000-0000-0000F0050000}"/>
    <cellStyle name="Standard 257 2 10 2 3 3" xfId="6756" xr:uid="{00000000-0005-0000-0000-0000F1050000}"/>
    <cellStyle name="Standard 257 2 10 2 3 3 2" xfId="11166" xr:uid="{00000000-0005-0000-0000-0000F2050000}"/>
    <cellStyle name="Standard 257 2 10 2 3 3 2 2" xfId="24402" xr:uid="{00000000-0005-0000-0000-0000F3050000}"/>
    <cellStyle name="Standard 257 2 10 2 3 3 2 2 2" xfId="50874" xr:uid="{00000000-0005-0000-0000-0000F4050000}"/>
    <cellStyle name="Standard 257 2 10 2 3 3 2 3" xfId="37638" xr:uid="{00000000-0005-0000-0000-0000F5050000}"/>
    <cellStyle name="Standard 257 2 10 2 3 3 3" xfId="17785" xr:uid="{00000000-0005-0000-0000-0000F6050000}"/>
    <cellStyle name="Standard 257 2 10 2 3 3 3 2" xfId="44257" xr:uid="{00000000-0005-0000-0000-0000F7050000}"/>
    <cellStyle name="Standard 257 2 10 2 3 3 4" xfId="33228" xr:uid="{00000000-0005-0000-0000-0000F8050000}"/>
    <cellStyle name="Standard 257 2 10 2 3 4" xfId="8224" xr:uid="{00000000-0005-0000-0000-0000F9050000}"/>
    <cellStyle name="Standard 257 2 10 2 3 4 2" xfId="21460" xr:uid="{00000000-0005-0000-0000-0000FA050000}"/>
    <cellStyle name="Standard 257 2 10 2 3 4 2 2" xfId="47932" xr:uid="{00000000-0005-0000-0000-0000FB050000}"/>
    <cellStyle name="Standard 257 2 10 2 3 4 3" xfId="34696" xr:uid="{00000000-0005-0000-0000-0000FC050000}"/>
    <cellStyle name="Standard 257 2 10 2 3 5" xfId="14843" xr:uid="{00000000-0005-0000-0000-0000FD050000}"/>
    <cellStyle name="Standard 257 2 10 2 3 5 2" xfId="41315" xr:uid="{00000000-0005-0000-0000-0000FE050000}"/>
    <cellStyle name="Standard 257 2 10 2 3 6" xfId="28816" xr:uid="{00000000-0005-0000-0000-0000FF050000}"/>
    <cellStyle name="Standard 257 2 10 2 4" xfId="3080" xr:uid="{00000000-0005-0000-0000-000000060000}"/>
    <cellStyle name="Standard 257 2 10 2 4 2" xfId="11902" xr:uid="{00000000-0005-0000-0000-000001060000}"/>
    <cellStyle name="Standard 257 2 10 2 4 2 2" xfId="25138" xr:uid="{00000000-0005-0000-0000-000002060000}"/>
    <cellStyle name="Standard 257 2 10 2 4 2 2 2" xfId="51610" xr:uid="{00000000-0005-0000-0000-000003060000}"/>
    <cellStyle name="Standard 257 2 10 2 4 2 3" xfId="38374" xr:uid="{00000000-0005-0000-0000-000004060000}"/>
    <cellStyle name="Standard 257 2 10 2 4 3" xfId="18521" xr:uid="{00000000-0005-0000-0000-000005060000}"/>
    <cellStyle name="Standard 257 2 10 2 4 3 2" xfId="44993" xr:uid="{00000000-0005-0000-0000-000006060000}"/>
    <cellStyle name="Standard 257 2 10 2 4 4" xfId="29552" xr:uid="{00000000-0005-0000-0000-000007060000}"/>
    <cellStyle name="Standard 257 2 10 2 5" xfId="5285" xr:uid="{00000000-0005-0000-0000-000008060000}"/>
    <cellStyle name="Standard 257 2 10 2 5 2" xfId="9695" xr:uid="{00000000-0005-0000-0000-000009060000}"/>
    <cellStyle name="Standard 257 2 10 2 5 2 2" xfId="22931" xr:uid="{00000000-0005-0000-0000-00000A060000}"/>
    <cellStyle name="Standard 257 2 10 2 5 2 2 2" xfId="49403" xr:uid="{00000000-0005-0000-0000-00000B060000}"/>
    <cellStyle name="Standard 257 2 10 2 5 2 3" xfId="36167" xr:uid="{00000000-0005-0000-0000-00000C060000}"/>
    <cellStyle name="Standard 257 2 10 2 5 3" xfId="16314" xr:uid="{00000000-0005-0000-0000-00000D060000}"/>
    <cellStyle name="Standard 257 2 10 2 5 3 2" xfId="42786" xr:uid="{00000000-0005-0000-0000-00000E060000}"/>
    <cellStyle name="Standard 257 2 10 2 5 4" xfId="31757" xr:uid="{00000000-0005-0000-0000-00000F060000}"/>
    <cellStyle name="Standard 257 2 10 2 6" xfId="7490" xr:uid="{00000000-0005-0000-0000-000010060000}"/>
    <cellStyle name="Standard 257 2 10 2 6 2" xfId="20726" xr:uid="{00000000-0005-0000-0000-000011060000}"/>
    <cellStyle name="Standard 257 2 10 2 6 2 2" xfId="47198" xr:uid="{00000000-0005-0000-0000-000012060000}"/>
    <cellStyle name="Standard 257 2 10 2 6 3" xfId="33962" xr:uid="{00000000-0005-0000-0000-000013060000}"/>
    <cellStyle name="Standard 257 2 10 2 7" xfId="14109" xr:uid="{00000000-0005-0000-0000-000014060000}"/>
    <cellStyle name="Standard 257 2 10 2 7 2" xfId="40581" xr:uid="{00000000-0005-0000-0000-000015060000}"/>
    <cellStyle name="Standard 257 2 10 2 8" xfId="27345" xr:uid="{00000000-0005-0000-0000-000016060000}"/>
    <cellStyle name="Standard 257 2 10 3" xfId="1241" xr:uid="{00000000-0005-0000-0000-000017060000}"/>
    <cellStyle name="Standard 257 2 10 3 2" xfId="4184" xr:uid="{00000000-0005-0000-0000-000018060000}"/>
    <cellStyle name="Standard 257 2 10 3 2 2" xfId="13006" xr:uid="{00000000-0005-0000-0000-000019060000}"/>
    <cellStyle name="Standard 257 2 10 3 2 2 2" xfId="26242" xr:uid="{00000000-0005-0000-0000-00001A060000}"/>
    <cellStyle name="Standard 257 2 10 3 2 2 2 2" xfId="52714" xr:uid="{00000000-0005-0000-0000-00001B060000}"/>
    <cellStyle name="Standard 257 2 10 3 2 2 3" xfId="39478" xr:uid="{00000000-0005-0000-0000-00001C060000}"/>
    <cellStyle name="Standard 257 2 10 3 2 3" xfId="19625" xr:uid="{00000000-0005-0000-0000-00001D060000}"/>
    <cellStyle name="Standard 257 2 10 3 2 3 2" xfId="46097" xr:uid="{00000000-0005-0000-0000-00001E060000}"/>
    <cellStyle name="Standard 257 2 10 3 2 4" xfId="30656" xr:uid="{00000000-0005-0000-0000-00001F060000}"/>
    <cellStyle name="Standard 257 2 10 3 3" xfId="5655" xr:uid="{00000000-0005-0000-0000-000020060000}"/>
    <cellStyle name="Standard 257 2 10 3 3 2" xfId="10065" xr:uid="{00000000-0005-0000-0000-000021060000}"/>
    <cellStyle name="Standard 257 2 10 3 3 2 2" xfId="23301" xr:uid="{00000000-0005-0000-0000-000022060000}"/>
    <cellStyle name="Standard 257 2 10 3 3 2 2 2" xfId="49773" xr:uid="{00000000-0005-0000-0000-000023060000}"/>
    <cellStyle name="Standard 257 2 10 3 3 2 3" xfId="36537" xr:uid="{00000000-0005-0000-0000-000024060000}"/>
    <cellStyle name="Standard 257 2 10 3 3 3" xfId="16684" xr:uid="{00000000-0005-0000-0000-000025060000}"/>
    <cellStyle name="Standard 257 2 10 3 3 3 2" xfId="43156" xr:uid="{00000000-0005-0000-0000-000026060000}"/>
    <cellStyle name="Standard 257 2 10 3 3 4" xfId="32127" xr:uid="{00000000-0005-0000-0000-000027060000}"/>
    <cellStyle name="Standard 257 2 10 3 4" xfId="8594" xr:uid="{00000000-0005-0000-0000-000028060000}"/>
    <cellStyle name="Standard 257 2 10 3 4 2" xfId="21830" xr:uid="{00000000-0005-0000-0000-000029060000}"/>
    <cellStyle name="Standard 257 2 10 3 4 2 2" xfId="48302" xr:uid="{00000000-0005-0000-0000-00002A060000}"/>
    <cellStyle name="Standard 257 2 10 3 4 3" xfId="35066" xr:uid="{00000000-0005-0000-0000-00002B060000}"/>
    <cellStyle name="Standard 257 2 10 3 5" xfId="15213" xr:uid="{00000000-0005-0000-0000-00002C060000}"/>
    <cellStyle name="Standard 257 2 10 3 5 2" xfId="41685" xr:uid="{00000000-0005-0000-0000-00002D060000}"/>
    <cellStyle name="Standard 257 2 10 3 6" xfId="27715" xr:uid="{00000000-0005-0000-0000-00002E060000}"/>
    <cellStyle name="Standard 257 2 10 4" xfId="1977" xr:uid="{00000000-0005-0000-0000-00002F060000}"/>
    <cellStyle name="Standard 257 2 10 4 2" xfId="3448" xr:uid="{00000000-0005-0000-0000-000030060000}"/>
    <cellStyle name="Standard 257 2 10 4 2 2" xfId="12270" xr:uid="{00000000-0005-0000-0000-000031060000}"/>
    <cellStyle name="Standard 257 2 10 4 2 2 2" xfId="25506" xr:uid="{00000000-0005-0000-0000-000032060000}"/>
    <cellStyle name="Standard 257 2 10 4 2 2 2 2" xfId="51978" xr:uid="{00000000-0005-0000-0000-000033060000}"/>
    <cellStyle name="Standard 257 2 10 4 2 2 3" xfId="38742" xr:uid="{00000000-0005-0000-0000-000034060000}"/>
    <cellStyle name="Standard 257 2 10 4 2 3" xfId="18889" xr:uid="{00000000-0005-0000-0000-000035060000}"/>
    <cellStyle name="Standard 257 2 10 4 2 3 2" xfId="45361" xr:uid="{00000000-0005-0000-0000-000036060000}"/>
    <cellStyle name="Standard 257 2 10 4 2 4" xfId="29920" xr:uid="{00000000-0005-0000-0000-000037060000}"/>
    <cellStyle name="Standard 257 2 10 4 3" xfId="6390" xr:uid="{00000000-0005-0000-0000-000038060000}"/>
    <cellStyle name="Standard 257 2 10 4 3 2" xfId="10800" xr:uid="{00000000-0005-0000-0000-000039060000}"/>
    <cellStyle name="Standard 257 2 10 4 3 2 2" xfId="24036" xr:uid="{00000000-0005-0000-0000-00003A060000}"/>
    <cellStyle name="Standard 257 2 10 4 3 2 2 2" xfId="50508" xr:uid="{00000000-0005-0000-0000-00003B060000}"/>
    <cellStyle name="Standard 257 2 10 4 3 2 3" xfId="37272" xr:uid="{00000000-0005-0000-0000-00003C060000}"/>
    <cellStyle name="Standard 257 2 10 4 3 3" xfId="17419" xr:uid="{00000000-0005-0000-0000-00003D060000}"/>
    <cellStyle name="Standard 257 2 10 4 3 3 2" xfId="43891" xr:uid="{00000000-0005-0000-0000-00003E060000}"/>
    <cellStyle name="Standard 257 2 10 4 3 4" xfId="32862" xr:uid="{00000000-0005-0000-0000-00003F060000}"/>
    <cellStyle name="Standard 257 2 10 4 4" xfId="7858" xr:uid="{00000000-0005-0000-0000-000040060000}"/>
    <cellStyle name="Standard 257 2 10 4 4 2" xfId="21094" xr:uid="{00000000-0005-0000-0000-000041060000}"/>
    <cellStyle name="Standard 257 2 10 4 4 2 2" xfId="47566" xr:uid="{00000000-0005-0000-0000-000042060000}"/>
    <cellStyle name="Standard 257 2 10 4 4 3" xfId="34330" xr:uid="{00000000-0005-0000-0000-000043060000}"/>
    <cellStyle name="Standard 257 2 10 4 5" xfId="14477" xr:uid="{00000000-0005-0000-0000-000044060000}"/>
    <cellStyle name="Standard 257 2 10 4 5 2" xfId="40949" xr:uid="{00000000-0005-0000-0000-000045060000}"/>
    <cellStyle name="Standard 257 2 10 4 6" xfId="28450" xr:uid="{00000000-0005-0000-0000-000046060000}"/>
    <cellStyle name="Standard 257 2 10 5" xfId="2714" xr:uid="{00000000-0005-0000-0000-000047060000}"/>
    <cellStyle name="Standard 257 2 10 5 2" xfId="11536" xr:uid="{00000000-0005-0000-0000-000048060000}"/>
    <cellStyle name="Standard 257 2 10 5 2 2" xfId="24772" xr:uid="{00000000-0005-0000-0000-000049060000}"/>
    <cellStyle name="Standard 257 2 10 5 2 2 2" xfId="51244" xr:uid="{00000000-0005-0000-0000-00004A060000}"/>
    <cellStyle name="Standard 257 2 10 5 2 3" xfId="38008" xr:uid="{00000000-0005-0000-0000-00004B060000}"/>
    <cellStyle name="Standard 257 2 10 5 3" xfId="18155" xr:uid="{00000000-0005-0000-0000-00004C060000}"/>
    <cellStyle name="Standard 257 2 10 5 3 2" xfId="44627" xr:uid="{00000000-0005-0000-0000-00004D060000}"/>
    <cellStyle name="Standard 257 2 10 5 4" xfId="29186" xr:uid="{00000000-0005-0000-0000-00004E060000}"/>
    <cellStyle name="Standard 257 2 10 6" xfId="4919" xr:uid="{00000000-0005-0000-0000-00004F060000}"/>
    <cellStyle name="Standard 257 2 10 6 2" xfId="9329" xr:uid="{00000000-0005-0000-0000-000050060000}"/>
    <cellStyle name="Standard 257 2 10 6 2 2" xfId="22565" xr:uid="{00000000-0005-0000-0000-000051060000}"/>
    <cellStyle name="Standard 257 2 10 6 2 2 2" xfId="49037" xr:uid="{00000000-0005-0000-0000-000052060000}"/>
    <cellStyle name="Standard 257 2 10 6 2 3" xfId="35801" xr:uid="{00000000-0005-0000-0000-000053060000}"/>
    <cellStyle name="Standard 257 2 10 6 3" xfId="15948" xr:uid="{00000000-0005-0000-0000-000054060000}"/>
    <cellStyle name="Standard 257 2 10 6 3 2" xfId="42420" xr:uid="{00000000-0005-0000-0000-000055060000}"/>
    <cellStyle name="Standard 257 2 10 6 4" xfId="31391" xr:uid="{00000000-0005-0000-0000-000056060000}"/>
    <cellStyle name="Standard 257 2 10 7" xfId="7124" xr:uid="{00000000-0005-0000-0000-000057060000}"/>
    <cellStyle name="Standard 257 2 10 7 2" xfId="20360" xr:uid="{00000000-0005-0000-0000-000058060000}"/>
    <cellStyle name="Standard 257 2 10 7 2 2" xfId="46832" xr:uid="{00000000-0005-0000-0000-000059060000}"/>
    <cellStyle name="Standard 257 2 10 7 3" xfId="33596" xr:uid="{00000000-0005-0000-0000-00005A060000}"/>
    <cellStyle name="Standard 257 2 10 8" xfId="13743" xr:uid="{00000000-0005-0000-0000-00005B060000}"/>
    <cellStyle name="Standard 257 2 10 8 2" xfId="40215" xr:uid="{00000000-0005-0000-0000-00005C060000}"/>
    <cellStyle name="Standard 257 2 10 9" xfId="26979" xr:uid="{00000000-0005-0000-0000-00005D060000}"/>
    <cellStyle name="Standard 257 2 11" xfId="659" xr:uid="{00000000-0005-0000-0000-00005E060000}"/>
    <cellStyle name="Standard 257 2 11 2" xfId="1047" xr:uid="{00000000-0005-0000-0000-00005F060000}"/>
    <cellStyle name="Standard 257 2 11 2 2" xfId="1790" xr:uid="{00000000-0005-0000-0000-000060060000}"/>
    <cellStyle name="Standard 257 2 11 2 2 2" xfId="4733" xr:uid="{00000000-0005-0000-0000-000061060000}"/>
    <cellStyle name="Standard 257 2 11 2 2 2 2" xfId="13555" xr:uid="{00000000-0005-0000-0000-000062060000}"/>
    <cellStyle name="Standard 257 2 11 2 2 2 2 2" xfId="26791" xr:uid="{00000000-0005-0000-0000-000063060000}"/>
    <cellStyle name="Standard 257 2 11 2 2 2 2 2 2" xfId="53263" xr:uid="{00000000-0005-0000-0000-000064060000}"/>
    <cellStyle name="Standard 257 2 11 2 2 2 2 3" xfId="40027" xr:uid="{00000000-0005-0000-0000-000065060000}"/>
    <cellStyle name="Standard 257 2 11 2 2 2 3" xfId="20174" xr:uid="{00000000-0005-0000-0000-000066060000}"/>
    <cellStyle name="Standard 257 2 11 2 2 2 3 2" xfId="46646" xr:uid="{00000000-0005-0000-0000-000067060000}"/>
    <cellStyle name="Standard 257 2 11 2 2 2 4" xfId="31205" xr:uid="{00000000-0005-0000-0000-000068060000}"/>
    <cellStyle name="Standard 257 2 11 2 2 3" xfId="6204" xr:uid="{00000000-0005-0000-0000-000069060000}"/>
    <cellStyle name="Standard 257 2 11 2 2 3 2" xfId="10614" xr:uid="{00000000-0005-0000-0000-00006A060000}"/>
    <cellStyle name="Standard 257 2 11 2 2 3 2 2" xfId="23850" xr:uid="{00000000-0005-0000-0000-00006B060000}"/>
    <cellStyle name="Standard 257 2 11 2 2 3 2 2 2" xfId="50322" xr:uid="{00000000-0005-0000-0000-00006C060000}"/>
    <cellStyle name="Standard 257 2 11 2 2 3 2 3" xfId="37086" xr:uid="{00000000-0005-0000-0000-00006D060000}"/>
    <cellStyle name="Standard 257 2 11 2 2 3 3" xfId="17233" xr:uid="{00000000-0005-0000-0000-00006E060000}"/>
    <cellStyle name="Standard 257 2 11 2 2 3 3 2" xfId="43705" xr:uid="{00000000-0005-0000-0000-00006F060000}"/>
    <cellStyle name="Standard 257 2 11 2 2 3 4" xfId="32676" xr:uid="{00000000-0005-0000-0000-000070060000}"/>
    <cellStyle name="Standard 257 2 11 2 2 4" xfId="9143" xr:uid="{00000000-0005-0000-0000-000071060000}"/>
    <cellStyle name="Standard 257 2 11 2 2 4 2" xfId="22379" xr:uid="{00000000-0005-0000-0000-000072060000}"/>
    <cellStyle name="Standard 257 2 11 2 2 4 2 2" xfId="48851" xr:uid="{00000000-0005-0000-0000-000073060000}"/>
    <cellStyle name="Standard 257 2 11 2 2 4 3" xfId="35615" xr:uid="{00000000-0005-0000-0000-000074060000}"/>
    <cellStyle name="Standard 257 2 11 2 2 5" xfId="15762" xr:uid="{00000000-0005-0000-0000-000075060000}"/>
    <cellStyle name="Standard 257 2 11 2 2 5 2" xfId="42234" xr:uid="{00000000-0005-0000-0000-000076060000}"/>
    <cellStyle name="Standard 257 2 11 2 2 6" xfId="28264" xr:uid="{00000000-0005-0000-0000-000077060000}"/>
    <cellStyle name="Standard 257 2 11 2 3" xfId="2526" xr:uid="{00000000-0005-0000-0000-000078060000}"/>
    <cellStyle name="Standard 257 2 11 2 3 2" xfId="3997" xr:uid="{00000000-0005-0000-0000-000079060000}"/>
    <cellStyle name="Standard 257 2 11 2 3 2 2" xfId="12819" xr:uid="{00000000-0005-0000-0000-00007A060000}"/>
    <cellStyle name="Standard 257 2 11 2 3 2 2 2" xfId="26055" xr:uid="{00000000-0005-0000-0000-00007B060000}"/>
    <cellStyle name="Standard 257 2 11 2 3 2 2 2 2" xfId="52527" xr:uid="{00000000-0005-0000-0000-00007C060000}"/>
    <cellStyle name="Standard 257 2 11 2 3 2 2 3" xfId="39291" xr:uid="{00000000-0005-0000-0000-00007D060000}"/>
    <cellStyle name="Standard 257 2 11 2 3 2 3" xfId="19438" xr:uid="{00000000-0005-0000-0000-00007E060000}"/>
    <cellStyle name="Standard 257 2 11 2 3 2 3 2" xfId="45910" xr:uid="{00000000-0005-0000-0000-00007F060000}"/>
    <cellStyle name="Standard 257 2 11 2 3 2 4" xfId="30469" xr:uid="{00000000-0005-0000-0000-000080060000}"/>
    <cellStyle name="Standard 257 2 11 2 3 3" xfId="6939" xr:uid="{00000000-0005-0000-0000-000081060000}"/>
    <cellStyle name="Standard 257 2 11 2 3 3 2" xfId="11349" xr:uid="{00000000-0005-0000-0000-000082060000}"/>
    <cellStyle name="Standard 257 2 11 2 3 3 2 2" xfId="24585" xr:uid="{00000000-0005-0000-0000-000083060000}"/>
    <cellStyle name="Standard 257 2 11 2 3 3 2 2 2" xfId="51057" xr:uid="{00000000-0005-0000-0000-000084060000}"/>
    <cellStyle name="Standard 257 2 11 2 3 3 2 3" xfId="37821" xr:uid="{00000000-0005-0000-0000-000085060000}"/>
    <cellStyle name="Standard 257 2 11 2 3 3 3" xfId="17968" xr:uid="{00000000-0005-0000-0000-000086060000}"/>
    <cellStyle name="Standard 257 2 11 2 3 3 3 2" xfId="44440" xr:uid="{00000000-0005-0000-0000-000087060000}"/>
    <cellStyle name="Standard 257 2 11 2 3 3 4" xfId="33411" xr:uid="{00000000-0005-0000-0000-000088060000}"/>
    <cellStyle name="Standard 257 2 11 2 3 4" xfId="8407" xr:uid="{00000000-0005-0000-0000-000089060000}"/>
    <cellStyle name="Standard 257 2 11 2 3 4 2" xfId="21643" xr:uid="{00000000-0005-0000-0000-00008A060000}"/>
    <cellStyle name="Standard 257 2 11 2 3 4 2 2" xfId="48115" xr:uid="{00000000-0005-0000-0000-00008B060000}"/>
    <cellStyle name="Standard 257 2 11 2 3 4 3" xfId="34879" xr:uid="{00000000-0005-0000-0000-00008C060000}"/>
    <cellStyle name="Standard 257 2 11 2 3 5" xfId="15026" xr:uid="{00000000-0005-0000-0000-00008D060000}"/>
    <cellStyle name="Standard 257 2 11 2 3 5 2" xfId="41498" xr:uid="{00000000-0005-0000-0000-00008E060000}"/>
    <cellStyle name="Standard 257 2 11 2 3 6" xfId="28999" xr:uid="{00000000-0005-0000-0000-00008F060000}"/>
    <cellStyle name="Standard 257 2 11 2 4" xfId="3263" xr:uid="{00000000-0005-0000-0000-000090060000}"/>
    <cellStyle name="Standard 257 2 11 2 4 2" xfId="12085" xr:uid="{00000000-0005-0000-0000-000091060000}"/>
    <cellStyle name="Standard 257 2 11 2 4 2 2" xfId="25321" xr:uid="{00000000-0005-0000-0000-000092060000}"/>
    <cellStyle name="Standard 257 2 11 2 4 2 2 2" xfId="51793" xr:uid="{00000000-0005-0000-0000-000093060000}"/>
    <cellStyle name="Standard 257 2 11 2 4 2 3" xfId="38557" xr:uid="{00000000-0005-0000-0000-000094060000}"/>
    <cellStyle name="Standard 257 2 11 2 4 3" xfId="18704" xr:uid="{00000000-0005-0000-0000-000095060000}"/>
    <cellStyle name="Standard 257 2 11 2 4 3 2" xfId="45176" xr:uid="{00000000-0005-0000-0000-000096060000}"/>
    <cellStyle name="Standard 257 2 11 2 4 4" xfId="29735" xr:uid="{00000000-0005-0000-0000-000097060000}"/>
    <cellStyle name="Standard 257 2 11 2 5" xfId="5468" xr:uid="{00000000-0005-0000-0000-000098060000}"/>
    <cellStyle name="Standard 257 2 11 2 5 2" xfId="9878" xr:uid="{00000000-0005-0000-0000-000099060000}"/>
    <cellStyle name="Standard 257 2 11 2 5 2 2" xfId="23114" xr:uid="{00000000-0005-0000-0000-00009A060000}"/>
    <cellStyle name="Standard 257 2 11 2 5 2 2 2" xfId="49586" xr:uid="{00000000-0005-0000-0000-00009B060000}"/>
    <cellStyle name="Standard 257 2 11 2 5 2 3" xfId="36350" xr:uid="{00000000-0005-0000-0000-00009C060000}"/>
    <cellStyle name="Standard 257 2 11 2 5 3" xfId="16497" xr:uid="{00000000-0005-0000-0000-00009D060000}"/>
    <cellStyle name="Standard 257 2 11 2 5 3 2" xfId="42969" xr:uid="{00000000-0005-0000-0000-00009E060000}"/>
    <cellStyle name="Standard 257 2 11 2 5 4" xfId="31940" xr:uid="{00000000-0005-0000-0000-00009F060000}"/>
    <cellStyle name="Standard 257 2 11 2 6" xfId="7673" xr:uid="{00000000-0005-0000-0000-0000A0060000}"/>
    <cellStyle name="Standard 257 2 11 2 6 2" xfId="20909" xr:uid="{00000000-0005-0000-0000-0000A1060000}"/>
    <cellStyle name="Standard 257 2 11 2 6 2 2" xfId="47381" xr:uid="{00000000-0005-0000-0000-0000A2060000}"/>
    <cellStyle name="Standard 257 2 11 2 6 3" xfId="34145" xr:uid="{00000000-0005-0000-0000-0000A3060000}"/>
    <cellStyle name="Standard 257 2 11 2 7" xfId="14292" xr:uid="{00000000-0005-0000-0000-0000A4060000}"/>
    <cellStyle name="Standard 257 2 11 2 7 2" xfId="40764" xr:uid="{00000000-0005-0000-0000-0000A5060000}"/>
    <cellStyle name="Standard 257 2 11 2 8" xfId="27528" xr:uid="{00000000-0005-0000-0000-0000A6060000}"/>
    <cellStyle name="Standard 257 2 11 3" xfId="1424" xr:uid="{00000000-0005-0000-0000-0000A7060000}"/>
    <cellStyle name="Standard 257 2 11 3 2" xfId="4367" xr:uid="{00000000-0005-0000-0000-0000A8060000}"/>
    <cellStyle name="Standard 257 2 11 3 2 2" xfId="13189" xr:uid="{00000000-0005-0000-0000-0000A9060000}"/>
    <cellStyle name="Standard 257 2 11 3 2 2 2" xfId="26425" xr:uid="{00000000-0005-0000-0000-0000AA060000}"/>
    <cellStyle name="Standard 257 2 11 3 2 2 2 2" xfId="52897" xr:uid="{00000000-0005-0000-0000-0000AB060000}"/>
    <cellStyle name="Standard 257 2 11 3 2 2 3" xfId="39661" xr:uid="{00000000-0005-0000-0000-0000AC060000}"/>
    <cellStyle name="Standard 257 2 11 3 2 3" xfId="19808" xr:uid="{00000000-0005-0000-0000-0000AD060000}"/>
    <cellStyle name="Standard 257 2 11 3 2 3 2" xfId="46280" xr:uid="{00000000-0005-0000-0000-0000AE060000}"/>
    <cellStyle name="Standard 257 2 11 3 2 4" xfId="30839" xr:uid="{00000000-0005-0000-0000-0000AF060000}"/>
    <cellStyle name="Standard 257 2 11 3 3" xfId="5838" xr:uid="{00000000-0005-0000-0000-0000B0060000}"/>
    <cellStyle name="Standard 257 2 11 3 3 2" xfId="10248" xr:uid="{00000000-0005-0000-0000-0000B1060000}"/>
    <cellStyle name="Standard 257 2 11 3 3 2 2" xfId="23484" xr:uid="{00000000-0005-0000-0000-0000B2060000}"/>
    <cellStyle name="Standard 257 2 11 3 3 2 2 2" xfId="49956" xr:uid="{00000000-0005-0000-0000-0000B3060000}"/>
    <cellStyle name="Standard 257 2 11 3 3 2 3" xfId="36720" xr:uid="{00000000-0005-0000-0000-0000B4060000}"/>
    <cellStyle name="Standard 257 2 11 3 3 3" xfId="16867" xr:uid="{00000000-0005-0000-0000-0000B5060000}"/>
    <cellStyle name="Standard 257 2 11 3 3 3 2" xfId="43339" xr:uid="{00000000-0005-0000-0000-0000B6060000}"/>
    <cellStyle name="Standard 257 2 11 3 3 4" xfId="32310" xr:uid="{00000000-0005-0000-0000-0000B7060000}"/>
    <cellStyle name="Standard 257 2 11 3 4" xfId="8777" xr:uid="{00000000-0005-0000-0000-0000B8060000}"/>
    <cellStyle name="Standard 257 2 11 3 4 2" xfId="22013" xr:uid="{00000000-0005-0000-0000-0000B9060000}"/>
    <cellStyle name="Standard 257 2 11 3 4 2 2" xfId="48485" xr:uid="{00000000-0005-0000-0000-0000BA060000}"/>
    <cellStyle name="Standard 257 2 11 3 4 3" xfId="35249" xr:uid="{00000000-0005-0000-0000-0000BB060000}"/>
    <cellStyle name="Standard 257 2 11 3 5" xfId="15396" xr:uid="{00000000-0005-0000-0000-0000BC060000}"/>
    <cellStyle name="Standard 257 2 11 3 5 2" xfId="41868" xr:uid="{00000000-0005-0000-0000-0000BD060000}"/>
    <cellStyle name="Standard 257 2 11 3 6" xfId="27898" xr:uid="{00000000-0005-0000-0000-0000BE060000}"/>
    <cellStyle name="Standard 257 2 11 4" xfId="2160" xr:uid="{00000000-0005-0000-0000-0000BF060000}"/>
    <cellStyle name="Standard 257 2 11 4 2" xfId="3631" xr:uid="{00000000-0005-0000-0000-0000C0060000}"/>
    <cellStyle name="Standard 257 2 11 4 2 2" xfId="12453" xr:uid="{00000000-0005-0000-0000-0000C1060000}"/>
    <cellStyle name="Standard 257 2 11 4 2 2 2" xfId="25689" xr:uid="{00000000-0005-0000-0000-0000C2060000}"/>
    <cellStyle name="Standard 257 2 11 4 2 2 2 2" xfId="52161" xr:uid="{00000000-0005-0000-0000-0000C3060000}"/>
    <cellStyle name="Standard 257 2 11 4 2 2 3" xfId="38925" xr:uid="{00000000-0005-0000-0000-0000C4060000}"/>
    <cellStyle name="Standard 257 2 11 4 2 3" xfId="19072" xr:uid="{00000000-0005-0000-0000-0000C5060000}"/>
    <cellStyle name="Standard 257 2 11 4 2 3 2" xfId="45544" xr:uid="{00000000-0005-0000-0000-0000C6060000}"/>
    <cellStyle name="Standard 257 2 11 4 2 4" xfId="30103" xr:uid="{00000000-0005-0000-0000-0000C7060000}"/>
    <cellStyle name="Standard 257 2 11 4 3" xfId="6573" xr:uid="{00000000-0005-0000-0000-0000C8060000}"/>
    <cellStyle name="Standard 257 2 11 4 3 2" xfId="10983" xr:uid="{00000000-0005-0000-0000-0000C9060000}"/>
    <cellStyle name="Standard 257 2 11 4 3 2 2" xfId="24219" xr:uid="{00000000-0005-0000-0000-0000CA060000}"/>
    <cellStyle name="Standard 257 2 11 4 3 2 2 2" xfId="50691" xr:uid="{00000000-0005-0000-0000-0000CB060000}"/>
    <cellStyle name="Standard 257 2 11 4 3 2 3" xfId="37455" xr:uid="{00000000-0005-0000-0000-0000CC060000}"/>
    <cellStyle name="Standard 257 2 11 4 3 3" xfId="17602" xr:uid="{00000000-0005-0000-0000-0000CD060000}"/>
    <cellStyle name="Standard 257 2 11 4 3 3 2" xfId="44074" xr:uid="{00000000-0005-0000-0000-0000CE060000}"/>
    <cellStyle name="Standard 257 2 11 4 3 4" xfId="33045" xr:uid="{00000000-0005-0000-0000-0000CF060000}"/>
    <cellStyle name="Standard 257 2 11 4 4" xfId="8041" xr:uid="{00000000-0005-0000-0000-0000D0060000}"/>
    <cellStyle name="Standard 257 2 11 4 4 2" xfId="21277" xr:uid="{00000000-0005-0000-0000-0000D1060000}"/>
    <cellStyle name="Standard 257 2 11 4 4 2 2" xfId="47749" xr:uid="{00000000-0005-0000-0000-0000D2060000}"/>
    <cellStyle name="Standard 257 2 11 4 4 3" xfId="34513" xr:uid="{00000000-0005-0000-0000-0000D3060000}"/>
    <cellStyle name="Standard 257 2 11 4 5" xfId="14660" xr:uid="{00000000-0005-0000-0000-0000D4060000}"/>
    <cellStyle name="Standard 257 2 11 4 5 2" xfId="41132" xr:uid="{00000000-0005-0000-0000-0000D5060000}"/>
    <cellStyle name="Standard 257 2 11 4 6" xfId="28633" xr:uid="{00000000-0005-0000-0000-0000D6060000}"/>
    <cellStyle name="Standard 257 2 11 5" xfId="2897" xr:uid="{00000000-0005-0000-0000-0000D7060000}"/>
    <cellStyle name="Standard 257 2 11 5 2" xfId="11719" xr:uid="{00000000-0005-0000-0000-0000D8060000}"/>
    <cellStyle name="Standard 257 2 11 5 2 2" xfId="24955" xr:uid="{00000000-0005-0000-0000-0000D9060000}"/>
    <cellStyle name="Standard 257 2 11 5 2 2 2" xfId="51427" xr:uid="{00000000-0005-0000-0000-0000DA060000}"/>
    <cellStyle name="Standard 257 2 11 5 2 3" xfId="38191" xr:uid="{00000000-0005-0000-0000-0000DB060000}"/>
    <cellStyle name="Standard 257 2 11 5 3" xfId="18338" xr:uid="{00000000-0005-0000-0000-0000DC060000}"/>
    <cellStyle name="Standard 257 2 11 5 3 2" xfId="44810" xr:uid="{00000000-0005-0000-0000-0000DD060000}"/>
    <cellStyle name="Standard 257 2 11 5 4" xfId="29369" xr:uid="{00000000-0005-0000-0000-0000DE060000}"/>
    <cellStyle name="Standard 257 2 11 6" xfId="5102" xr:uid="{00000000-0005-0000-0000-0000DF060000}"/>
    <cellStyle name="Standard 257 2 11 6 2" xfId="9512" xr:uid="{00000000-0005-0000-0000-0000E0060000}"/>
    <cellStyle name="Standard 257 2 11 6 2 2" xfId="22748" xr:uid="{00000000-0005-0000-0000-0000E1060000}"/>
    <cellStyle name="Standard 257 2 11 6 2 2 2" xfId="49220" xr:uid="{00000000-0005-0000-0000-0000E2060000}"/>
    <cellStyle name="Standard 257 2 11 6 2 3" xfId="35984" xr:uid="{00000000-0005-0000-0000-0000E3060000}"/>
    <cellStyle name="Standard 257 2 11 6 3" xfId="16131" xr:uid="{00000000-0005-0000-0000-0000E4060000}"/>
    <cellStyle name="Standard 257 2 11 6 3 2" xfId="42603" xr:uid="{00000000-0005-0000-0000-0000E5060000}"/>
    <cellStyle name="Standard 257 2 11 6 4" xfId="31574" xr:uid="{00000000-0005-0000-0000-0000E6060000}"/>
    <cellStyle name="Standard 257 2 11 7" xfId="7307" xr:uid="{00000000-0005-0000-0000-0000E7060000}"/>
    <cellStyle name="Standard 257 2 11 7 2" xfId="20543" xr:uid="{00000000-0005-0000-0000-0000E8060000}"/>
    <cellStyle name="Standard 257 2 11 7 2 2" xfId="47015" xr:uid="{00000000-0005-0000-0000-0000E9060000}"/>
    <cellStyle name="Standard 257 2 11 7 3" xfId="33779" xr:uid="{00000000-0005-0000-0000-0000EA060000}"/>
    <cellStyle name="Standard 257 2 11 8" xfId="13926" xr:uid="{00000000-0005-0000-0000-0000EB060000}"/>
    <cellStyle name="Standard 257 2 11 8 2" xfId="40398" xr:uid="{00000000-0005-0000-0000-0000EC060000}"/>
    <cellStyle name="Standard 257 2 11 9" xfId="27162" xr:uid="{00000000-0005-0000-0000-0000ED060000}"/>
    <cellStyle name="Standard 257 2 12" xfId="688" xr:uid="{00000000-0005-0000-0000-0000EE060000}"/>
    <cellStyle name="Standard 257 2 12 2" xfId="1438" xr:uid="{00000000-0005-0000-0000-0000EF060000}"/>
    <cellStyle name="Standard 257 2 12 2 2" xfId="4381" xr:uid="{00000000-0005-0000-0000-0000F0060000}"/>
    <cellStyle name="Standard 257 2 12 2 2 2" xfId="13203" xr:uid="{00000000-0005-0000-0000-0000F1060000}"/>
    <cellStyle name="Standard 257 2 12 2 2 2 2" xfId="26439" xr:uid="{00000000-0005-0000-0000-0000F2060000}"/>
    <cellStyle name="Standard 257 2 12 2 2 2 2 2" xfId="52911" xr:uid="{00000000-0005-0000-0000-0000F3060000}"/>
    <cellStyle name="Standard 257 2 12 2 2 2 3" xfId="39675" xr:uid="{00000000-0005-0000-0000-0000F4060000}"/>
    <cellStyle name="Standard 257 2 12 2 2 3" xfId="19822" xr:uid="{00000000-0005-0000-0000-0000F5060000}"/>
    <cellStyle name="Standard 257 2 12 2 2 3 2" xfId="46294" xr:uid="{00000000-0005-0000-0000-0000F6060000}"/>
    <cellStyle name="Standard 257 2 12 2 2 4" xfId="30853" xr:uid="{00000000-0005-0000-0000-0000F7060000}"/>
    <cellStyle name="Standard 257 2 12 2 3" xfId="5852" xr:uid="{00000000-0005-0000-0000-0000F8060000}"/>
    <cellStyle name="Standard 257 2 12 2 3 2" xfId="10262" xr:uid="{00000000-0005-0000-0000-0000F9060000}"/>
    <cellStyle name="Standard 257 2 12 2 3 2 2" xfId="23498" xr:uid="{00000000-0005-0000-0000-0000FA060000}"/>
    <cellStyle name="Standard 257 2 12 2 3 2 2 2" xfId="49970" xr:uid="{00000000-0005-0000-0000-0000FB060000}"/>
    <cellStyle name="Standard 257 2 12 2 3 2 3" xfId="36734" xr:uid="{00000000-0005-0000-0000-0000FC060000}"/>
    <cellStyle name="Standard 257 2 12 2 3 3" xfId="16881" xr:uid="{00000000-0005-0000-0000-0000FD060000}"/>
    <cellStyle name="Standard 257 2 12 2 3 3 2" xfId="43353" xr:uid="{00000000-0005-0000-0000-0000FE060000}"/>
    <cellStyle name="Standard 257 2 12 2 3 4" xfId="32324" xr:uid="{00000000-0005-0000-0000-0000FF060000}"/>
    <cellStyle name="Standard 257 2 12 2 4" xfId="8791" xr:uid="{00000000-0005-0000-0000-000000070000}"/>
    <cellStyle name="Standard 257 2 12 2 4 2" xfId="22027" xr:uid="{00000000-0005-0000-0000-000001070000}"/>
    <cellStyle name="Standard 257 2 12 2 4 2 2" xfId="48499" xr:uid="{00000000-0005-0000-0000-000002070000}"/>
    <cellStyle name="Standard 257 2 12 2 4 3" xfId="35263" xr:uid="{00000000-0005-0000-0000-000003070000}"/>
    <cellStyle name="Standard 257 2 12 2 5" xfId="15410" xr:uid="{00000000-0005-0000-0000-000004070000}"/>
    <cellStyle name="Standard 257 2 12 2 5 2" xfId="41882" xr:uid="{00000000-0005-0000-0000-000005070000}"/>
    <cellStyle name="Standard 257 2 12 2 6" xfId="27912" xr:uid="{00000000-0005-0000-0000-000006070000}"/>
    <cellStyle name="Standard 257 2 12 3" xfId="2174" xr:uid="{00000000-0005-0000-0000-000007070000}"/>
    <cellStyle name="Standard 257 2 12 3 2" xfId="3645" xr:uid="{00000000-0005-0000-0000-000008070000}"/>
    <cellStyle name="Standard 257 2 12 3 2 2" xfId="12467" xr:uid="{00000000-0005-0000-0000-000009070000}"/>
    <cellStyle name="Standard 257 2 12 3 2 2 2" xfId="25703" xr:uid="{00000000-0005-0000-0000-00000A070000}"/>
    <cellStyle name="Standard 257 2 12 3 2 2 2 2" xfId="52175" xr:uid="{00000000-0005-0000-0000-00000B070000}"/>
    <cellStyle name="Standard 257 2 12 3 2 2 3" xfId="38939" xr:uid="{00000000-0005-0000-0000-00000C070000}"/>
    <cellStyle name="Standard 257 2 12 3 2 3" xfId="19086" xr:uid="{00000000-0005-0000-0000-00000D070000}"/>
    <cellStyle name="Standard 257 2 12 3 2 3 2" xfId="45558" xr:uid="{00000000-0005-0000-0000-00000E070000}"/>
    <cellStyle name="Standard 257 2 12 3 2 4" xfId="30117" xr:uid="{00000000-0005-0000-0000-00000F070000}"/>
    <cellStyle name="Standard 257 2 12 3 3" xfId="6587" xr:uid="{00000000-0005-0000-0000-000010070000}"/>
    <cellStyle name="Standard 257 2 12 3 3 2" xfId="10997" xr:uid="{00000000-0005-0000-0000-000011070000}"/>
    <cellStyle name="Standard 257 2 12 3 3 2 2" xfId="24233" xr:uid="{00000000-0005-0000-0000-000012070000}"/>
    <cellStyle name="Standard 257 2 12 3 3 2 2 2" xfId="50705" xr:uid="{00000000-0005-0000-0000-000013070000}"/>
    <cellStyle name="Standard 257 2 12 3 3 2 3" xfId="37469" xr:uid="{00000000-0005-0000-0000-000014070000}"/>
    <cellStyle name="Standard 257 2 12 3 3 3" xfId="17616" xr:uid="{00000000-0005-0000-0000-000015070000}"/>
    <cellStyle name="Standard 257 2 12 3 3 3 2" xfId="44088" xr:uid="{00000000-0005-0000-0000-000016070000}"/>
    <cellStyle name="Standard 257 2 12 3 3 4" xfId="33059" xr:uid="{00000000-0005-0000-0000-000017070000}"/>
    <cellStyle name="Standard 257 2 12 3 4" xfId="8055" xr:uid="{00000000-0005-0000-0000-000018070000}"/>
    <cellStyle name="Standard 257 2 12 3 4 2" xfId="21291" xr:uid="{00000000-0005-0000-0000-000019070000}"/>
    <cellStyle name="Standard 257 2 12 3 4 2 2" xfId="47763" xr:uid="{00000000-0005-0000-0000-00001A070000}"/>
    <cellStyle name="Standard 257 2 12 3 4 3" xfId="34527" xr:uid="{00000000-0005-0000-0000-00001B070000}"/>
    <cellStyle name="Standard 257 2 12 3 5" xfId="14674" xr:uid="{00000000-0005-0000-0000-00001C070000}"/>
    <cellStyle name="Standard 257 2 12 3 5 2" xfId="41146" xr:uid="{00000000-0005-0000-0000-00001D070000}"/>
    <cellStyle name="Standard 257 2 12 3 6" xfId="28647" xr:uid="{00000000-0005-0000-0000-00001E070000}"/>
    <cellStyle name="Standard 257 2 12 4" xfId="2911" xr:uid="{00000000-0005-0000-0000-00001F070000}"/>
    <cellStyle name="Standard 257 2 12 4 2" xfId="11733" xr:uid="{00000000-0005-0000-0000-000020070000}"/>
    <cellStyle name="Standard 257 2 12 4 2 2" xfId="24969" xr:uid="{00000000-0005-0000-0000-000021070000}"/>
    <cellStyle name="Standard 257 2 12 4 2 2 2" xfId="51441" xr:uid="{00000000-0005-0000-0000-000022070000}"/>
    <cellStyle name="Standard 257 2 12 4 2 3" xfId="38205" xr:uid="{00000000-0005-0000-0000-000023070000}"/>
    <cellStyle name="Standard 257 2 12 4 3" xfId="18352" xr:uid="{00000000-0005-0000-0000-000024070000}"/>
    <cellStyle name="Standard 257 2 12 4 3 2" xfId="44824" xr:uid="{00000000-0005-0000-0000-000025070000}"/>
    <cellStyle name="Standard 257 2 12 4 4" xfId="29383" xr:uid="{00000000-0005-0000-0000-000026070000}"/>
    <cellStyle name="Standard 257 2 12 5" xfId="5116" xr:uid="{00000000-0005-0000-0000-000027070000}"/>
    <cellStyle name="Standard 257 2 12 5 2" xfId="9526" xr:uid="{00000000-0005-0000-0000-000028070000}"/>
    <cellStyle name="Standard 257 2 12 5 2 2" xfId="22762" xr:uid="{00000000-0005-0000-0000-000029070000}"/>
    <cellStyle name="Standard 257 2 12 5 2 2 2" xfId="49234" xr:uid="{00000000-0005-0000-0000-00002A070000}"/>
    <cellStyle name="Standard 257 2 12 5 2 3" xfId="35998" xr:uid="{00000000-0005-0000-0000-00002B070000}"/>
    <cellStyle name="Standard 257 2 12 5 3" xfId="16145" xr:uid="{00000000-0005-0000-0000-00002C070000}"/>
    <cellStyle name="Standard 257 2 12 5 3 2" xfId="42617" xr:uid="{00000000-0005-0000-0000-00002D070000}"/>
    <cellStyle name="Standard 257 2 12 5 4" xfId="31588" xr:uid="{00000000-0005-0000-0000-00002E070000}"/>
    <cellStyle name="Standard 257 2 12 6" xfId="7321" xr:uid="{00000000-0005-0000-0000-00002F070000}"/>
    <cellStyle name="Standard 257 2 12 6 2" xfId="20557" xr:uid="{00000000-0005-0000-0000-000030070000}"/>
    <cellStyle name="Standard 257 2 12 6 2 2" xfId="47029" xr:uid="{00000000-0005-0000-0000-000031070000}"/>
    <cellStyle name="Standard 257 2 12 6 3" xfId="33793" xr:uid="{00000000-0005-0000-0000-000032070000}"/>
    <cellStyle name="Standard 257 2 12 7" xfId="13940" xr:uid="{00000000-0005-0000-0000-000033070000}"/>
    <cellStyle name="Standard 257 2 12 7 2" xfId="40412" xr:uid="{00000000-0005-0000-0000-000034070000}"/>
    <cellStyle name="Standard 257 2 12 8" xfId="27176" xr:uid="{00000000-0005-0000-0000-000035070000}"/>
    <cellStyle name="Standard 257 2 13" xfId="1072" xr:uid="{00000000-0005-0000-0000-000036070000}"/>
    <cellStyle name="Standard 257 2 13 2" xfId="4015" xr:uid="{00000000-0005-0000-0000-000037070000}"/>
    <cellStyle name="Standard 257 2 13 2 2" xfId="12837" xr:uid="{00000000-0005-0000-0000-000038070000}"/>
    <cellStyle name="Standard 257 2 13 2 2 2" xfId="26073" xr:uid="{00000000-0005-0000-0000-000039070000}"/>
    <cellStyle name="Standard 257 2 13 2 2 2 2" xfId="52545" xr:uid="{00000000-0005-0000-0000-00003A070000}"/>
    <cellStyle name="Standard 257 2 13 2 2 3" xfId="39309" xr:uid="{00000000-0005-0000-0000-00003B070000}"/>
    <cellStyle name="Standard 257 2 13 2 3" xfId="19456" xr:uid="{00000000-0005-0000-0000-00003C070000}"/>
    <cellStyle name="Standard 257 2 13 2 3 2" xfId="45928" xr:uid="{00000000-0005-0000-0000-00003D070000}"/>
    <cellStyle name="Standard 257 2 13 2 4" xfId="30487" xr:uid="{00000000-0005-0000-0000-00003E070000}"/>
    <cellStyle name="Standard 257 2 13 3" xfId="5486" xr:uid="{00000000-0005-0000-0000-00003F070000}"/>
    <cellStyle name="Standard 257 2 13 3 2" xfId="9896" xr:uid="{00000000-0005-0000-0000-000040070000}"/>
    <cellStyle name="Standard 257 2 13 3 2 2" xfId="23132" xr:uid="{00000000-0005-0000-0000-000041070000}"/>
    <cellStyle name="Standard 257 2 13 3 2 2 2" xfId="49604" xr:uid="{00000000-0005-0000-0000-000042070000}"/>
    <cellStyle name="Standard 257 2 13 3 2 3" xfId="36368" xr:uid="{00000000-0005-0000-0000-000043070000}"/>
    <cellStyle name="Standard 257 2 13 3 3" xfId="16515" xr:uid="{00000000-0005-0000-0000-000044070000}"/>
    <cellStyle name="Standard 257 2 13 3 3 2" xfId="42987" xr:uid="{00000000-0005-0000-0000-000045070000}"/>
    <cellStyle name="Standard 257 2 13 3 4" xfId="31958" xr:uid="{00000000-0005-0000-0000-000046070000}"/>
    <cellStyle name="Standard 257 2 13 4" xfId="8425" xr:uid="{00000000-0005-0000-0000-000047070000}"/>
    <cellStyle name="Standard 257 2 13 4 2" xfId="21661" xr:uid="{00000000-0005-0000-0000-000048070000}"/>
    <cellStyle name="Standard 257 2 13 4 2 2" xfId="48133" xr:uid="{00000000-0005-0000-0000-000049070000}"/>
    <cellStyle name="Standard 257 2 13 4 3" xfId="34897" xr:uid="{00000000-0005-0000-0000-00004A070000}"/>
    <cellStyle name="Standard 257 2 13 5" xfId="15044" xr:uid="{00000000-0005-0000-0000-00004B070000}"/>
    <cellStyle name="Standard 257 2 13 5 2" xfId="41516" xr:uid="{00000000-0005-0000-0000-00004C070000}"/>
    <cellStyle name="Standard 257 2 13 6" xfId="27546" xr:uid="{00000000-0005-0000-0000-00004D070000}"/>
    <cellStyle name="Standard 257 2 14" xfId="1808" xr:uid="{00000000-0005-0000-0000-00004E070000}"/>
    <cellStyle name="Standard 257 2 14 2" xfId="3279" xr:uid="{00000000-0005-0000-0000-00004F070000}"/>
    <cellStyle name="Standard 257 2 14 2 2" xfId="12101" xr:uid="{00000000-0005-0000-0000-000050070000}"/>
    <cellStyle name="Standard 257 2 14 2 2 2" xfId="25337" xr:uid="{00000000-0005-0000-0000-000051070000}"/>
    <cellStyle name="Standard 257 2 14 2 2 2 2" xfId="51809" xr:uid="{00000000-0005-0000-0000-000052070000}"/>
    <cellStyle name="Standard 257 2 14 2 2 3" xfId="38573" xr:uid="{00000000-0005-0000-0000-000053070000}"/>
    <cellStyle name="Standard 257 2 14 2 3" xfId="18720" xr:uid="{00000000-0005-0000-0000-000054070000}"/>
    <cellStyle name="Standard 257 2 14 2 3 2" xfId="45192" xr:uid="{00000000-0005-0000-0000-000055070000}"/>
    <cellStyle name="Standard 257 2 14 2 4" xfId="29751" xr:uid="{00000000-0005-0000-0000-000056070000}"/>
    <cellStyle name="Standard 257 2 14 3" xfId="6221" xr:uid="{00000000-0005-0000-0000-000057070000}"/>
    <cellStyle name="Standard 257 2 14 3 2" xfId="10631" xr:uid="{00000000-0005-0000-0000-000058070000}"/>
    <cellStyle name="Standard 257 2 14 3 2 2" xfId="23867" xr:uid="{00000000-0005-0000-0000-000059070000}"/>
    <cellStyle name="Standard 257 2 14 3 2 2 2" xfId="50339" xr:uid="{00000000-0005-0000-0000-00005A070000}"/>
    <cellStyle name="Standard 257 2 14 3 2 3" xfId="37103" xr:uid="{00000000-0005-0000-0000-00005B070000}"/>
    <cellStyle name="Standard 257 2 14 3 3" xfId="17250" xr:uid="{00000000-0005-0000-0000-00005C070000}"/>
    <cellStyle name="Standard 257 2 14 3 3 2" xfId="43722" xr:uid="{00000000-0005-0000-0000-00005D070000}"/>
    <cellStyle name="Standard 257 2 14 3 4" xfId="32693" xr:uid="{00000000-0005-0000-0000-00005E070000}"/>
    <cellStyle name="Standard 257 2 14 4" xfId="7689" xr:uid="{00000000-0005-0000-0000-00005F070000}"/>
    <cellStyle name="Standard 257 2 14 4 2" xfId="20925" xr:uid="{00000000-0005-0000-0000-000060070000}"/>
    <cellStyle name="Standard 257 2 14 4 2 2" xfId="47397" xr:uid="{00000000-0005-0000-0000-000061070000}"/>
    <cellStyle name="Standard 257 2 14 4 3" xfId="34161" xr:uid="{00000000-0005-0000-0000-000062070000}"/>
    <cellStyle name="Standard 257 2 14 5" xfId="14308" xr:uid="{00000000-0005-0000-0000-000063070000}"/>
    <cellStyle name="Standard 257 2 14 5 2" xfId="40780" xr:uid="{00000000-0005-0000-0000-000064070000}"/>
    <cellStyle name="Standard 257 2 14 6" xfId="28281" xr:uid="{00000000-0005-0000-0000-000065070000}"/>
    <cellStyle name="Standard 257 2 15" xfId="2545" xr:uid="{00000000-0005-0000-0000-000066070000}"/>
    <cellStyle name="Standard 257 2 15 2" xfId="11367" xr:uid="{00000000-0005-0000-0000-000067070000}"/>
    <cellStyle name="Standard 257 2 15 2 2" xfId="24603" xr:uid="{00000000-0005-0000-0000-000068070000}"/>
    <cellStyle name="Standard 257 2 15 2 2 2" xfId="51075" xr:uid="{00000000-0005-0000-0000-000069070000}"/>
    <cellStyle name="Standard 257 2 15 2 3" xfId="37839" xr:uid="{00000000-0005-0000-0000-00006A070000}"/>
    <cellStyle name="Standard 257 2 15 3" xfId="17986" xr:uid="{00000000-0005-0000-0000-00006B070000}"/>
    <cellStyle name="Standard 257 2 15 3 2" xfId="44458" xr:uid="{00000000-0005-0000-0000-00006C070000}"/>
    <cellStyle name="Standard 257 2 15 4" xfId="29017" xr:uid="{00000000-0005-0000-0000-00006D070000}"/>
    <cellStyle name="Standard 257 2 16" xfId="4750" xr:uid="{00000000-0005-0000-0000-00006E070000}"/>
    <cellStyle name="Standard 257 2 16 2" xfId="9160" xr:uid="{00000000-0005-0000-0000-00006F070000}"/>
    <cellStyle name="Standard 257 2 16 2 2" xfId="22396" xr:uid="{00000000-0005-0000-0000-000070070000}"/>
    <cellStyle name="Standard 257 2 16 2 2 2" xfId="48868" xr:uid="{00000000-0005-0000-0000-000071070000}"/>
    <cellStyle name="Standard 257 2 16 2 3" xfId="35632" xr:uid="{00000000-0005-0000-0000-000072070000}"/>
    <cellStyle name="Standard 257 2 16 3" xfId="15779" xr:uid="{00000000-0005-0000-0000-000073070000}"/>
    <cellStyle name="Standard 257 2 16 3 2" xfId="42251" xr:uid="{00000000-0005-0000-0000-000074070000}"/>
    <cellStyle name="Standard 257 2 16 4" xfId="31222" xr:uid="{00000000-0005-0000-0000-000075070000}"/>
    <cellStyle name="Standard 257 2 17" xfId="6955" xr:uid="{00000000-0005-0000-0000-000076070000}"/>
    <cellStyle name="Standard 257 2 17 2" xfId="20191" xr:uid="{00000000-0005-0000-0000-000077070000}"/>
    <cellStyle name="Standard 257 2 17 2 2" xfId="46663" xr:uid="{00000000-0005-0000-0000-000078070000}"/>
    <cellStyle name="Standard 257 2 17 3" xfId="33427" xr:uid="{00000000-0005-0000-0000-000079070000}"/>
    <cellStyle name="Standard 257 2 18" xfId="13574" xr:uid="{00000000-0005-0000-0000-00007A070000}"/>
    <cellStyle name="Standard 257 2 18 2" xfId="40046" xr:uid="{00000000-0005-0000-0000-00007B070000}"/>
    <cellStyle name="Standard 257 2 19" xfId="26810" xr:uid="{00000000-0005-0000-0000-00007C070000}"/>
    <cellStyle name="Standard 257 2 2" xfId="254" xr:uid="{00000000-0005-0000-0000-00007D070000}"/>
    <cellStyle name="Standard 257 2 2 10" xfId="691" xr:uid="{00000000-0005-0000-0000-00007E070000}"/>
    <cellStyle name="Standard 257 2 2 10 2" xfId="1441" xr:uid="{00000000-0005-0000-0000-00007F070000}"/>
    <cellStyle name="Standard 257 2 2 10 2 2" xfId="4384" xr:uid="{00000000-0005-0000-0000-000080070000}"/>
    <cellStyle name="Standard 257 2 2 10 2 2 2" xfId="13206" xr:uid="{00000000-0005-0000-0000-000081070000}"/>
    <cellStyle name="Standard 257 2 2 10 2 2 2 2" xfId="26442" xr:uid="{00000000-0005-0000-0000-000082070000}"/>
    <cellStyle name="Standard 257 2 2 10 2 2 2 2 2" xfId="52914" xr:uid="{00000000-0005-0000-0000-000083070000}"/>
    <cellStyle name="Standard 257 2 2 10 2 2 2 3" xfId="39678" xr:uid="{00000000-0005-0000-0000-000084070000}"/>
    <cellStyle name="Standard 257 2 2 10 2 2 3" xfId="19825" xr:uid="{00000000-0005-0000-0000-000085070000}"/>
    <cellStyle name="Standard 257 2 2 10 2 2 3 2" xfId="46297" xr:uid="{00000000-0005-0000-0000-000086070000}"/>
    <cellStyle name="Standard 257 2 2 10 2 2 4" xfId="30856" xr:uid="{00000000-0005-0000-0000-000087070000}"/>
    <cellStyle name="Standard 257 2 2 10 2 3" xfId="5855" xr:uid="{00000000-0005-0000-0000-000088070000}"/>
    <cellStyle name="Standard 257 2 2 10 2 3 2" xfId="10265" xr:uid="{00000000-0005-0000-0000-000089070000}"/>
    <cellStyle name="Standard 257 2 2 10 2 3 2 2" xfId="23501" xr:uid="{00000000-0005-0000-0000-00008A070000}"/>
    <cellStyle name="Standard 257 2 2 10 2 3 2 2 2" xfId="49973" xr:uid="{00000000-0005-0000-0000-00008B070000}"/>
    <cellStyle name="Standard 257 2 2 10 2 3 2 3" xfId="36737" xr:uid="{00000000-0005-0000-0000-00008C070000}"/>
    <cellStyle name="Standard 257 2 2 10 2 3 3" xfId="16884" xr:uid="{00000000-0005-0000-0000-00008D070000}"/>
    <cellStyle name="Standard 257 2 2 10 2 3 3 2" xfId="43356" xr:uid="{00000000-0005-0000-0000-00008E070000}"/>
    <cellStyle name="Standard 257 2 2 10 2 3 4" xfId="32327" xr:uid="{00000000-0005-0000-0000-00008F070000}"/>
    <cellStyle name="Standard 257 2 2 10 2 4" xfId="8794" xr:uid="{00000000-0005-0000-0000-000090070000}"/>
    <cellStyle name="Standard 257 2 2 10 2 4 2" xfId="22030" xr:uid="{00000000-0005-0000-0000-000091070000}"/>
    <cellStyle name="Standard 257 2 2 10 2 4 2 2" xfId="48502" xr:uid="{00000000-0005-0000-0000-000092070000}"/>
    <cellStyle name="Standard 257 2 2 10 2 4 3" xfId="35266" xr:uid="{00000000-0005-0000-0000-000093070000}"/>
    <cellStyle name="Standard 257 2 2 10 2 5" xfId="15413" xr:uid="{00000000-0005-0000-0000-000094070000}"/>
    <cellStyle name="Standard 257 2 2 10 2 5 2" xfId="41885" xr:uid="{00000000-0005-0000-0000-000095070000}"/>
    <cellStyle name="Standard 257 2 2 10 2 6" xfId="27915" xr:uid="{00000000-0005-0000-0000-000096070000}"/>
    <cellStyle name="Standard 257 2 2 10 3" xfId="2177" xr:uid="{00000000-0005-0000-0000-000097070000}"/>
    <cellStyle name="Standard 257 2 2 10 3 2" xfId="3648" xr:uid="{00000000-0005-0000-0000-000098070000}"/>
    <cellStyle name="Standard 257 2 2 10 3 2 2" xfId="12470" xr:uid="{00000000-0005-0000-0000-000099070000}"/>
    <cellStyle name="Standard 257 2 2 10 3 2 2 2" xfId="25706" xr:uid="{00000000-0005-0000-0000-00009A070000}"/>
    <cellStyle name="Standard 257 2 2 10 3 2 2 2 2" xfId="52178" xr:uid="{00000000-0005-0000-0000-00009B070000}"/>
    <cellStyle name="Standard 257 2 2 10 3 2 2 3" xfId="38942" xr:uid="{00000000-0005-0000-0000-00009C070000}"/>
    <cellStyle name="Standard 257 2 2 10 3 2 3" xfId="19089" xr:uid="{00000000-0005-0000-0000-00009D070000}"/>
    <cellStyle name="Standard 257 2 2 10 3 2 3 2" xfId="45561" xr:uid="{00000000-0005-0000-0000-00009E070000}"/>
    <cellStyle name="Standard 257 2 2 10 3 2 4" xfId="30120" xr:uid="{00000000-0005-0000-0000-00009F070000}"/>
    <cellStyle name="Standard 257 2 2 10 3 3" xfId="6590" xr:uid="{00000000-0005-0000-0000-0000A0070000}"/>
    <cellStyle name="Standard 257 2 2 10 3 3 2" xfId="11000" xr:uid="{00000000-0005-0000-0000-0000A1070000}"/>
    <cellStyle name="Standard 257 2 2 10 3 3 2 2" xfId="24236" xr:uid="{00000000-0005-0000-0000-0000A2070000}"/>
    <cellStyle name="Standard 257 2 2 10 3 3 2 2 2" xfId="50708" xr:uid="{00000000-0005-0000-0000-0000A3070000}"/>
    <cellStyle name="Standard 257 2 2 10 3 3 2 3" xfId="37472" xr:uid="{00000000-0005-0000-0000-0000A4070000}"/>
    <cellStyle name="Standard 257 2 2 10 3 3 3" xfId="17619" xr:uid="{00000000-0005-0000-0000-0000A5070000}"/>
    <cellStyle name="Standard 257 2 2 10 3 3 3 2" xfId="44091" xr:uid="{00000000-0005-0000-0000-0000A6070000}"/>
    <cellStyle name="Standard 257 2 2 10 3 3 4" xfId="33062" xr:uid="{00000000-0005-0000-0000-0000A7070000}"/>
    <cellStyle name="Standard 257 2 2 10 3 4" xfId="8058" xr:uid="{00000000-0005-0000-0000-0000A8070000}"/>
    <cellStyle name="Standard 257 2 2 10 3 4 2" xfId="21294" xr:uid="{00000000-0005-0000-0000-0000A9070000}"/>
    <cellStyle name="Standard 257 2 2 10 3 4 2 2" xfId="47766" xr:uid="{00000000-0005-0000-0000-0000AA070000}"/>
    <cellStyle name="Standard 257 2 2 10 3 4 3" xfId="34530" xr:uid="{00000000-0005-0000-0000-0000AB070000}"/>
    <cellStyle name="Standard 257 2 2 10 3 5" xfId="14677" xr:uid="{00000000-0005-0000-0000-0000AC070000}"/>
    <cellStyle name="Standard 257 2 2 10 3 5 2" xfId="41149" xr:uid="{00000000-0005-0000-0000-0000AD070000}"/>
    <cellStyle name="Standard 257 2 2 10 3 6" xfId="28650" xr:uid="{00000000-0005-0000-0000-0000AE070000}"/>
    <cellStyle name="Standard 257 2 2 10 4" xfId="2914" xr:uid="{00000000-0005-0000-0000-0000AF070000}"/>
    <cellStyle name="Standard 257 2 2 10 4 2" xfId="11736" xr:uid="{00000000-0005-0000-0000-0000B0070000}"/>
    <cellStyle name="Standard 257 2 2 10 4 2 2" xfId="24972" xr:uid="{00000000-0005-0000-0000-0000B1070000}"/>
    <cellStyle name="Standard 257 2 2 10 4 2 2 2" xfId="51444" xr:uid="{00000000-0005-0000-0000-0000B2070000}"/>
    <cellStyle name="Standard 257 2 2 10 4 2 3" xfId="38208" xr:uid="{00000000-0005-0000-0000-0000B3070000}"/>
    <cellStyle name="Standard 257 2 2 10 4 3" xfId="18355" xr:uid="{00000000-0005-0000-0000-0000B4070000}"/>
    <cellStyle name="Standard 257 2 2 10 4 3 2" xfId="44827" xr:uid="{00000000-0005-0000-0000-0000B5070000}"/>
    <cellStyle name="Standard 257 2 2 10 4 4" xfId="29386" xr:uid="{00000000-0005-0000-0000-0000B6070000}"/>
    <cellStyle name="Standard 257 2 2 10 5" xfId="5119" xr:uid="{00000000-0005-0000-0000-0000B7070000}"/>
    <cellStyle name="Standard 257 2 2 10 5 2" xfId="9529" xr:uid="{00000000-0005-0000-0000-0000B8070000}"/>
    <cellStyle name="Standard 257 2 2 10 5 2 2" xfId="22765" xr:uid="{00000000-0005-0000-0000-0000B9070000}"/>
    <cellStyle name="Standard 257 2 2 10 5 2 2 2" xfId="49237" xr:uid="{00000000-0005-0000-0000-0000BA070000}"/>
    <cellStyle name="Standard 257 2 2 10 5 2 3" xfId="36001" xr:uid="{00000000-0005-0000-0000-0000BB070000}"/>
    <cellStyle name="Standard 257 2 2 10 5 3" xfId="16148" xr:uid="{00000000-0005-0000-0000-0000BC070000}"/>
    <cellStyle name="Standard 257 2 2 10 5 3 2" xfId="42620" xr:uid="{00000000-0005-0000-0000-0000BD070000}"/>
    <cellStyle name="Standard 257 2 2 10 5 4" xfId="31591" xr:uid="{00000000-0005-0000-0000-0000BE070000}"/>
    <cellStyle name="Standard 257 2 2 10 6" xfId="7324" xr:uid="{00000000-0005-0000-0000-0000BF070000}"/>
    <cellStyle name="Standard 257 2 2 10 6 2" xfId="20560" xr:uid="{00000000-0005-0000-0000-0000C0070000}"/>
    <cellStyle name="Standard 257 2 2 10 6 2 2" xfId="47032" xr:uid="{00000000-0005-0000-0000-0000C1070000}"/>
    <cellStyle name="Standard 257 2 2 10 6 3" xfId="33796" xr:uid="{00000000-0005-0000-0000-0000C2070000}"/>
    <cellStyle name="Standard 257 2 2 10 7" xfId="13943" xr:uid="{00000000-0005-0000-0000-0000C3070000}"/>
    <cellStyle name="Standard 257 2 2 10 7 2" xfId="40415" xr:uid="{00000000-0005-0000-0000-0000C4070000}"/>
    <cellStyle name="Standard 257 2 2 10 8" xfId="27179" xr:uid="{00000000-0005-0000-0000-0000C5070000}"/>
    <cellStyle name="Standard 257 2 2 11" xfId="1075" xr:uid="{00000000-0005-0000-0000-0000C6070000}"/>
    <cellStyle name="Standard 257 2 2 11 2" xfId="4018" xr:uid="{00000000-0005-0000-0000-0000C7070000}"/>
    <cellStyle name="Standard 257 2 2 11 2 2" xfId="12840" xr:uid="{00000000-0005-0000-0000-0000C8070000}"/>
    <cellStyle name="Standard 257 2 2 11 2 2 2" xfId="26076" xr:uid="{00000000-0005-0000-0000-0000C9070000}"/>
    <cellStyle name="Standard 257 2 2 11 2 2 2 2" xfId="52548" xr:uid="{00000000-0005-0000-0000-0000CA070000}"/>
    <cellStyle name="Standard 257 2 2 11 2 2 3" xfId="39312" xr:uid="{00000000-0005-0000-0000-0000CB070000}"/>
    <cellStyle name="Standard 257 2 2 11 2 3" xfId="19459" xr:uid="{00000000-0005-0000-0000-0000CC070000}"/>
    <cellStyle name="Standard 257 2 2 11 2 3 2" xfId="45931" xr:uid="{00000000-0005-0000-0000-0000CD070000}"/>
    <cellStyle name="Standard 257 2 2 11 2 4" xfId="30490" xr:uid="{00000000-0005-0000-0000-0000CE070000}"/>
    <cellStyle name="Standard 257 2 2 11 3" xfId="5489" xr:uid="{00000000-0005-0000-0000-0000CF070000}"/>
    <cellStyle name="Standard 257 2 2 11 3 2" xfId="9899" xr:uid="{00000000-0005-0000-0000-0000D0070000}"/>
    <cellStyle name="Standard 257 2 2 11 3 2 2" xfId="23135" xr:uid="{00000000-0005-0000-0000-0000D1070000}"/>
    <cellStyle name="Standard 257 2 2 11 3 2 2 2" xfId="49607" xr:uid="{00000000-0005-0000-0000-0000D2070000}"/>
    <cellStyle name="Standard 257 2 2 11 3 2 3" xfId="36371" xr:uid="{00000000-0005-0000-0000-0000D3070000}"/>
    <cellStyle name="Standard 257 2 2 11 3 3" xfId="16518" xr:uid="{00000000-0005-0000-0000-0000D4070000}"/>
    <cellStyle name="Standard 257 2 2 11 3 3 2" xfId="42990" xr:uid="{00000000-0005-0000-0000-0000D5070000}"/>
    <cellStyle name="Standard 257 2 2 11 3 4" xfId="31961" xr:uid="{00000000-0005-0000-0000-0000D6070000}"/>
    <cellStyle name="Standard 257 2 2 11 4" xfId="8428" xr:uid="{00000000-0005-0000-0000-0000D7070000}"/>
    <cellStyle name="Standard 257 2 2 11 4 2" xfId="21664" xr:uid="{00000000-0005-0000-0000-0000D8070000}"/>
    <cellStyle name="Standard 257 2 2 11 4 2 2" xfId="48136" xr:uid="{00000000-0005-0000-0000-0000D9070000}"/>
    <cellStyle name="Standard 257 2 2 11 4 3" xfId="34900" xr:uid="{00000000-0005-0000-0000-0000DA070000}"/>
    <cellStyle name="Standard 257 2 2 11 5" xfId="15047" xr:uid="{00000000-0005-0000-0000-0000DB070000}"/>
    <cellStyle name="Standard 257 2 2 11 5 2" xfId="41519" xr:uid="{00000000-0005-0000-0000-0000DC070000}"/>
    <cellStyle name="Standard 257 2 2 11 6" xfId="27549" xr:uid="{00000000-0005-0000-0000-0000DD070000}"/>
    <cellStyle name="Standard 257 2 2 12" xfId="1811" xr:uid="{00000000-0005-0000-0000-0000DE070000}"/>
    <cellStyle name="Standard 257 2 2 12 2" xfId="3282" xr:uid="{00000000-0005-0000-0000-0000DF070000}"/>
    <cellStyle name="Standard 257 2 2 12 2 2" xfId="12104" xr:uid="{00000000-0005-0000-0000-0000E0070000}"/>
    <cellStyle name="Standard 257 2 2 12 2 2 2" xfId="25340" xr:uid="{00000000-0005-0000-0000-0000E1070000}"/>
    <cellStyle name="Standard 257 2 2 12 2 2 2 2" xfId="51812" xr:uid="{00000000-0005-0000-0000-0000E2070000}"/>
    <cellStyle name="Standard 257 2 2 12 2 2 3" xfId="38576" xr:uid="{00000000-0005-0000-0000-0000E3070000}"/>
    <cellStyle name="Standard 257 2 2 12 2 3" xfId="18723" xr:uid="{00000000-0005-0000-0000-0000E4070000}"/>
    <cellStyle name="Standard 257 2 2 12 2 3 2" xfId="45195" xr:uid="{00000000-0005-0000-0000-0000E5070000}"/>
    <cellStyle name="Standard 257 2 2 12 2 4" xfId="29754" xr:uid="{00000000-0005-0000-0000-0000E6070000}"/>
    <cellStyle name="Standard 257 2 2 12 3" xfId="6224" xr:uid="{00000000-0005-0000-0000-0000E7070000}"/>
    <cellStyle name="Standard 257 2 2 12 3 2" xfId="10634" xr:uid="{00000000-0005-0000-0000-0000E8070000}"/>
    <cellStyle name="Standard 257 2 2 12 3 2 2" xfId="23870" xr:uid="{00000000-0005-0000-0000-0000E9070000}"/>
    <cellStyle name="Standard 257 2 2 12 3 2 2 2" xfId="50342" xr:uid="{00000000-0005-0000-0000-0000EA070000}"/>
    <cellStyle name="Standard 257 2 2 12 3 2 3" xfId="37106" xr:uid="{00000000-0005-0000-0000-0000EB070000}"/>
    <cellStyle name="Standard 257 2 2 12 3 3" xfId="17253" xr:uid="{00000000-0005-0000-0000-0000EC070000}"/>
    <cellStyle name="Standard 257 2 2 12 3 3 2" xfId="43725" xr:uid="{00000000-0005-0000-0000-0000ED070000}"/>
    <cellStyle name="Standard 257 2 2 12 3 4" xfId="32696" xr:uid="{00000000-0005-0000-0000-0000EE070000}"/>
    <cellStyle name="Standard 257 2 2 12 4" xfId="7692" xr:uid="{00000000-0005-0000-0000-0000EF070000}"/>
    <cellStyle name="Standard 257 2 2 12 4 2" xfId="20928" xr:uid="{00000000-0005-0000-0000-0000F0070000}"/>
    <cellStyle name="Standard 257 2 2 12 4 2 2" xfId="47400" xr:uid="{00000000-0005-0000-0000-0000F1070000}"/>
    <cellStyle name="Standard 257 2 2 12 4 3" xfId="34164" xr:uid="{00000000-0005-0000-0000-0000F2070000}"/>
    <cellStyle name="Standard 257 2 2 12 5" xfId="14311" xr:uid="{00000000-0005-0000-0000-0000F3070000}"/>
    <cellStyle name="Standard 257 2 2 12 5 2" xfId="40783" xr:uid="{00000000-0005-0000-0000-0000F4070000}"/>
    <cellStyle name="Standard 257 2 2 12 6" xfId="28284" xr:uid="{00000000-0005-0000-0000-0000F5070000}"/>
    <cellStyle name="Standard 257 2 2 13" xfId="2548" xr:uid="{00000000-0005-0000-0000-0000F6070000}"/>
    <cellStyle name="Standard 257 2 2 13 2" xfId="11370" xr:uid="{00000000-0005-0000-0000-0000F7070000}"/>
    <cellStyle name="Standard 257 2 2 13 2 2" xfId="24606" xr:uid="{00000000-0005-0000-0000-0000F8070000}"/>
    <cellStyle name="Standard 257 2 2 13 2 2 2" xfId="51078" xr:uid="{00000000-0005-0000-0000-0000F9070000}"/>
    <cellStyle name="Standard 257 2 2 13 2 3" xfId="37842" xr:uid="{00000000-0005-0000-0000-0000FA070000}"/>
    <cellStyle name="Standard 257 2 2 13 3" xfId="17989" xr:uid="{00000000-0005-0000-0000-0000FB070000}"/>
    <cellStyle name="Standard 257 2 2 13 3 2" xfId="44461" xr:uid="{00000000-0005-0000-0000-0000FC070000}"/>
    <cellStyle name="Standard 257 2 2 13 4" xfId="29020" xr:uid="{00000000-0005-0000-0000-0000FD070000}"/>
    <cellStyle name="Standard 257 2 2 14" xfId="4753" xr:uid="{00000000-0005-0000-0000-0000FE070000}"/>
    <cellStyle name="Standard 257 2 2 14 2" xfId="9163" xr:uid="{00000000-0005-0000-0000-0000FF070000}"/>
    <cellStyle name="Standard 257 2 2 14 2 2" xfId="22399" xr:uid="{00000000-0005-0000-0000-000000080000}"/>
    <cellStyle name="Standard 257 2 2 14 2 2 2" xfId="48871" xr:uid="{00000000-0005-0000-0000-000001080000}"/>
    <cellStyle name="Standard 257 2 2 14 2 3" xfId="35635" xr:uid="{00000000-0005-0000-0000-000002080000}"/>
    <cellStyle name="Standard 257 2 2 14 3" xfId="15782" xr:uid="{00000000-0005-0000-0000-000003080000}"/>
    <cellStyle name="Standard 257 2 2 14 3 2" xfId="42254" xr:uid="{00000000-0005-0000-0000-000004080000}"/>
    <cellStyle name="Standard 257 2 2 14 4" xfId="31225" xr:uid="{00000000-0005-0000-0000-000005080000}"/>
    <cellStyle name="Standard 257 2 2 15" xfId="6958" xr:uid="{00000000-0005-0000-0000-000006080000}"/>
    <cellStyle name="Standard 257 2 2 15 2" xfId="20194" xr:uid="{00000000-0005-0000-0000-000007080000}"/>
    <cellStyle name="Standard 257 2 2 15 2 2" xfId="46666" xr:uid="{00000000-0005-0000-0000-000008080000}"/>
    <cellStyle name="Standard 257 2 2 15 3" xfId="33430" xr:uid="{00000000-0005-0000-0000-000009080000}"/>
    <cellStyle name="Standard 257 2 2 16" xfId="13577" xr:uid="{00000000-0005-0000-0000-00000A080000}"/>
    <cellStyle name="Standard 257 2 2 16 2" xfId="40049" xr:uid="{00000000-0005-0000-0000-00000B080000}"/>
    <cellStyle name="Standard 257 2 2 17" xfId="26813" xr:uid="{00000000-0005-0000-0000-00000C080000}"/>
    <cellStyle name="Standard 257 2 2 2" xfId="307" xr:uid="{00000000-0005-0000-0000-00000D080000}"/>
    <cellStyle name="Standard 257 2 2 2 10" xfId="4779" xr:uid="{00000000-0005-0000-0000-00000E080000}"/>
    <cellStyle name="Standard 257 2 2 2 10 2" xfId="9189" xr:uid="{00000000-0005-0000-0000-00000F080000}"/>
    <cellStyle name="Standard 257 2 2 2 10 2 2" xfId="22425" xr:uid="{00000000-0005-0000-0000-000010080000}"/>
    <cellStyle name="Standard 257 2 2 2 10 2 2 2" xfId="48897" xr:uid="{00000000-0005-0000-0000-000011080000}"/>
    <cellStyle name="Standard 257 2 2 2 10 2 3" xfId="35661" xr:uid="{00000000-0005-0000-0000-000012080000}"/>
    <cellStyle name="Standard 257 2 2 2 10 3" xfId="15808" xr:uid="{00000000-0005-0000-0000-000013080000}"/>
    <cellStyle name="Standard 257 2 2 2 10 3 2" xfId="42280" xr:uid="{00000000-0005-0000-0000-000014080000}"/>
    <cellStyle name="Standard 257 2 2 2 10 4" xfId="31251" xr:uid="{00000000-0005-0000-0000-000015080000}"/>
    <cellStyle name="Standard 257 2 2 2 11" xfId="6984" xr:uid="{00000000-0005-0000-0000-000016080000}"/>
    <cellStyle name="Standard 257 2 2 2 11 2" xfId="20220" xr:uid="{00000000-0005-0000-0000-000017080000}"/>
    <cellStyle name="Standard 257 2 2 2 11 2 2" xfId="46692" xr:uid="{00000000-0005-0000-0000-000018080000}"/>
    <cellStyle name="Standard 257 2 2 2 11 3" xfId="33456" xr:uid="{00000000-0005-0000-0000-000019080000}"/>
    <cellStyle name="Standard 257 2 2 2 12" xfId="13603" xr:uid="{00000000-0005-0000-0000-00001A080000}"/>
    <cellStyle name="Standard 257 2 2 2 12 2" xfId="40075" xr:uid="{00000000-0005-0000-0000-00001B080000}"/>
    <cellStyle name="Standard 257 2 2 2 13" xfId="26839" xr:uid="{00000000-0005-0000-0000-00001C080000}"/>
    <cellStyle name="Standard 257 2 2 2 2" xfId="357" xr:uid="{00000000-0005-0000-0000-00001D080000}"/>
    <cellStyle name="Standard 257 2 2 2 2 10" xfId="13643" xr:uid="{00000000-0005-0000-0000-00001E080000}"/>
    <cellStyle name="Standard 257 2 2 2 2 10 2" xfId="40115" xr:uid="{00000000-0005-0000-0000-00001F080000}"/>
    <cellStyle name="Standard 257 2 2 2 2 11" xfId="26879" xr:uid="{00000000-0005-0000-0000-000020080000}"/>
    <cellStyle name="Standard 257 2 2 2 2 2" xfId="445" xr:uid="{00000000-0005-0000-0000-000021080000}"/>
    <cellStyle name="Standard 257 2 2 2 2 2 10" xfId="26960" xr:uid="{00000000-0005-0000-0000-000022080000}"/>
    <cellStyle name="Standard 257 2 2 2 2 2 2" xfId="621" xr:uid="{00000000-0005-0000-0000-000023080000}"/>
    <cellStyle name="Standard 257 2 2 2 2 2 2 2" xfId="1010" xr:uid="{00000000-0005-0000-0000-000024080000}"/>
    <cellStyle name="Standard 257 2 2 2 2 2 2 2 2" xfId="1759" xr:uid="{00000000-0005-0000-0000-000025080000}"/>
    <cellStyle name="Standard 257 2 2 2 2 2 2 2 2 2" xfId="4702" xr:uid="{00000000-0005-0000-0000-000026080000}"/>
    <cellStyle name="Standard 257 2 2 2 2 2 2 2 2 2 2" xfId="13524" xr:uid="{00000000-0005-0000-0000-000027080000}"/>
    <cellStyle name="Standard 257 2 2 2 2 2 2 2 2 2 2 2" xfId="26760" xr:uid="{00000000-0005-0000-0000-000028080000}"/>
    <cellStyle name="Standard 257 2 2 2 2 2 2 2 2 2 2 2 2" xfId="53232" xr:uid="{00000000-0005-0000-0000-000029080000}"/>
    <cellStyle name="Standard 257 2 2 2 2 2 2 2 2 2 2 3" xfId="39996" xr:uid="{00000000-0005-0000-0000-00002A080000}"/>
    <cellStyle name="Standard 257 2 2 2 2 2 2 2 2 2 3" xfId="20143" xr:uid="{00000000-0005-0000-0000-00002B080000}"/>
    <cellStyle name="Standard 257 2 2 2 2 2 2 2 2 2 3 2" xfId="46615" xr:uid="{00000000-0005-0000-0000-00002C080000}"/>
    <cellStyle name="Standard 257 2 2 2 2 2 2 2 2 2 4" xfId="31174" xr:uid="{00000000-0005-0000-0000-00002D080000}"/>
    <cellStyle name="Standard 257 2 2 2 2 2 2 2 2 3" xfId="6173" xr:uid="{00000000-0005-0000-0000-00002E080000}"/>
    <cellStyle name="Standard 257 2 2 2 2 2 2 2 2 3 2" xfId="10583" xr:uid="{00000000-0005-0000-0000-00002F080000}"/>
    <cellStyle name="Standard 257 2 2 2 2 2 2 2 2 3 2 2" xfId="23819" xr:uid="{00000000-0005-0000-0000-000030080000}"/>
    <cellStyle name="Standard 257 2 2 2 2 2 2 2 2 3 2 2 2" xfId="50291" xr:uid="{00000000-0005-0000-0000-000031080000}"/>
    <cellStyle name="Standard 257 2 2 2 2 2 2 2 2 3 2 3" xfId="37055" xr:uid="{00000000-0005-0000-0000-000032080000}"/>
    <cellStyle name="Standard 257 2 2 2 2 2 2 2 2 3 3" xfId="17202" xr:uid="{00000000-0005-0000-0000-000033080000}"/>
    <cellStyle name="Standard 257 2 2 2 2 2 2 2 2 3 3 2" xfId="43674" xr:uid="{00000000-0005-0000-0000-000034080000}"/>
    <cellStyle name="Standard 257 2 2 2 2 2 2 2 2 3 4" xfId="32645" xr:uid="{00000000-0005-0000-0000-000035080000}"/>
    <cellStyle name="Standard 257 2 2 2 2 2 2 2 2 4" xfId="9112" xr:uid="{00000000-0005-0000-0000-000036080000}"/>
    <cellStyle name="Standard 257 2 2 2 2 2 2 2 2 4 2" xfId="22348" xr:uid="{00000000-0005-0000-0000-000037080000}"/>
    <cellStyle name="Standard 257 2 2 2 2 2 2 2 2 4 2 2" xfId="48820" xr:uid="{00000000-0005-0000-0000-000038080000}"/>
    <cellStyle name="Standard 257 2 2 2 2 2 2 2 2 4 3" xfId="35584" xr:uid="{00000000-0005-0000-0000-000039080000}"/>
    <cellStyle name="Standard 257 2 2 2 2 2 2 2 2 5" xfId="15731" xr:uid="{00000000-0005-0000-0000-00003A080000}"/>
    <cellStyle name="Standard 257 2 2 2 2 2 2 2 2 5 2" xfId="42203" xr:uid="{00000000-0005-0000-0000-00003B080000}"/>
    <cellStyle name="Standard 257 2 2 2 2 2 2 2 2 6" xfId="28233" xr:uid="{00000000-0005-0000-0000-00003C080000}"/>
    <cellStyle name="Standard 257 2 2 2 2 2 2 2 3" xfId="2495" xr:uid="{00000000-0005-0000-0000-00003D080000}"/>
    <cellStyle name="Standard 257 2 2 2 2 2 2 2 3 2" xfId="3966" xr:uid="{00000000-0005-0000-0000-00003E080000}"/>
    <cellStyle name="Standard 257 2 2 2 2 2 2 2 3 2 2" xfId="12788" xr:uid="{00000000-0005-0000-0000-00003F080000}"/>
    <cellStyle name="Standard 257 2 2 2 2 2 2 2 3 2 2 2" xfId="26024" xr:uid="{00000000-0005-0000-0000-000040080000}"/>
    <cellStyle name="Standard 257 2 2 2 2 2 2 2 3 2 2 2 2" xfId="52496" xr:uid="{00000000-0005-0000-0000-000041080000}"/>
    <cellStyle name="Standard 257 2 2 2 2 2 2 2 3 2 2 3" xfId="39260" xr:uid="{00000000-0005-0000-0000-000042080000}"/>
    <cellStyle name="Standard 257 2 2 2 2 2 2 2 3 2 3" xfId="19407" xr:uid="{00000000-0005-0000-0000-000043080000}"/>
    <cellStyle name="Standard 257 2 2 2 2 2 2 2 3 2 3 2" xfId="45879" xr:uid="{00000000-0005-0000-0000-000044080000}"/>
    <cellStyle name="Standard 257 2 2 2 2 2 2 2 3 2 4" xfId="30438" xr:uid="{00000000-0005-0000-0000-000045080000}"/>
    <cellStyle name="Standard 257 2 2 2 2 2 2 2 3 3" xfId="6908" xr:uid="{00000000-0005-0000-0000-000046080000}"/>
    <cellStyle name="Standard 257 2 2 2 2 2 2 2 3 3 2" xfId="11318" xr:uid="{00000000-0005-0000-0000-000047080000}"/>
    <cellStyle name="Standard 257 2 2 2 2 2 2 2 3 3 2 2" xfId="24554" xr:uid="{00000000-0005-0000-0000-000048080000}"/>
    <cellStyle name="Standard 257 2 2 2 2 2 2 2 3 3 2 2 2" xfId="51026" xr:uid="{00000000-0005-0000-0000-000049080000}"/>
    <cellStyle name="Standard 257 2 2 2 2 2 2 2 3 3 2 3" xfId="37790" xr:uid="{00000000-0005-0000-0000-00004A080000}"/>
    <cellStyle name="Standard 257 2 2 2 2 2 2 2 3 3 3" xfId="17937" xr:uid="{00000000-0005-0000-0000-00004B080000}"/>
    <cellStyle name="Standard 257 2 2 2 2 2 2 2 3 3 3 2" xfId="44409" xr:uid="{00000000-0005-0000-0000-00004C080000}"/>
    <cellStyle name="Standard 257 2 2 2 2 2 2 2 3 3 4" xfId="33380" xr:uid="{00000000-0005-0000-0000-00004D080000}"/>
    <cellStyle name="Standard 257 2 2 2 2 2 2 2 3 4" xfId="8376" xr:uid="{00000000-0005-0000-0000-00004E080000}"/>
    <cellStyle name="Standard 257 2 2 2 2 2 2 2 3 4 2" xfId="21612" xr:uid="{00000000-0005-0000-0000-00004F080000}"/>
    <cellStyle name="Standard 257 2 2 2 2 2 2 2 3 4 2 2" xfId="48084" xr:uid="{00000000-0005-0000-0000-000050080000}"/>
    <cellStyle name="Standard 257 2 2 2 2 2 2 2 3 4 3" xfId="34848" xr:uid="{00000000-0005-0000-0000-000051080000}"/>
    <cellStyle name="Standard 257 2 2 2 2 2 2 2 3 5" xfId="14995" xr:uid="{00000000-0005-0000-0000-000052080000}"/>
    <cellStyle name="Standard 257 2 2 2 2 2 2 2 3 5 2" xfId="41467" xr:uid="{00000000-0005-0000-0000-000053080000}"/>
    <cellStyle name="Standard 257 2 2 2 2 2 2 2 3 6" xfId="28968" xr:uid="{00000000-0005-0000-0000-000054080000}"/>
    <cellStyle name="Standard 257 2 2 2 2 2 2 2 4" xfId="3232" xr:uid="{00000000-0005-0000-0000-000055080000}"/>
    <cellStyle name="Standard 257 2 2 2 2 2 2 2 4 2" xfId="12054" xr:uid="{00000000-0005-0000-0000-000056080000}"/>
    <cellStyle name="Standard 257 2 2 2 2 2 2 2 4 2 2" xfId="25290" xr:uid="{00000000-0005-0000-0000-000057080000}"/>
    <cellStyle name="Standard 257 2 2 2 2 2 2 2 4 2 2 2" xfId="51762" xr:uid="{00000000-0005-0000-0000-000058080000}"/>
    <cellStyle name="Standard 257 2 2 2 2 2 2 2 4 2 3" xfId="38526" xr:uid="{00000000-0005-0000-0000-000059080000}"/>
    <cellStyle name="Standard 257 2 2 2 2 2 2 2 4 3" xfId="18673" xr:uid="{00000000-0005-0000-0000-00005A080000}"/>
    <cellStyle name="Standard 257 2 2 2 2 2 2 2 4 3 2" xfId="45145" xr:uid="{00000000-0005-0000-0000-00005B080000}"/>
    <cellStyle name="Standard 257 2 2 2 2 2 2 2 4 4" xfId="29704" xr:uid="{00000000-0005-0000-0000-00005C080000}"/>
    <cellStyle name="Standard 257 2 2 2 2 2 2 2 5" xfId="5437" xr:uid="{00000000-0005-0000-0000-00005D080000}"/>
    <cellStyle name="Standard 257 2 2 2 2 2 2 2 5 2" xfId="9847" xr:uid="{00000000-0005-0000-0000-00005E080000}"/>
    <cellStyle name="Standard 257 2 2 2 2 2 2 2 5 2 2" xfId="23083" xr:uid="{00000000-0005-0000-0000-00005F080000}"/>
    <cellStyle name="Standard 257 2 2 2 2 2 2 2 5 2 2 2" xfId="49555" xr:uid="{00000000-0005-0000-0000-000060080000}"/>
    <cellStyle name="Standard 257 2 2 2 2 2 2 2 5 2 3" xfId="36319" xr:uid="{00000000-0005-0000-0000-000061080000}"/>
    <cellStyle name="Standard 257 2 2 2 2 2 2 2 5 3" xfId="16466" xr:uid="{00000000-0005-0000-0000-000062080000}"/>
    <cellStyle name="Standard 257 2 2 2 2 2 2 2 5 3 2" xfId="42938" xr:uid="{00000000-0005-0000-0000-000063080000}"/>
    <cellStyle name="Standard 257 2 2 2 2 2 2 2 5 4" xfId="31909" xr:uid="{00000000-0005-0000-0000-000064080000}"/>
    <cellStyle name="Standard 257 2 2 2 2 2 2 2 6" xfId="7642" xr:uid="{00000000-0005-0000-0000-000065080000}"/>
    <cellStyle name="Standard 257 2 2 2 2 2 2 2 6 2" xfId="20878" xr:uid="{00000000-0005-0000-0000-000066080000}"/>
    <cellStyle name="Standard 257 2 2 2 2 2 2 2 6 2 2" xfId="47350" xr:uid="{00000000-0005-0000-0000-000067080000}"/>
    <cellStyle name="Standard 257 2 2 2 2 2 2 2 6 3" xfId="34114" xr:uid="{00000000-0005-0000-0000-000068080000}"/>
    <cellStyle name="Standard 257 2 2 2 2 2 2 2 7" xfId="14261" xr:uid="{00000000-0005-0000-0000-000069080000}"/>
    <cellStyle name="Standard 257 2 2 2 2 2 2 2 7 2" xfId="40733" xr:uid="{00000000-0005-0000-0000-00006A080000}"/>
    <cellStyle name="Standard 257 2 2 2 2 2 2 2 8" xfId="27497" xr:uid="{00000000-0005-0000-0000-00006B080000}"/>
    <cellStyle name="Standard 257 2 2 2 2 2 2 3" xfId="1393" xr:uid="{00000000-0005-0000-0000-00006C080000}"/>
    <cellStyle name="Standard 257 2 2 2 2 2 2 3 2" xfId="4336" xr:uid="{00000000-0005-0000-0000-00006D080000}"/>
    <cellStyle name="Standard 257 2 2 2 2 2 2 3 2 2" xfId="13158" xr:uid="{00000000-0005-0000-0000-00006E080000}"/>
    <cellStyle name="Standard 257 2 2 2 2 2 2 3 2 2 2" xfId="26394" xr:uid="{00000000-0005-0000-0000-00006F080000}"/>
    <cellStyle name="Standard 257 2 2 2 2 2 2 3 2 2 2 2" xfId="52866" xr:uid="{00000000-0005-0000-0000-000070080000}"/>
    <cellStyle name="Standard 257 2 2 2 2 2 2 3 2 2 3" xfId="39630" xr:uid="{00000000-0005-0000-0000-000071080000}"/>
    <cellStyle name="Standard 257 2 2 2 2 2 2 3 2 3" xfId="19777" xr:uid="{00000000-0005-0000-0000-000072080000}"/>
    <cellStyle name="Standard 257 2 2 2 2 2 2 3 2 3 2" xfId="46249" xr:uid="{00000000-0005-0000-0000-000073080000}"/>
    <cellStyle name="Standard 257 2 2 2 2 2 2 3 2 4" xfId="30808" xr:uid="{00000000-0005-0000-0000-000074080000}"/>
    <cellStyle name="Standard 257 2 2 2 2 2 2 3 3" xfId="5807" xr:uid="{00000000-0005-0000-0000-000075080000}"/>
    <cellStyle name="Standard 257 2 2 2 2 2 2 3 3 2" xfId="10217" xr:uid="{00000000-0005-0000-0000-000076080000}"/>
    <cellStyle name="Standard 257 2 2 2 2 2 2 3 3 2 2" xfId="23453" xr:uid="{00000000-0005-0000-0000-000077080000}"/>
    <cellStyle name="Standard 257 2 2 2 2 2 2 3 3 2 2 2" xfId="49925" xr:uid="{00000000-0005-0000-0000-000078080000}"/>
    <cellStyle name="Standard 257 2 2 2 2 2 2 3 3 2 3" xfId="36689" xr:uid="{00000000-0005-0000-0000-000079080000}"/>
    <cellStyle name="Standard 257 2 2 2 2 2 2 3 3 3" xfId="16836" xr:uid="{00000000-0005-0000-0000-00007A080000}"/>
    <cellStyle name="Standard 257 2 2 2 2 2 2 3 3 3 2" xfId="43308" xr:uid="{00000000-0005-0000-0000-00007B080000}"/>
    <cellStyle name="Standard 257 2 2 2 2 2 2 3 3 4" xfId="32279" xr:uid="{00000000-0005-0000-0000-00007C080000}"/>
    <cellStyle name="Standard 257 2 2 2 2 2 2 3 4" xfId="8746" xr:uid="{00000000-0005-0000-0000-00007D080000}"/>
    <cellStyle name="Standard 257 2 2 2 2 2 2 3 4 2" xfId="21982" xr:uid="{00000000-0005-0000-0000-00007E080000}"/>
    <cellStyle name="Standard 257 2 2 2 2 2 2 3 4 2 2" xfId="48454" xr:uid="{00000000-0005-0000-0000-00007F080000}"/>
    <cellStyle name="Standard 257 2 2 2 2 2 2 3 4 3" xfId="35218" xr:uid="{00000000-0005-0000-0000-000080080000}"/>
    <cellStyle name="Standard 257 2 2 2 2 2 2 3 5" xfId="15365" xr:uid="{00000000-0005-0000-0000-000081080000}"/>
    <cellStyle name="Standard 257 2 2 2 2 2 2 3 5 2" xfId="41837" xr:uid="{00000000-0005-0000-0000-000082080000}"/>
    <cellStyle name="Standard 257 2 2 2 2 2 2 3 6" xfId="27867" xr:uid="{00000000-0005-0000-0000-000083080000}"/>
    <cellStyle name="Standard 257 2 2 2 2 2 2 4" xfId="2129" xr:uid="{00000000-0005-0000-0000-000084080000}"/>
    <cellStyle name="Standard 257 2 2 2 2 2 2 4 2" xfId="3600" xr:uid="{00000000-0005-0000-0000-000085080000}"/>
    <cellStyle name="Standard 257 2 2 2 2 2 2 4 2 2" xfId="12422" xr:uid="{00000000-0005-0000-0000-000086080000}"/>
    <cellStyle name="Standard 257 2 2 2 2 2 2 4 2 2 2" xfId="25658" xr:uid="{00000000-0005-0000-0000-000087080000}"/>
    <cellStyle name="Standard 257 2 2 2 2 2 2 4 2 2 2 2" xfId="52130" xr:uid="{00000000-0005-0000-0000-000088080000}"/>
    <cellStyle name="Standard 257 2 2 2 2 2 2 4 2 2 3" xfId="38894" xr:uid="{00000000-0005-0000-0000-000089080000}"/>
    <cellStyle name="Standard 257 2 2 2 2 2 2 4 2 3" xfId="19041" xr:uid="{00000000-0005-0000-0000-00008A080000}"/>
    <cellStyle name="Standard 257 2 2 2 2 2 2 4 2 3 2" xfId="45513" xr:uid="{00000000-0005-0000-0000-00008B080000}"/>
    <cellStyle name="Standard 257 2 2 2 2 2 2 4 2 4" xfId="30072" xr:uid="{00000000-0005-0000-0000-00008C080000}"/>
    <cellStyle name="Standard 257 2 2 2 2 2 2 4 3" xfId="6542" xr:uid="{00000000-0005-0000-0000-00008D080000}"/>
    <cellStyle name="Standard 257 2 2 2 2 2 2 4 3 2" xfId="10952" xr:uid="{00000000-0005-0000-0000-00008E080000}"/>
    <cellStyle name="Standard 257 2 2 2 2 2 2 4 3 2 2" xfId="24188" xr:uid="{00000000-0005-0000-0000-00008F080000}"/>
    <cellStyle name="Standard 257 2 2 2 2 2 2 4 3 2 2 2" xfId="50660" xr:uid="{00000000-0005-0000-0000-000090080000}"/>
    <cellStyle name="Standard 257 2 2 2 2 2 2 4 3 2 3" xfId="37424" xr:uid="{00000000-0005-0000-0000-000091080000}"/>
    <cellStyle name="Standard 257 2 2 2 2 2 2 4 3 3" xfId="17571" xr:uid="{00000000-0005-0000-0000-000092080000}"/>
    <cellStyle name="Standard 257 2 2 2 2 2 2 4 3 3 2" xfId="44043" xr:uid="{00000000-0005-0000-0000-000093080000}"/>
    <cellStyle name="Standard 257 2 2 2 2 2 2 4 3 4" xfId="33014" xr:uid="{00000000-0005-0000-0000-000094080000}"/>
    <cellStyle name="Standard 257 2 2 2 2 2 2 4 4" xfId="8010" xr:uid="{00000000-0005-0000-0000-000095080000}"/>
    <cellStyle name="Standard 257 2 2 2 2 2 2 4 4 2" xfId="21246" xr:uid="{00000000-0005-0000-0000-000096080000}"/>
    <cellStyle name="Standard 257 2 2 2 2 2 2 4 4 2 2" xfId="47718" xr:uid="{00000000-0005-0000-0000-000097080000}"/>
    <cellStyle name="Standard 257 2 2 2 2 2 2 4 4 3" xfId="34482" xr:uid="{00000000-0005-0000-0000-000098080000}"/>
    <cellStyle name="Standard 257 2 2 2 2 2 2 4 5" xfId="14629" xr:uid="{00000000-0005-0000-0000-000099080000}"/>
    <cellStyle name="Standard 257 2 2 2 2 2 2 4 5 2" xfId="41101" xr:uid="{00000000-0005-0000-0000-00009A080000}"/>
    <cellStyle name="Standard 257 2 2 2 2 2 2 4 6" xfId="28602" xr:uid="{00000000-0005-0000-0000-00009B080000}"/>
    <cellStyle name="Standard 257 2 2 2 2 2 2 5" xfId="2866" xr:uid="{00000000-0005-0000-0000-00009C080000}"/>
    <cellStyle name="Standard 257 2 2 2 2 2 2 5 2" xfId="11688" xr:uid="{00000000-0005-0000-0000-00009D080000}"/>
    <cellStyle name="Standard 257 2 2 2 2 2 2 5 2 2" xfId="24924" xr:uid="{00000000-0005-0000-0000-00009E080000}"/>
    <cellStyle name="Standard 257 2 2 2 2 2 2 5 2 2 2" xfId="51396" xr:uid="{00000000-0005-0000-0000-00009F080000}"/>
    <cellStyle name="Standard 257 2 2 2 2 2 2 5 2 3" xfId="38160" xr:uid="{00000000-0005-0000-0000-0000A0080000}"/>
    <cellStyle name="Standard 257 2 2 2 2 2 2 5 3" xfId="18307" xr:uid="{00000000-0005-0000-0000-0000A1080000}"/>
    <cellStyle name="Standard 257 2 2 2 2 2 2 5 3 2" xfId="44779" xr:uid="{00000000-0005-0000-0000-0000A2080000}"/>
    <cellStyle name="Standard 257 2 2 2 2 2 2 5 4" xfId="29338" xr:uid="{00000000-0005-0000-0000-0000A3080000}"/>
    <cellStyle name="Standard 257 2 2 2 2 2 2 6" xfId="5071" xr:uid="{00000000-0005-0000-0000-0000A4080000}"/>
    <cellStyle name="Standard 257 2 2 2 2 2 2 6 2" xfId="9481" xr:uid="{00000000-0005-0000-0000-0000A5080000}"/>
    <cellStyle name="Standard 257 2 2 2 2 2 2 6 2 2" xfId="22717" xr:uid="{00000000-0005-0000-0000-0000A6080000}"/>
    <cellStyle name="Standard 257 2 2 2 2 2 2 6 2 2 2" xfId="49189" xr:uid="{00000000-0005-0000-0000-0000A7080000}"/>
    <cellStyle name="Standard 257 2 2 2 2 2 2 6 2 3" xfId="35953" xr:uid="{00000000-0005-0000-0000-0000A8080000}"/>
    <cellStyle name="Standard 257 2 2 2 2 2 2 6 3" xfId="16100" xr:uid="{00000000-0005-0000-0000-0000A9080000}"/>
    <cellStyle name="Standard 257 2 2 2 2 2 2 6 3 2" xfId="42572" xr:uid="{00000000-0005-0000-0000-0000AA080000}"/>
    <cellStyle name="Standard 257 2 2 2 2 2 2 6 4" xfId="31543" xr:uid="{00000000-0005-0000-0000-0000AB080000}"/>
    <cellStyle name="Standard 257 2 2 2 2 2 2 7" xfId="7276" xr:uid="{00000000-0005-0000-0000-0000AC080000}"/>
    <cellStyle name="Standard 257 2 2 2 2 2 2 7 2" xfId="20512" xr:uid="{00000000-0005-0000-0000-0000AD080000}"/>
    <cellStyle name="Standard 257 2 2 2 2 2 2 7 2 2" xfId="46984" xr:uid="{00000000-0005-0000-0000-0000AE080000}"/>
    <cellStyle name="Standard 257 2 2 2 2 2 2 7 3" xfId="33748" xr:uid="{00000000-0005-0000-0000-0000AF080000}"/>
    <cellStyle name="Standard 257 2 2 2 2 2 2 8" xfId="13895" xr:uid="{00000000-0005-0000-0000-0000B0080000}"/>
    <cellStyle name="Standard 257 2 2 2 2 2 2 8 2" xfId="40367" xr:uid="{00000000-0005-0000-0000-0000B1080000}"/>
    <cellStyle name="Standard 257 2 2 2 2 2 2 9" xfId="27131" xr:uid="{00000000-0005-0000-0000-0000B2080000}"/>
    <cellStyle name="Standard 257 2 2 2 2 2 3" xfId="838" xr:uid="{00000000-0005-0000-0000-0000B3080000}"/>
    <cellStyle name="Standard 257 2 2 2 2 2 3 2" xfId="1588" xr:uid="{00000000-0005-0000-0000-0000B4080000}"/>
    <cellStyle name="Standard 257 2 2 2 2 2 3 2 2" xfId="4531" xr:uid="{00000000-0005-0000-0000-0000B5080000}"/>
    <cellStyle name="Standard 257 2 2 2 2 2 3 2 2 2" xfId="13353" xr:uid="{00000000-0005-0000-0000-0000B6080000}"/>
    <cellStyle name="Standard 257 2 2 2 2 2 3 2 2 2 2" xfId="26589" xr:uid="{00000000-0005-0000-0000-0000B7080000}"/>
    <cellStyle name="Standard 257 2 2 2 2 2 3 2 2 2 2 2" xfId="53061" xr:uid="{00000000-0005-0000-0000-0000B8080000}"/>
    <cellStyle name="Standard 257 2 2 2 2 2 3 2 2 2 3" xfId="39825" xr:uid="{00000000-0005-0000-0000-0000B9080000}"/>
    <cellStyle name="Standard 257 2 2 2 2 2 3 2 2 3" xfId="19972" xr:uid="{00000000-0005-0000-0000-0000BA080000}"/>
    <cellStyle name="Standard 257 2 2 2 2 2 3 2 2 3 2" xfId="46444" xr:uid="{00000000-0005-0000-0000-0000BB080000}"/>
    <cellStyle name="Standard 257 2 2 2 2 2 3 2 2 4" xfId="31003" xr:uid="{00000000-0005-0000-0000-0000BC080000}"/>
    <cellStyle name="Standard 257 2 2 2 2 2 3 2 3" xfId="6002" xr:uid="{00000000-0005-0000-0000-0000BD080000}"/>
    <cellStyle name="Standard 257 2 2 2 2 2 3 2 3 2" xfId="10412" xr:uid="{00000000-0005-0000-0000-0000BE080000}"/>
    <cellStyle name="Standard 257 2 2 2 2 2 3 2 3 2 2" xfId="23648" xr:uid="{00000000-0005-0000-0000-0000BF080000}"/>
    <cellStyle name="Standard 257 2 2 2 2 2 3 2 3 2 2 2" xfId="50120" xr:uid="{00000000-0005-0000-0000-0000C0080000}"/>
    <cellStyle name="Standard 257 2 2 2 2 2 3 2 3 2 3" xfId="36884" xr:uid="{00000000-0005-0000-0000-0000C1080000}"/>
    <cellStyle name="Standard 257 2 2 2 2 2 3 2 3 3" xfId="17031" xr:uid="{00000000-0005-0000-0000-0000C2080000}"/>
    <cellStyle name="Standard 257 2 2 2 2 2 3 2 3 3 2" xfId="43503" xr:uid="{00000000-0005-0000-0000-0000C3080000}"/>
    <cellStyle name="Standard 257 2 2 2 2 2 3 2 3 4" xfId="32474" xr:uid="{00000000-0005-0000-0000-0000C4080000}"/>
    <cellStyle name="Standard 257 2 2 2 2 2 3 2 4" xfId="8941" xr:uid="{00000000-0005-0000-0000-0000C5080000}"/>
    <cellStyle name="Standard 257 2 2 2 2 2 3 2 4 2" xfId="22177" xr:uid="{00000000-0005-0000-0000-0000C6080000}"/>
    <cellStyle name="Standard 257 2 2 2 2 2 3 2 4 2 2" xfId="48649" xr:uid="{00000000-0005-0000-0000-0000C7080000}"/>
    <cellStyle name="Standard 257 2 2 2 2 2 3 2 4 3" xfId="35413" xr:uid="{00000000-0005-0000-0000-0000C8080000}"/>
    <cellStyle name="Standard 257 2 2 2 2 2 3 2 5" xfId="15560" xr:uid="{00000000-0005-0000-0000-0000C9080000}"/>
    <cellStyle name="Standard 257 2 2 2 2 2 3 2 5 2" xfId="42032" xr:uid="{00000000-0005-0000-0000-0000CA080000}"/>
    <cellStyle name="Standard 257 2 2 2 2 2 3 2 6" xfId="28062" xr:uid="{00000000-0005-0000-0000-0000CB080000}"/>
    <cellStyle name="Standard 257 2 2 2 2 2 3 3" xfId="2324" xr:uid="{00000000-0005-0000-0000-0000CC080000}"/>
    <cellStyle name="Standard 257 2 2 2 2 2 3 3 2" xfId="3795" xr:uid="{00000000-0005-0000-0000-0000CD080000}"/>
    <cellStyle name="Standard 257 2 2 2 2 2 3 3 2 2" xfId="12617" xr:uid="{00000000-0005-0000-0000-0000CE080000}"/>
    <cellStyle name="Standard 257 2 2 2 2 2 3 3 2 2 2" xfId="25853" xr:uid="{00000000-0005-0000-0000-0000CF080000}"/>
    <cellStyle name="Standard 257 2 2 2 2 2 3 3 2 2 2 2" xfId="52325" xr:uid="{00000000-0005-0000-0000-0000D0080000}"/>
    <cellStyle name="Standard 257 2 2 2 2 2 3 3 2 2 3" xfId="39089" xr:uid="{00000000-0005-0000-0000-0000D1080000}"/>
    <cellStyle name="Standard 257 2 2 2 2 2 3 3 2 3" xfId="19236" xr:uid="{00000000-0005-0000-0000-0000D2080000}"/>
    <cellStyle name="Standard 257 2 2 2 2 2 3 3 2 3 2" xfId="45708" xr:uid="{00000000-0005-0000-0000-0000D3080000}"/>
    <cellStyle name="Standard 257 2 2 2 2 2 3 3 2 4" xfId="30267" xr:uid="{00000000-0005-0000-0000-0000D4080000}"/>
    <cellStyle name="Standard 257 2 2 2 2 2 3 3 3" xfId="6737" xr:uid="{00000000-0005-0000-0000-0000D5080000}"/>
    <cellStyle name="Standard 257 2 2 2 2 2 3 3 3 2" xfId="11147" xr:uid="{00000000-0005-0000-0000-0000D6080000}"/>
    <cellStyle name="Standard 257 2 2 2 2 2 3 3 3 2 2" xfId="24383" xr:uid="{00000000-0005-0000-0000-0000D7080000}"/>
    <cellStyle name="Standard 257 2 2 2 2 2 3 3 3 2 2 2" xfId="50855" xr:uid="{00000000-0005-0000-0000-0000D8080000}"/>
    <cellStyle name="Standard 257 2 2 2 2 2 3 3 3 2 3" xfId="37619" xr:uid="{00000000-0005-0000-0000-0000D9080000}"/>
    <cellStyle name="Standard 257 2 2 2 2 2 3 3 3 3" xfId="17766" xr:uid="{00000000-0005-0000-0000-0000DA080000}"/>
    <cellStyle name="Standard 257 2 2 2 2 2 3 3 3 3 2" xfId="44238" xr:uid="{00000000-0005-0000-0000-0000DB080000}"/>
    <cellStyle name="Standard 257 2 2 2 2 2 3 3 3 4" xfId="33209" xr:uid="{00000000-0005-0000-0000-0000DC080000}"/>
    <cellStyle name="Standard 257 2 2 2 2 2 3 3 4" xfId="8205" xr:uid="{00000000-0005-0000-0000-0000DD080000}"/>
    <cellStyle name="Standard 257 2 2 2 2 2 3 3 4 2" xfId="21441" xr:uid="{00000000-0005-0000-0000-0000DE080000}"/>
    <cellStyle name="Standard 257 2 2 2 2 2 3 3 4 2 2" xfId="47913" xr:uid="{00000000-0005-0000-0000-0000DF080000}"/>
    <cellStyle name="Standard 257 2 2 2 2 2 3 3 4 3" xfId="34677" xr:uid="{00000000-0005-0000-0000-0000E0080000}"/>
    <cellStyle name="Standard 257 2 2 2 2 2 3 3 5" xfId="14824" xr:uid="{00000000-0005-0000-0000-0000E1080000}"/>
    <cellStyle name="Standard 257 2 2 2 2 2 3 3 5 2" xfId="41296" xr:uid="{00000000-0005-0000-0000-0000E2080000}"/>
    <cellStyle name="Standard 257 2 2 2 2 2 3 3 6" xfId="28797" xr:uid="{00000000-0005-0000-0000-0000E3080000}"/>
    <cellStyle name="Standard 257 2 2 2 2 2 3 4" xfId="3061" xr:uid="{00000000-0005-0000-0000-0000E4080000}"/>
    <cellStyle name="Standard 257 2 2 2 2 2 3 4 2" xfId="11883" xr:uid="{00000000-0005-0000-0000-0000E5080000}"/>
    <cellStyle name="Standard 257 2 2 2 2 2 3 4 2 2" xfId="25119" xr:uid="{00000000-0005-0000-0000-0000E6080000}"/>
    <cellStyle name="Standard 257 2 2 2 2 2 3 4 2 2 2" xfId="51591" xr:uid="{00000000-0005-0000-0000-0000E7080000}"/>
    <cellStyle name="Standard 257 2 2 2 2 2 3 4 2 3" xfId="38355" xr:uid="{00000000-0005-0000-0000-0000E8080000}"/>
    <cellStyle name="Standard 257 2 2 2 2 2 3 4 3" xfId="18502" xr:uid="{00000000-0005-0000-0000-0000E9080000}"/>
    <cellStyle name="Standard 257 2 2 2 2 2 3 4 3 2" xfId="44974" xr:uid="{00000000-0005-0000-0000-0000EA080000}"/>
    <cellStyle name="Standard 257 2 2 2 2 2 3 4 4" xfId="29533" xr:uid="{00000000-0005-0000-0000-0000EB080000}"/>
    <cellStyle name="Standard 257 2 2 2 2 2 3 5" xfId="5266" xr:uid="{00000000-0005-0000-0000-0000EC080000}"/>
    <cellStyle name="Standard 257 2 2 2 2 2 3 5 2" xfId="9676" xr:uid="{00000000-0005-0000-0000-0000ED080000}"/>
    <cellStyle name="Standard 257 2 2 2 2 2 3 5 2 2" xfId="22912" xr:uid="{00000000-0005-0000-0000-0000EE080000}"/>
    <cellStyle name="Standard 257 2 2 2 2 2 3 5 2 2 2" xfId="49384" xr:uid="{00000000-0005-0000-0000-0000EF080000}"/>
    <cellStyle name="Standard 257 2 2 2 2 2 3 5 2 3" xfId="36148" xr:uid="{00000000-0005-0000-0000-0000F0080000}"/>
    <cellStyle name="Standard 257 2 2 2 2 2 3 5 3" xfId="16295" xr:uid="{00000000-0005-0000-0000-0000F1080000}"/>
    <cellStyle name="Standard 257 2 2 2 2 2 3 5 3 2" xfId="42767" xr:uid="{00000000-0005-0000-0000-0000F2080000}"/>
    <cellStyle name="Standard 257 2 2 2 2 2 3 5 4" xfId="31738" xr:uid="{00000000-0005-0000-0000-0000F3080000}"/>
    <cellStyle name="Standard 257 2 2 2 2 2 3 6" xfId="7471" xr:uid="{00000000-0005-0000-0000-0000F4080000}"/>
    <cellStyle name="Standard 257 2 2 2 2 2 3 6 2" xfId="20707" xr:uid="{00000000-0005-0000-0000-0000F5080000}"/>
    <cellStyle name="Standard 257 2 2 2 2 2 3 6 2 2" xfId="47179" xr:uid="{00000000-0005-0000-0000-0000F6080000}"/>
    <cellStyle name="Standard 257 2 2 2 2 2 3 6 3" xfId="33943" xr:uid="{00000000-0005-0000-0000-0000F7080000}"/>
    <cellStyle name="Standard 257 2 2 2 2 2 3 7" xfId="14090" xr:uid="{00000000-0005-0000-0000-0000F8080000}"/>
    <cellStyle name="Standard 257 2 2 2 2 2 3 7 2" xfId="40562" xr:uid="{00000000-0005-0000-0000-0000F9080000}"/>
    <cellStyle name="Standard 257 2 2 2 2 2 3 8" xfId="27326" xr:uid="{00000000-0005-0000-0000-0000FA080000}"/>
    <cellStyle name="Standard 257 2 2 2 2 2 4" xfId="1222" xr:uid="{00000000-0005-0000-0000-0000FB080000}"/>
    <cellStyle name="Standard 257 2 2 2 2 2 4 2" xfId="4165" xr:uid="{00000000-0005-0000-0000-0000FC080000}"/>
    <cellStyle name="Standard 257 2 2 2 2 2 4 2 2" xfId="12987" xr:uid="{00000000-0005-0000-0000-0000FD080000}"/>
    <cellStyle name="Standard 257 2 2 2 2 2 4 2 2 2" xfId="26223" xr:uid="{00000000-0005-0000-0000-0000FE080000}"/>
    <cellStyle name="Standard 257 2 2 2 2 2 4 2 2 2 2" xfId="52695" xr:uid="{00000000-0005-0000-0000-0000FF080000}"/>
    <cellStyle name="Standard 257 2 2 2 2 2 4 2 2 3" xfId="39459" xr:uid="{00000000-0005-0000-0000-000000090000}"/>
    <cellStyle name="Standard 257 2 2 2 2 2 4 2 3" xfId="19606" xr:uid="{00000000-0005-0000-0000-000001090000}"/>
    <cellStyle name="Standard 257 2 2 2 2 2 4 2 3 2" xfId="46078" xr:uid="{00000000-0005-0000-0000-000002090000}"/>
    <cellStyle name="Standard 257 2 2 2 2 2 4 2 4" xfId="30637" xr:uid="{00000000-0005-0000-0000-000003090000}"/>
    <cellStyle name="Standard 257 2 2 2 2 2 4 3" xfId="5636" xr:uid="{00000000-0005-0000-0000-000004090000}"/>
    <cellStyle name="Standard 257 2 2 2 2 2 4 3 2" xfId="10046" xr:uid="{00000000-0005-0000-0000-000005090000}"/>
    <cellStyle name="Standard 257 2 2 2 2 2 4 3 2 2" xfId="23282" xr:uid="{00000000-0005-0000-0000-000006090000}"/>
    <cellStyle name="Standard 257 2 2 2 2 2 4 3 2 2 2" xfId="49754" xr:uid="{00000000-0005-0000-0000-000007090000}"/>
    <cellStyle name="Standard 257 2 2 2 2 2 4 3 2 3" xfId="36518" xr:uid="{00000000-0005-0000-0000-000008090000}"/>
    <cellStyle name="Standard 257 2 2 2 2 2 4 3 3" xfId="16665" xr:uid="{00000000-0005-0000-0000-000009090000}"/>
    <cellStyle name="Standard 257 2 2 2 2 2 4 3 3 2" xfId="43137" xr:uid="{00000000-0005-0000-0000-00000A090000}"/>
    <cellStyle name="Standard 257 2 2 2 2 2 4 3 4" xfId="32108" xr:uid="{00000000-0005-0000-0000-00000B090000}"/>
    <cellStyle name="Standard 257 2 2 2 2 2 4 4" xfId="8575" xr:uid="{00000000-0005-0000-0000-00000C090000}"/>
    <cellStyle name="Standard 257 2 2 2 2 2 4 4 2" xfId="21811" xr:uid="{00000000-0005-0000-0000-00000D090000}"/>
    <cellStyle name="Standard 257 2 2 2 2 2 4 4 2 2" xfId="48283" xr:uid="{00000000-0005-0000-0000-00000E090000}"/>
    <cellStyle name="Standard 257 2 2 2 2 2 4 4 3" xfId="35047" xr:uid="{00000000-0005-0000-0000-00000F090000}"/>
    <cellStyle name="Standard 257 2 2 2 2 2 4 5" xfId="15194" xr:uid="{00000000-0005-0000-0000-000010090000}"/>
    <cellStyle name="Standard 257 2 2 2 2 2 4 5 2" xfId="41666" xr:uid="{00000000-0005-0000-0000-000011090000}"/>
    <cellStyle name="Standard 257 2 2 2 2 2 4 6" xfId="27696" xr:uid="{00000000-0005-0000-0000-000012090000}"/>
    <cellStyle name="Standard 257 2 2 2 2 2 5" xfId="1958" xr:uid="{00000000-0005-0000-0000-000013090000}"/>
    <cellStyle name="Standard 257 2 2 2 2 2 5 2" xfId="3429" xr:uid="{00000000-0005-0000-0000-000014090000}"/>
    <cellStyle name="Standard 257 2 2 2 2 2 5 2 2" xfId="12251" xr:uid="{00000000-0005-0000-0000-000015090000}"/>
    <cellStyle name="Standard 257 2 2 2 2 2 5 2 2 2" xfId="25487" xr:uid="{00000000-0005-0000-0000-000016090000}"/>
    <cellStyle name="Standard 257 2 2 2 2 2 5 2 2 2 2" xfId="51959" xr:uid="{00000000-0005-0000-0000-000017090000}"/>
    <cellStyle name="Standard 257 2 2 2 2 2 5 2 2 3" xfId="38723" xr:uid="{00000000-0005-0000-0000-000018090000}"/>
    <cellStyle name="Standard 257 2 2 2 2 2 5 2 3" xfId="18870" xr:uid="{00000000-0005-0000-0000-000019090000}"/>
    <cellStyle name="Standard 257 2 2 2 2 2 5 2 3 2" xfId="45342" xr:uid="{00000000-0005-0000-0000-00001A090000}"/>
    <cellStyle name="Standard 257 2 2 2 2 2 5 2 4" xfId="29901" xr:uid="{00000000-0005-0000-0000-00001B090000}"/>
    <cellStyle name="Standard 257 2 2 2 2 2 5 3" xfId="6371" xr:uid="{00000000-0005-0000-0000-00001C090000}"/>
    <cellStyle name="Standard 257 2 2 2 2 2 5 3 2" xfId="10781" xr:uid="{00000000-0005-0000-0000-00001D090000}"/>
    <cellStyle name="Standard 257 2 2 2 2 2 5 3 2 2" xfId="24017" xr:uid="{00000000-0005-0000-0000-00001E090000}"/>
    <cellStyle name="Standard 257 2 2 2 2 2 5 3 2 2 2" xfId="50489" xr:uid="{00000000-0005-0000-0000-00001F090000}"/>
    <cellStyle name="Standard 257 2 2 2 2 2 5 3 2 3" xfId="37253" xr:uid="{00000000-0005-0000-0000-000020090000}"/>
    <cellStyle name="Standard 257 2 2 2 2 2 5 3 3" xfId="17400" xr:uid="{00000000-0005-0000-0000-000021090000}"/>
    <cellStyle name="Standard 257 2 2 2 2 2 5 3 3 2" xfId="43872" xr:uid="{00000000-0005-0000-0000-000022090000}"/>
    <cellStyle name="Standard 257 2 2 2 2 2 5 3 4" xfId="32843" xr:uid="{00000000-0005-0000-0000-000023090000}"/>
    <cellStyle name="Standard 257 2 2 2 2 2 5 4" xfId="7839" xr:uid="{00000000-0005-0000-0000-000024090000}"/>
    <cellStyle name="Standard 257 2 2 2 2 2 5 4 2" xfId="21075" xr:uid="{00000000-0005-0000-0000-000025090000}"/>
    <cellStyle name="Standard 257 2 2 2 2 2 5 4 2 2" xfId="47547" xr:uid="{00000000-0005-0000-0000-000026090000}"/>
    <cellStyle name="Standard 257 2 2 2 2 2 5 4 3" xfId="34311" xr:uid="{00000000-0005-0000-0000-000027090000}"/>
    <cellStyle name="Standard 257 2 2 2 2 2 5 5" xfId="14458" xr:uid="{00000000-0005-0000-0000-000028090000}"/>
    <cellStyle name="Standard 257 2 2 2 2 2 5 5 2" xfId="40930" xr:uid="{00000000-0005-0000-0000-000029090000}"/>
    <cellStyle name="Standard 257 2 2 2 2 2 5 6" xfId="28431" xr:uid="{00000000-0005-0000-0000-00002A090000}"/>
    <cellStyle name="Standard 257 2 2 2 2 2 6" xfId="2695" xr:uid="{00000000-0005-0000-0000-00002B090000}"/>
    <cellStyle name="Standard 257 2 2 2 2 2 6 2" xfId="11517" xr:uid="{00000000-0005-0000-0000-00002C090000}"/>
    <cellStyle name="Standard 257 2 2 2 2 2 6 2 2" xfId="24753" xr:uid="{00000000-0005-0000-0000-00002D090000}"/>
    <cellStyle name="Standard 257 2 2 2 2 2 6 2 2 2" xfId="51225" xr:uid="{00000000-0005-0000-0000-00002E090000}"/>
    <cellStyle name="Standard 257 2 2 2 2 2 6 2 3" xfId="37989" xr:uid="{00000000-0005-0000-0000-00002F090000}"/>
    <cellStyle name="Standard 257 2 2 2 2 2 6 3" xfId="18136" xr:uid="{00000000-0005-0000-0000-000030090000}"/>
    <cellStyle name="Standard 257 2 2 2 2 2 6 3 2" xfId="44608" xr:uid="{00000000-0005-0000-0000-000031090000}"/>
    <cellStyle name="Standard 257 2 2 2 2 2 6 4" xfId="29167" xr:uid="{00000000-0005-0000-0000-000032090000}"/>
    <cellStyle name="Standard 257 2 2 2 2 2 7" xfId="4900" xr:uid="{00000000-0005-0000-0000-000033090000}"/>
    <cellStyle name="Standard 257 2 2 2 2 2 7 2" xfId="9310" xr:uid="{00000000-0005-0000-0000-000034090000}"/>
    <cellStyle name="Standard 257 2 2 2 2 2 7 2 2" xfId="22546" xr:uid="{00000000-0005-0000-0000-000035090000}"/>
    <cellStyle name="Standard 257 2 2 2 2 2 7 2 2 2" xfId="49018" xr:uid="{00000000-0005-0000-0000-000036090000}"/>
    <cellStyle name="Standard 257 2 2 2 2 2 7 2 3" xfId="35782" xr:uid="{00000000-0005-0000-0000-000037090000}"/>
    <cellStyle name="Standard 257 2 2 2 2 2 7 3" xfId="15929" xr:uid="{00000000-0005-0000-0000-000038090000}"/>
    <cellStyle name="Standard 257 2 2 2 2 2 7 3 2" xfId="42401" xr:uid="{00000000-0005-0000-0000-000039090000}"/>
    <cellStyle name="Standard 257 2 2 2 2 2 7 4" xfId="31372" xr:uid="{00000000-0005-0000-0000-00003A090000}"/>
    <cellStyle name="Standard 257 2 2 2 2 2 8" xfId="7105" xr:uid="{00000000-0005-0000-0000-00003B090000}"/>
    <cellStyle name="Standard 257 2 2 2 2 2 8 2" xfId="20341" xr:uid="{00000000-0005-0000-0000-00003C090000}"/>
    <cellStyle name="Standard 257 2 2 2 2 2 8 2 2" xfId="46813" xr:uid="{00000000-0005-0000-0000-00003D090000}"/>
    <cellStyle name="Standard 257 2 2 2 2 2 8 3" xfId="33577" xr:uid="{00000000-0005-0000-0000-00003E090000}"/>
    <cellStyle name="Standard 257 2 2 2 2 2 9" xfId="13724" xr:uid="{00000000-0005-0000-0000-00003F090000}"/>
    <cellStyle name="Standard 257 2 2 2 2 2 9 2" xfId="40196" xr:uid="{00000000-0005-0000-0000-000040090000}"/>
    <cellStyle name="Standard 257 2 2 2 2 3" xfId="540" xr:uid="{00000000-0005-0000-0000-000041090000}"/>
    <cellStyle name="Standard 257 2 2 2 2 3 2" xfId="929" xr:uid="{00000000-0005-0000-0000-000042090000}"/>
    <cellStyle name="Standard 257 2 2 2 2 3 2 2" xfId="1678" xr:uid="{00000000-0005-0000-0000-000043090000}"/>
    <cellStyle name="Standard 257 2 2 2 2 3 2 2 2" xfId="4621" xr:uid="{00000000-0005-0000-0000-000044090000}"/>
    <cellStyle name="Standard 257 2 2 2 2 3 2 2 2 2" xfId="13443" xr:uid="{00000000-0005-0000-0000-000045090000}"/>
    <cellStyle name="Standard 257 2 2 2 2 3 2 2 2 2 2" xfId="26679" xr:uid="{00000000-0005-0000-0000-000046090000}"/>
    <cellStyle name="Standard 257 2 2 2 2 3 2 2 2 2 2 2" xfId="53151" xr:uid="{00000000-0005-0000-0000-000047090000}"/>
    <cellStyle name="Standard 257 2 2 2 2 3 2 2 2 2 3" xfId="39915" xr:uid="{00000000-0005-0000-0000-000048090000}"/>
    <cellStyle name="Standard 257 2 2 2 2 3 2 2 2 3" xfId="20062" xr:uid="{00000000-0005-0000-0000-000049090000}"/>
    <cellStyle name="Standard 257 2 2 2 2 3 2 2 2 3 2" xfId="46534" xr:uid="{00000000-0005-0000-0000-00004A090000}"/>
    <cellStyle name="Standard 257 2 2 2 2 3 2 2 2 4" xfId="31093" xr:uid="{00000000-0005-0000-0000-00004B090000}"/>
    <cellStyle name="Standard 257 2 2 2 2 3 2 2 3" xfId="6092" xr:uid="{00000000-0005-0000-0000-00004C090000}"/>
    <cellStyle name="Standard 257 2 2 2 2 3 2 2 3 2" xfId="10502" xr:uid="{00000000-0005-0000-0000-00004D090000}"/>
    <cellStyle name="Standard 257 2 2 2 2 3 2 2 3 2 2" xfId="23738" xr:uid="{00000000-0005-0000-0000-00004E090000}"/>
    <cellStyle name="Standard 257 2 2 2 2 3 2 2 3 2 2 2" xfId="50210" xr:uid="{00000000-0005-0000-0000-00004F090000}"/>
    <cellStyle name="Standard 257 2 2 2 2 3 2 2 3 2 3" xfId="36974" xr:uid="{00000000-0005-0000-0000-000050090000}"/>
    <cellStyle name="Standard 257 2 2 2 2 3 2 2 3 3" xfId="17121" xr:uid="{00000000-0005-0000-0000-000051090000}"/>
    <cellStyle name="Standard 257 2 2 2 2 3 2 2 3 3 2" xfId="43593" xr:uid="{00000000-0005-0000-0000-000052090000}"/>
    <cellStyle name="Standard 257 2 2 2 2 3 2 2 3 4" xfId="32564" xr:uid="{00000000-0005-0000-0000-000053090000}"/>
    <cellStyle name="Standard 257 2 2 2 2 3 2 2 4" xfId="9031" xr:uid="{00000000-0005-0000-0000-000054090000}"/>
    <cellStyle name="Standard 257 2 2 2 2 3 2 2 4 2" xfId="22267" xr:uid="{00000000-0005-0000-0000-000055090000}"/>
    <cellStyle name="Standard 257 2 2 2 2 3 2 2 4 2 2" xfId="48739" xr:uid="{00000000-0005-0000-0000-000056090000}"/>
    <cellStyle name="Standard 257 2 2 2 2 3 2 2 4 3" xfId="35503" xr:uid="{00000000-0005-0000-0000-000057090000}"/>
    <cellStyle name="Standard 257 2 2 2 2 3 2 2 5" xfId="15650" xr:uid="{00000000-0005-0000-0000-000058090000}"/>
    <cellStyle name="Standard 257 2 2 2 2 3 2 2 5 2" xfId="42122" xr:uid="{00000000-0005-0000-0000-000059090000}"/>
    <cellStyle name="Standard 257 2 2 2 2 3 2 2 6" xfId="28152" xr:uid="{00000000-0005-0000-0000-00005A090000}"/>
    <cellStyle name="Standard 257 2 2 2 2 3 2 3" xfId="2414" xr:uid="{00000000-0005-0000-0000-00005B090000}"/>
    <cellStyle name="Standard 257 2 2 2 2 3 2 3 2" xfId="3885" xr:uid="{00000000-0005-0000-0000-00005C090000}"/>
    <cellStyle name="Standard 257 2 2 2 2 3 2 3 2 2" xfId="12707" xr:uid="{00000000-0005-0000-0000-00005D090000}"/>
    <cellStyle name="Standard 257 2 2 2 2 3 2 3 2 2 2" xfId="25943" xr:uid="{00000000-0005-0000-0000-00005E090000}"/>
    <cellStyle name="Standard 257 2 2 2 2 3 2 3 2 2 2 2" xfId="52415" xr:uid="{00000000-0005-0000-0000-00005F090000}"/>
    <cellStyle name="Standard 257 2 2 2 2 3 2 3 2 2 3" xfId="39179" xr:uid="{00000000-0005-0000-0000-000060090000}"/>
    <cellStyle name="Standard 257 2 2 2 2 3 2 3 2 3" xfId="19326" xr:uid="{00000000-0005-0000-0000-000061090000}"/>
    <cellStyle name="Standard 257 2 2 2 2 3 2 3 2 3 2" xfId="45798" xr:uid="{00000000-0005-0000-0000-000062090000}"/>
    <cellStyle name="Standard 257 2 2 2 2 3 2 3 2 4" xfId="30357" xr:uid="{00000000-0005-0000-0000-000063090000}"/>
    <cellStyle name="Standard 257 2 2 2 2 3 2 3 3" xfId="6827" xr:uid="{00000000-0005-0000-0000-000064090000}"/>
    <cellStyle name="Standard 257 2 2 2 2 3 2 3 3 2" xfId="11237" xr:uid="{00000000-0005-0000-0000-000065090000}"/>
    <cellStyle name="Standard 257 2 2 2 2 3 2 3 3 2 2" xfId="24473" xr:uid="{00000000-0005-0000-0000-000066090000}"/>
    <cellStyle name="Standard 257 2 2 2 2 3 2 3 3 2 2 2" xfId="50945" xr:uid="{00000000-0005-0000-0000-000067090000}"/>
    <cellStyle name="Standard 257 2 2 2 2 3 2 3 3 2 3" xfId="37709" xr:uid="{00000000-0005-0000-0000-000068090000}"/>
    <cellStyle name="Standard 257 2 2 2 2 3 2 3 3 3" xfId="17856" xr:uid="{00000000-0005-0000-0000-000069090000}"/>
    <cellStyle name="Standard 257 2 2 2 2 3 2 3 3 3 2" xfId="44328" xr:uid="{00000000-0005-0000-0000-00006A090000}"/>
    <cellStyle name="Standard 257 2 2 2 2 3 2 3 3 4" xfId="33299" xr:uid="{00000000-0005-0000-0000-00006B090000}"/>
    <cellStyle name="Standard 257 2 2 2 2 3 2 3 4" xfId="8295" xr:uid="{00000000-0005-0000-0000-00006C090000}"/>
    <cellStyle name="Standard 257 2 2 2 2 3 2 3 4 2" xfId="21531" xr:uid="{00000000-0005-0000-0000-00006D090000}"/>
    <cellStyle name="Standard 257 2 2 2 2 3 2 3 4 2 2" xfId="48003" xr:uid="{00000000-0005-0000-0000-00006E090000}"/>
    <cellStyle name="Standard 257 2 2 2 2 3 2 3 4 3" xfId="34767" xr:uid="{00000000-0005-0000-0000-00006F090000}"/>
    <cellStyle name="Standard 257 2 2 2 2 3 2 3 5" xfId="14914" xr:uid="{00000000-0005-0000-0000-000070090000}"/>
    <cellStyle name="Standard 257 2 2 2 2 3 2 3 5 2" xfId="41386" xr:uid="{00000000-0005-0000-0000-000071090000}"/>
    <cellStyle name="Standard 257 2 2 2 2 3 2 3 6" xfId="28887" xr:uid="{00000000-0005-0000-0000-000072090000}"/>
    <cellStyle name="Standard 257 2 2 2 2 3 2 4" xfId="3151" xr:uid="{00000000-0005-0000-0000-000073090000}"/>
    <cellStyle name="Standard 257 2 2 2 2 3 2 4 2" xfId="11973" xr:uid="{00000000-0005-0000-0000-000074090000}"/>
    <cellStyle name="Standard 257 2 2 2 2 3 2 4 2 2" xfId="25209" xr:uid="{00000000-0005-0000-0000-000075090000}"/>
    <cellStyle name="Standard 257 2 2 2 2 3 2 4 2 2 2" xfId="51681" xr:uid="{00000000-0005-0000-0000-000076090000}"/>
    <cellStyle name="Standard 257 2 2 2 2 3 2 4 2 3" xfId="38445" xr:uid="{00000000-0005-0000-0000-000077090000}"/>
    <cellStyle name="Standard 257 2 2 2 2 3 2 4 3" xfId="18592" xr:uid="{00000000-0005-0000-0000-000078090000}"/>
    <cellStyle name="Standard 257 2 2 2 2 3 2 4 3 2" xfId="45064" xr:uid="{00000000-0005-0000-0000-000079090000}"/>
    <cellStyle name="Standard 257 2 2 2 2 3 2 4 4" xfId="29623" xr:uid="{00000000-0005-0000-0000-00007A090000}"/>
    <cellStyle name="Standard 257 2 2 2 2 3 2 5" xfId="5356" xr:uid="{00000000-0005-0000-0000-00007B090000}"/>
    <cellStyle name="Standard 257 2 2 2 2 3 2 5 2" xfId="9766" xr:uid="{00000000-0005-0000-0000-00007C090000}"/>
    <cellStyle name="Standard 257 2 2 2 2 3 2 5 2 2" xfId="23002" xr:uid="{00000000-0005-0000-0000-00007D090000}"/>
    <cellStyle name="Standard 257 2 2 2 2 3 2 5 2 2 2" xfId="49474" xr:uid="{00000000-0005-0000-0000-00007E090000}"/>
    <cellStyle name="Standard 257 2 2 2 2 3 2 5 2 3" xfId="36238" xr:uid="{00000000-0005-0000-0000-00007F090000}"/>
    <cellStyle name="Standard 257 2 2 2 2 3 2 5 3" xfId="16385" xr:uid="{00000000-0005-0000-0000-000080090000}"/>
    <cellStyle name="Standard 257 2 2 2 2 3 2 5 3 2" xfId="42857" xr:uid="{00000000-0005-0000-0000-000081090000}"/>
    <cellStyle name="Standard 257 2 2 2 2 3 2 5 4" xfId="31828" xr:uid="{00000000-0005-0000-0000-000082090000}"/>
    <cellStyle name="Standard 257 2 2 2 2 3 2 6" xfId="7561" xr:uid="{00000000-0005-0000-0000-000083090000}"/>
    <cellStyle name="Standard 257 2 2 2 2 3 2 6 2" xfId="20797" xr:uid="{00000000-0005-0000-0000-000084090000}"/>
    <cellStyle name="Standard 257 2 2 2 2 3 2 6 2 2" xfId="47269" xr:uid="{00000000-0005-0000-0000-000085090000}"/>
    <cellStyle name="Standard 257 2 2 2 2 3 2 6 3" xfId="34033" xr:uid="{00000000-0005-0000-0000-000086090000}"/>
    <cellStyle name="Standard 257 2 2 2 2 3 2 7" xfId="14180" xr:uid="{00000000-0005-0000-0000-000087090000}"/>
    <cellStyle name="Standard 257 2 2 2 2 3 2 7 2" xfId="40652" xr:uid="{00000000-0005-0000-0000-000088090000}"/>
    <cellStyle name="Standard 257 2 2 2 2 3 2 8" xfId="27416" xr:uid="{00000000-0005-0000-0000-000089090000}"/>
    <cellStyle name="Standard 257 2 2 2 2 3 3" xfId="1312" xr:uid="{00000000-0005-0000-0000-00008A090000}"/>
    <cellStyle name="Standard 257 2 2 2 2 3 3 2" xfId="4255" xr:uid="{00000000-0005-0000-0000-00008B090000}"/>
    <cellStyle name="Standard 257 2 2 2 2 3 3 2 2" xfId="13077" xr:uid="{00000000-0005-0000-0000-00008C090000}"/>
    <cellStyle name="Standard 257 2 2 2 2 3 3 2 2 2" xfId="26313" xr:uid="{00000000-0005-0000-0000-00008D090000}"/>
    <cellStyle name="Standard 257 2 2 2 2 3 3 2 2 2 2" xfId="52785" xr:uid="{00000000-0005-0000-0000-00008E090000}"/>
    <cellStyle name="Standard 257 2 2 2 2 3 3 2 2 3" xfId="39549" xr:uid="{00000000-0005-0000-0000-00008F090000}"/>
    <cellStyle name="Standard 257 2 2 2 2 3 3 2 3" xfId="19696" xr:uid="{00000000-0005-0000-0000-000090090000}"/>
    <cellStyle name="Standard 257 2 2 2 2 3 3 2 3 2" xfId="46168" xr:uid="{00000000-0005-0000-0000-000091090000}"/>
    <cellStyle name="Standard 257 2 2 2 2 3 3 2 4" xfId="30727" xr:uid="{00000000-0005-0000-0000-000092090000}"/>
    <cellStyle name="Standard 257 2 2 2 2 3 3 3" xfId="5726" xr:uid="{00000000-0005-0000-0000-000093090000}"/>
    <cellStyle name="Standard 257 2 2 2 2 3 3 3 2" xfId="10136" xr:uid="{00000000-0005-0000-0000-000094090000}"/>
    <cellStyle name="Standard 257 2 2 2 2 3 3 3 2 2" xfId="23372" xr:uid="{00000000-0005-0000-0000-000095090000}"/>
    <cellStyle name="Standard 257 2 2 2 2 3 3 3 2 2 2" xfId="49844" xr:uid="{00000000-0005-0000-0000-000096090000}"/>
    <cellStyle name="Standard 257 2 2 2 2 3 3 3 2 3" xfId="36608" xr:uid="{00000000-0005-0000-0000-000097090000}"/>
    <cellStyle name="Standard 257 2 2 2 2 3 3 3 3" xfId="16755" xr:uid="{00000000-0005-0000-0000-000098090000}"/>
    <cellStyle name="Standard 257 2 2 2 2 3 3 3 3 2" xfId="43227" xr:uid="{00000000-0005-0000-0000-000099090000}"/>
    <cellStyle name="Standard 257 2 2 2 2 3 3 3 4" xfId="32198" xr:uid="{00000000-0005-0000-0000-00009A090000}"/>
    <cellStyle name="Standard 257 2 2 2 2 3 3 4" xfId="8665" xr:uid="{00000000-0005-0000-0000-00009B090000}"/>
    <cellStyle name="Standard 257 2 2 2 2 3 3 4 2" xfId="21901" xr:uid="{00000000-0005-0000-0000-00009C090000}"/>
    <cellStyle name="Standard 257 2 2 2 2 3 3 4 2 2" xfId="48373" xr:uid="{00000000-0005-0000-0000-00009D090000}"/>
    <cellStyle name="Standard 257 2 2 2 2 3 3 4 3" xfId="35137" xr:uid="{00000000-0005-0000-0000-00009E090000}"/>
    <cellStyle name="Standard 257 2 2 2 2 3 3 5" xfId="15284" xr:uid="{00000000-0005-0000-0000-00009F090000}"/>
    <cellStyle name="Standard 257 2 2 2 2 3 3 5 2" xfId="41756" xr:uid="{00000000-0005-0000-0000-0000A0090000}"/>
    <cellStyle name="Standard 257 2 2 2 2 3 3 6" xfId="27786" xr:uid="{00000000-0005-0000-0000-0000A1090000}"/>
    <cellStyle name="Standard 257 2 2 2 2 3 4" xfId="2048" xr:uid="{00000000-0005-0000-0000-0000A2090000}"/>
    <cellStyle name="Standard 257 2 2 2 2 3 4 2" xfId="3519" xr:uid="{00000000-0005-0000-0000-0000A3090000}"/>
    <cellStyle name="Standard 257 2 2 2 2 3 4 2 2" xfId="12341" xr:uid="{00000000-0005-0000-0000-0000A4090000}"/>
    <cellStyle name="Standard 257 2 2 2 2 3 4 2 2 2" xfId="25577" xr:uid="{00000000-0005-0000-0000-0000A5090000}"/>
    <cellStyle name="Standard 257 2 2 2 2 3 4 2 2 2 2" xfId="52049" xr:uid="{00000000-0005-0000-0000-0000A6090000}"/>
    <cellStyle name="Standard 257 2 2 2 2 3 4 2 2 3" xfId="38813" xr:uid="{00000000-0005-0000-0000-0000A7090000}"/>
    <cellStyle name="Standard 257 2 2 2 2 3 4 2 3" xfId="18960" xr:uid="{00000000-0005-0000-0000-0000A8090000}"/>
    <cellStyle name="Standard 257 2 2 2 2 3 4 2 3 2" xfId="45432" xr:uid="{00000000-0005-0000-0000-0000A9090000}"/>
    <cellStyle name="Standard 257 2 2 2 2 3 4 2 4" xfId="29991" xr:uid="{00000000-0005-0000-0000-0000AA090000}"/>
    <cellStyle name="Standard 257 2 2 2 2 3 4 3" xfId="6461" xr:uid="{00000000-0005-0000-0000-0000AB090000}"/>
    <cellStyle name="Standard 257 2 2 2 2 3 4 3 2" xfId="10871" xr:uid="{00000000-0005-0000-0000-0000AC090000}"/>
    <cellStyle name="Standard 257 2 2 2 2 3 4 3 2 2" xfId="24107" xr:uid="{00000000-0005-0000-0000-0000AD090000}"/>
    <cellStyle name="Standard 257 2 2 2 2 3 4 3 2 2 2" xfId="50579" xr:uid="{00000000-0005-0000-0000-0000AE090000}"/>
    <cellStyle name="Standard 257 2 2 2 2 3 4 3 2 3" xfId="37343" xr:uid="{00000000-0005-0000-0000-0000AF090000}"/>
    <cellStyle name="Standard 257 2 2 2 2 3 4 3 3" xfId="17490" xr:uid="{00000000-0005-0000-0000-0000B0090000}"/>
    <cellStyle name="Standard 257 2 2 2 2 3 4 3 3 2" xfId="43962" xr:uid="{00000000-0005-0000-0000-0000B1090000}"/>
    <cellStyle name="Standard 257 2 2 2 2 3 4 3 4" xfId="32933" xr:uid="{00000000-0005-0000-0000-0000B2090000}"/>
    <cellStyle name="Standard 257 2 2 2 2 3 4 4" xfId="7929" xr:uid="{00000000-0005-0000-0000-0000B3090000}"/>
    <cellStyle name="Standard 257 2 2 2 2 3 4 4 2" xfId="21165" xr:uid="{00000000-0005-0000-0000-0000B4090000}"/>
    <cellStyle name="Standard 257 2 2 2 2 3 4 4 2 2" xfId="47637" xr:uid="{00000000-0005-0000-0000-0000B5090000}"/>
    <cellStyle name="Standard 257 2 2 2 2 3 4 4 3" xfId="34401" xr:uid="{00000000-0005-0000-0000-0000B6090000}"/>
    <cellStyle name="Standard 257 2 2 2 2 3 4 5" xfId="14548" xr:uid="{00000000-0005-0000-0000-0000B7090000}"/>
    <cellStyle name="Standard 257 2 2 2 2 3 4 5 2" xfId="41020" xr:uid="{00000000-0005-0000-0000-0000B8090000}"/>
    <cellStyle name="Standard 257 2 2 2 2 3 4 6" xfId="28521" xr:uid="{00000000-0005-0000-0000-0000B9090000}"/>
    <cellStyle name="Standard 257 2 2 2 2 3 5" xfId="2785" xr:uid="{00000000-0005-0000-0000-0000BA090000}"/>
    <cellStyle name="Standard 257 2 2 2 2 3 5 2" xfId="11607" xr:uid="{00000000-0005-0000-0000-0000BB090000}"/>
    <cellStyle name="Standard 257 2 2 2 2 3 5 2 2" xfId="24843" xr:uid="{00000000-0005-0000-0000-0000BC090000}"/>
    <cellStyle name="Standard 257 2 2 2 2 3 5 2 2 2" xfId="51315" xr:uid="{00000000-0005-0000-0000-0000BD090000}"/>
    <cellStyle name="Standard 257 2 2 2 2 3 5 2 3" xfId="38079" xr:uid="{00000000-0005-0000-0000-0000BE090000}"/>
    <cellStyle name="Standard 257 2 2 2 2 3 5 3" xfId="18226" xr:uid="{00000000-0005-0000-0000-0000BF090000}"/>
    <cellStyle name="Standard 257 2 2 2 2 3 5 3 2" xfId="44698" xr:uid="{00000000-0005-0000-0000-0000C0090000}"/>
    <cellStyle name="Standard 257 2 2 2 2 3 5 4" xfId="29257" xr:uid="{00000000-0005-0000-0000-0000C1090000}"/>
    <cellStyle name="Standard 257 2 2 2 2 3 6" xfId="4990" xr:uid="{00000000-0005-0000-0000-0000C2090000}"/>
    <cellStyle name="Standard 257 2 2 2 2 3 6 2" xfId="9400" xr:uid="{00000000-0005-0000-0000-0000C3090000}"/>
    <cellStyle name="Standard 257 2 2 2 2 3 6 2 2" xfId="22636" xr:uid="{00000000-0005-0000-0000-0000C4090000}"/>
    <cellStyle name="Standard 257 2 2 2 2 3 6 2 2 2" xfId="49108" xr:uid="{00000000-0005-0000-0000-0000C5090000}"/>
    <cellStyle name="Standard 257 2 2 2 2 3 6 2 3" xfId="35872" xr:uid="{00000000-0005-0000-0000-0000C6090000}"/>
    <cellStyle name="Standard 257 2 2 2 2 3 6 3" xfId="16019" xr:uid="{00000000-0005-0000-0000-0000C7090000}"/>
    <cellStyle name="Standard 257 2 2 2 2 3 6 3 2" xfId="42491" xr:uid="{00000000-0005-0000-0000-0000C8090000}"/>
    <cellStyle name="Standard 257 2 2 2 2 3 6 4" xfId="31462" xr:uid="{00000000-0005-0000-0000-0000C9090000}"/>
    <cellStyle name="Standard 257 2 2 2 2 3 7" xfId="7195" xr:uid="{00000000-0005-0000-0000-0000CA090000}"/>
    <cellStyle name="Standard 257 2 2 2 2 3 7 2" xfId="20431" xr:uid="{00000000-0005-0000-0000-0000CB090000}"/>
    <cellStyle name="Standard 257 2 2 2 2 3 7 2 2" xfId="46903" xr:uid="{00000000-0005-0000-0000-0000CC090000}"/>
    <cellStyle name="Standard 257 2 2 2 2 3 7 3" xfId="33667" xr:uid="{00000000-0005-0000-0000-0000CD090000}"/>
    <cellStyle name="Standard 257 2 2 2 2 3 8" xfId="13814" xr:uid="{00000000-0005-0000-0000-0000CE090000}"/>
    <cellStyle name="Standard 257 2 2 2 2 3 8 2" xfId="40286" xr:uid="{00000000-0005-0000-0000-0000CF090000}"/>
    <cellStyle name="Standard 257 2 2 2 2 3 9" xfId="27050" xr:uid="{00000000-0005-0000-0000-0000D0090000}"/>
    <cellStyle name="Standard 257 2 2 2 2 4" xfId="757" xr:uid="{00000000-0005-0000-0000-0000D1090000}"/>
    <cellStyle name="Standard 257 2 2 2 2 4 2" xfId="1507" xr:uid="{00000000-0005-0000-0000-0000D2090000}"/>
    <cellStyle name="Standard 257 2 2 2 2 4 2 2" xfId="4450" xr:uid="{00000000-0005-0000-0000-0000D3090000}"/>
    <cellStyle name="Standard 257 2 2 2 2 4 2 2 2" xfId="13272" xr:uid="{00000000-0005-0000-0000-0000D4090000}"/>
    <cellStyle name="Standard 257 2 2 2 2 4 2 2 2 2" xfId="26508" xr:uid="{00000000-0005-0000-0000-0000D5090000}"/>
    <cellStyle name="Standard 257 2 2 2 2 4 2 2 2 2 2" xfId="52980" xr:uid="{00000000-0005-0000-0000-0000D6090000}"/>
    <cellStyle name="Standard 257 2 2 2 2 4 2 2 2 3" xfId="39744" xr:uid="{00000000-0005-0000-0000-0000D7090000}"/>
    <cellStyle name="Standard 257 2 2 2 2 4 2 2 3" xfId="19891" xr:uid="{00000000-0005-0000-0000-0000D8090000}"/>
    <cellStyle name="Standard 257 2 2 2 2 4 2 2 3 2" xfId="46363" xr:uid="{00000000-0005-0000-0000-0000D9090000}"/>
    <cellStyle name="Standard 257 2 2 2 2 4 2 2 4" xfId="30922" xr:uid="{00000000-0005-0000-0000-0000DA090000}"/>
    <cellStyle name="Standard 257 2 2 2 2 4 2 3" xfId="5921" xr:uid="{00000000-0005-0000-0000-0000DB090000}"/>
    <cellStyle name="Standard 257 2 2 2 2 4 2 3 2" xfId="10331" xr:uid="{00000000-0005-0000-0000-0000DC090000}"/>
    <cellStyle name="Standard 257 2 2 2 2 4 2 3 2 2" xfId="23567" xr:uid="{00000000-0005-0000-0000-0000DD090000}"/>
    <cellStyle name="Standard 257 2 2 2 2 4 2 3 2 2 2" xfId="50039" xr:uid="{00000000-0005-0000-0000-0000DE090000}"/>
    <cellStyle name="Standard 257 2 2 2 2 4 2 3 2 3" xfId="36803" xr:uid="{00000000-0005-0000-0000-0000DF090000}"/>
    <cellStyle name="Standard 257 2 2 2 2 4 2 3 3" xfId="16950" xr:uid="{00000000-0005-0000-0000-0000E0090000}"/>
    <cellStyle name="Standard 257 2 2 2 2 4 2 3 3 2" xfId="43422" xr:uid="{00000000-0005-0000-0000-0000E1090000}"/>
    <cellStyle name="Standard 257 2 2 2 2 4 2 3 4" xfId="32393" xr:uid="{00000000-0005-0000-0000-0000E2090000}"/>
    <cellStyle name="Standard 257 2 2 2 2 4 2 4" xfId="8860" xr:uid="{00000000-0005-0000-0000-0000E3090000}"/>
    <cellStyle name="Standard 257 2 2 2 2 4 2 4 2" xfId="22096" xr:uid="{00000000-0005-0000-0000-0000E4090000}"/>
    <cellStyle name="Standard 257 2 2 2 2 4 2 4 2 2" xfId="48568" xr:uid="{00000000-0005-0000-0000-0000E5090000}"/>
    <cellStyle name="Standard 257 2 2 2 2 4 2 4 3" xfId="35332" xr:uid="{00000000-0005-0000-0000-0000E6090000}"/>
    <cellStyle name="Standard 257 2 2 2 2 4 2 5" xfId="15479" xr:uid="{00000000-0005-0000-0000-0000E7090000}"/>
    <cellStyle name="Standard 257 2 2 2 2 4 2 5 2" xfId="41951" xr:uid="{00000000-0005-0000-0000-0000E8090000}"/>
    <cellStyle name="Standard 257 2 2 2 2 4 2 6" xfId="27981" xr:uid="{00000000-0005-0000-0000-0000E9090000}"/>
    <cellStyle name="Standard 257 2 2 2 2 4 3" xfId="2243" xr:uid="{00000000-0005-0000-0000-0000EA090000}"/>
    <cellStyle name="Standard 257 2 2 2 2 4 3 2" xfId="3714" xr:uid="{00000000-0005-0000-0000-0000EB090000}"/>
    <cellStyle name="Standard 257 2 2 2 2 4 3 2 2" xfId="12536" xr:uid="{00000000-0005-0000-0000-0000EC090000}"/>
    <cellStyle name="Standard 257 2 2 2 2 4 3 2 2 2" xfId="25772" xr:uid="{00000000-0005-0000-0000-0000ED090000}"/>
    <cellStyle name="Standard 257 2 2 2 2 4 3 2 2 2 2" xfId="52244" xr:uid="{00000000-0005-0000-0000-0000EE090000}"/>
    <cellStyle name="Standard 257 2 2 2 2 4 3 2 2 3" xfId="39008" xr:uid="{00000000-0005-0000-0000-0000EF090000}"/>
    <cellStyle name="Standard 257 2 2 2 2 4 3 2 3" xfId="19155" xr:uid="{00000000-0005-0000-0000-0000F0090000}"/>
    <cellStyle name="Standard 257 2 2 2 2 4 3 2 3 2" xfId="45627" xr:uid="{00000000-0005-0000-0000-0000F1090000}"/>
    <cellStyle name="Standard 257 2 2 2 2 4 3 2 4" xfId="30186" xr:uid="{00000000-0005-0000-0000-0000F2090000}"/>
    <cellStyle name="Standard 257 2 2 2 2 4 3 3" xfId="6656" xr:uid="{00000000-0005-0000-0000-0000F3090000}"/>
    <cellStyle name="Standard 257 2 2 2 2 4 3 3 2" xfId="11066" xr:uid="{00000000-0005-0000-0000-0000F4090000}"/>
    <cellStyle name="Standard 257 2 2 2 2 4 3 3 2 2" xfId="24302" xr:uid="{00000000-0005-0000-0000-0000F5090000}"/>
    <cellStyle name="Standard 257 2 2 2 2 4 3 3 2 2 2" xfId="50774" xr:uid="{00000000-0005-0000-0000-0000F6090000}"/>
    <cellStyle name="Standard 257 2 2 2 2 4 3 3 2 3" xfId="37538" xr:uid="{00000000-0005-0000-0000-0000F7090000}"/>
    <cellStyle name="Standard 257 2 2 2 2 4 3 3 3" xfId="17685" xr:uid="{00000000-0005-0000-0000-0000F8090000}"/>
    <cellStyle name="Standard 257 2 2 2 2 4 3 3 3 2" xfId="44157" xr:uid="{00000000-0005-0000-0000-0000F9090000}"/>
    <cellStyle name="Standard 257 2 2 2 2 4 3 3 4" xfId="33128" xr:uid="{00000000-0005-0000-0000-0000FA090000}"/>
    <cellStyle name="Standard 257 2 2 2 2 4 3 4" xfId="8124" xr:uid="{00000000-0005-0000-0000-0000FB090000}"/>
    <cellStyle name="Standard 257 2 2 2 2 4 3 4 2" xfId="21360" xr:uid="{00000000-0005-0000-0000-0000FC090000}"/>
    <cellStyle name="Standard 257 2 2 2 2 4 3 4 2 2" xfId="47832" xr:uid="{00000000-0005-0000-0000-0000FD090000}"/>
    <cellStyle name="Standard 257 2 2 2 2 4 3 4 3" xfId="34596" xr:uid="{00000000-0005-0000-0000-0000FE090000}"/>
    <cellStyle name="Standard 257 2 2 2 2 4 3 5" xfId="14743" xr:uid="{00000000-0005-0000-0000-0000FF090000}"/>
    <cellStyle name="Standard 257 2 2 2 2 4 3 5 2" xfId="41215" xr:uid="{00000000-0005-0000-0000-0000000A0000}"/>
    <cellStyle name="Standard 257 2 2 2 2 4 3 6" xfId="28716" xr:uid="{00000000-0005-0000-0000-0000010A0000}"/>
    <cellStyle name="Standard 257 2 2 2 2 4 4" xfId="2980" xr:uid="{00000000-0005-0000-0000-0000020A0000}"/>
    <cellStyle name="Standard 257 2 2 2 2 4 4 2" xfId="11802" xr:uid="{00000000-0005-0000-0000-0000030A0000}"/>
    <cellStyle name="Standard 257 2 2 2 2 4 4 2 2" xfId="25038" xr:uid="{00000000-0005-0000-0000-0000040A0000}"/>
    <cellStyle name="Standard 257 2 2 2 2 4 4 2 2 2" xfId="51510" xr:uid="{00000000-0005-0000-0000-0000050A0000}"/>
    <cellStyle name="Standard 257 2 2 2 2 4 4 2 3" xfId="38274" xr:uid="{00000000-0005-0000-0000-0000060A0000}"/>
    <cellStyle name="Standard 257 2 2 2 2 4 4 3" xfId="18421" xr:uid="{00000000-0005-0000-0000-0000070A0000}"/>
    <cellStyle name="Standard 257 2 2 2 2 4 4 3 2" xfId="44893" xr:uid="{00000000-0005-0000-0000-0000080A0000}"/>
    <cellStyle name="Standard 257 2 2 2 2 4 4 4" xfId="29452" xr:uid="{00000000-0005-0000-0000-0000090A0000}"/>
    <cellStyle name="Standard 257 2 2 2 2 4 5" xfId="5185" xr:uid="{00000000-0005-0000-0000-00000A0A0000}"/>
    <cellStyle name="Standard 257 2 2 2 2 4 5 2" xfId="9595" xr:uid="{00000000-0005-0000-0000-00000B0A0000}"/>
    <cellStyle name="Standard 257 2 2 2 2 4 5 2 2" xfId="22831" xr:uid="{00000000-0005-0000-0000-00000C0A0000}"/>
    <cellStyle name="Standard 257 2 2 2 2 4 5 2 2 2" xfId="49303" xr:uid="{00000000-0005-0000-0000-00000D0A0000}"/>
    <cellStyle name="Standard 257 2 2 2 2 4 5 2 3" xfId="36067" xr:uid="{00000000-0005-0000-0000-00000E0A0000}"/>
    <cellStyle name="Standard 257 2 2 2 2 4 5 3" xfId="16214" xr:uid="{00000000-0005-0000-0000-00000F0A0000}"/>
    <cellStyle name="Standard 257 2 2 2 2 4 5 3 2" xfId="42686" xr:uid="{00000000-0005-0000-0000-0000100A0000}"/>
    <cellStyle name="Standard 257 2 2 2 2 4 5 4" xfId="31657" xr:uid="{00000000-0005-0000-0000-0000110A0000}"/>
    <cellStyle name="Standard 257 2 2 2 2 4 6" xfId="7390" xr:uid="{00000000-0005-0000-0000-0000120A0000}"/>
    <cellStyle name="Standard 257 2 2 2 2 4 6 2" xfId="20626" xr:uid="{00000000-0005-0000-0000-0000130A0000}"/>
    <cellStyle name="Standard 257 2 2 2 2 4 6 2 2" xfId="47098" xr:uid="{00000000-0005-0000-0000-0000140A0000}"/>
    <cellStyle name="Standard 257 2 2 2 2 4 6 3" xfId="33862" xr:uid="{00000000-0005-0000-0000-0000150A0000}"/>
    <cellStyle name="Standard 257 2 2 2 2 4 7" xfId="14009" xr:uid="{00000000-0005-0000-0000-0000160A0000}"/>
    <cellStyle name="Standard 257 2 2 2 2 4 7 2" xfId="40481" xr:uid="{00000000-0005-0000-0000-0000170A0000}"/>
    <cellStyle name="Standard 257 2 2 2 2 4 8" xfId="27245" xr:uid="{00000000-0005-0000-0000-0000180A0000}"/>
    <cellStyle name="Standard 257 2 2 2 2 5" xfId="1141" xr:uid="{00000000-0005-0000-0000-0000190A0000}"/>
    <cellStyle name="Standard 257 2 2 2 2 5 2" xfId="4084" xr:uid="{00000000-0005-0000-0000-00001A0A0000}"/>
    <cellStyle name="Standard 257 2 2 2 2 5 2 2" xfId="12906" xr:uid="{00000000-0005-0000-0000-00001B0A0000}"/>
    <cellStyle name="Standard 257 2 2 2 2 5 2 2 2" xfId="26142" xr:uid="{00000000-0005-0000-0000-00001C0A0000}"/>
    <cellStyle name="Standard 257 2 2 2 2 5 2 2 2 2" xfId="52614" xr:uid="{00000000-0005-0000-0000-00001D0A0000}"/>
    <cellStyle name="Standard 257 2 2 2 2 5 2 2 3" xfId="39378" xr:uid="{00000000-0005-0000-0000-00001E0A0000}"/>
    <cellStyle name="Standard 257 2 2 2 2 5 2 3" xfId="19525" xr:uid="{00000000-0005-0000-0000-00001F0A0000}"/>
    <cellStyle name="Standard 257 2 2 2 2 5 2 3 2" xfId="45997" xr:uid="{00000000-0005-0000-0000-0000200A0000}"/>
    <cellStyle name="Standard 257 2 2 2 2 5 2 4" xfId="30556" xr:uid="{00000000-0005-0000-0000-0000210A0000}"/>
    <cellStyle name="Standard 257 2 2 2 2 5 3" xfId="5555" xr:uid="{00000000-0005-0000-0000-0000220A0000}"/>
    <cellStyle name="Standard 257 2 2 2 2 5 3 2" xfId="9965" xr:uid="{00000000-0005-0000-0000-0000230A0000}"/>
    <cellStyle name="Standard 257 2 2 2 2 5 3 2 2" xfId="23201" xr:uid="{00000000-0005-0000-0000-0000240A0000}"/>
    <cellStyle name="Standard 257 2 2 2 2 5 3 2 2 2" xfId="49673" xr:uid="{00000000-0005-0000-0000-0000250A0000}"/>
    <cellStyle name="Standard 257 2 2 2 2 5 3 2 3" xfId="36437" xr:uid="{00000000-0005-0000-0000-0000260A0000}"/>
    <cellStyle name="Standard 257 2 2 2 2 5 3 3" xfId="16584" xr:uid="{00000000-0005-0000-0000-0000270A0000}"/>
    <cellStyle name="Standard 257 2 2 2 2 5 3 3 2" xfId="43056" xr:uid="{00000000-0005-0000-0000-0000280A0000}"/>
    <cellStyle name="Standard 257 2 2 2 2 5 3 4" xfId="32027" xr:uid="{00000000-0005-0000-0000-0000290A0000}"/>
    <cellStyle name="Standard 257 2 2 2 2 5 4" xfId="8494" xr:uid="{00000000-0005-0000-0000-00002A0A0000}"/>
    <cellStyle name="Standard 257 2 2 2 2 5 4 2" xfId="21730" xr:uid="{00000000-0005-0000-0000-00002B0A0000}"/>
    <cellStyle name="Standard 257 2 2 2 2 5 4 2 2" xfId="48202" xr:uid="{00000000-0005-0000-0000-00002C0A0000}"/>
    <cellStyle name="Standard 257 2 2 2 2 5 4 3" xfId="34966" xr:uid="{00000000-0005-0000-0000-00002D0A0000}"/>
    <cellStyle name="Standard 257 2 2 2 2 5 5" xfId="15113" xr:uid="{00000000-0005-0000-0000-00002E0A0000}"/>
    <cellStyle name="Standard 257 2 2 2 2 5 5 2" xfId="41585" xr:uid="{00000000-0005-0000-0000-00002F0A0000}"/>
    <cellStyle name="Standard 257 2 2 2 2 5 6" xfId="27615" xr:uid="{00000000-0005-0000-0000-0000300A0000}"/>
    <cellStyle name="Standard 257 2 2 2 2 6" xfId="1877" xr:uid="{00000000-0005-0000-0000-0000310A0000}"/>
    <cellStyle name="Standard 257 2 2 2 2 6 2" xfId="3348" xr:uid="{00000000-0005-0000-0000-0000320A0000}"/>
    <cellStyle name="Standard 257 2 2 2 2 6 2 2" xfId="12170" xr:uid="{00000000-0005-0000-0000-0000330A0000}"/>
    <cellStyle name="Standard 257 2 2 2 2 6 2 2 2" xfId="25406" xr:uid="{00000000-0005-0000-0000-0000340A0000}"/>
    <cellStyle name="Standard 257 2 2 2 2 6 2 2 2 2" xfId="51878" xr:uid="{00000000-0005-0000-0000-0000350A0000}"/>
    <cellStyle name="Standard 257 2 2 2 2 6 2 2 3" xfId="38642" xr:uid="{00000000-0005-0000-0000-0000360A0000}"/>
    <cellStyle name="Standard 257 2 2 2 2 6 2 3" xfId="18789" xr:uid="{00000000-0005-0000-0000-0000370A0000}"/>
    <cellStyle name="Standard 257 2 2 2 2 6 2 3 2" xfId="45261" xr:uid="{00000000-0005-0000-0000-0000380A0000}"/>
    <cellStyle name="Standard 257 2 2 2 2 6 2 4" xfId="29820" xr:uid="{00000000-0005-0000-0000-0000390A0000}"/>
    <cellStyle name="Standard 257 2 2 2 2 6 3" xfId="6290" xr:uid="{00000000-0005-0000-0000-00003A0A0000}"/>
    <cellStyle name="Standard 257 2 2 2 2 6 3 2" xfId="10700" xr:uid="{00000000-0005-0000-0000-00003B0A0000}"/>
    <cellStyle name="Standard 257 2 2 2 2 6 3 2 2" xfId="23936" xr:uid="{00000000-0005-0000-0000-00003C0A0000}"/>
    <cellStyle name="Standard 257 2 2 2 2 6 3 2 2 2" xfId="50408" xr:uid="{00000000-0005-0000-0000-00003D0A0000}"/>
    <cellStyle name="Standard 257 2 2 2 2 6 3 2 3" xfId="37172" xr:uid="{00000000-0005-0000-0000-00003E0A0000}"/>
    <cellStyle name="Standard 257 2 2 2 2 6 3 3" xfId="17319" xr:uid="{00000000-0005-0000-0000-00003F0A0000}"/>
    <cellStyle name="Standard 257 2 2 2 2 6 3 3 2" xfId="43791" xr:uid="{00000000-0005-0000-0000-0000400A0000}"/>
    <cellStyle name="Standard 257 2 2 2 2 6 3 4" xfId="32762" xr:uid="{00000000-0005-0000-0000-0000410A0000}"/>
    <cellStyle name="Standard 257 2 2 2 2 6 4" xfId="7758" xr:uid="{00000000-0005-0000-0000-0000420A0000}"/>
    <cellStyle name="Standard 257 2 2 2 2 6 4 2" xfId="20994" xr:uid="{00000000-0005-0000-0000-0000430A0000}"/>
    <cellStyle name="Standard 257 2 2 2 2 6 4 2 2" xfId="47466" xr:uid="{00000000-0005-0000-0000-0000440A0000}"/>
    <cellStyle name="Standard 257 2 2 2 2 6 4 3" xfId="34230" xr:uid="{00000000-0005-0000-0000-0000450A0000}"/>
    <cellStyle name="Standard 257 2 2 2 2 6 5" xfId="14377" xr:uid="{00000000-0005-0000-0000-0000460A0000}"/>
    <cellStyle name="Standard 257 2 2 2 2 6 5 2" xfId="40849" xr:uid="{00000000-0005-0000-0000-0000470A0000}"/>
    <cellStyle name="Standard 257 2 2 2 2 6 6" xfId="28350" xr:uid="{00000000-0005-0000-0000-0000480A0000}"/>
    <cellStyle name="Standard 257 2 2 2 2 7" xfId="2614" xr:uid="{00000000-0005-0000-0000-0000490A0000}"/>
    <cellStyle name="Standard 257 2 2 2 2 7 2" xfId="11436" xr:uid="{00000000-0005-0000-0000-00004A0A0000}"/>
    <cellStyle name="Standard 257 2 2 2 2 7 2 2" xfId="24672" xr:uid="{00000000-0005-0000-0000-00004B0A0000}"/>
    <cellStyle name="Standard 257 2 2 2 2 7 2 2 2" xfId="51144" xr:uid="{00000000-0005-0000-0000-00004C0A0000}"/>
    <cellStyle name="Standard 257 2 2 2 2 7 2 3" xfId="37908" xr:uid="{00000000-0005-0000-0000-00004D0A0000}"/>
    <cellStyle name="Standard 257 2 2 2 2 7 3" xfId="18055" xr:uid="{00000000-0005-0000-0000-00004E0A0000}"/>
    <cellStyle name="Standard 257 2 2 2 2 7 3 2" xfId="44527" xr:uid="{00000000-0005-0000-0000-00004F0A0000}"/>
    <cellStyle name="Standard 257 2 2 2 2 7 4" xfId="29086" xr:uid="{00000000-0005-0000-0000-0000500A0000}"/>
    <cellStyle name="Standard 257 2 2 2 2 8" xfId="4819" xr:uid="{00000000-0005-0000-0000-0000510A0000}"/>
    <cellStyle name="Standard 257 2 2 2 2 8 2" xfId="9229" xr:uid="{00000000-0005-0000-0000-0000520A0000}"/>
    <cellStyle name="Standard 257 2 2 2 2 8 2 2" xfId="22465" xr:uid="{00000000-0005-0000-0000-0000530A0000}"/>
    <cellStyle name="Standard 257 2 2 2 2 8 2 2 2" xfId="48937" xr:uid="{00000000-0005-0000-0000-0000540A0000}"/>
    <cellStyle name="Standard 257 2 2 2 2 8 2 3" xfId="35701" xr:uid="{00000000-0005-0000-0000-0000550A0000}"/>
    <cellStyle name="Standard 257 2 2 2 2 8 3" xfId="15848" xr:uid="{00000000-0005-0000-0000-0000560A0000}"/>
    <cellStyle name="Standard 257 2 2 2 2 8 3 2" xfId="42320" xr:uid="{00000000-0005-0000-0000-0000570A0000}"/>
    <cellStyle name="Standard 257 2 2 2 2 8 4" xfId="31291" xr:uid="{00000000-0005-0000-0000-0000580A0000}"/>
    <cellStyle name="Standard 257 2 2 2 2 9" xfId="7024" xr:uid="{00000000-0005-0000-0000-0000590A0000}"/>
    <cellStyle name="Standard 257 2 2 2 2 9 2" xfId="20260" xr:uid="{00000000-0005-0000-0000-00005A0A0000}"/>
    <cellStyle name="Standard 257 2 2 2 2 9 2 2" xfId="46732" xr:uid="{00000000-0005-0000-0000-00005B0A0000}"/>
    <cellStyle name="Standard 257 2 2 2 2 9 3" xfId="33496" xr:uid="{00000000-0005-0000-0000-00005C0A0000}"/>
    <cellStyle name="Standard 257 2 2 2 3" xfId="405" xr:uid="{00000000-0005-0000-0000-00005D0A0000}"/>
    <cellStyle name="Standard 257 2 2 2 3 10" xfId="26920" xr:uid="{00000000-0005-0000-0000-00005E0A0000}"/>
    <cellStyle name="Standard 257 2 2 2 3 2" xfId="581" xr:uid="{00000000-0005-0000-0000-00005F0A0000}"/>
    <cellStyle name="Standard 257 2 2 2 3 2 2" xfId="970" xr:uid="{00000000-0005-0000-0000-0000600A0000}"/>
    <cellStyle name="Standard 257 2 2 2 3 2 2 2" xfId="1719" xr:uid="{00000000-0005-0000-0000-0000610A0000}"/>
    <cellStyle name="Standard 257 2 2 2 3 2 2 2 2" xfId="4662" xr:uid="{00000000-0005-0000-0000-0000620A0000}"/>
    <cellStyle name="Standard 257 2 2 2 3 2 2 2 2 2" xfId="13484" xr:uid="{00000000-0005-0000-0000-0000630A0000}"/>
    <cellStyle name="Standard 257 2 2 2 3 2 2 2 2 2 2" xfId="26720" xr:uid="{00000000-0005-0000-0000-0000640A0000}"/>
    <cellStyle name="Standard 257 2 2 2 3 2 2 2 2 2 2 2" xfId="53192" xr:uid="{00000000-0005-0000-0000-0000650A0000}"/>
    <cellStyle name="Standard 257 2 2 2 3 2 2 2 2 2 3" xfId="39956" xr:uid="{00000000-0005-0000-0000-0000660A0000}"/>
    <cellStyle name="Standard 257 2 2 2 3 2 2 2 2 3" xfId="20103" xr:uid="{00000000-0005-0000-0000-0000670A0000}"/>
    <cellStyle name="Standard 257 2 2 2 3 2 2 2 2 3 2" xfId="46575" xr:uid="{00000000-0005-0000-0000-0000680A0000}"/>
    <cellStyle name="Standard 257 2 2 2 3 2 2 2 2 4" xfId="31134" xr:uid="{00000000-0005-0000-0000-0000690A0000}"/>
    <cellStyle name="Standard 257 2 2 2 3 2 2 2 3" xfId="6133" xr:uid="{00000000-0005-0000-0000-00006A0A0000}"/>
    <cellStyle name="Standard 257 2 2 2 3 2 2 2 3 2" xfId="10543" xr:uid="{00000000-0005-0000-0000-00006B0A0000}"/>
    <cellStyle name="Standard 257 2 2 2 3 2 2 2 3 2 2" xfId="23779" xr:uid="{00000000-0005-0000-0000-00006C0A0000}"/>
    <cellStyle name="Standard 257 2 2 2 3 2 2 2 3 2 2 2" xfId="50251" xr:uid="{00000000-0005-0000-0000-00006D0A0000}"/>
    <cellStyle name="Standard 257 2 2 2 3 2 2 2 3 2 3" xfId="37015" xr:uid="{00000000-0005-0000-0000-00006E0A0000}"/>
    <cellStyle name="Standard 257 2 2 2 3 2 2 2 3 3" xfId="17162" xr:uid="{00000000-0005-0000-0000-00006F0A0000}"/>
    <cellStyle name="Standard 257 2 2 2 3 2 2 2 3 3 2" xfId="43634" xr:uid="{00000000-0005-0000-0000-0000700A0000}"/>
    <cellStyle name="Standard 257 2 2 2 3 2 2 2 3 4" xfId="32605" xr:uid="{00000000-0005-0000-0000-0000710A0000}"/>
    <cellStyle name="Standard 257 2 2 2 3 2 2 2 4" xfId="9072" xr:uid="{00000000-0005-0000-0000-0000720A0000}"/>
    <cellStyle name="Standard 257 2 2 2 3 2 2 2 4 2" xfId="22308" xr:uid="{00000000-0005-0000-0000-0000730A0000}"/>
    <cellStyle name="Standard 257 2 2 2 3 2 2 2 4 2 2" xfId="48780" xr:uid="{00000000-0005-0000-0000-0000740A0000}"/>
    <cellStyle name="Standard 257 2 2 2 3 2 2 2 4 3" xfId="35544" xr:uid="{00000000-0005-0000-0000-0000750A0000}"/>
    <cellStyle name="Standard 257 2 2 2 3 2 2 2 5" xfId="15691" xr:uid="{00000000-0005-0000-0000-0000760A0000}"/>
    <cellStyle name="Standard 257 2 2 2 3 2 2 2 5 2" xfId="42163" xr:uid="{00000000-0005-0000-0000-0000770A0000}"/>
    <cellStyle name="Standard 257 2 2 2 3 2 2 2 6" xfId="28193" xr:uid="{00000000-0005-0000-0000-0000780A0000}"/>
    <cellStyle name="Standard 257 2 2 2 3 2 2 3" xfId="2455" xr:uid="{00000000-0005-0000-0000-0000790A0000}"/>
    <cellStyle name="Standard 257 2 2 2 3 2 2 3 2" xfId="3926" xr:uid="{00000000-0005-0000-0000-00007A0A0000}"/>
    <cellStyle name="Standard 257 2 2 2 3 2 2 3 2 2" xfId="12748" xr:uid="{00000000-0005-0000-0000-00007B0A0000}"/>
    <cellStyle name="Standard 257 2 2 2 3 2 2 3 2 2 2" xfId="25984" xr:uid="{00000000-0005-0000-0000-00007C0A0000}"/>
    <cellStyle name="Standard 257 2 2 2 3 2 2 3 2 2 2 2" xfId="52456" xr:uid="{00000000-0005-0000-0000-00007D0A0000}"/>
    <cellStyle name="Standard 257 2 2 2 3 2 2 3 2 2 3" xfId="39220" xr:uid="{00000000-0005-0000-0000-00007E0A0000}"/>
    <cellStyle name="Standard 257 2 2 2 3 2 2 3 2 3" xfId="19367" xr:uid="{00000000-0005-0000-0000-00007F0A0000}"/>
    <cellStyle name="Standard 257 2 2 2 3 2 2 3 2 3 2" xfId="45839" xr:uid="{00000000-0005-0000-0000-0000800A0000}"/>
    <cellStyle name="Standard 257 2 2 2 3 2 2 3 2 4" xfId="30398" xr:uid="{00000000-0005-0000-0000-0000810A0000}"/>
    <cellStyle name="Standard 257 2 2 2 3 2 2 3 3" xfId="6868" xr:uid="{00000000-0005-0000-0000-0000820A0000}"/>
    <cellStyle name="Standard 257 2 2 2 3 2 2 3 3 2" xfId="11278" xr:uid="{00000000-0005-0000-0000-0000830A0000}"/>
    <cellStyle name="Standard 257 2 2 2 3 2 2 3 3 2 2" xfId="24514" xr:uid="{00000000-0005-0000-0000-0000840A0000}"/>
    <cellStyle name="Standard 257 2 2 2 3 2 2 3 3 2 2 2" xfId="50986" xr:uid="{00000000-0005-0000-0000-0000850A0000}"/>
    <cellStyle name="Standard 257 2 2 2 3 2 2 3 3 2 3" xfId="37750" xr:uid="{00000000-0005-0000-0000-0000860A0000}"/>
    <cellStyle name="Standard 257 2 2 2 3 2 2 3 3 3" xfId="17897" xr:uid="{00000000-0005-0000-0000-0000870A0000}"/>
    <cellStyle name="Standard 257 2 2 2 3 2 2 3 3 3 2" xfId="44369" xr:uid="{00000000-0005-0000-0000-0000880A0000}"/>
    <cellStyle name="Standard 257 2 2 2 3 2 2 3 3 4" xfId="33340" xr:uid="{00000000-0005-0000-0000-0000890A0000}"/>
    <cellStyle name="Standard 257 2 2 2 3 2 2 3 4" xfId="8336" xr:uid="{00000000-0005-0000-0000-00008A0A0000}"/>
    <cellStyle name="Standard 257 2 2 2 3 2 2 3 4 2" xfId="21572" xr:uid="{00000000-0005-0000-0000-00008B0A0000}"/>
    <cellStyle name="Standard 257 2 2 2 3 2 2 3 4 2 2" xfId="48044" xr:uid="{00000000-0005-0000-0000-00008C0A0000}"/>
    <cellStyle name="Standard 257 2 2 2 3 2 2 3 4 3" xfId="34808" xr:uid="{00000000-0005-0000-0000-00008D0A0000}"/>
    <cellStyle name="Standard 257 2 2 2 3 2 2 3 5" xfId="14955" xr:uid="{00000000-0005-0000-0000-00008E0A0000}"/>
    <cellStyle name="Standard 257 2 2 2 3 2 2 3 5 2" xfId="41427" xr:uid="{00000000-0005-0000-0000-00008F0A0000}"/>
    <cellStyle name="Standard 257 2 2 2 3 2 2 3 6" xfId="28928" xr:uid="{00000000-0005-0000-0000-0000900A0000}"/>
    <cellStyle name="Standard 257 2 2 2 3 2 2 4" xfId="3192" xr:uid="{00000000-0005-0000-0000-0000910A0000}"/>
    <cellStyle name="Standard 257 2 2 2 3 2 2 4 2" xfId="12014" xr:uid="{00000000-0005-0000-0000-0000920A0000}"/>
    <cellStyle name="Standard 257 2 2 2 3 2 2 4 2 2" xfId="25250" xr:uid="{00000000-0005-0000-0000-0000930A0000}"/>
    <cellStyle name="Standard 257 2 2 2 3 2 2 4 2 2 2" xfId="51722" xr:uid="{00000000-0005-0000-0000-0000940A0000}"/>
    <cellStyle name="Standard 257 2 2 2 3 2 2 4 2 3" xfId="38486" xr:uid="{00000000-0005-0000-0000-0000950A0000}"/>
    <cellStyle name="Standard 257 2 2 2 3 2 2 4 3" xfId="18633" xr:uid="{00000000-0005-0000-0000-0000960A0000}"/>
    <cellStyle name="Standard 257 2 2 2 3 2 2 4 3 2" xfId="45105" xr:uid="{00000000-0005-0000-0000-0000970A0000}"/>
    <cellStyle name="Standard 257 2 2 2 3 2 2 4 4" xfId="29664" xr:uid="{00000000-0005-0000-0000-0000980A0000}"/>
    <cellStyle name="Standard 257 2 2 2 3 2 2 5" xfId="5397" xr:uid="{00000000-0005-0000-0000-0000990A0000}"/>
    <cellStyle name="Standard 257 2 2 2 3 2 2 5 2" xfId="9807" xr:uid="{00000000-0005-0000-0000-00009A0A0000}"/>
    <cellStyle name="Standard 257 2 2 2 3 2 2 5 2 2" xfId="23043" xr:uid="{00000000-0005-0000-0000-00009B0A0000}"/>
    <cellStyle name="Standard 257 2 2 2 3 2 2 5 2 2 2" xfId="49515" xr:uid="{00000000-0005-0000-0000-00009C0A0000}"/>
    <cellStyle name="Standard 257 2 2 2 3 2 2 5 2 3" xfId="36279" xr:uid="{00000000-0005-0000-0000-00009D0A0000}"/>
    <cellStyle name="Standard 257 2 2 2 3 2 2 5 3" xfId="16426" xr:uid="{00000000-0005-0000-0000-00009E0A0000}"/>
    <cellStyle name="Standard 257 2 2 2 3 2 2 5 3 2" xfId="42898" xr:uid="{00000000-0005-0000-0000-00009F0A0000}"/>
    <cellStyle name="Standard 257 2 2 2 3 2 2 5 4" xfId="31869" xr:uid="{00000000-0005-0000-0000-0000A00A0000}"/>
    <cellStyle name="Standard 257 2 2 2 3 2 2 6" xfId="7602" xr:uid="{00000000-0005-0000-0000-0000A10A0000}"/>
    <cellStyle name="Standard 257 2 2 2 3 2 2 6 2" xfId="20838" xr:uid="{00000000-0005-0000-0000-0000A20A0000}"/>
    <cellStyle name="Standard 257 2 2 2 3 2 2 6 2 2" xfId="47310" xr:uid="{00000000-0005-0000-0000-0000A30A0000}"/>
    <cellStyle name="Standard 257 2 2 2 3 2 2 6 3" xfId="34074" xr:uid="{00000000-0005-0000-0000-0000A40A0000}"/>
    <cellStyle name="Standard 257 2 2 2 3 2 2 7" xfId="14221" xr:uid="{00000000-0005-0000-0000-0000A50A0000}"/>
    <cellStyle name="Standard 257 2 2 2 3 2 2 7 2" xfId="40693" xr:uid="{00000000-0005-0000-0000-0000A60A0000}"/>
    <cellStyle name="Standard 257 2 2 2 3 2 2 8" xfId="27457" xr:uid="{00000000-0005-0000-0000-0000A70A0000}"/>
    <cellStyle name="Standard 257 2 2 2 3 2 3" xfId="1353" xr:uid="{00000000-0005-0000-0000-0000A80A0000}"/>
    <cellStyle name="Standard 257 2 2 2 3 2 3 2" xfId="4296" xr:uid="{00000000-0005-0000-0000-0000A90A0000}"/>
    <cellStyle name="Standard 257 2 2 2 3 2 3 2 2" xfId="13118" xr:uid="{00000000-0005-0000-0000-0000AA0A0000}"/>
    <cellStyle name="Standard 257 2 2 2 3 2 3 2 2 2" xfId="26354" xr:uid="{00000000-0005-0000-0000-0000AB0A0000}"/>
    <cellStyle name="Standard 257 2 2 2 3 2 3 2 2 2 2" xfId="52826" xr:uid="{00000000-0005-0000-0000-0000AC0A0000}"/>
    <cellStyle name="Standard 257 2 2 2 3 2 3 2 2 3" xfId="39590" xr:uid="{00000000-0005-0000-0000-0000AD0A0000}"/>
    <cellStyle name="Standard 257 2 2 2 3 2 3 2 3" xfId="19737" xr:uid="{00000000-0005-0000-0000-0000AE0A0000}"/>
    <cellStyle name="Standard 257 2 2 2 3 2 3 2 3 2" xfId="46209" xr:uid="{00000000-0005-0000-0000-0000AF0A0000}"/>
    <cellStyle name="Standard 257 2 2 2 3 2 3 2 4" xfId="30768" xr:uid="{00000000-0005-0000-0000-0000B00A0000}"/>
    <cellStyle name="Standard 257 2 2 2 3 2 3 3" xfId="5767" xr:uid="{00000000-0005-0000-0000-0000B10A0000}"/>
    <cellStyle name="Standard 257 2 2 2 3 2 3 3 2" xfId="10177" xr:uid="{00000000-0005-0000-0000-0000B20A0000}"/>
    <cellStyle name="Standard 257 2 2 2 3 2 3 3 2 2" xfId="23413" xr:uid="{00000000-0005-0000-0000-0000B30A0000}"/>
    <cellStyle name="Standard 257 2 2 2 3 2 3 3 2 2 2" xfId="49885" xr:uid="{00000000-0005-0000-0000-0000B40A0000}"/>
    <cellStyle name="Standard 257 2 2 2 3 2 3 3 2 3" xfId="36649" xr:uid="{00000000-0005-0000-0000-0000B50A0000}"/>
    <cellStyle name="Standard 257 2 2 2 3 2 3 3 3" xfId="16796" xr:uid="{00000000-0005-0000-0000-0000B60A0000}"/>
    <cellStyle name="Standard 257 2 2 2 3 2 3 3 3 2" xfId="43268" xr:uid="{00000000-0005-0000-0000-0000B70A0000}"/>
    <cellStyle name="Standard 257 2 2 2 3 2 3 3 4" xfId="32239" xr:uid="{00000000-0005-0000-0000-0000B80A0000}"/>
    <cellStyle name="Standard 257 2 2 2 3 2 3 4" xfId="8706" xr:uid="{00000000-0005-0000-0000-0000B90A0000}"/>
    <cellStyle name="Standard 257 2 2 2 3 2 3 4 2" xfId="21942" xr:uid="{00000000-0005-0000-0000-0000BA0A0000}"/>
    <cellStyle name="Standard 257 2 2 2 3 2 3 4 2 2" xfId="48414" xr:uid="{00000000-0005-0000-0000-0000BB0A0000}"/>
    <cellStyle name="Standard 257 2 2 2 3 2 3 4 3" xfId="35178" xr:uid="{00000000-0005-0000-0000-0000BC0A0000}"/>
    <cellStyle name="Standard 257 2 2 2 3 2 3 5" xfId="15325" xr:uid="{00000000-0005-0000-0000-0000BD0A0000}"/>
    <cellStyle name="Standard 257 2 2 2 3 2 3 5 2" xfId="41797" xr:uid="{00000000-0005-0000-0000-0000BE0A0000}"/>
    <cellStyle name="Standard 257 2 2 2 3 2 3 6" xfId="27827" xr:uid="{00000000-0005-0000-0000-0000BF0A0000}"/>
    <cellStyle name="Standard 257 2 2 2 3 2 4" xfId="2089" xr:uid="{00000000-0005-0000-0000-0000C00A0000}"/>
    <cellStyle name="Standard 257 2 2 2 3 2 4 2" xfId="3560" xr:uid="{00000000-0005-0000-0000-0000C10A0000}"/>
    <cellStyle name="Standard 257 2 2 2 3 2 4 2 2" xfId="12382" xr:uid="{00000000-0005-0000-0000-0000C20A0000}"/>
    <cellStyle name="Standard 257 2 2 2 3 2 4 2 2 2" xfId="25618" xr:uid="{00000000-0005-0000-0000-0000C30A0000}"/>
    <cellStyle name="Standard 257 2 2 2 3 2 4 2 2 2 2" xfId="52090" xr:uid="{00000000-0005-0000-0000-0000C40A0000}"/>
    <cellStyle name="Standard 257 2 2 2 3 2 4 2 2 3" xfId="38854" xr:uid="{00000000-0005-0000-0000-0000C50A0000}"/>
    <cellStyle name="Standard 257 2 2 2 3 2 4 2 3" xfId="19001" xr:uid="{00000000-0005-0000-0000-0000C60A0000}"/>
    <cellStyle name="Standard 257 2 2 2 3 2 4 2 3 2" xfId="45473" xr:uid="{00000000-0005-0000-0000-0000C70A0000}"/>
    <cellStyle name="Standard 257 2 2 2 3 2 4 2 4" xfId="30032" xr:uid="{00000000-0005-0000-0000-0000C80A0000}"/>
    <cellStyle name="Standard 257 2 2 2 3 2 4 3" xfId="6502" xr:uid="{00000000-0005-0000-0000-0000C90A0000}"/>
    <cellStyle name="Standard 257 2 2 2 3 2 4 3 2" xfId="10912" xr:uid="{00000000-0005-0000-0000-0000CA0A0000}"/>
    <cellStyle name="Standard 257 2 2 2 3 2 4 3 2 2" xfId="24148" xr:uid="{00000000-0005-0000-0000-0000CB0A0000}"/>
    <cellStyle name="Standard 257 2 2 2 3 2 4 3 2 2 2" xfId="50620" xr:uid="{00000000-0005-0000-0000-0000CC0A0000}"/>
    <cellStyle name="Standard 257 2 2 2 3 2 4 3 2 3" xfId="37384" xr:uid="{00000000-0005-0000-0000-0000CD0A0000}"/>
    <cellStyle name="Standard 257 2 2 2 3 2 4 3 3" xfId="17531" xr:uid="{00000000-0005-0000-0000-0000CE0A0000}"/>
    <cellStyle name="Standard 257 2 2 2 3 2 4 3 3 2" xfId="44003" xr:uid="{00000000-0005-0000-0000-0000CF0A0000}"/>
    <cellStyle name="Standard 257 2 2 2 3 2 4 3 4" xfId="32974" xr:uid="{00000000-0005-0000-0000-0000D00A0000}"/>
    <cellStyle name="Standard 257 2 2 2 3 2 4 4" xfId="7970" xr:uid="{00000000-0005-0000-0000-0000D10A0000}"/>
    <cellStyle name="Standard 257 2 2 2 3 2 4 4 2" xfId="21206" xr:uid="{00000000-0005-0000-0000-0000D20A0000}"/>
    <cellStyle name="Standard 257 2 2 2 3 2 4 4 2 2" xfId="47678" xr:uid="{00000000-0005-0000-0000-0000D30A0000}"/>
    <cellStyle name="Standard 257 2 2 2 3 2 4 4 3" xfId="34442" xr:uid="{00000000-0005-0000-0000-0000D40A0000}"/>
    <cellStyle name="Standard 257 2 2 2 3 2 4 5" xfId="14589" xr:uid="{00000000-0005-0000-0000-0000D50A0000}"/>
    <cellStyle name="Standard 257 2 2 2 3 2 4 5 2" xfId="41061" xr:uid="{00000000-0005-0000-0000-0000D60A0000}"/>
    <cellStyle name="Standard 257 2 2 2 3 2 4 6" xfId="28562" xr:uid="{00000000-0005-0000-0000-0000D70A0000}"/>
    <cellStyle name="Standard 257 2 2 2 3 2 5" xfId="2826" xr:uid="{00000000-0005-0000-0000-0000D80A0000}"/>
    <cellStyle name="Standard 257 2 2 2 3 2 5 2" xfId="11648" xr:uid="{00000000-0005-0000-0000-0000D90A0000}"/>
    <cellStyle name="Standard 257 2 2 2 3 2 5 2 2" xfId="24884" xr:uid="{00000000-0005-0000-0000-0000DA0A0000}"/>
    <cellStyle name="Standard 257 2 2 2 3 2 5 2 2 2" xfId="51356" xr:uid="{00000000-0005-0000-0000-0000DB0A0000}"/>
    <cellStyle name="Standard 257 2 2 2 3 2 5 2 3" xfId="38120" xr:uid="{00000000-0005-0000-0000-0000DC0A0000}"/>
    <cellStyle name="Standard 257 2 2 2 3 2 5 3" xfId="18267" xr:uid="{00000000-0005-0000-0000-0000DD0A0000}"/>
    <cellStyle name="Standard 257 2 2 2 3 2 5 3 2" xfId="44739" xr:uid="{00000000-0005-0000-0000-0000DE0A0000}"/>
    <cellStyle name="Standard 257 2 2 2 3 2 5 4" xfId="29298" xr:uid="{00000000-0005-0000-0000-0000DF0A0000}"/>
    <cellStyle name="Standard 257 2 2 2 3 2 6" xfId="5031" xr:uid="{00000000-0005-0000-0000-0000E00A0000}"/>
    <cellStyle name="Standard 257 2 2 2 3 2 6 2" xfId="9441" xr:uid="{00000000-0005-0000-0000-0000E10A0000}"/>
    <cellStyle name="Standard 257 2 2 2 3 2 6 2 2" xfId="22677" xr:uid="{00000000-0005-0000-0000-0000E20A0000}"/>
    <cellStyle name="Standard 257 2 2 2 3 2 6 2 2 2" xfId="49149" xr:uid="{00000000-0005-0000-0000-0000E30A0000}"/>
    <cellStyle name="Standard 257 2 2 2 3 2 6 2 3" xfId="35913" xr:uid="{00000000-0005-0000-0000-0000E40A0000}"/>
    <cellStyle name="Standard 257 2 2 2 3 2 6 3" xfId="16060" xr:uid="{00000000-0005-0000-0000-0000E50A0000}"/>
    <cellStyle name="Standard 257 2 2 2 3 2 6 3 2" xfId="42532" xr:uid="{00000000-0005-0000-0000-0000E60A0000}"/>
    <cellStyle name="Standard 257 2 2 2 3 2 6 4" xfId="31503" xr:uid="{00000000-0005-0000-0000-0000E70A0000}"/>
    <cellStyle name="Standard 257 2 2 2 3 2 7" xfId="7236" xr:uid="{00000000-0005-0000-0000-0000E80A0000}"/>
    <cellStyle name="Standard 257 2 2 2 3 2 7 2" xfId="20472" xr:uid="{00000000-0005-0000-0000-0000E90A0000}"/>
    <cellStyle name="Standard 257 2 2 2 3 2 7 2 2" xfId="46944" xr:uid="{00000000-0005-0000-0000-0000EA0A0000}"/>
    <cellStyle name="Standard 257 2 2 2 3 2 7 3" xfId="33708" xr:uid="{00000000-0005-0000-0000-0000EB0A0000}"/>
    <cellStyle name="Standard 257 2 2 2 3 2 8" xfId="13855" xr:uid="{00000000-0005-0000-0000-0000EC0A0000}"/>
    <cellStyle name="Standard 257 2 2 2 3 2 8 2" xfId="40327" xr:uid="{00000000-0005-0000-0000-0000ED0A0000}"/>
    <cellStyle name="Standard 257 2 2 2 3 2 9" xfId="27091" xr:uid="{00000000-0005-0000-0000-0000EE0A0000}"/>
    <cellStyle name="Standard 257 2 2 2 3 3" xfId="798" xr:uid="{00000000-0005-0000-0000-0000EF0A0000}"/>
    <cellStyle name="Standard 257 2 2 2 3 3 2" xfId="1548" xr:uid="{00000000-0005-0000-0000-0000F00A0000}"/>
    <cellStyle name="Standard 257 2 2 2 3 3 2 2" xfId="4491" xr:uid="{00000000-0005-0000-0000-0000F10A0000}"/>
    <cellStyle name="Standard 257 2 2 2 3 3 2 2 2" xfId="13313" xr:uid="{00000000-0005-0000-0000-0000F20A0000}"/>
    <cellStyle name="Standard 257 2 2 2 3 3 2 2 2 2" xfId="26549" xr:uid="{00000000-0005-0000-0000-0000F30A0000}"/>
    <cellStyle name="Standard 257 2 2 2 3 3 2 2 2 2 2" xfId="53021" xr:uid="{00000000-0005-0000-0000-0000F40A0000}"/>
    <cellStyle name="Standard 257 2 2 2 3 3 2 2 2 3" xfId="39785" xr:uid="{00000000-0005-0000-0000-0000F50A0000}"/>
    <cellStyle name="Standard 257 2 2 2 3 3 2 2 3" xfId="19932" xr:uid="{00000000-0005-0000-0000-0000F60A0000}"/>
    <cellStyle name="Standard 257 2 2 2 3 3 2 2 3 2" xfId="46404" xr:uid="{00000000-0005-0000-0000-0000F70A0000}"/>
    <cellStyle name="Standard 257 2 2 2 3 3 2 2 4" xfId="30963" xr:uid="{00000000-0005-0000-0000-0000F80A0000}"/>
    <cellStyle name="Standard 257 2 2 2 3 3 2 3" xfId="5962" xr:uid="{00000000-0005-0000-0000-0000F90A0000}"/>
    <cellStyle name="Standard 257 2 2 2 3 3 2 3 2" xfId="10372" xr:uid="{00000000-0005-0000-0000-0000FA0A0000}"/>
    <cellStyle name="Standard 257 2 2 2 3 3 2 3 2 2" xfId="23608" xr:uid="{00000000-0005-0000-0000-0000FB0A0000}"/>
    <cellStyle name="Standard 257 2 2 2 3 3 2 3 2 2 2" xfId="50080" xr:uid="{00000000-0005-0000-0000-0000FC0A0000}"/>
    <cellStyle name="Standard 257 2 2 2 3 3 2 3 2 3" xfId="36844" xr:uid="{00000000-0005-0000-0000-0000FD0A0000}"/>
    <cellStyle name="Standard 257 2 2 2 3 3 2 3 3" xfId="16991" xr:uid="{00000000-0005-0000-0000-0000FE0A0000}"/>
    <cellStyle name="Standard 257 2 2 2 3 3 2 3 3 2" xfId="43463" xr:uid="{00000000-0005-0000-0000-0000FF0A0000}"/>
    <cellStyle name="Standard 257 2 2 2 3 3 2 3 4" xfId="32434" xr:uid="{00000000-0005-0000-0000-0000000B0000}"/>
    <cellStyle name="Standard 257 2 2 2 3 3 2 4" xfId="8901" xr:uid="{00000000-0005-0000-0000-0000010B0000}"/>
    <cellStyle name="Standard 257 2 2 2 3 3 2 4 2" xfId="22137" xr:uid="{00000000-0005-0000-0000-0000020B0000}"/>
    <cellStyle name="Standard 257 2 2 2 3 3 2 4 2 2" xfId="48609" xr:uid="{00000000-0005-0000-0000-0000030B0000}"/>
    <cellStyle name="Standard 257 2 2 2 3 3 2 4 3" xfId="35373" xr:uid="{00000000-0005-0000-0000-0000040B0000}"/>
    <cellStyle name="Standard 257 2 2 2 3 3 2 5" xfId="15520" xr:uid="{00000000-0005-0000-0000-0000050B0000}"/>
    <cellStyle name="Standard 257 2 2 2 3 3 2 5 2" xfId="41992" xr:uid="{00000000-0005-0000-0000-0000060B0000}"/>
    <cellStyle name="Standard 257 2 2 2 3 3 2 6" xfId="28022" xr:uid="{00000000-0005-0000-0000-0000070B0000}"/>
    <cellStyle name="Standard 257 2 2 2 3 3 3" xfId="2284" xr:uid="{00000000-0005-0000-0000-0000080B0000}"/>
    <cellStyle name="Standard 257 2 2 2 3 3 3 2" xfId="3755" xr:uid="{00000000-0005-0000-0000-0000090B0000}"/>
    <cellStyle name="Standard 257 2 2 2 3 3 3 2 2" xfId="12577" xr:uid="{00000000-0005-0000-0000-00000A0B0000}"/>
    <cellStyle name="Standard 257 2 2 2 3 3 3 2 2 2" xfId="25813" xr:uid="{00000000-0005-0000-0000-00000B0B0000}"/>
    <cellStyle name="Standard 257 2 2 2 3 3 3 2 2 2 2" xfId="52285" xr:uid="{00000000-0005-0000-0000-00000C0B0000}"/>
    <cellStyle name="Standard 257 2 2 2 3 3 3 2 2 3" xfId="39049" xr:uid="{00000000-0005-0000-0000-00000D0B0000}"/>
    <cellStyle name="Standard 257 2 2 2 3 3 3 2 3" xfId="19196" xr:uid="{00000000-0005-0000-0000-00000E0B0000}"/>
    <cellStyle name="Standard 257 2 2 2 3 3 3 2 3 2" xfId="45668" xr:uid="{00000000-0005-0000-0000-00000F0B0000}"/>
    <cellStyle name="Standard 257 2 2 2 3 3 3 2 4" xfId="30227" xr:uid="{00000000-0005-0000-0000-0000100B0000}"/>
    <cellStyle name="Standard 257 2 2 2 3 3 3 3" xfId="6697" xr:uid="{00000000-0005-0000-0000-0000110B0000}"/>
    <cellStyle name="Standard 257 2 2 2 3 3 3 3 2" xfId="11107" xr:uid="{00000000-0005-0000-0000-0000120B0000}"/>
    <cellStyle name="Standard 257 2 2 2 3 3 3 3 2 2" xfId="24343" xr:uid="{00000000-0005-0000-0000-0000130B0000}"/>
    <cellStyle name="Standard 257 2 2 2 3 3 3 3 2 2 2" xfId="50815" xr:uid="{00000000-0005-0000-0000-0000140B0000}"/>
    <cellStyle name="Standard 257 2 2 2 3 3 3 3 2 3" xfId="37579" xr:uid="{00000000-0005-0000-0000-0000150B0000}"/>
    <cellStyle name="Standard 257 2 2 2 3 3 3 3 3" xfId="17726" xr:uid="{00000000-0005-0000-0000-0000160B0000}"/>
    <cellStyle name="Standard 257 2 2 2 3 3 3 3 3 2" xfId="44198" xr:uid="{00000000-0005-0000-0000-0000170B0000}"/>
    <cellStyle name="Standard 257 2 2 2 3 3 3 3 4" xfId="33169" xr:uid="{00000000-0005-0000-0000-0000180B0000}"/>
    <cellStyle name="Standard 257 2 2 2 3 3 3 4" xfId="8165" xr:uid="{00000000-0005-0000-0000-0000190B0000}"/>
    <cellStyle name="Standard 257 2 2 2 3 3 3 4 2" xfId="21401" xr:uid="{00000000-0005-0000-0000-00001A0B0000}"/>
    <cellStyle name="Standard 257 2 2 2 3 3 3 4 2 2" xfId="47873" xr:uid="{00000000-0005-0000-0000-00001B0B0000}"/>
    <cellStyle name="Standard 257 2 2 2 3 3 3 4 3" xfId="34637" xr:uid="{00000000-0005-0000-0000-00001C0B0000}"/>
    <cellStyle name="Standard 257 2 2 2 3 3 3 5" xfId="14784" xr:uid="{00000000-0005-0000-0000-00001D0B0000}"/>
    <cellStyle name="Standard 257 2 2 2 3 3 3 5 2" xfId="41256" xr:uid="{00000000-0005-0000-0000-00001E0B0000}"/>
    <cellStyle name="Standard 257 2 2 2 3 3 3 6" xfId="28757" xr:uid="{00000000-0005-0000-0000-00001F0B0000}"/>
    <cellStyle name="Standard 257 2 2 2 3 3 4" xfId="3021" xr:uid="{00000000-0005-0000-0000-0000200B0000}"/>
    <cellStyle name="Standard 257 2 2 2 3 3 4 2" xfId="11843" xr:uid="{00000000-0005-0000-0000-0000210B0000}"/>
    <cellStyle name="Standard 257 2 2 2 3 3 4 2 2" xfId="25079" xr:uid="{00000000-0005-0000-0000-0000220B0000}"/>
    <cellStyle name="Standard 257 2 2 2 3 3 4 2 2 2" xfId="51551" xr:uid="{00000000-0005-0000-0000-0000230B0000}"/>
    <cellStyle name="Standard 257 2 2 2 3 3 4 2 3" xfId="38315" xr:uid="{00000000-0005-0000-0000-0000240B0000}"/>
    <cellStyle name="Standard 257 2 2 2 3 3 4 3" xfId="18462" xr:uid="{00000000-0005-0000-0000-0000250B0000}"/>
    <cellStyle name="Standard 257 2 2 2 3 3 4 3 2" xfId="44934" xr:uid="{00000000-0005-0000-0000-0000260B0000}"/>
    <cellStyle name="Standard 257 2 2 2 3 3 4 4" xfId="29493" xr:uid="{00000000-0005-0000-0000-0000270B0000}"/>
    <cellStyle name="Standard 257 2 2 2 3 3 5" xfId="5226" xr:uid="{00000000-0005-0000-0000-0000280B0000}"/>
    <cellStyle name="Standard 257 2 2 2 3 3 5 2" xfId="9636" xr:uid="{00000000-0005-0000-0000-0000290B0000}"/>
    <cellStyle name="Standard 257 2 2 2 3 3 5 2 2" xfId="22872" xr:uid="{00000000-0005-0000-0000-00002A0B0000}"/>
    <cellStyle name="Standard 257 2 2 2 3 3 5 2 2 2" xfId="49344" xr:uid="{00000000-0005-0000-0000-00002B0B0000}"/>
    <cellStyle name="Standard 257 2 2 2 3 3 5 2 3" xfId="36108" xr:uid="{00000000-0005-0000-0000-00002C0B0000}"/>
    <cellStyle name="Standard 257 2 2 2 3 3 5 3" xfId="16255" xr:uid="{00000000-0005-0000-0000-00002D0B0000}"/>
    <cellStyle name="Standard 257 2 2 2 3 3 5 3 2" xfId="42727" xr:uid="{00000000-0005-0000-0000-00002E0B0000}"/>
    <cellStyle name="Standard 257 2 2 2 3 3 5 4" xfId="31698" xr:uid="{00000000-0005-0000-0000-00002F0B0000}"/>
    <cellStyle name="Standard 257 2 2 2 3 3 6" xfId="7431" xr:uid="{00000000-0005-0000-0000-0000300B0000}"/>
    <cellStyle name="Standard 257 2 2 2 3 3 6 2" xfId="20667" xr:uid="{00000000-0005-0000-0000-0000310B0000}"/>
    <cellStyle name="Standard 257 2 2 2 3 3 6 2 2" xfId="47139" xr:uid="{00000000-0005-0000-0000-0000320B0000}"/>
    <cellStyle name="Standard 257 2 2 2 3 3 6 3" xfId="33903" xr:uid="{00000000-0005-0000-0000-0000330B0000}"/>
    <cellStyle name="Standard 257 2 2 2 3 3 7" xfId="14050" xr:uid="{00000000-0005-0000-0000-0000340B0000}"/>
    <cellStyle name="Standard 257 2 2 2 3 3 7 2" xfId="40522" xr:uid="{00000000-0005-0000-0000-0000350B0000}"/>
    <cellStyle name="Standard 257 2 2 2 3 3 8" xfId="27286" xr:uid="{00000000-0005-0000-0000-0000360B0000}"/>
    <cellStyle name="Standard 257 2 2 2 3 4" xfId="1182" xr:uid="{00000000-0005-0000-0000-0000370B0000}"/>
    <cellStyle name="Standard 257 2 2 2 3 4 2" xfId="4125" xr:uid="{00000000-0005-0000-0000-0000380B0000}"/>
    <cellStyle name="Standard 257 2 2 2 3 4 2 2" xfId="12947" xr:uid="{00000000-0005-0000-0000-0000390B0000}"/>
    <cellStyle name="Standard 257 2 2 2 3 4 2 2 2" xfId="26183" xr:uid="{00000000-0005-0000-0000-00003A0B0000}"/>
    <cellStyle name="Standard 257 2 2 2 3 4 2 2 2 2" xfId="52655" xr:uid="{00000000-0005-0000-0000-00003B0B0000}"/>
    <cellStyle name="Standard 257 2 2 2 3 4 2 2 3" xfId="39419" xr:uid="{00000000-0005-0000-0000-00003C0B0000}"/>
    <cellStyle name="Standard 257 2 2 2 3 4 2 3" xfId="19566" xr:uid="{00000000-0005-0000-0000-00003D0B0000}"/>
    <cellStyle name="Standard 257 2 2 2 3 4 2 3 2" xfId="46038" xr:uid="{00000000-0005-0000-0000-00003E0B0000}"/>
    <cellStyle name="Standard 257 2 2 2 3 4 2 4" xfId="30597" xr:uid="{00000000-0005-0000-0000-00003F0B0000}"/>
    <cellStyle name="Standard 257 2 2 2 3 4 3" xfId="5596" xr:uid="{00000000-0005-0000-0000-0000400B0000}"/>
    <cellStyle name="Standard 257 2 2 2 3 4 3 2" xfId="10006" xr:uid="{00000000-0005-0000-0000-0000410B0000}"/>
    <cellStyle name="Standard 257 2 2 2 3 4 3 2 2" xfId="23242" xr:uid="{00000000-0005-0000-0000-0000420B0000}"/>
    <cellStyle name="Standard 257 2 2 2 3 4 3 2 2 2" xfId="49714" xr:uid="{00000000-0005-0000-0000-0000430B0000}"/>
    <cellStyle name="Standard 257 2 2 2 3 4 3 2 3" xfId="36478" xr:uid="{00000000-0005-0000-0000-0000440B0000}"/>
    <cellStyle name="Standard 257 2 2 2 3 4 3 3" xfId="16625" xr:uid="{00000000-0005-0000-0000-0000450B0000}"/>
    <cellStyle name="Standard 257 2 2 2 3 4 3 3 2" xfId="43097" xr:uid="{00000000-0005-0000-0000-0000460B0000}"/>
    <cellStyle name="Standard 257 2 2 2 3 4 3 4" xfId="32068" xr:uid="{00000000-0005-0000-0000-0000470B0000}"/>
    <cellStyle name="Standard 257 2 2 2 3 4 4" xfId="8535" xr:uid="{00000000-0005-0000-0000-0000480B0000}"/>
    <cellStyle name="Standard 257 2 2 2 3 4 4 2" xfId="21771" xr:uid="{00000000-0005-0000-0000-0000490B0000}"/>
    <cellStyle name="Standard 257 2 2 2 3 4 4 2 2" xfId="48243" xr:uid="{00000000-0005-0000-0000-00004A0B0000}"/>
    <cellStyle name="Standard 257 2 2 2 3 4 4 3" xfId="35007" xr:uid="{00000000-0005-0000-0000-00004B0B0000}"/>
    <cellStyle name="Standard 257 2 2 2 3 4 5" xfId="15154" xr:uid="{00000000-0005-0000-0000-00004C0B0000}"/>
    <cellStyle name="Standard 257 2 2 2 3 4 5 2" xfId="41626" xr:uid="{00000000-0005-0000-0000-00004D0B0000}"/>
    <cellStyle name="Standard 257 2 2 2 3 4 6" xfId="27656" xr:uid="{00000000-0005-0000-0000-00004E0B0000}"/>
    <cellStyle name="Standard 257 2 2 2 3 5" xfId="1918" xr:uid="{00000000-0005-0000-0000-00004F0B0000}"/>
    <cellStyle name="Standard 257 2 2 2 3 5 2" xfId="3389" xr:uid="{00000000-0005-0000-0000-0000500B0000}"/>
    <cellStyle name="Standard 257 2 2 2 3 5 2 2" xfId="12211" xr:uid="{00000000-0005-0000-0000-0000510B0000}"/>
    <cellStyle name="Standard 257 2 2 2 3 5 2 2 2" xfId="25447" xr:uid="{00000000-0005-0000-0000-0000520B0000}"/>
    <cellStyle name="Standard 257 2 2 2 3 5 2 2 2 2" xfId="51919" xr:uid="{00000000-0005-0000-0000-0000530B0000}"/>
    <cellStyle name="Standard 257 2 2 2 3 5 2 2 3" xfId="38683" xr:uid="{00000000-0005-0000-0000-0000540B0000}"/>
    <cellStyle name="Standard 257 2 2 2 3 5 2 3" xfId="18830" xr:uid="{00000000-0005-0000-0000-0000550B0000}"/>
    <cellStyle name="Standard 257 2 2 2 3 5 2 3 2" xfId="45302" xr:uid="{00000000-0005-0000-0000-0000560B0000}"/>
    <cellStyle name="Standard 257 2 2 2 3 5 2 4" xfId="29861" xr:uid="{00000000-0005-0000-0000-0000570B0000}"/>
    <cellStyle name="Standard 257 2 2 2 3 5 3" xfId="6331" xr:uid="{00000000-0005-0000-0000-0000580B0000}"/>
    <cellStyle name="Standard 257 2 2 2 3 5 3 2" xfId="10741" xr:uid="{00000000-0005-0000-0000-0000590B0000}"/>
    <cellStyle name="Standard 257 2 2 2 3 5 3 2 2" xfId="23977" xr:uid="{00000000-0005-0000-0000-00005A0B0000}"/>
    <cellStyle name="Standard 257 2 2 2 3 5 3 2 2 2" xfId="50449" xr:uid="{00000000-0005-0000-0000-00005B0B0000}"/>
    <cellStyle name="Standard 257 2 2 2 3 5 3 2 3" xfId="37213" xr:uid="{00000000-0005-0000-0000-00005C0B0000}"/>
    <cellStyle name="Standard 257 2 2 2 3 5 3 3" xfId="17360" xr:uid="{00000000-0005-0000-0000-00005D0B0000}"/>
    <cellStyle name="Standard 257 2 2 2 3 5 3 3 2" xfId="43832" xr:uid="{00000000-0005-0000-0000-00005E0B0000}"/>
    <cellStyle name="Standard 257 2 2 2 3 5 3 4" xfId="32803" xr:uid="{00000000-0005-0000-0000-00005F0B0000}"/>
    <cellStyle name="Standard 257 2 2 2 3 5 4" xfId="7799" xr:uid="{00000000-0005-0000-0000-0000600B0000}"/>
    <cellStyle name="Standard 257 2 2 2 3 5 4 2" xfId="21035" xr:uid="{00000000-0005-0000-0000-0000610B0000}"/>
    <cellStyle name="Standard 257 2 2 2 3 5 4 2 2" xfId="47507" xr:uid="{00000000-0005-0000-0000-0000620B0000}"/>
    <cellStyle name="Standard 257 2 2 2 3 5 4 3" xfId="34271" xr:uid="{00000000-0005-0000-0000-0000630B0000}"/>
    <cellStyle name="Standard 257 2 2 2 3 5 5" xfId="14418" xr:uid="{00000000-0005-0000-0000-0000640B0000}"/>
    <cellStyle name="Standard 257 2 2 2 3 5 5 2" xfId="40890" xr:uid="{00000000-0005-0000-0000-0000650B0000}"/>
    <cellStyle name="Standard 257 2 2 2 3 5 6" xfId="28391" xr:uid="{00000000-0005-0000-0000-0000660B0000}"/>
    <cellStyle name="Standard 257 2 2 2 3 6" xfId="2655" xr:uid="{00000000-0005-0000-0000-0000670B0000}"/>
    <cellStyle name="Standard 257 2 2 2 3 6 2" xfId="11477" xr:uid="{00000000-0005-0000-0000-0000680B0000}"/>
    <cellStyle name="Standard 257 2 2 2 3 6 2 2" xfId="24713" xr:uid="{00000000-0005-0000-0000-0000690B0000}"/>
    <cellStyle name="Standard 257 2 2 2 3 6 2 2 2" xfId="51185" xr:uid="{00000000-0005-0000-0000-00006A0B0000}"/>
    <cellStyle name="Standard 257 2 2 2 3 6 2 3" xfId="37949" xr:uid="{00000000-0005-0000-0000-00006B0B0000}"/>
    <cellStyle name="Standard 257 2 2 2 3 6 3" xfId="18096" xr:uid="{00000000-0005-0000-0000-00006C0B0000}"/>
    <cellStyle name="Standard 257 2 2 2 3 6 3 2" xfId="44568" xr:uid="{00000000-0005-0000-0000-00006D0B0000}"/>
    <cellStyle name="Standard 257 2 2 2 3 6 4" xfId="29127" xr:uid="{00000000-0005-0000-0000-00006E0B0000}"/>
    <cellStyle name="Standard 257 2 2 2 3 7" xfId="4860" xr:uid="{00000000-0005-0000-0000-00006F0B0000}"/>
    <cellStyle name="Standard 257 2 2 2 3 7 2" xfId="9270" xr:uid="{00000000-0005-0000-0000-0000700B0000}"/>
    <cellStyle name="Standard 257 2 2 2 3 7 2 2" xfId="22506" xr:uid="{00000000-0005-0000-0000-0000710B0000}"/>
    <cellStyle name="Standard 257 2 2 2 3 7 2 2 2" xfId="48978" xr:uid="{00000000-0005-0000-0000-0000720B0000}"/>
    <cellStyle name="Standard 257 2 2 2 3 7 2 3" xfId="35742" xr:uid="{00000000-0005-0000-0000-0000730B0000}"/>
    <cellStyle name="Standard 257 2 2 2 3 7 3" xfId="15889" xr:uid="{00000000-0005-0000-0000-0000740B0000}"/>
    <cellStyle name="Standard 257 2 2 2 3 7 3 2" xfId="42361" xr:uid="{00000000-0005-0000-0000-0000750B0000}"/>
    <cellStyle name="Standard 257 2 2 2 3 7 4" xfId="31332" xr:uid="{00000000-0005-0000-0000-0000760B0000}"/>
    <cellStyle name="Standard 257 2 2 2 3 8" xfId="7065" xr:uid="{00000000-0005-0000-0000-0000770B0000}"/>
    <cellStyle name="Standard 257 2 2 2 3 8 2" xfId="20301" xr:uid="{00000000-0005-0000-0000-0000780B0000}"/>
    <cellStyle name="Standard 257 2 2 2 3 8 2 2" xfId="46773" xr:uid="{00000000-0005-0000-0000-0000790B0000}"/>
    <cellStyle name="Standard 257 2 2 2 3 8 3" xfId="33537" xr:uid="{00000000-0005-0000-0000-00007A0B0000}"/>
    <cellStyle name="Standard 257 2 2 2 3 9" xfId="13684" xr:uid="{00000000-0005-0000-0000-00007B0B0000}"/>
    <cellStyle name="Standard 257 2 2 2 3 9 2" xfId="40156" xr:uid="{00000000-0005-0000-0000-00007C0B0000}"/>
    <cellStyle name="Standard 257 2 2 2 4" xfId="499" xr:uid="{00000000-0005-0000-0000-00007D0B0000}"/>
    <cellStyle name="Standard 257 2 2 2 4 2" xfId="888" xr:uid="{00000000-0005-0000-0000-00007E0B0000}"/>
    <cellStyle name="Standard 257 2 2 2 4 2 2" xfId="1637" xr:uid="{00000000-0005-0000-0000-00007F0B0000}"/>
    <cellStyle name="Standard 257 2 2 2 4 2 2 2" xfId="4580" xr:uid="{00000000-0005-0000-0000-0000800B0000}"/>
    <cellStyle name="Standard 257 2 2 2 4 2 2 2 2" xfId="13402" xr:uid="{00000000-0005-0000-0000-0000810B0000}"/>
    <cellStyle name="Standard 257 2 2 2 4 2 2 2 2 2" xfId="26638" xr:uid="{00000000-0005-0000-0000-0000820B0000}"/>
    <cellStyle name="Standard 257 2 2 2 4 2 2 2 2 2 2" xfId="53110" xr:uid="{00000000-0005-0000-0000-0000830B0000}"/>
    <cellStyle name="Standard 257 2 2 2 4 2 2 2 2 3" xfId="39874" xr:uid="{00000000-0005-0000-0000-0000840B0000}"/>
    <cellStyle name="Standard 257 2 2 2 4 2 2 2 3" xfId="20021" xr:uid="{00000000-0005-0000-0000-0000850B0000}"/>
    <cellStyle name="Standard 257 2 2 2 4 2 2 2 3 2" xfId="46493" xr:uid="{00000000-0005-0000-0000-0000860B0000}"/>
    <cellStyle name="Standard 257 2 2 2 4 2 2 2 4" xfId="31052" xr:uid="{00000000-0005-0000-0000-0000870B0000}"/>
    <cellStyle name="Standard 257 2 2 2 4 2 2 3" xfId="6051" xr:uid="{00000000-0005-0000-0000-0000880B0000}"/>
    <cellStyle name="Standard 257 2 2 2 4 2 2 3 2" xfId="10461" xr:uid="{00000000-0005-0000-0000-0000890B0000}"/>
    <cellStyle name="Standard 257 2 2 2 4 2 2 3 2 2" xfId="23697" xr:uid="{00000000-0005-0000-0000-00008A0B0000}"/>
    <cellStyle name="Standard 257 2 2 2 4 2 2 3 2 2 2" xfId="50169" xr:uid="{00000000-0005-0000-0000-00008B0B0000}"/>
    <cellStyle name="Standard 257 2 2 2 4 2 2 3 2 3" xfId="36933" xr:uid="{00000000-0005-0000-0000-00008C0B0000}"/>
    <cellStyle name="Standard 257 2 2 2 4 2 2 3 3" xfId="17080" xr:uid="{00000000-0005-0000-0000-00008D0B0000}"/>
    <cellStyle name="Standard 257 2 2 2 4 2 2 3 3 2" xfId="43552" xr:uid="{00000000-0005-0000-0000-00008E0B0000}"/>
    <cellStyle name="Standard 257 2 2 2 4 2 2 3 4" xfId="32523" xr:uid="{00000000-0005-0000-0000-00008F0B0000}"/>
    <cellStyle name="Standard 257 2 2 2 4 2 2 4" xfId="8990" xr:uid="{00000000-0005-0000-0000-0000900B0000}"/>
    <cellStyle name="Standard 257 2 2 2 4 2 2 4 2" xfId="22226" xr:uid="{00000000-0005-0000-0000-0000910B0000}"/>
    <cellStyle name="Standard 257 2 2 2 4 2 2 4 2 2" xfId="48698" xr:uid="{00000000-0005-0000-0000-0000920B0000}"/>
    <cellStyle name="Standard 257 2 2 2 4 2 2 4 3" xfId="35462" xr:uid="{00000000-0005-0000-0000-0000930B0000}"/>
    <cellStyle name="Standard 257 2 2 2 4 2 2 5" xfId="15609" xr:uid="{00000000-0005-0000-0000-0000940B0000}"/>
    <cellStyle name="Standard 257 2 2 2 4 2 2 5 2" xfId="42081" xr:uid="{00000000-0005-0000-0000-0000950B0000}"/>
    <cellStyle name="Standard 257 2 2 2 4 2 2 6" xfId="28111" xr:uid="{00000000-0005-0000-0000-0000960B0000}"/>
    <cellStyle name="Standard 257 2 2 2 4 2 3" xfId="2373" xr:uid="{00000000-0005-0000-0000-0000970B0000}"/>
    <cellStyle name="Standard 257 2 2 2 4 2 3 2" xfId="3844" xr:uid="{00000000-0005-0000-0000-0000980B0000}"/>
    <cellStyle name="Standard 257 2 2 2 4 2 3 2 2" xfId="12666" xr:uid="{00000000-0005-0000-0000-0000990B0000}"/>
    <cellStyle name="Standard 257 2 2 2 4 2 3 2 2 2" xfId="25902" xr:uid="{00000000-0005-0000-0000-00009A0B0000}"/>
    <cellStyle name="Standard 257 2 2 2 4 2 3 2 2 2 2" xfId="52374" xr:uid="{00000000-0005-0000-0000-00009B0B0000}"/>
    <cellStyle name="Standard 257 2 2 2 4 2 3 2 2 3" xfId="39138" xr:uid="{00000000-0005-0000-0000-00009C0B0000}"/>
    <cellStyle name="Standard 257 2 2 2 4 2 3 2 3" xfId="19285" xr:uid="{00000000-0005-0000-0000-00009D0B0000}"/>
    <cellStyle name="Standard 257 2 2 2 4 2 3 2 3 2" xfId="45757" xr:uid="{00000000-0005-0000-0000-00009E0B0000}"/>
    <cellStyle name="Standard 257 2 2 2 4 2 3 2 4" xfId="30316" xr:uid="{00000000-0005-0000-0000-00009F0B0000}"/>
    <cellStyle name="Standard 257 2 2 2 4 2 3 3" xfId="6786" xr:uid="{00000000-0005-0000-0000-0000A00B0000}"/>
    <cellStyle name="Standard 257 2 2 2 4 2 3 3 2" xfId="11196" xr:uid="{00000000-0005-0000-0000-0000A10B0000}"/>
    <cellStyle name="Standard 257 2 2 2 4 2 3 3 2 2" xfId="24432" xr:uid="{00000000-0005-0000-0000-0000A20B0000}"/>
    <cellStyle name="Standard 257 2 2 2 4 2 3 3 2 2 2" xfId="50904" xr:uid="{00000000-0005-0000-0000-0000A30B0000}"/>
    <cellStyle name="Standard 257 2 2 2 4 2 3 3 2 3" xfId="37668" xr:uid="{00000000-0005-0000-0000-0000A40B0000}"/>
    <cellStyle name="Standard 257 2 2 2 4 2 3 3 3" xfId="17815" xr:uid="{00000000-0005-0000-0000-0000A50B0000}"/>
    <cellStyle name="Standard 257 2 2 2 4 2 3 3 3 2" xfId="44287" xr:uid="{00000000-0005-0000-0000-0000A60B0000}"/>
    <cellStyle name="Standard 257 2 2 2 4 2 3 3 4" xfId="33258" xr:uid="{00000000-0005-0000-0000-0000A70B0000}"/>
    <cellStyle name="Standard 257 2 2 2 4 2 3 4" xfId="8254" xr:uid="{00000000-0005-0000-0000-0000A80B0000}"/>
    <cellStyle name="Standard 257 2 2 2 4 2 3 4 2" xfId="21490" xr:uid="{00000000-0005-0000-0000-0000A90B0000}"/>
    <cellStyle name="Standard 257 2 2 2 4 2 3 4 2 2" xfId="47962" xr:uid="{00000000-0005-0000-0000-0000AA0B0000}"/>
    <cellStyle name="Standard 257 2 2 2 4 2 3 4 3" xfId="34726" xr:uid="{00000000-0005-0000-0000-0000AB0B0000}"/>
    <cellStyle name="Standard 257 2 2 2 4 2 3 5" xfId="14873" xr:uid="{00000000-0005-0000-0000-0000AC0B0000}"/>
    <cellStyle name="Standard 257 2 2 2 4 2 3 5 2" xfId="41345" xr:uid="{00000000-0005-0000-0000-0000AD0B0000}"/>
    <cellStyle name="Standard 257 2 2 2 4 2 3 6" xfId="28846" xr:uid="{00000000-0005-0000-0000-0000AE0B0000}"/>
    <cellStyle name="Standard 257 2 2 2 4 2 4" xfId="3110" xr:uid="{00000000-0005-0000-0000-0000AF0B0000}"/>
    <cellStyle name="Standard 257 2 2 2 4 2 4 2" xfId="11932" xr:uid="{00000000-0005-0000-0000-0000B00B0000}"/>
    <cellStyle name="Standard 257 2 2 2 4 2 4 2 2" xfId="25168" xr:uid="{00000000-0005-0000-0000-0000B10B0000}"/>
    <cellStyle name="Standard 257 2 2 2 4 2 4 2 2 2" xfId="51640" xr:uid="{00000000-0005-0000-0000-0000B20B0000}"/>
    <cellStyle name="Standard 257 2 2 2 4 2 4 2 3" xfId="38404" xr:uid="{00000000-0005-0000-0000-0000B30B0000}"/>
    <cellStyle name="Standard 257 2 2 2 4 2 4 3" xfId="18551" xr:uid="{00000000-0005-0000-0000-0000B40B0000}"/>
    <cellStyle name="Standard 257 2 2 2 4 2 4 3 2" xfId="45023" xr:uid="{00000000-0005-0000-0000-0000B50B0000}"/>
    <cellStyle name="Standard 257 2 2 2 4 2 4 4" xfId="29582" xr:uid="{00000000-0005-0000-0000-0000B60B0000}"/>
    <cellStyle name="Standard 257 2 2 2 4 2 5" xfId="5315" xr:uid="{00000000-0005-0000-0000-0000B70B0000}"/>
    <cellStyle name="Standard 257 2 2 2 4 2 5 2" xfId="9725" xr:uid="{00000000-0005-0000-0000-0000B80B0000}"/>
    <cellStyle name="Standard 257 2 2 2 4 2 5 2 2" xfId="22961" xr:uid="{00000000-0005-0000-0000-0000B90B0000}"/>
    <cellStyle name="Standard 257 2 2 2 4 2 5 2 2 2" xfId="49433" xr:uid="{00000000-0005-0000-0000-0000BA0B0000}"/>
    <cellStyle name="Standard 257 2 2 2 4 2 5 2 3" xfId="36197" xr:uid="{00000000-0005-0000-0000-0000BB0B0000}"/>
    <cellStyle name="Standard 257 2 2 2 4 2 5 3" xfId="16344" xr:uid="{00000000-0005-0000-0000-0000BC0B0000}"/>
    <cellStyle name="Standard 257 2 2 2 4 2 5 3 2" xfId="42816" xr:uid="{00000000-0005-0000-0000-0000BD0B0000}"/>
    <cellStyle name="Standard 257 2 2 2 4 2 5 4" xfId="31787" xr:uid="{00000000-0005-0000-0000-0000BE0B0000}"/>
    <cellStyle name="Standard 257 2 2 2 4 2 6" xfId="7520" xr:uid="{00000000-0005-0000-0000-0000BF0B0000}"/>
    <cellStyle name="Standard 257 2 2 2 4 2 6 2" xfId="20756" xr:uid="{00000000-0005-0000-0000-0000C00B0000}"/>
    <cellStyle name="Standard 257 2 2 2 4 2 6 2 2" xfId="47228" xr:uid="{00000000-0005-0000-0000-0000C10B0000}"/>
    <cellStyle name="Standard 257 2 2 2 4 2 6 3" xfId="33992" xr:uid="{00000000-0005-0000-0000-0000C20B0000}"/>
    <cellStyle name="Standard 257 2 2 2 4 2 7" xfId="14139" xr:uid="{00000000-0005-0000-0000-0000C30B0000}"/>
    <cellStyle name="Standard 257 2 2 2 4 2 7 2" xfId="40611" xr:uid="{00000000-0005-0000-0000-0000C40B0000}"/>
    <cellStyle name="Standard 257 2 2 2 4 2 8" xfId="27375" xr:uid="{00000000-0005-0000-0000-0000C50B0000}"/>
    <cellStyle name="Standard 257 2 2 2 4 3" xfId="1271" xr:uid="{00000000-0005-0000-0000-0000C60B0000}"/>
    <cellStyle name="Standard 257 2 2 2 4 3 2" xfId="4214" xr:uid="{00000000-0005-0000-0000-0000C70B0000}"/>
    <cellStyle name="Standard 257 2 2 2 4 3 2 2" xfId="13036" xr:uid="{00000000-0005-0000-0000-0000C80B0000}"/>
    <cellStyle name="Standard 257 2 2 2 4 3 2 2 2" xfId="26272" xr:uid="{00000000-0005-0000-0000-0000C90B0000}"/>
    <cellStyle name="Standard 257 2 2 2 4 3 2 2 2 2" xfId="52744" xr:uid="{00000000-0005-0000-0000-0000CA0B0000}"/>
    <cellStyle name="Standard 257 2 2 2 4 3 2 2 3" xfId="39508" xr:uid="{00000000-0005-0000-0000-0000CB0B0000}"/>
    <cellStyle name="Standard 257 2 2 2 4 3 2 3" xfId="19655" xr:uid="{00000000-0005-0000-0000-0000CC0B0000}"/>
    <cellStyle name="Standard 257 2 2 2 4 3 2 3 2" xfId="46127" xr:uid="{00000000-0005-0000-0000-0000CD0B0000}"/>
    <cellStyle name="Standard 257 2 2 2 4 3 2 4" xfId="30686" xr:uid="{00000000-0005-0000-0000-0000CE0B0000}"/>
    <cellStyle name="Standard 257 2 2 2 4 3 3" xfId="5685" xr:uid="{00000000-0005-0000-0000-0000CF0B0000}"/>
    <cellStyle name="Standard 257 2 2 2 4 3 3 2" xfId="10095" xr:uid="{00000000-0005-0000-0000-0000D00B0000}"/>
    <cellStyle name="Standard 257 2 2 2 4 3 3 2 2" xfId="23331" xr:uid="{00000000-0005-0000-0000-0000D10B0000}"/>
    <cellStyle name="Standard 257 2 2 2 4 3 3 2 2 2" xfId="49803" xr:uid="{00000000-0005-0000-0000-0000D20B0000}"/>
    <cellStyle name="Standard 257 2 2 2 4 3 3 2 3" xfId="36567" xr:uid="{00000000-0005-0000-0000-0000D30B0000}"/>
    <cellStyle name="Standard 257 2 2 2 4 3 3 3" xfId="16714" xr:uid="{00000000-0005-0000-0000-0000D40B0000}"/>
    <cellStyle name="Standard 257 2 2 2 4 3 3 3 2" xfId="43186" xr:uid="{00000000-0005-0000-0000-0000D50B0000}"/>
    <cellStyle name="Standard 257 2 2 2 4 3 3 4" xfId="32157" xr:uid="{00000000-0005-0000-0000-0000D60B0000}"/>
    <cellStyle name="Standard 257 2 2 2 4 3 4" xfId="8624" xr:uid="{00000000-0005-0000-0000-0000D70B0000}"/>
    <cellStyle name="Standard 257 2 2 2 4 3 4 2" xfId="21860" xr:uid="{00000000-0005-0000-0000-0000D80B0000}"/>
    <cellStyle name="Standard 257 2 2 2 4 3 4 2 2" xfId="48332" xr:uid="{00000000-0005-0000-0000-0000D90B0000}"/>
    <cellStyle name="Standard 257 2 2 2 4 3 4 3" xfId="35096" xr:uid="{00000000-0005-0000-0000-0000DA0B0000}"/>
    <cellStyle name="Standard 257 2 2 2 4 3 5" xfId="15243" xr:uid="{00000000-0005-0000-0000-0000DB0B0000}"/>
    <cellStyle name="Standard 257 2 2 2 4 3 5 2" xfId="41715" xr:uid="{00000000-0005-0000-0000-0000DC0B0000}"/>
    <cellStyle name="Standard 257 2 2 2 4 3 6" xfId="27745" xr:uid="{00000000-0005-0000-0000-0000DD0B0000}"/>
    <cellStyle name="Standard 257 2 2 2 4 4" xfId="2007" xr:uid="{00000000-0005-0000-0000-0000DE0B0000}"/>
    <cellStyle name="Standard 257 2 2 2 4 4 2" xfId="3478" xr:uid="{00000000-0005-0000-0000-0000DF0B0000}"/>
    <cellStyle name="Standard 257 2 2 2 4 4 2 2" xfId="12300" xr:uid="{00000000-0005-0000-0000-0000E00B0000}"/>
    <cellStyle name="Standard 257 2 2 2 4 4 2 2 2" xfId="25536" xr:uid="{00000000-0005-0000-0000-0000E10B0000}"/>
    <cellStyle name="Standard 257 2 2 2 4 4 2 2 2 2" xfId="52008" xr:uid="{00000000-0005-0000-0000-0000E20B0000}"/>
    <cellStyle name="Standard 257 2 2 2 4 4 2 2 3" xfId="38772" xr:uid="{00000000-0005-0000-0000-0000E30B0000}"/>
    <cellStyle name="Standard 257 2 2 2 4 4 2 3" xfId="18919" xr:uid="{00000000-0005-0000-0000-0000E40B0000}"/>
    <cellStyle name="Standard 257 2 2 2 4 4 2 3 2" xfId="45391" xr:uid="{00000000-0005-0000-0000-0000E50B0000}"/>
    <cellStyle name="Standard 257 2 2 2 4 4 2 4" xfId="29950" xr:uid="{00000000-0005-0000-0000-0000E60B0000}"/>
    <cellStyle name="Standard 257 2 2 2 4 4 3" xfId="6420" xr:uid="{00000000-0005-0000-0000-0000E70B0000}"/>
    <cellStyle name="Standard 257 2 2 2 4 4 3 2" xfId="10830" xr:uid="{00000000-0005-0000-0000-0000E80B0000}"/>
    <cellStyle name="Standard 257 2 2 2 4 4 3 2 2" xfId="24066" xr:uid="{00000000-0005-0000-0000-0000E90B0000}"/>
    <cellStyle name="Standard 257 2 2 2 4 4 3 2 2 2" xfId="50538" xr:uid="{00000000-0005-0000-0000-0000EA0B0000}"/>
    <cellStyle name="Standard 257 2 2 2 4 4 3 2 3" xfId="37302" xr:uid="{00000000-0005-0000-0000-0000EB0B0000}"/>
    <cellStyle name="Standard 257 2 2 2 4 4 3 3" xfId="17449" xr:uid="{00000000-0005-0000-0000-0000EC0B0000}"/>
    <cellStyle name="Standard 257 2 2 2 4 4 3 3 2" xfId="43921" xr:uid="{00000000-0005-0000-0000-0000ED0B0000}"/>
    <cellStyle name="Standard 257 2 2 2 4 4 3 4" xfId="32892" xr:uid="{00000000-0005-0000-0000-0000EE0B0000}"/>
    <cellStyle name="Standard 257 2 2 2 4 4 4" xfId="7888" xr:uid="{00000000-0005-0000-0000-0000EF0B0000}"/>
    <cellStyle name="Standard 257 2 2 2 4 4 4 2" xfId="21124" xr:uid="{00000000-0005-0000-0000-0000F00B0000}"/>
    <cellStyle name="Standard 257 2 2 2 4 4 4 2 2" xfId="47596" xr:uid="{00000000-0005-0000-0000-0000F10B0000}"/>
    <cellStyle name="Standard 257 2 2 2 4 4 4 3" xfId="34360" xr:uid="{00000000-0005-0000-0000-0000F20B0000}"/>
    <cellStyle name="Standard 257 2 2 2 4 4 5" xfId="14507" xr:uid="{00000000-0005-0000-0000-0000F30B0000}"/>
    <cellStyle name="Standard 257 2 2 2 4 4 5 2" xfId="40979" xr:uid="{00000000-0005-0000-0000-0000F40B0000}"/>
    <cellStyle name="Standard 257 2 2 2 4 4 6" xfId="28480" xr:uid="{00000000-0005-0000-0000-0000F50B0000}"/>
    <cellStyle name="Standard 257 2 2 2 4 5" xfId="2744" xr:uid="{00000000-0005-0000-0000-0000F60B0000}"/>
    <cellStyle name="Standard 257 2 2 2 4 5 2" xfId="11566" xr:uid="{00000000-0005-0000-0000-0000F70B0000}"/>
    <cellStyle name="Standard 257 2 2 2 4 5 2 2" xfId="24802" xr:uid="{00000000-0005-0000-0000-0000F80B0000}"/>
    <cellStyle name="Standard 257 2 2 2 4 5 2 2 2" xfId="51274" xr:uid="{00000000-0005-0000-0000-0000F90B0000}"/>
    <cellStyle name="Standard 257 2 2 2 4 5 2 3" xfId="38038" xr:uid="{00000000-0005-0000-0000-0000FA0B0000}"/>
    <cellStyle name="Standard 257 2 2 2 4 5 3" xfId="18185" xr:uid="{00000000-0005-0000-0000-0000FB0B0000}"/>
    <cellStyle name="Standard 257 2 2 2 4 5 3 2" xfId="44657" xr:uid="{00000000-0005-0000-0000-0000FC0B0000}"/>
    <cellStyle name="Standard 257 2 2 2 4 5 4" xfId="29216" xr:uid="{00000000-0005-0000-0000-0000FD0B0000}"/>
    <cellStyle name="Standard 257 2 2 2 4 6" xfId="4949" xr:uid="{00000000-0005-0000-0000-0000FE0B0000}"/>
    <cellStyle name="Standard 257 2 2 2 4 6 2" xfId="9359" xr:uid="{00000000-0005-0000-0000-0000FF0B0000}"/>
    <cellStyle name="Standard 257 2 2 2 4 6 2 2" xfId="22595" xr:uid="{00000000-0005-0000-0000-0000000C0000}"/>
    <cellStyle name="Standard 257 2 2 2 4 6 2 2 2" xfId="49067" xr:uid="{00000000-0005-0000-0000-0000010C0000}"/>
    <cellStyle name="Standard 257 2 2 2 4 6 2 3" xfId="35831" xr:uid="{00000000-0005-0000-0000-0000020C0000}"/>
    <cellStyle name="Standard 257 2 2 2 4 6 3" xfId="15978" xr:uid="{00000000-0005-0000-0000-0000030C0000}"/>
    <cellStyle name="Standard 257 2 2 2 4 6 3 2" xfId="42450" xr:uid="{00000000-0005-0000-0000-0000040C0000}"/>
    <cellStyle name="Standard 257 2 2 2 4 6 4" xfId="31421" xr:uid="{00000000-0005-0000-0000-0000050C0000}"/>
    <cellStyle name="Standard 257 2 2 2 4 7" xfId="7154" xr:uid="{00000000-0005-0000-0000-0000060C0000}"/>
    <cellStyle name="Standard 257 2 2 2 4 7 2" xfId="20390" xr:uid="{00000000-0005-0000-0000-0000070C0000}"/>
    <cellStyle name="Standard 257 2 2 2 4 7 2 2" xfId="46862" xr:uid="{00000000-0005-0000-0000-0000080C0000}"/>
    <cellStyle name="Standard 257 2 2 2 4 7 3" xfId="33626" xr:uid="{00000000-0005-0000-0000-0000090C0000}"/>
    <cellStyle name="Standard 257 2 2 2 4 8" xfId="13773" xr:uid="{00000000-0005-0000-0000-00000A0C0000}"/>
    <cellStyle name="Standard 257 2 2 2 4 8 2" xfId="40245" xr:uid="{00000000-0005-0000-0000-00000B0C0000}"/>
    <cellStyle name="Standard 257 2 2 2 4 9" xfId="27009" xr:uid="{00000000-0005-0000-0000-00000C0C0000}"/>
    <cellStyle name="Standard 257 2 2 2 5" xfId="464" xr:uid="{00000000-0005-0000-0000-00000D0C0000}"/>
    <cellStyle name="Standard 257 2 2 2 5 2" xfId="855" xr:uid="{00000000-0005-0000-0000-00000E0C0000}"/>
    <cellStyle name="Standard 257 2 2 2 5 2 2" xfId="1604" xr:uid="{00000000-0005-0000-0000-00000F0C0000}"/>
    <cellStyle name="Standard 257 2 2 2 5 2 2 2" xfId="4547" xr:uid="{00000000-0005-0000-0000-0000100C0000}"/>
    <cellStyle name="Standard 257 2 2 2 5 2 2 2 2" xfId="13369" xr:uid="{00000000-0005-0000-0000-0000110C0000}"/>
    <cellStyle name="Standard 257 2 2 2 5 2 2 2 2 2" xfId="26605" xr:uid="{00000000-0005-0000-0000-0000120C0000}"/>
    <cellStyle name="Standard 257 2 2 2 5 2 2 2 2 2 2" xfId="53077" xr:uid="{00000000-0005-0000-0000-0000130C0000}"/>
    <cellStyle name="Standard 257 2 2 2 5 2 2 2 2 3" xfId="39841" xr:uid="{00000000-0005-0000-0000-0000140C0000}"/>
    <cellStyle name="Standard 257 2 2 2 5 2 2 2 3" xfId="19988" xr:uid="{00000000-0005-0000-0000-0000150C0000}"/>
    <cellStyle name="Standard 257 2 2 2 5 2 2 2 3 2" xfId="46460" xr:uid="{00000000-0005-0000-0000-0000160C0000}"/>
    <cellStyle name="Standard 257 2 2 2 5 2 2 2 4" xfId="31019" xr:uid="{00000000-0005-0000-0000-0000170C0000}"/>
    <cellStyle name="Standard 257 2 2 2 5 2 2 3" xfId="6018" xr:uid="{00000000-0005-0000-0000-0000180C0000}"/>
    <cellStyle name="Standard 257 2 2 2 5 2 2 3 2" xfId="10428" xr:uid="{00000000-0005-0000-0000-0000190C0000}"/>
    <cellStyle name="Standard 257 2 2 2 5 2 2 3 2 2" xfId="23664" xr:uid="{00000000-0005-0000-0000-00001A0C0000}"/>
    <cellStyle name="Standard 257 2 2 2 5 2 2 3 2 2 2" xfId="50136" xr:uid="{00000000-0005-0000-0000-00001B0C0000}"/>
    <cellStyle name="Standard 257 2 2 2 5 2 2 3 2 3" xfId="36900" xr:uid="{00000000-0005-0000-0000-00001C0C0000}"/>
    <cellStyle name="Standard 257 2 2 2 5 2 2 3 3" xfId="17047" xr:uid="{00000000-0005-0000-0000-00001D0C0000}"/>
    <cellStyle name="Standard 257 2 2 2 5 2 2 3 3 2" xfId="43519" xr:uid="{00000000-0005-0000-0000-00001E0C0000}"/>
    <cellStyle name="Standard 257 2 2 2 5 2 2 3 4" xfId="32490" xr:uid="{00000000-0005-0000-0000-00001F0C0000}"/>
    <cellStyle name="Standard 257 2 2 2 5 2 2 4" xfId="8957" xr:uid="{00000000-0005-0000-0000-0000200C0000}"/>
    <cellStyle name="Standard 257 2 2 2 5 2 2 4 2" xfId="22193" xr:uid="{00000000-0005-0000-0000-0000210C0000}"/>
    <cellStyle name="Standard 257 2 2 2 5 2 2 4 2 2" xfId="48665" xr:uid="{00000000-0005-0000-0000-0000220C0000}"/>
    <cellStyle name="Standard 257 2 2 2 5 2 2 4 3" xfId="35429" xr:uid="{00000000-0005-0000-0000-0000230C0000}"/>
    <cellStyle name="Standard 257 2 2 2 5 2 2 5" xfId="15576" xr:uid="{00000000-0005-0000-0000-0000240C0000}"/>
    <cellStyle name="Standard 257 2 2 2 5 2 2 5 2" xfId="42048" xr:uid="{00000000-0005-0000-0000-0000250C0000}"/>
    <cellStyle name="Standard 257 2 2 2 5 2 2 6" xfId="28078" xr:uid="{00000000-0005-0000-0000-0000260C0000}"/>
    <cellStyle name="Standard 257 2 2 2 5 2 3" xfId="2340" xr:uid="{00000000-0005-0000-0000-0000270C0000}"/>
    <cellStyle name="Standard 257 2 2 2 5 2 3 2" xfId="3811" xr:uid="{00000000-0005-0000-0000-0000280C0000}"/>
    <cellStyle name="Standard 257 2 2 2 5 2 3 2 2" xfId="12633" xr:uid="{00000000-0005-0000-0000-0000290C0000}"/>
    <cellStyle name="Standard 257 2 2 2 5 2 3 2 2 2" xfId="25869" xr:uid="{00000000-0005-0000-0000-00002A0C0000}"/>
    <cellStyle name="Standard 257 2 2 2 5 2 3 2 2 2 2" xfId="52341" xr:uid="{00000000-0005-0000-0000-00002B0C0000}"/>
    <cellStyle name="Standard 257 2 2 2 5 2 3 2 2 3" xfId="39105" xr:uid="{00000000-0005-0000-0000-00002C0C0000}"/>
    <cellStyle name="Standard 257 2 2 2 5 2 3 2 3" xfId="19252" xr:uid="{00000000-0005-0000-0000-00002D0C0000}"/>
    <cellStyle name="Standard 257 2 2 2 5 2 3 2 3 2" xfId="45724" xr:uid="{00000000-0005-0000-0000-00002E0C0000}"/>
    <cellStyle name="Standard 257 2 2 2 5 2 3 2 4" xfId="30283" xr:uid="{00000000-0005-0000-0000-00002F0C0000}"/>
    <cellStyle name="Standard 257 2 2 2 5 2 3 3" xfId="6753" xr:uid="{00000000-0005-0000-0000-0000300C0000}"/>
    <cellStyle name="Standard 257 2 2 2 5 2 3 3 2" xfId="11163" xr:uid="{00000000-0005-0000-0000-0000310C0000}"/>
    <cellStyle name="Standard 257 2 2 2 5 2 3 3 2 2" xfId="24399" xr:uid="{00000000-0005-0000-0000-0000320C0000}"/>
    <cellStyle name="Standard 257 2 2 2 5 2 3 3 2 2 2" xfId="50871" xr:uid="{00000000-0005-0000-0000-0000330C0000}"/>
    <cellStyle name="Standard 257 2 2 2 5 2 3 3 2 3" xfId="37635" xr:uid="{00000000-0005-0000-0000-0000340C0000}"/>
    <cellStyle name="Standard 257 2 2 2 5 2 3 3 3" xfId="17782" xr:uid="{00000000-0005-0000-0000-0000350C0000}"/>
    <cellStyle name="Standard 257 2 2 2 5 2 3 3 3 2" xfId="44254" xr:uid="{00000000-0005-0000-0000-0000360C0000}"/>
    <cellStyle name="Standard 257 2 2 2 5 2 3 3 4" xfId="33225" xr:uid="{00000000-0005-0000-0000-0000370C0000}"/>
    <cellStyle name="Standard 257 2 2 2 5 2 3 4" xfId="8221" xr:uid="{00000000-0005-0000-0000-0000380C0000}"/>
    <cellStyle name="Standard 257 2 2 2 5 2 3 4 2" xfId="21457" xr:uid="{00000000-0005-0000-0000-0000390C0000}"/>
    <cellStyle name="Standard 257 2 2 2 5 2 3 4 2 2" xfId="47929" xr:uid="{00000000-0005-0000-0000-00003A0C0000}"/>
    <cellStyle name="Standard 257 2 2 2 5 2 3 4 3" xfId="34693" xr:uid="{00000000-0005-0000-0000-00003B0C0000}"/>
    <cellStyle name="Standard 257 2 2 2 5 2 3 5" xfId="14840" xr:uid="{00000000-0005-0000-0000-00003C0C0000}"/>
    <cellStyle name="Standard 257 2 2 2 5 2 3 5 2" xfId="41312" xr:uid="{00000000-0005-0000-0000-00003D0C0000}"/>
    <cellStyle name="Standard 257 2 2 2 5 2 3 6" xfId="28813" xr:uid="{00000000-0005-0000-0000-00003E0C0000}"/>
    <cellStyle name="Standard 257 2 2 2 5 2 4" xfId="3077" xr:uid="{00000000-0005-0000-0000-00003F0C0000}"/>
    <cellStyle name="Standard 257 2 2 2 5 2 4 2" xfId="11899" xr:uid="{00000000-0005-0000-0000-0000400C0000}"/>
    <cellStyle name="Standard 257 2 2 2 5 2 4 2 2" xfId="25135" xr:uid="{00000000-0005-0000-0000-0000410C0000}"/>
    <cellStyle name="Standard 257 2 2 2 5 2 4 2 2 2" xfId="51607" xr:uid="{00000000-0005-0000-0000-0000420C0000}"/>
    <cellStyle name="Standard 257 2 2 2 5 2 4 2 3" xfId="38371" xr:uid="{00000000-0005-0000-0000-0000430C0000}"/>
    <cellStyle name="Standard 257 2 2 2 5 2 4 3" xfId="18518" xr:uid="{00000000-0005-0000-0000-0000440C0000}"/>
    <cellStyle name="Standard 257 2 2 2 5 2 4 3 2" xfId="44990" xr:uid="{00000000-0005-0000-0000-0000450C0000}"/>
    <cellStyle name="Standard 257 2 2 2 5 2 4 4" xfId="29549" xr:uid="{00000000-0005-0000-0000-0000460C0000}"/>
    <cellStyle name="Standard 257 2 2 2 5 2 5" xfId="5282" xr:uid="{00000000-0005-0000-0000-0000470C0000}"/>
    <cellStyle name="Standard 257 2 2 2 5 2 5 2" xfId="9692" xr:uid="{00000000-0005-0000-0000-0000480C0000}"/>
    <cellStyle name="Standard 257 2 2 2 5 2 5 2 2" xfId="22928" xr:uid="{00000000-0005-0000-0000-0000490C0000}"/>
    <cellStyle name="Standard 257 2 2 2 5 2 5 2 2 2" xfId="49400" xr:uid="{00000000-0005-0000-0000-00004A0C0000}"/>
    <cellStyle name="Standard 257 2 2 2 5 2 5 2 3" xfId="36164" xr:uid="{00000000-0005-0000-0000-00004B0C0000}"/>
    <cellStyle name="Standard 257 2 2 2 5 2 5 3" xfId="16311" xr:uid="{00000000-0005-0000-0000-00004C0C0000}"/>
    <cellStyle name="Standard 257 2 2 2 5 2 5 3 2" xfId="42783" xr:uid="{00000000-0005-0000-0000-00004D0C0000}"/>
    <cellStyle name="Standard 257 2 2 2 5 2 5 4" xfId="31754" xr:uid="{00000000-0005-0000-0000-00004E0C0000}"/>
    <cellStyle name="Standard 257 2 2 2 5 2 6" xfId="7487" xr:uid="{00000000-0005-0000-0000-00004F0C0000}"/>
    <cellStyle name="Standard 257 2 2 2 5 2 6 2" xfId="20723" xr:uid="{00000000-0005-0000-0000-0000500C0000}"/>
    <cellStyle name="Standard 257 2 2 2 5 2 6 2 2" xfId="47195" xr:uid="{00000000-0005-0000-0000-0000510C0000}"/>
    <cellStyle name="Standard 257 2 2 2 5 2 6 3" xfId="33959" xr:uid="{00000000-0005-0000-0000-0000520C0000}"/>
    <cellStyle name="Standard 257 2 2 2 5 2 7" xfId="14106" xr:uid="{00000000-0005-0000-0000-0000530C0000}"/>
    <cellStyle name="Standard 257 2 2 2 5 2 7 2" xfId="40578" xr:uid="{00000000-0005-0000-0000-0000540C0000}"/>
    <cellStyle name="Standard 257 2 2 2 5 2 8" xfId="27342" xr:uid="{00000000-0005-0000-0000-0000550C0000}"/>
    <cellStyle name="Standard 257 2 2 2 5 3" xfId="1238" xr:uid="{00000000-0005-0000-0000-0000560C0000}"/>
    <cellStyle name="Standard 257 2 2 2 5 3 2" xfId="4181" xr:uid="{00000000-0005-0000-0000-0000570C0000}"/>
    <cellStyle name="Standard 257 2 2 2 5 3 2 2" xfId="13003" xr:uid="{00000000-0005-0000-0000-0000580C0000}"/>
    <cellStyle name="Standard 257 2 2 2 5 3 2 2 2" xfId="26239" xr:uid="{00000000-0005-0000-0000-0000590C0000}"/>
    <cellStyle name="Standard 257 2 2 2 5 3 2 2 2 2" xfId="52711" xr:uid="{00000000-0005-0000-0000-00005A0C0000}"/>
    <cellStyle name="Standard 257 2 2 2 5 3 2 2 3" xfId="39475" xr:uid="{00000000-0005-0000-0000-00005B0C0000}"/>
    <cellStyle name="Standard 257 2 2 2 5 3 2 3" xfId="19622" xr:uid="{00000000-0005-0000-0000-00005C0C0000}"/>
    <cellStyle name="Standard 257 2 2 2 5 3 2 3 2" xfId="46094" xr:uid="{00000000-0005-0000-0000-00005D0C0000}"/>
    <cellStyle name="Standard 257 2 2 2 5 3 2 4" xfId="30653" xr:uid="{00000000-0005-0000-0000-00005E0C0000}"/>
    <cellStyle name="Standard 257 2 2 2 5 3 3" xfId="5652" xr:uid="{00000000-0005-0000-0000-00005F0C0000}"/>
    <cellStyle name="Standard 257 2 2 2 5 3 3 2" xfId="10062" xr:uid="{00000000-0005-0000-0000-0000600C0000}"/>
    <cellStyle name="Standard 257 2 2 2 5 3 3 2 2" xfId="23298" xr:uid="{00000000-0005-0000-0000-0000610C0000}"/>
    <cellStyle name="Standard 257 2 2 2 5 3 3 2 2 2" xfId="49770" xr:uid="{00000000-0005-0000-0000-0000620C0000}"/>
    <cellStyle name="Standard 257 2 2 2 5 3 3 2 3" xfId="36534" xr:uid="{00000000-0005-0000-0000-0000630C0000}"/>
    <cellStyle name="Standard 257 2 2 2 5 3 3 3" xfId="16681" xr:uid="{00000000-0005-0000-0000-0000640C0000}"/>
    <cellStyle name="Standard 257 2 2 2 5 3 3 3 2" xfId="43153" xr:uid="{00000000-0005-0000-0000-0000650C0000}"/>
    <cellStyle name="Standard 257 2 2 2 5 3 3 4" xfId="32124" xr:uid="{00000000-0005-0000-0000-0000660C0000}"/>
    <cellStyle name="Standard 257 2 2 2 5 3 4" xfId="8591" xr:uid="{00000000-0005-0000-0000-0000670C0000}"/>
    <cellStyle name="Standard 257 2 2 2 5 3 4 2" xfId="21827" xr:uid="{00000000-0005-0000-0000-0000680C0000}"/>
    <cellStyle name="Standard 257 2 2 2 5 3 4 2 2" xfId="48299" xr:uid="{00000000-0005-0000-0000-0000690C0000}"/>
    <cellStyle name="Standard 257 2 2 2 5 3 4 3" xfId="35063" xr:uid="{00000000-0005-0000-0000-00006A0C0000}"/>
    <cellStyle name="Standard 257 2 2 2 5 3 5" xfId="15210" xr:uid="{00000000-0005-0000-0000-00006B0C0000}"/>
    <cellStyle name="Standard 257 2 2 2 5 3 5 2" xfId="41682" xr:uid="{00000000-0005-0000-0000-00006C0C0000}"/>
    <cellStyle name="Standard 257 2 2 2 5 3 6" xfId="27712" xr:uid="{00000000-0005-0000-0000-00006D0C0000}"/>
    <cellStyle name="Standard 257 2 2 2 5 4" xfId="1974" xr:uid="{00000000-0005-0000-0000-00006E0C0000}"/>
    <cellStyle name="Standard 257 2 2 2 5 4 2" xfId="3445" xr:uid="{00000000-0005-0000-0000-00006F0C0000}"/>
    <cellStyle name="Standard 257 2 2 2 5 4 2 2" xfId="12267" xr:uid="{00000000-0005-0000-0000-0000700C0000}"/>
    <cellStyle name="Standard 257 2 2 2 5 4 2 2 2" xfId="25503" xr:uid="{00000000-0005-0000-0000-0000710C0000}"/>
    <cellStyle name="Standard 257 2 2 2 5 4 2 2 2 2" xfId="51975" xr:uid="{00000000-0005-0000-0000-0000720C0000}"/>
    <cellStyle name="Standard 257 2 2 2 5 4 2 2 3" xfId="38739" xr:uid="{00000000-0005-0000-0000-0000730C0000}"/>
    <cellStyle name="Standard 257 2 2 2 5 4 2 3" xfId="18886" xr:uid="{00000000-0005-0000-0000-0000740C0000}"/>
    <cellStyle name="Standard 257 2 2 2 5 4 2 3 2" xfId="45358" xr:uid="{00000000-0005-0000-0000-0000750C0000}"/>
    <cellStyle name="Standard 257 2 2 2 5 4 2 4" xfId="29917" xr:uid="{00000000-0005-0000-0000-0000760C0000}"/>
    <cellStyle name="Standard 257 2 2 2 5 4 3" xfId="6387" xr:uid="{00000000-0005-0000-0000-0000770C0000}"/>
    <cellStyle name="Standard 257 2 2 2 5 4 3 2" xfId="10797" xr:uid="{00000000-0005-0000-0000-0000780C0000}"/>
    <cellStyle name="Standard 257 2 2 2 5 4 3 2 2" xfId="24033" xr:uid="{00000000-0005-0000-0000-0000790C0000}"/>
    <cellStyle name="Standard 257 2 2 2 5 4 3 2 2 2" xfId="50505" xr:uid="{00000000-0005-0000-0000-00007A0C0000}"/>
    <cellStyle name="Standard 257 2 2 2 5 4 3 2 3" xfId="37269" xr:uid="{00000000-0005-0000-0000-00007B0C0000}"/>
    <cellStyle name="Standard 257 2 2 2 5 4 3 3" xfId="17416" xr:uid="{00000000-0005-0000-0000-00007C0C0000}"/>
    <cellStyle name="Standard 257 2 2 2 5 4 3 3 2" xfId="43888" xr:uid="{00000000-0005-0000-0000-00007D0C0000}"/>
    <cellStyle name="Standard 257 2 2 2 5 4 3 4" xfId="32859" xr:uid="{00000000-0005-0000-0000-00007E0C0000}"/>
    <cellStyle name="Standard 257 2 2 2 5 4 4" xfId="7855" xr:uid="{00000000-0005-0000-0000-00007F0C0000}"/>
    <cellStyle name="Standard 257 2 2 2 5 4 4 2" xfId="21091" xr:uid="{00000000-0005-0000-0000-0000800C0000}"/>
    <cellStyle name="Standard 257 2 2 2 5 4 4 2 2" xfId="47563" xr:uid="{00000000-0005-0000-0000-0000810C0000}"/>
    <cellStyle name="Standard 257 2 2 2 5 4 4 3" xfId="34327" xr:uid="{00000000-0005-0000-0000-0000820C0000}"/>
    <cellStyle name="Standard 257 2 2 2 5 4 5" xfId="14474" xr:uid="{00000000-0005-0000-0000-0000830C0000}"/>
    <cellStyle name="Standard 257 2 2 2 5 4 5 2" xfId="40946" xr:uid="{00000000-0005-0000-0000-0000840C0000}"/>
    <cellStyle name="Standard 257 2 2 2 5 4 6" xfId="28447" xr:uid="{00000000-0005-0000-0000-0000850C0000}"/>
    <cellStyle name="Standard 257 2 2 2 5 5" xfId="2711" xr:uid="{00000000-0005-0000-0000-0000860C0000}"/>
    <cellStyle name="Standard 257 2 2 2 5 5 2" xfId="11533" xr:uid="{00000000-0005-0000-0000-0000870C0000}"/>
    <cellStyle name="Standard 257 2 2 2 5 5 2 2" xfId="24769" xr:uid="{00000000-0005-0000-0000-0000880C0000}"/>
    <cellStyle name="Standard 257 2 2 2 5 5 2 2 2" xfId="51241" xr:uid="{00000000-0005-0000-0000-0000890C0000}"/>
    <cellStyle name="Standard 257 2 2 2 5 5 2 3" xfId="38005" xr:uid="{00000000-0005-0000-0000-00008A0C0000}"/>
    <cellStyle name="Standard 257 2 2 2 5 5 3" xfId="18152" xr:uid="{00000000-0005-0000-0000-00008B0C0000}"/>
    <cellStyle name="Standard 257 2 2 2 5 5 3 2" xfId="44624" xr:uid="{00000000-0005-0000-0000-00008C0C0000}"/>
    <cellStyle name="Standard 257 2 2 2 5 5 4" xfId="29183" xr:uid="{00000000-0005-0000-0000-00008D0C0000}"/>
    <cellStyle name="Standard 257 2 2 2 5 6" xfId="4916" xr:uid="{00000000-0005-0000-0000-00008E0C0000}"/>
    <cellStyle name="Standard 257 2 2 2 5 6 2" xfId="9326" xr:uid="{00000000-0005-0000-0000-00008F0C0000}"/>
    <cellStyle name="Standard 257 2 2 2 5 6 2 2" xfId="22562" xr:uid="{00000000-0005-0000-0000-0000900C0000}"/>
    <cellStyle name="Standard 257 2 2 2 5 6 2 2 2" xfId="49034" xr:uid="{00000000-0005-0000-0000-0000910C0000}"/>
    <cellStyle name="Standard 257 2 2 2 5 6 2 3" xfId="35798" xr:uid="{00000000-0005-0000-0000-0000920C0000}"/>
    <cellStyle name="Standard 257 2 2 2 5 6 3" xfId="15945" xr:uid="{00000000-0005-0000-0000-0000930C0000}"/>
    <cellStyle name="Standard 257 2 2 2 5 6 3 2" xfId="42417" xr:uid="{00000000-0005-0000-0000-0000940C0000}"/>
    <cellStyle name="Standard 257 2 2 2 5 6 4" xfId="31388" xr:uid="{00000000-0005-0000-0000-0000950C0000}"/>
    <cellStyle name="Standard 257 2 2 2 5 7" xfId="7121" xr:uid="{00000000-0005-0000-0000-0000960C0000}"/>
    <cellStyle name="Standard 257 2 2 2 5 7 2" xfId="20357" xr:uid="{00000000-0005-0000-0000-0000970C0000}"/>
    <cellStyle name="Standard 257 2 2 2 5 7 2 2" xfId="46829" xr:uid="{00000000-0005-0000-0000-0000980C0000}"/>
    <cellStyle name="Standard 257 2 2 2 5 7 3" xfId="33593" xr:uid="{00000000-0005-0000-0000-0000990C0000}"/>
    <cellStyle name="Standard 257 2 2 2 5 8" xfId="13740" xr:uid="{00000000-0005-0000-0000-00009A0C0000}"/>
    <cellStyle name="Standard 257 2 2 2 5 8 2" xfId="40212" xr:uid="{00000000-0005-0000-0000-00009B0C0000}"/>
    <cellStyle name="Standard 257 2 2 2 5 9" xfId="26976" xr:uid="{00000000-0005-0000-0000-00009C0C0000}"/>
    <cellStyle name="Standard 257 2 2 2 6" xfId="717" xr:uid="{00000000-0005-0000-0000-00009D0C0000}"/>
    <cellStyle name="Standard 257 2 2 2 6 2" xfId="1467" xr:uid="{00000000-0005-0000-0000-00009E0C0000}"/>
    <cellStyle name="Standard 257 2 2 2 6 2 2" xfId="4410" xr:uid="{00000000-0005-0000-0000-00009F0C0000}"/>
    <cellStyle name="Standard 257 2 2 2 6 2 2 2" xfId="13232" xr:uid="{00000000-0005-0000-0000-0000A00C0000}"/>
    <cellStyle name="Standard 257 2 2 2 6 2 2 2 2" xfId="26468" xr:uid="{00000000-0005-0000-0000-0000A10C0000}"/>
    <cellStyle name="Standard 257 2 2 2 6 2 2 2 2 2" xfId="52940" xr:uid="{00000000-0005-0000-0000-0000A20C0000}"/>
    <cellStyle name="Standard 257 2 2 2 6 2 2 2 3" xfId="39704" xr:uid="{00000000-0005-0000-0000-0000A30C0000}"/>
    <cellStyle name="Standard 257 2 2 2 6 2 2 3" xfId="19851" xr:uid="{00000000-0005-0000-0000-0000A40C0000}"/>
    <cellStyle name="Standard 257 2 2 2 6 2 2 3 2" xfId="46323" xr:uid="{00000000-0005-0000-0000-0000A50C0000}"/>
    <cellStyle name="Standard 257 2 2 2 6 2 2 4" xfId="30882" xr:uid="{00000000-0005-0000-0000-0000A60C0000}"/>
    <cellStyle name="Standard 257 2 2 2 6 2 3" xfId="5881" xr:uid="{00000000-0005-0000-0000-0000A70C0000}"/>
    <cellStyle name="Standard 257 2 2 2 6 2 3 2" xfId="10291" xr:uid="{00000000-0005-0000-0000-0000A80C0000}"/>
    <cellStyle name="Standard 257 2 2 2 6 2 3 2 2" xfId="23527" xr:uid="{00000000-0005-0000-0000-0000A90C0000}"/>
    <cellStyle name="Standard 257 2 2 2 6 2 3 2 2 2" xfId="49999" xr:uid="{00000000-0005-0000-0000-0000AA0C0000}"/>
    <cellStyle name="Standard 257 2 2 2 6 2 3 2 3" xfId="36763" xr:uid="{00000000-0005-0000-0000-0000AB0C0000}"/>
    <cellStyle name="Standard 257 2 2 2 6 2 3 3" xfId="16910" xr:uid="{00000000-0005-0000-0000-0000AC0C0000}"/>
    <cellStyle name="Standard 257 2 2 2 6 2 3 3 2" xfId="43382" xr:uid="{00000000-0005-0000-0000-0000AD0C0000}"/>
    <cellStyle name="Standard 257 2 2 2 6 2 3 4" xfId="32353" xr:uid="{00000000-0005-0000-0000-0000AE0C0000}"/>
    <cellStyle name="Standard 257 2 2 2 6 2 4" xfId="8820" xr:uid="{00000000-0005-0000-0000-0000AF0C0000}"/>
    <cellStyle name="Standard 257 2 2 2 6 2 4 2" xfId="22056" xr:uid="{00000000-0005-0000-0000-0000B00C0000}"/>
    <cellStyle name="Standard 257 2 2 2 6 2 4 2 2" xfId="48528" xr:uid="{00000000-0005-0000-0000-0000B10C0000}"/>
    <cellStyle name="Standard 257 2 2 2 6 2 4 3" xfId="35292" xr:uid="{00000000-0005-0000-0000-0000B20C0000}"/>
    <cellStyle name="Standard 257 2 2 2 6 2 5" xfId="15439" xr:uid="{00000000-0005-0000-0000-0000B30C0000}"/>
    <cellStyle name="Standard 257 2 2 2 6 2 5 2" xfId="41911" xr:uid="{00000000-0005-0000-0000-0000B40C0000}"/>
    <cellStyle name="Standard 257 2 2 2 6 2 6" xfId="27941" xr:uid="{00000000-0005-0000-0000-0000B50C0000}"/>
    <cellStyle name="Standard 257 2 2 2 6 3" xfId="2203" xr:uid="{00000000-0005-0000-0000-0000B60C0000}"/>
    <cellStyle name="Standard 257 2 2 2 6 3 2" xfId="3674" xr:uid="{00000000-0005-0000-0000-0000B70C0000}"/>
    <cellStyle name="Standard 257 2 2 2 6 3 2 2" xfId="12496" xr:uid="{00000000-0005-0000-0000-0000B80C0000}"/>
    <cellStyle name="Standard 257 2 2 2 6 3 2 2 2" xfId="25732" xr:uid="{00000000-0005-0000-0000-0000B90C0000}"/>
    <cellStyle name="Standard 257 2 2 2 6 3 2 2 2 2" xfId="52204" xr:uid="{00000000-0005-0000-0000-0000BA0C0000}"/>
    <cellStyle name="Standard 257 2 2 2 6 3 2 2 3" xfId="38968" xr:uid="{00000000-0005-0000-0000-0000BB0C0000}"/>
    <cellStyle name="Standard 257 2 2 2 6 3 2 3" xfId="19115" xr:uid="{00000000-0005-0000-0000-0000BC0C0000}"/>
    <cellStyle name="Standard 257 2 2 2 6 3 2 3 2" xfId="45587" xr:uid="{00000000-0005-0000-0000-0000BD0C0000}"/>
    <cellStyle name="Standard 257 2 2 2 6 3 2 4" xfId="30146" xr:uid="{00000000-0005-0000-0000-0000BE0C0000}"/>
    <cellStyle name="Standard 257 2 2 2 6 3 3" xfId="6616" xr:uid="{00000000-0005-0000-0000-0000BF0C0000}"/>
    <cellStyle name="Standard 257 2 2 2 6 3 3 2" xfId="11026" xr:uid="{00000000-0005-0000-0000-0000C00C0000}"/>
    <cellStyle name="Standard 257 2 2 2 6 3 3 2 2" xfId="24262" xr:uid="{00000000-0005-0000-0000-0000C10C0000}"/>
    <cellStyle name="Standard 257 2 2 2 6 3 3 2 2 2" xfId="50734" xr:uid="{00000000-0005-0000-0000-0000C20C0000}"/>
    <cellStyle name="Standard 257 2 2 2 6 3 3 2 3" xfId="37498" xr:uid="{00000000-0005-0000-0000-0000C30C0000}"/>
    <cellStyle name="Standard 257 2 2 2 6 3 3 3" xfId="17645" xr:uid="{00000000-0005-0000-0000-0000C40C0000}"/>
    <cellStyle name="Standard 257 2 2 2 6 3 3 3 2" xfId="44117" xr:uid="{00000000-0005-0000-0000-0000C50C0000}"/>
    <cellStyle name="Standard 257 2 2 2 6 3 3 4" xfId="33088" xr:uid="{00000000-0005-0000-0000-0000C60C0000}"/>
    <cellStyle name="Standard 257 2 2 2 6 3 4" xfId="8084" xr:uid="{00000000-0005-0000-0000-0000C70C0000}"/>
    <cellStyle name="Standard 257 2 2 2 6 3 4 2" xfId="21320" xr:uid="{00000000-0005-0000-0000-0000C80C0000}"/>
    <cellStyle name="Standard 257 2 2 2 6 3 4 2 2" xfId="47792" xr:uid="{00000000-0005-0000-0000-0000C90C0000}"/>
    <cellStyle name="Standard 257 2 2 2 6 3 4 3" xfId="34556" xr:uid="{00000000-0005-0000-0000-0000CA0C0000}"/>
    <cellStyle name="Standard 257 2 2 2 6 3 5" xfId="14703" xr:uid="{00000000-0005-0000-0000-0000CB0C0000}"/>
    <cellStyle name="Standard 257 2 2 2 6 3 5 2" xfId="41175" xr:uid="{00000000-0005-0000-0000-0000CC0C0000}"/>
    <cellStyle name="Standard 257 2 2 2 6 3 6" xfId="28676" xr:uid="{00000000-0005-0000-0000-0000CD0C0000}"/>
    <cellStyle name="Standard 257 2 2 2 6 4" xfId="2940" xr:uid="{00000000-0005-0000-0000-0000CE0C0000}"/>
    <cellStyle name="Standard 257 2 2 2 6 4 2" xfId="11762" xr:uid="{00000000-0005-0000-0000-0000CF0C0000}"/>
    <cellStyle name="Standard 257 2 2 2 6 4 2 2" xfId="24998" xr:uid="{00000000-0005-0000-0000-0000D00C0000}"/>
    <cellStyle name="Standard 257 2 2 2 6 4 2 2 2" xfId="51470" xr:uid="{00000000-0005-0000-0000-0000D10C0000}"/>
    <cellStyle name="Standard 257 2 2 2 6 4 2 3" xfId="38234" xr:uid="{00000000-0005-0000-0000-0000D20C0000}"/>
    <cellStyle name="Standard 257 2 2 2 6 4 3" xfId="18381" xr:uid="{00000000-0005-0000-0000-0000D30C0000}"/>
    <cellStyle name="Standard 257 2 2 2 6 4 3 2" xfId="44853" xr:uid="{00000000-0005-0000-0000-0000D40C0000}"/>
    <cellStyle name="Standard 257 2 2 2 6 4 4" xfId="29412" xr:uid="{00000000-0005-0000-0000-0000D50C0000}"/>
    <cellStyle name="Standard 257 2 2 2 6 5" xfId="5145" xr:uid="{00000000-0005-0000-0000-0000D60C0000}"/>
    <cellStyle name="Standard 257 2 2 2 6 5 2" xfId="9555" xr:uid="{00000000-0005-0000-0000-0000D70C0000}"/>
    <cellStyle name="Standard 257 2 2 2 6 5 2 2" xfId="22791" xr:uid="{00000000-0005-0000-0000-0000D80C0000}"/>
    <cellStyle name="Standard 257 2 2 2 6 5 2 2 2" xfId="49263" xr:uid="{00000000-0005-0000-0000-0000D90C0000}"/>
    <cellStyle name="Standard 257 2 2 2 6 5 2 3" xfId="36027" xr:uid="{00000000-0005-0000-0000-0000DA0C0000}"/>
    <cellStyle name="Standard 257 2 2 2 6 5 3" xfId="16174" xr:uid="{00000000-0005-0000-0000-0000DB0C0000}"/>
    <cellStyle name="Standard 257 2 2 2 6 5 3 2" xfId="42646" xr:uid="{00000000-0005-0000-0000-0000DC0C0000}"/>
    <cellStyle name="Standard 257 2 2 2 6 5 4" xfId="31617" xr:uid="{00000000-0005-0000-0000-0000DD0C0000}"/>
    <cellStyle name="Standard 257 2 2 2 6 6" xfId="7350" xr:uid="{00000000-0005-0000-0000-0000DE0C0000}"/>
    <cellStyle name="Standard 257 2 2 2 6 6 2" xfId="20586" xr:uid="{00000000-0005-0000-0000-0000DF0C0000}"/>
    <cellStyle name="Standard 257 2 2 2 6 6 2 2" xfId="47058" xr:uid="{00000000-0005-0000-0000-0000E00C0000}"/>
    <cellStyle name="Standard 257 2 2 2 6 6 3" xfId="33822" xr:uid="{00000000-0005-0000-0000-0000E10C0000}"/>
    <cellStyle name="Standard 257 2 2 2 6 7" xfId="13969" xr:uid="{00000000-0005-0000-0000-0000E20C0000}"/>
    <cellStyle name="Standard 257 2 2 2 6 7 2" xfId="40441" xr:uid="{00000000-0005-0000-0000-0000E30C0000}"/>
    <cellStyle name="Standard 257 2 2 2 6 8" xfId="27205" xr:uid="{00000000-0005-0000-0000-0000E40C0000}"/>
    <cellStyle name="Standard 257 2 2 2 7" xfId="1101" xr:uid="{00000000-0005-0000-0000-0000E50C0000}"/>
    <cellStyle name="Standard 257 2 2 2 7 2" xfId="4044" xr:uid="{00000000-0005-0000-0000-0000E60C0000}"/>
    <cellStyle name="Standard 257 2 2 2 7 2 2" xfId="12866" xr:uid="{00000000-0005-0000-0000-0000E70C0000}"/>
    <cellStyle name="Standard 257 2 2 2 7 2 2 2" xfId="26102" xr:uid="{00000000-0005-0000-0000-0000E80C0000}"/>
    <cellStyle name="Standard 257 2 2 2 7 2 2 2 2" xfId="52574" xr:uid="{00000000-0005-0000-0000-0000E90C0000}"/>
    <cellStyle name="Standard 257 2 2 2 7 2 2 3" xfId="39338" xr:uid="{00000000-0005-0000-0000-0000EA0C0000}"/>
    <cellStyle name="Standard 257 2 2 2 7 2 3" xfId="19485" xr:uid="{00000000-0005-0000-0000-0000EB0C0000}"/>
    <cellStyle name="Standard 257 2 2 2 7 2 3 2" xfId="45957" xr:uid="{00000000-0005-0000-0000-0000EC0C0000}"/>
    <cellStyle name="Standard 257 2 2 2 7 2 4" xfId="30516" xr:uid="{00000000-0005-0000-0000-0000ED0C0000}"/>
    <cellStyle name="Standard 257 2 2 2 7 3" xfId="5515" xr:uid="{00000000-0005-0000-0000-0000EE0C0000}"/>
    <cellStyle name="Standard 257 2 2 2 7 3 2" xfId="9925" xr:uid="{00000000-0005-0000-0000-0000EF0C0000}"/>
    <cellStyle name="Standard 257 2 2 2 7 3 2 2" xfId="23161" xr:uid="{00000000-0005-0000-0000-0000F00C0000}"/>
    <cellStyle name="Standard 257 2 2 2 7 3 2 2 2" xfId="49633" xr:uid="{00000000-0005-0000-0000-0000F10C0000}"/>
    <cellStyle name="Standard 257 2 2 2 7 3 2 3" xfId="36397" xr:uid="{00000000-0005-0000-0000-0000F20C0000}"/>
    <cellStyle name="Standard 257 2 2 2 7 3 3" xfId="16544" xr:uid="{00000000-0005-0000-0000-0000F30C0000}"/>
    <cellStyle name="Standard 257 2 2 2 7 3 3 2" xfId="43016" xr:uid="{00000000-0005-0000-0000-0000F40C0000}"/>
    <cellStyle name="Standard 257 2 2 2 7 3 4" xfId="31987" xr:uid="{00000000-0005-0000-0000-0000F50C0000}"/>
    <cellStyle name="Standard 257 2 2 2 7 4" xfId="8454" xr:uid="{00000000-0005-0000-0000-0000F60C0000}"/>
    <cellStyle name="Standard 257 2 2 2 7 4 2" xfId="21690" xr:uid="{00000000-0005-0000-0000-0000F70C0000}"/>
    <cellStyle name="Standard 257 2 2 2 7 4 2 2" xfId="48162" xr:uid="{00000000-0005-0000-0000-0000F80C0000}"/>
    <cellStyle name="Standard 257 2 2 2 7 4 3" xfId="34926" xr:uid="{00000000-0005-0000-0000-0000F90C0000}"/>
    <cellStyle name="Standard 257 2 2 2 7 5" xfId="15073" xr:uid="{00000000-0005-0000-0000-0000FA0C0000}"/>
    <cellStyle name="Standard 257 2 2 2 7 5 2" xfId="41545" xr:uid="{00000000-0005-0000-0000-0000FB0C0000}"/>
    <cellStyle name="Standard 257 2 2 2 7 6" xfId="27575" xr:uid="{00000000-0005-0000-0000-0000FC0C0000}"/>
    <cellStyle name="Standard 257 2 2 2 8" xfId="1837" xr:uid="{00000000-0005-0000-0000-0000FD0C0000}"/>
    <cellStyle name="Standard 257 2 2 2 8 2" xfId="3308" xr:uid="{00000000-0005-0000-0000-0000FE0C0000}"/>
    <cellStyle name="Standard 257 2 2 2 8 2 2" xfId="12130" xr:uid="{00000000-0005-0000-0000-0000FF0C0000}"/>
    <cellStyle name="Standard 257 2 2 2 8 2 2 2" xfId="25366" xr:uid="{00000000-0005-0000-0000-0000000D0000}"/>
    <cellStyle name="Standard 257 2 2 2 8 2 2 2 2" xfId="51838" xr:uid="{00000000-0005-0000-0000-0000010D0000}"/>
    <cellStyle name="Standard 257 2 2 2 8 2 2 3" xfId="38602" xr:uid="{00000000-0005-0000-0000-0000020D0000}"/>
    <cellStyle name="Standard 257 2 2 2 8 2 3" xfId="18749" xr:uid="{00000000-0005-0000-0000-0000030D0000}"/>
    <cellStyle name="Standard 257 2 2 2 8 2 3 2" xfId="45221" xr:uid="{00000000-0005-0000-0000-0000040D0000}"/>
    <cellStyle name="Standard 257 2 2 2 8 2 4" xfId="29780" xr:uid="{00000000-0005-0000-0000-0000050D0000}"/>
    <cellStyle name="Standard 257 2 2 2 8 3" xfId="6250" xr:uid="{00000000-0005-0000-0000-0000060D0000}"/>
    <cellStyle name="Standard 257 2 2 2 8 3 2" xfId="10660" xr:uid="{00000000-0005-0000-0000-0000070D0000}"/>
    <cellStyle name="Standard 257 2 2 2 8 3 2 2" xfId="23896" xr:uid="{00000000-0005-0000-0000-0000080D0000}"/>
    <cellStyle name="Standard 257 2 2 2 8 3 2 2 2" xfId="50368" xr:uid="{00000000-0005-0000-0000-0000090D0000}"/>
    <cellStyle name="Standard 257 2 2 2 8 3 2 3" xfId="37132" xr:uid="{00000000-0005-0000-0000-00000A0D0000}"/>
    <cellStyle name="Standard 257 2 2 2 8 3 3" xfId="17279" xr:uid="{00000000-0005-0000-0000-00000B0D0000}"/>
    <cellStyle name="Standard 257 2 2 2 8 3 3 2" xfId="43751" xr:uid="{00000000-0005-0000-0000-00000C0D0000}"/>
    <cellStyle name="Standard 257 2 2 2 8 3 4" xfId="32722" xr:uid="{00000000-0005-0000-0000-00000D0D0000}"/>
    <cellStyle name="Standard 257 2 2 2 8 4" xfId="7718" xr:uid="{00000000-0005-0000-0000-00000E0D0000}"/>
    <cellStyle name="Standard 257 2 2 2 8 4 2" xfId="20954" xr:uid="{00000000-0005-0000-0000-00000F0D0000}"/>
    <cellStyle name="Standard 257 2 2 2 8 4 2 2" xfId="47426" xr:uid="{00000000-0005-0000-0000-0000100D0000}"/>
    <cellStyle name="Standard 257 2 2 2 8 4 3" xfId="34190" xr:uid="{00000000-0005-0000-0000-0000110D0000}"/>
    <cellStyle name="Standard 257 2 2 2 8 5" xfId="14337" xr:uid="{00000000-0005-0000-0000-0000120D0000}"/>
    <cellStyle name="Standard 257 2 2 2 8 5 2" xfId="40809" xr:uid="{00000000-0005-0000-0000-0000130D0000}"/>
    <cellStyle name="Standard 257 2 2 2 8 6" xfId="28310" xr:uid="{00000000-0005-0000-0000-0000140D0000}"/>
    <cellStyle name="Standard 257 2 2 2 9" xfId="2574" xr:uid="{00000000-0005-0000-0000-0000150D0000}"/>
    <cellStyle name="Standard 257 2 2 2 9 2" xfId="11396" xr:uid="{00000000-0005-0000-0000-0000160D0000}"/>
    <cellStyle name="Standard 257 2 2 2 9 2 2" xfId="24632" xr:uid="{00000000-0005-0000-0000-0000170D0000}"/>
    <cellStyle name="Standard 257 2 2 2 9 2 2 2" xfId="51104" xr:uid="{00000000-0005-0000-0000-0000180D0000}"/>
    <cellStyle name="Standard 257 2 2 2 9 2 3" xfId="37868" xr:uid="{00000000-0005-0000-0000-0000190D0000}"/>
    <cellStyle name="Standard 257 2 2 2 9 3" xfId="18015" xr:uid="{00000000-0005-0000-0000-00001A0D0000}"/>
    <cellStyle name="Standard 257 2 2 2 9 3 2" xfId="44487" xr:uid="{00000000-0005-0000-0000-00001B0D0000}"/>
    <cellStyle name="Standard 257 2 2 2 9 4" xfId="29046" xr:uid="{00000000-0005-0000-0000-00001C0D0000}"/>
    <cellStyle name="Standard 257 2 2 3" xfId="283" xr:uid="{00000000-0005-0000-0000-00001D0D0000}"/>
    <cellStyle name="Standard 257 2 2 3 10" xfId="4766" xr:uid="{00000000-0005-0000-0000-00001E0D0000}"/>
    <cellStyle name="Standard 257 2 2 3 10 2" xfId="9176" xr:uid="{00000000-0005-0000-0000-00001F0D0000}"/>
    <cellStyle name="Standard 257 2 2 3 10 2 2" xfId="22412" xr:uid="{00000000-0005-0000-0000-0000200D0000}"/>
    <cellStyle name="Standard 257 2 2 3 10 2 2 2" xfId="48884" xr:uid="{00000000-0005-0000-0000-0000210D0000}"/>
    <cellStyle name="Standard 257 2 2 3 10 2 3" xfId="35648" xr:uid="{00000000-0005-0000-0000-0000220D0000}"/>
    <cellStyle name="Standard 257 2 2 3 10 3" xfId="15795" xr:uid="{00000000-0005-0000-0000-0000230D0000}"/>
    <cellStyle name="Standard 257 2 2 3 10 3 2" xfId="42267" xr:uid="{00000000-0005-0000-0000-0000240D0000}"/>
    <cellStyle name="Standard 257 2 2 3 10 4" xfId="31238" xr:uid="{00000000-0005-0000-0000-0000250D0000}"/>
    <cellStyle name="Standard 257 2 2 3 11" xfId="6971" xr:uid="{00000000-0005-0000-0000-0000260D0000}"/>
    <cellStyle name="Standard 257 2 2 3 11 2" xfId="20207" xr:uid="{00000000-0005-0000-0000-0000270D0000}"/>
    <cellStyle name="Standard 257 2 2 3 11 2 2" xfId="46679" xr:uid="{00000000-0005-0000-0000-0000280D0000}"/>
    <cellStyle name="Standard 257 2 2 3 11 3" xfId="33443" xr:uid="{00000000-0005-0000-0000-0000290D0000}"/>
    <cellStyle name="Standard 257 2 2 3 12" xfId="13590" xr:uid="{00000000-0005-0000-0000-00002A0D0000}"/>
    <cellStyle name="Standard 257 2 2 3 12 2" xfId="40062" xr:uid="{00000000-0005-0000-0000-00002B0D0000}"/>
    <cellStyle name="Standard 257 2 2 3 13" xfId="26826" xr:uid="{00000000-0005-0000-0000-00002C0D0000}"/>
    <cellStyle name="Standard 257 2 2 3 2" xfId="344" xr:uid="{00000000-0005-0000-0000-00002D0D0000}"/>
    <cellStyle name="Standard 257 2 2 3 2 10" xfId="13630" xr:uid="{00000000-0005-0000-0000-00002E0D0000}"/>
    <cellStyle name="Standard 257 2 2 3 2 10 2" xfId="40102" xr:uid="{00000000-0005-0000-0000-00002F0D0000}"/>
    <cellStyle name="Standard 257 2 2 3 2 11" xfId="26866" xr:uid="{00000000-0005-0000-0000-0000300D0000}"/>
    <cellStyle name="Standard 257 2 2 3 2 2" xfId="432" xr:uid="{00000000-0005-0000-0000-0000310D0000}"/>
    <cellStyle name="Standard 257 2 2 3 2 2 10" xfId="26947" xr:uid="{00000000-0005-0000-0000-0000320D0000}"/>
    <cellStyle name="Standard 257 2 2 3 2 2 2" xfId="608" xr:uid="{00000000-0005-0000-0000-0000330D0000}"/>
    <cellStyle name="Standard 257 2 2 3 2 2 2 2" xfId="997" xr:uid="{00000000-0005-0000-0000-0000340D0000}"/>
    <cellStyle name="Standard 257 2 2 3 2 2 2 2 2" xfId="1746" xr:uid="{00000000-0005-0000-0000-0000350D0000}"/>
    <cellStyle name="Standard 257 2 2 3 2 2 2 2 2 2" xfId="4689" xr:uid="{00000000-0005-0000-0000-0000360D0000}"/>
    <cellStyle name="Standard 257 2 2 3 2 2 2 2 2 2 2" xfId="13511" xr:uid="{00000000-0005-0000-0000-0000370D0000}"/>
    <cellStyle name="Standard 257 2 2 3 2 2 2 2 2 2 2 2" xfId="26747" xr:uid="{00000000-0005-0000-0000-0000380D0000}"/>
    <cellStyle name="Standard 257 2 2 3 2 2 2 2 2 2 2 2 2" xfId="53219" xr:uid="{00000000-0005-0000-0000-0000390D0000}"/>
    <cellStyle name="Standard 257 2 2 3 2 2 2 2 2 2 2 3" xfId="39983" xr:uid="{00000000-0005-0000-0000-00003A0D0000}"/>
    <cellStyle name="Standard 257 2 2 3 2 2 2 2 2 2 3" xfId="20130" xr:uid="{00000000-0005-0000-0000-00003B0D0000}"/>
    <cellStyle name="Standard 257 2 2 3 2 2 2 2 2 2 3 2" xfId="46602" xr:uid="{00000000-0005-0000-0000-00003C0D0000}"/>
    <cellStyle name="Standard 257 2 2 3 2 2 2 2 2 2 4" xfId="31161" xr:uid="{00000000-0005-0000-0000-00003D0D0000}"/>
    <cellStyle name="Standard 257 2 2 3 2 2 2 2 2 3" xfId="6160" xr:uid="{00000000-0005-0000-0000-00003E0D0000}"/>
    <cellStyle name="Standard 257 2 2 3 2 2 2 2 2 3 2" xfId="10570" xr:uid="{00000000-0005-0000-0000-00003F0D0000}"/>
    <cellStyle name="Standard 257 2 2 3 2 2 2 2 2 3 2 2" xfId="23806" xr:uid="{00000000-0005-0000-0000-0000400D0000}"/>
    <cellStyle name="Standard 257 2 2 3 2 2 2 2 2 3 2 2 2" xfId="50278" xr:uid="{00000000-0005-0000-0000-0000410D0000}"/>
    <cellStyle name="Standard 257 2 2 3 2 2 2 2 2 3 2 3" xfId="37042" xr:uid="{00000000-0005-0000-0000-0000420D0000}"/>
    <cellStyle name="Standard 257 2 2 3 2 2 2 2 2 3 3" xfId="17189" xr:uid="{00000000-0005-0000-0000-0000430D0000}"/>
    <cellStyle name="Standard 257 2 2 3 2 2 2 2 2 3 3 2" xfId="43661" xr:uid="{00000000-0005-0000-0000-0000440D0000}"/>
    <cellStyle name="Standard 257 2 2 3 2 2 2 2 2 3 4" xfId="32632" xr:uid="{00000000-0005-0000-0000-0000450D0000}"/>
    <cellStyle name="Standard 257 2 2 3 2 2 2 2 2 4" xfId="9099" xr:uid="{00000000-0005-0000-0000-0000460D0000}"/>
    <cellStyle name="Standard 257 2 2 3 2 2 2 2 2 4 2" xfId="22335" xr:uid="{00000000-0005-0000-0000-0000470D0000}"/>
    <cellStyle name="Standard 257 2 2 3 2 2 2 2 2 4 2 2" xfId="48807" xr:uid="{00000000-0005-0000-0000-0000480D0000}"/>
    <cellStyle name="Standard 257 2 2 3 2 2 2 2 2 4 3" xfId="35571" xr:uid="{00000000-0005-0000-0000-0000490D0000}"/>
    <cellStyle name="Standard 257 2 2 3 2 2 2 2 2 5" xfId="15718" xr:uid="{00000000-0005-0000-0000-00004A0D0000}"/>
    <cellStyle name="Standard 257 2 2 3 2 2 2 2 2 5 2" xfId="42190" xr:uid="{00000000-0005-0000-0000-00004B0D0000}"/>
    <cellStyle name="Standard 257 2 2 3 2 2 2 2 2 6" xfId="28220" xr:uid="{00000000-0005-0000-0000-00004C0D0000}"/>
    <cellStyle name="Standard 257 2 2 3 2 2 2 2 3" xfId="2482" xr:uid="{00000000-0005-0000-0000-00004D0D0000}"/>
    <cellStyle name="Standard 257 2 2 3 2 2 2 2 3 2" xfId="3953" xr:uid="{00000000-0005-0000-0000-00004E0D0000}"/>
    <cellStyle name="Standard 257 2 2 3 2 2 2 2 3 2 2" xfId="12775" xr:uid="{00000000-0005-0000-0000-00004F0D0000}"/>
    <cellStyle name="Standard 257 2 2 3 2 2 2 2 3 2 2 2" xfId="26011" xr:uid="{00000000-0005-0000-0000-0000500D0000}"/>
    <cellStyle name="Standard 257 2 2 3 2 2 2 2 3 2 2 2 2" xfId="52483" xr:uid="{00000000-0005-0000-0000-0000510D0000}"/>
    <cellStyle name="Standard 257 2 2 3 2 2 2 2 3 2 2 3" xfId="39247" xr:uid="{00000000-0005-0000-0000-0000520D0000}"/>
    <cellStyle name="Standard 257 2 2 3 2 2 2 2 3 2 3" xfId="19394" xr:uid="{00000000-0005-0000-0000-0000530D0000}"/>
    <cellStyle name="Standard 257 2 2 3 2 2 2 2 3 2 3 2" xfId="45866" xr:uid="{00000000-0005-0000-0000-0000540D0000}"/>
    <cellStyle name="Standard 257 2 2 3 2 2 2 2 3 2 4" xfId="30425" xr:uid="{00000000-0005-0000-0000-0000550D0000}"/>
    <cellStyle name="Standard 257 2 2 3 2 2 2 2 3 3" xfId="6895" xr:uid="{00000000-0005-0000-0000-0000560D0000}"/>
    <cellStyle name="Standard 257 2 2 3 2 2 2 2 3 3 2" xfId="11305" xr:uid="{00000000-0005-0000-0000-0000570D0000}"/>
    <cellStyle name="Standard 257 2 2 3 2 2 2 2 3 3 2 2" xfId="24541" xr:uid="{00000000-0005-0000-0000-0000580D0000}"/>
    <cellStyle name="Standard 257 2 2 3 2 2 2 2 3 3 2 2 2" xfId="51013" xr:uid="{00000000-0005-0000-0000-0000590D0000}"/>
    <cellStyle name="Standard 257 2 2 3 2 2 2 2 3 3 2 3" xfId="37777" xr:uid="{00000000-0005-0000-0000-00005A0D0000}"/>
    <cellStyle name="Standard 257 2 2 3 2 2 2 2 3 3 3" xfId="17924" xr:uid="{00000000-0005-0000-0000-00005B0D0000}"/>
    <cellStyle name="Standard 257 2 2 3 2 2 2 2 3 3 3 2" xfId="44396" xr:uid="{00000000-0005-0000-0000-00005C0D0000}"/>
    <cellStyle name="Standard 257 2 2 3 2 2 2 2 3 3 4" xfId="33367" xr:uid="{00000000-0005-0000-0000-00005D0D0000}"/>
    <cellStyle name="Standard 257 2 2 3 2 2 2 2 3 4" xfId="8363" xr:uid="{00000000-0005-0000-0000-00005E0D0000}"/>
    <cellStyle name="Standard 257 2 2 3 2 2 2 2 3 4 2" xfId="21599" xr:uid="{00000000-0005-0000-0000-00005F0D0000}"/>
    <cellStyle name="Standard 257 2 2 3 2 2 2 2 3 4 2 2" xfId="48071" xr:uid="{00000000-0005-0000-0000-0000600D0000}"/>
    <cellStyle name="Standard 257 2 2 3 2 2 2 2 3 4 3" xfId="34835" xr:uid="{00000000-0005-0000-0000-0000610D0000}"/>
    <cellStyle name="Standard 257 2 2 3 2 2 2 2 3 5" xfId="14982" xr:uid="{00000000-0005-0000-0000-0000620D0000}"/>
    <cellStyle name="Standard 257 2 2 3 2 2 2 2 3 5 2" xfId="41454" xr:uid="{00000000-0005-0000-0000-0000630D0000}"/>
    <cellStyle name="Standard 257 2 2 3 2 2 2 2 3 6" xfId="28955" xr:uid="{00000000-0005-0000-0000-0000640D0000}"/>
    <cellStyle name="Standard 257 2 2 3 2 2 2 2 4" xfId="3219" xr:uid="{00000000-0005-0000-0000-0000650D0000}"/>
    <cellStyle name="Standard 257 2 2 3 2 2 2 2 4 2" xfId="12041" xr:uid="{00000000-0005-0000-0000-0000660D0000}"/>
    <cellStyle name="Standard 257 2 2 3 2 2 2 2 4 2 2" xfId="25277" xr:uid="{00000000-0005-0000-0000-0000670D0000}"/>
    <cellStyle name="Standard 257 2 2 3 2 2 2 2 4 2 2 2" xfId="51749" xr:uid="{00000000-0005-0000-0000-0000680D0000}"/>
    <cellStyle name="Standard 257 2 2 3 2 2 2 2 4 2 3" xfId="38513" xr:uid="{00000000-0005-0000-0000-0000690D0000}"/>
    <cellStyle name="Standard 257 2 2 3 2 2 2 2 4 3" xfId="18660" xr:uid="{00000000-0005-0000-0000-00006A0D0000}"/>
    <cellStyle name="Standard 257 2 2 3 2 2 2 2 4 3 2" xfId="45132" xr:uid="{00000000-0005-0000-0000-00006B0D0000}"/>
    <cellStyle name="Standard 257 2 2 3 2 2 2 2 4 4" xfId="29691" xr:uid="{00000000-0005-0000-0000-00006C0D0000}"/>
    <cellStyle name="Standard 257 2 2 3 2 2 2 2 5" xfId="5424" xr:uid="{00000000-0005-0000-0000-00006D0D0000}"/>
    <cellStyle name="Standard 257 2 2 3 2 2 2 2 5 2" xfId="9834" xr:uid="{00000000-0005-0000-0000-00006E0D0000}"/>
    <cellStyle name="Standard 257 2 2 3 2 2 2 2 5 2 2" xfId="23070" xr:uid="{00000000-0005-0000-0000-00006F0D0000}"/>
    <cellStyle name="Standard 257 2 2 3 2 2 2 2 5 2 2 2" xfId="49542" xr:uid="{00000000-0005-0000-0000-0000700D0000}"/>
    <cellStyle name="Standard 257 2 2 3 2 2 2 2 5 2 3" xfId="36306" xr:uid="{00000000-0005-0000-0000-0000710D0000}"/>
    <cellStyle name="Standard 257 2 2 3 2 2 2 2 5 3" xfId="16453" xr:uid="{00000000-0005-0000-0000-0000720D0000}"/>
    <cellStyle name="Standard 257 2 2 3 2 2 2 2 5 3 2" xfId="42925" xr:uid="{00000000-0005-0000-0000-0000730D0000}"/>
    <cellStyle name="Standard 257 2 2 3 2 2 2 2 5 4" xfId="31896" xr:uid="{00000000-0005-0000-0000-0000740D0000}"/>
    <cellStyle name="Standard 257 2 2 3 2 2 2 2 6" xfId="7629" xr:uid="{00000000-0005-0000-0000-0000750D0000}"/>
    <cellStyle name="Standard 257 2 2 3 2 2 2 2 6 2" xfId="20865" xr:uid="{00000000-0005-0000-0000-0000760D0000}"/>
    <cellStyle name="Standard 257 2 2 3 2 2 2 2 6 2 2" xfId="47337" xr:uid="{00000000-0005-0000-0000-0000770D0000}"/>
    <cellStyle name="Standard 257 2 2 3 2 2 2 2 6 3" xfId="34101" xr:uid="{00000000-0005-0000-0000-0000780D0000}"/>
    <cellStyle name="Standard 257 2 2 3 2 2 2 2 7" xfId="14248" xr:uid="{00000000-0005-0000-0000-0000790D0000}"/>
    <cellStyle name="Standard 257 2 2 3 2 2 2 2 7 2" xfId="40720" xr:uid="{00000000-0005-0000-0000-00007A0D0000}"/>
    <cellStyle name="Standard 257 2 2 3 2 2 2 2 8" xfId="27484" xr:uid="{00000000-0005-0000-0000-00007B0D0000}"/>
    <cellStyle name="Standard 257 2 2 3 2 2 2 3" xfId="1380" xr:uid="{00000000-0005-0000-0000-00007C0D0000}"/>
    <cellStyle name="Standard 257 2 2 3 2 2 2 3 2" xfId="4323" xr:uid="{00000000-0005-0000-0000-00007D0D0000}"/>
    <cellStyle name="Standard 257 2 2 3 2 2 2 3 2 2" xfId="13145" xr:uid="{00000000-0005-0000-0000-00007E0D0000}"/>
    <cellStyle name="Standard 257 2 2 3 2 2 2 3 2 2 2" xfId="26381" xr:uid="{00000000-0005-0000-0000-00007F0D0000}"/>
    <cellStyle name="Standard 257 2 2 3 2 2 2 3 2 2 2 2" xfId="52853" xr:uid="{00000000-0005-0000-0000-0000800D0000}"/>
    <cellStyle name="Standard 257 2 2 3 2 2 2 3 2 2 3" xfId="39617" xr:uid="{00000000-0005-0000-0000-0000810D0000}"/>
    <cellStyle name="Standard 257 2 2 3 2 2 2 3 2 3" xfId="19764" xr:uid="{00000000-0005-0000-0000-0000820D0000}"/>
    <cellStyle name="Standard 257 2 2 3 2 2 2 3 2 3 2" xfId="46236" xr:uid="{00000000-0005-0000-0000-0000830D0000}"/>
    <cellStyle name="Standard 257 2 2 3 2 2 2 3 2 4" xfId="30795" xr:uid="{00000000-0005-0000-0000-0000840D0000}"/>
    <cellStyle name="Standard 257 2 2 3 2 2 2 3 3" xfId="5794" xr:uid="{00000000-0005-0000-0000-0000850D0000}"/>
    <cellStyle name="Standard 257 2 2 3 2 2 2 3 3 2" xfId="10204" xr:uid="{00000000-0005-0000-0000-0000860D0000}"/>
    <cellStyle name="Standard 257 2 2 3 2 2 2 3 3 2 2" xfId="23440" xr:uid="{00000000-0005-0000-0000-0000870D0000}"/>
    <cellStyle name="Standard 257 2 2 3 2 2 2 3 3 2 2 2" xfId="49912" xr:uid="{00000000-0005-0000-0000-0000880D0000}"/>
    <cellStyle name="Standard 257 2 2 3 2 2 2 3 3 2 3" xfId="36676" xr:uid="{00000000-0005-0000-0000-0000890D0000}"/>
    <cellStyle name="Standard 257 2 2 3 2 2 2 3 3 3" xfId="16823" xr:uid="{00000000-0005-0000-0000-00008A0D0000}"/>
    <cellStyle name="Standard 257 2 2 3 2 2 2 3 3 3 2" xfId="43295" xr:uid="{00000000-0005-0000-0000-00008B0D0000}"/>
    <cellStyle name="Standard 257 2 2 3 2 2 2 3 3 4" xfId="32266" xr:uid="{00000000-0005-0000-0000-00008C0D0000}"/>
    <cellStyle name="Standard 257 2 2 3 2 2 2 3 4" xfId="8733" xr:uid="{00000000-0005-0000-0000-00008D0D0000}"/>
    <cellStyle name="Standard 257 2 2 3 2 2 2 3 4 2" xfId="21969" xr:uid="{00000000-0005-0000-0000-00008E0D0000}"/>
    <cellStyle name="Standard 257 2 2 3 2 2 2 3 4 2 2" xfId="48441" xr:uid="{00000000-0005-0000-0000-00008F0D0000}"/>
    <cellStyle name="Standard 257 2 2 3 2 2 2 3 4 3" xfId="35205" xr:uid="{00000000-0005-0000-0000-0000900D0000}"/>
    <cellStyle name="Standard 257 2 2 3 2 2 2 3 5" xfId="15352" xr:uid="{00000000-0005-0000-0000-0000910D0000}"/>
    <cellStyle name="Standard 257 2 2 3 2 2 2 3 5 2" xfId="41824" xr:uid="{00000000-0005-0000-0000-0000920D0000}"/>
    <cellStyle name="Standard 257 2 2 3 2 2 2 3 6" xfId="27854" xr:uid="{00000000-0005-0000-0000-0000930D0000}"/>
    <cellStyle name="Standard 257 2 2 3 2 2 2 4" xfId="2116" xr:uid="{00000000-0005-0000-0000-0000940D0000}"/>
    <cellStyle name="Standard 257 2 2 3 2 2 2 4 2" xfId="3587" xr:uid="{00000000-0005-0000-0000-0000950D0000}"/>
    <cellStyle name="Standard 257 2 2 3 2 2 2 4 2 2" xfId="12409" xr:uid="{00000000-0005-0000-0000-0000960D0000}"/>
    <cellStyle name="Standard 257 2 2 3 2 2 2 4 2 2 2" xfId="25645" xr:uid="{00000000-0005-0000-0000-0000970D0000}"/>
    <cellStyle name="Standard 257 2 2 3 2 2 2 4 2 2 2 2" xfId="52117" xr:uid="{00000000-0005-0000-0000-0000980D0000}"/>
    <cellStyle name="Standard 257 2 2 3 2 2 2 4 2 2 3" xfId="38881" xr:uid="{00000000-0005-0000-0000-0000990D0000}"/>
    <cellStyle name="Standard 257 2 2 3 2 2 2 4 2 3" xfId="19028" xr:uid="{00000000-0005-0000-0000-00009A0D0000}"/>
    <cellStyle name="Standard 257 2 2 3 2 2 2 4 2 3 2" xfId="45500" xr:uid="{00000000-0005-0000-0000-00009B0D0000}"/>
    <cellStyle name="Standard 257 2 2 3 2 2 2 4 2 4" xfId="30059" xr:uid="{00000000-0005-0000-0000-00009C0D0000}"/>
    <cellStyle name="Standard 257 2 2 3 2 2 2 4 3" xfId="6529" xr:uid="{00000000-0005-0000-0000-00009D0D0000}"/>
    <cellStyle name="Standard 257 2 2 3 2 2 2 4 3 2" xfId="10939" xr:uid="{00000000-0005-0000-0000-00009E0D0000}"/>
    <cellStyle name="Standard 257 2 2 3 2 2 2 4 3 2 2" xfId="24175" xr:uid="{00000000-0005-0000-0000-00009F0D0000}"/>
    <cellStyle name="Standard 257 2 2 3 2 2 2 4 3 2 2 2" xfId="50647" xr:uid="{00000000-0005-0000-0000-0000A00D0000}"/>
    <cellStyle name="Standard 257 2 2 3 2 2 2 4 3 2 3" xfId="37411" xr:uid="{00000000-0005-0000-0000-0000A10D0000}"/>
    <cellStyle name="Standard 257 2 2 3 2 2 2 4 3 3" xfId="17558" xr:uid="{00000000-0005-0000-0000-0000A20D0000}"/>
    <cellStyle name="Standard 257 2 2 3 2 2 2 4 3 3 2" xfId="44030" xr:uid="{00000000-0005-0000-0000-0000A30D0000}"/>
    <cellStyle name="Standard 257 2 2 3 2 2 2 4 3 4" xfId="33001" xr:uid="{00000000-0005-0000-0000-0000A40D0000}"/>
    <cellStyle name="Standard 257 2 2 3 2 2 2 4 4" xfId="7997" xr:uid="{00000000-0005-0000-0000-0000A50D0000}"/>
    <cellStyle name="Standard 257 2 2 3 2 2 2 4 4 2" xfId="21233" xr:uid="{00000000-0005-0000-0000-0000A60D0000}"/>
    <cellStyle name="Standard 257 2 2 3 2 2 2 4 4 2 2" xfId="47705" xr:uid="{00000000-0005-0000-0000-0000A70D0000}"/>
    <cellStyle name="Standard 257 2 2 3 2 2 2 4 4 3" xfId="34469" xr:uid="{00000000-0005-0000-0000-0000A80D0000}"/>
    <cellStyle name="Standard 257 2 2 3 2 2 2 4 5" xfId="14616" xr:uid="{00000000-0005-0000-0000-0000A90D0000}"/>
    <cellStyle name="Standard 257 2 2 3 2 2 2 4 5 2" xfId="41088" xr:uid="{00000000-0005-0000-0000-0000AA0D0000}"/>
    <cellStyle name="Standard 257 2 2 3 2 2 2 4 6" xfId="28589" xr:uid="{00000000-0005-0000-0000-0000AB0D0000}"/>
    <cellStyle name="Standard 257 2 2 3 2 2 2 5" xfId="2853" xr:uid="{00000000-0005-0000-0000-0000AC0D0000}"/>
    <cellStyle name="Standard 257 2 2 3 2 2 2 5 2" xfId="11675" xr:uid="{00000000-0005-0000-0000-0000AD0D0000}"/>
    <cellStyle name="Standard 257 2 2 3 2 2 2 5 2 2" xfId="24911" xr:uid="{00000000-0005-0000-0000-0000AE0D0000}"/>
    <cellStyle name="Standard 257 2 2 3 2 2 2 5 2 2 2" xfId="51383" xr:uid="{00000000-0005-0000-0000-0000AF0D0000}"/>
    <cellStyle name="Standard 257 2 2 3 2 2 2 5 2 3" xfId="38147" xr:uid="{00000000-0005-0000-0000-0000B00D0000}"/>
    <cellStyle name="Standard 257 2 2 3 2 2 2 5 3" xfId="18294" xr:uid="{00000000-0005-0000-0000-0000B10D0000}"/>
    <cellStyle name="Standard 257 2 2 3 2 2 2 5 3 2" xfId="44766" xr:uid="{00000000-0005-0000-0000-0000B20D0000}"/>
    <cellStyle name="Standard 257 2 2 3 2 2 2 5 4" xfId="29325" xr:uid="{00000000-0005-0000-0000-0000B30D0000}"/>
    <cellStyle name="Standard 257 2 2 3 2 2 2 6" xfId="5058" xr:uid="{00000000-0005-0000-0000-0000B40D0000}"/>
    <cellStyle name="Standard 257 2 2 3 2 2 2 6 2" xfId="9468" xr:uid="{00000000-0005-0000-0000-0000B50D0000}"/>
    <cellStyle name="Standard 257 2 2 3 2 2 2 6 2 2" xfId="22704" xr:uid="{00000000-0005-0000-0000-0000B60D0000}"/>
    <cellStyle name="Standard 257 2 2 3 2 2 2 6 2 2 2" xfId="49176" xr:uid="{00000000-0005-0000-0000-0000B70D0000}"/>
    <cellStyle name="Standard 257 2 2 3 2 2 2 6 2 3" xfId="35940" xr:uid="{00000000-0005-0000-0000-0000B80D0000}"/>
    <cellStyle name="Standard 257 2 2 3 2 2 2 6 3" xfId="16087" xr:uid="{00000000-0005-0000-0000-0000B90D0000}"/>
    <cellStyle name="Standard 257 2 2 3 2 2 2 6 3 2" xfId="42559" xr:uid="{00000000-0005-0000-0000-0000BA0D0000}"/>
    <cellStyle name="Standard 257 2 2 3 2 2 2 6 4" xfId="31530" xr:uid="{00000000-0005-0000-0000-0000BB0D0000}"/>
    <cellStyle name="Standard 257 2 2 3 2 2 2 7" xfId="7263" xr:uid="{00000000-0005-0000-0000-0000BC0D0000}"/>
    <cellStyle name="Standard 257 2 2 3 2 2 2 7 2" xfId="20499" xr:uid="{00000000-0005-0000-0000-0000BD0D0000}"/>
    <cellStyle name="Standard 257 2 2 3 2 2 2 7 2 2" xfId="46971" xr:uid="{00000000-0005-0000-0000-0000BE0D0000}"/>
    <cellStyle name="Standard 257 2 2 3 2 2 2 7 3" xfId="33735" xr:uid="{00000000-0005-0000-0000-0000BF0D0000}"/>
    <cellStyle name="Standard 257 2 2 3 2 2 2 8" xfId="13882" xr:uid="{00000000-0005-0000-0000-0000C00D0000}"/>
    <cellStyle name="Standard 257 2 2 3 2 2 2 8 2" xfId="40354" xr:uid="{00000000-0005-0000-0000-0000C10D0000}"/>
    <cellStyle name="Standard 257 2 2 3 2 2 2 9" xfId="27118" xr:uid="{00000000-0005-0000-0000-0000C20D0000}"/>
    <cellStyle name="Standard 257 2 2 3 2 2 3" xfId="825" xr:uid="{00000000-0005-0000-0000-0000C30D0000}"/>
    <cellStyle name="Standard 257 2 2 3 2 2 3 2" xfId="1575" xr:uid="{00000000-0005-0000-0000-0000C40D0000}"/>
    <cellStyle name="Standard 257 2 2 3 2 2 3 2 2" xfId="4518" xr:uid="{00000000-0005-0000-0000-0000C50D0000}"/>
    <cellStyle name="Standard 257 2 2 3 2 2 3 2 2 2" xfId="13340" xr:uid="{00000000-0005-0000-0000-0000C60D0000}"/>
    <cellStyle name="Standard 257 2 2 3 2 2 3 2 2 2 2" xfId="26576" xr:uid="{00000000-0005-0000-0000-0000C70D0000}"/>
    <cellStyle name="Standard 257 2 2 3 2 2 3 2 2 2 2 2" xfId="53048" xr:uid="{00000000-0005-0000-0000-0000C80D0000}"/>
    <cellStyle name="Standard 257 2 2 3 2 2 3 2 2 2 3" xfId="39812" xr:uid="{00000000-0005-0000-0000-0000C90D0000}"/>
    <cellStyle name="Standard 257 2 2 3 2 2 3 2 2 3" xfId="19959" xr:uid="{00000000-0005-0000-0000-0000CA0D0000}"/>
    <cellStyle name="Standard 257 2 2 3 2 2 3 2 2 3 2" xfId="46431" xr:uid="{00000000-0005-0000-0000-0000CB0D0000}"/>
    <cellStyle name="Standard 257 2 2 3 2 2 3 2 2 4" xfId="30990" xr:uid="{00000000-0005-0000-0000-0000CC0D0000}"/>
    <cellStyle name="Standard 257 2 2 3 2 2 3 2 3" xfId="5989" xr:uid="{00000000-0005-0000-0000-0000CD0D0000}"/>
    <cellStyle name="Standard 257 2 2 3 2 2 3 2 3 2" xfId="10399" xr:uid="{00000000-0005-0000-0000-0000CE0D0000}"/>
    <cellStyle name="Standard 257 2 2 3 2 2 3 2 3 2 2" xfId="23635" xr:uid="{00000000-0005-0000-0000-0000CF0D0000}"/>
    <cellStyle name="Standard 257 2 2 3 2 2 3 2 3 2 2 2" xfId="50107" xr:uid="{00000000-0005-0000-0000-0000D00D0000}"/>
    <cellStyle name="Standard 257 2 2 3 2 2 3 2 3 2 3" xfId="36871" xr:uid="{00000000-0005-0000-0000-0000D10D0000}"/>
    <cellStyle name="Standard 257 2 2 3 2 2 3 2 3 3" xfId="17018" xr:uid="{00000000-0005-0000-0000-0000D20D0000}"/>
    <cellStyle name="Standard 257 2 2 3 2 2 3 2 3 3 2" xfId="43490" xr:uid="{00000000-0005-0000-0000-0000D30D0000}"/>
    <cellStyle name="Standard 257 2 2 3 2 2 3 2 3 4" xfId="32461" xr:uid="{00000000-0005-0000-0000-0000D40D0000}"/>
    <cellStyle name="Standard 257 2 2 3 2 2 3 2 4" xfId="8928" xr:uid="{00000000-0005-0000-0000-0000D50D0000}"/>
    <cellStyle name="Standard 257 2 2 3 2 2 3 2 4 2" xfId="22164" xr:uid="{00000000-0005-0000-0000-0000D60D0000}"/>
    <cellStyle name="Standard 257 2 2 3 2 2 3 2 4 2 2" xfId="48636" xr:uid="{00000000-0005-0000-0000-0000D70D0000}"/>
    <cellStyle name="Standard 257 2 2 3 2 2 3 2 4 3" xfId="35400" xr:uid="{00000000-0005-0000-0000-0000D80D0000}"/>
    <cellStyle name="Standard 257 2 2 3 2 2 3 2 5" xfId="15547" xr:uid="{00000000-0005-0000-0000-0000D90D0000}"/>
    <cellStyle name="Standard 257 2 2 3 2 2 3 2 5 2" xfId="42019" xr:uid="{00000000-0005-0000-0000-0000DA0D0000}"/>
    <cellStyle name="Standard 257 2 2 3 2 2 3 2 6" xfId="28049" xr:uid="{00000000-0005-0000-0000-0000DB0D0000}"/>
    <cellStyle name="Standard 257 2 2 3 2 2 3 3" xfId="2311" xr:uid="{00000000-0005-0000-0000-0000DC0D0000}"/>
    <cellStyle name="Standard 257 2 2 3 2 2 3 3 2" xfId="3782" xr:uid="{00000000-0005-0000-0000-0000DD0D0000}"/>
    <cellStyle name="Standard 257 2 2 3 2 2 3 3 2 2" xfId="12604" xr:uid="{00000000-0005-0000-0000-0000DE0D0000}"/>
    <cellStyle name="Standard 257 2 2 3 2 2 3 3 2 2 2" xfId="25840" xr:uid="{00000000-0005-0000-0000-0000DF0D0000}"/>
    <cellStyle name="Standard 257 2 2 3 2 2 3 3 2 2 2 2" xfId="52312" xr:uid="{00000000-0005-0000-0000-0000E00D0000}"/>
    <cellStyle name="Standard 257 2 2 3 2 2 3 3 2 2 3" xfId="39076" xr:uid="{00000000-0005-0000-0000-0000E10D0000}"/>
    <cellStyle name="Standard 257 2 2 3 2 2 3 3 2 3" xfId="19223" xr:uid="{00000000-0005-0000-0000-0000E20D0000}"/>
    <cellStyle name="Standard 257 2 2 3 2 2 3 3 2 3 2" xfId="45695" xr:uid="{00000000-0005-0000-0000-0000E30D0000}"/>
    <cellStyle name="Standard 257 2 2 3 2 2 3 3 2 4" xfId="30254" xr:uid="{00000000-0005-0000-0000-0000E40D0000}"/>
    <cellStyle name="Standard 257 2 2 3 2 2 3 3 3" xfId="6724" xr:uid="{00000000-0005-0000-0000-0000E50D0000}"/>
    <cellStyle name="Standard 257 2 2 3 2 2 3 3 3 2" xfId="11134" xr:uid="{00000000-0005-0000-0000-0000E60D0000}"/>
    <cellStyle name="Standard 257 2 2 3 2 2 3 3 3 2 2" xfId="24370" xr:uid="{00000000-0005-0000-0000-0000E70D0000}"/>
    <cellStyle name="Standard 257 2 2 3 2 2 3 3 3 2 2 2" xfId="50842" xr:uid="{00000000-0005-0000-0000-0000E80D0000}"/>
    <cellStyle name="Standard 257 2 2 3 2 2 3 3 3 2 3" xfId="37606" xr:uid="{00000000-0005-0000-0000-0000E90D0000}"/>
    <cellStyle name="Standard 257 2 2 3 2 2 3 3 3 3" xfId="17753" xr:uid="{00000000-0005-0000-0000-0000EA0D0000}"/>
    <cellStyle name="Standard 257 2 2 3 2 2 3 3 3 3 2" xfId="44225" xr:uid="{00000000-0005-0000-0000-0000EB0D0000}"/>
    <cellStyle name="Standard 257 2 2 3 2 2 3 3 3 4" xfId="33196" xr:uid="{00000000-0005-0000-0000-0000EC0D0000}"/>
    <cellStyle name="Standard 257 2 2 3 2 2 3 3 4" xfId="8192" xr:uid="{00000000-0005-0000-0000-0000ED0D0000}"/>
    <cellStyle name="Standard 257 2 2 3 2 2 3 3 4 2" xfId="21428" xr:uid="{00000000-0005-0000-0000-0000EE0D0000}"/>
    <cellStyle name="Standard 257 2 2 3 2 2 3 3 4 2 2" xfId="47900" xr:uid="{00000000-0005-0000-0000-0000EF0D0000}"/>
    <cellStyle name="Standard 257 2 2 3 2 2 3 3 4 3" xfId="34664" xr:uid="{00000000-0005-0000-0000-0000F00D0000}"/>
    <cellStyle name="Standard 257 2 2 3 2 2 3 3 5" xfId="14811" xr:uid="{00000000-0005-0000-0000-0000F10D0000}"/>
    <cellStyle name="Standard 257 2 2 3 2 2 3 3 5 2" xfId="41283" xr:uid="{00000000-0005-0000-0000-0000F20D0000}"/>
    <cellStyle name="Standard 257 2 2 3 2 2 3 3 6" xfId="28784" xr:uid="{00000000-0005-0000-0000-0000F30D0000}"/>
    <cellStyle name="Standard 257 2 2 3 2 2 3 4" xfId="3048" xr:uid="{00000000-0005-0000-0000-0000F40D0000}"/>
    <cellStyle name="Standard 257 2 2 3 2 2 3 4 2" xfId="11870" xr:uid="{00000000-0005-0000-0000-0000F50D0000}"/>
    <cellStyle name="Standard 257 2 2 3 2 2 3 4 2 2" xfId="25106" xr:uid="{00000000-0005-0000-0000-0000F60D0000}"/>
    <cellStyle name="Standard 257 2 2 3 2 2 3 4 2 2 2" xfId="51578" xr:uid="{00000000-0005-0000-0000-0000F70D0000}"/>
    <cellStyle name="Standard 257 2 2 3 2 2 3 4 2 3" xfId="38342" xr:uid="{00000000-0005-0000-0000-0000F80D0000}"/>
    <cellStyle name="Standard 257 2 2 3 2 2 3 4 3" xfId="18489" xr:uid="{00000000-0005-0000-0000-0000F90D0000}"/>
    <cellStyle name="Standard 257 2 2 3 2 2 3 4 3 2" xfId="44961" xr:uid="{00000000-0005-0000-0000-0000FA0D0000}"/>
    <cellStyle name="Standard 257 2 2 3 2 2 3 4 4" xfId="29520" xr:uid="{00000000-0005-0000-0000-0000FB0D0000}"/>
    <cellStyle name="Standard 257 2 2 3 2 2 3 5" xfId="5253" xr:uid="{00000000-0005-0000-0000-0000FC0D0000}"/>
    <cellStyle name="Standard 257 2 2 3 2 2 3 5 2" xfId="9663" xr:uid="{00000000-0005-0000-0000-0000FD0D0000}"/>
    <cellStyle name="Standard 257 2 2 3 2 2 3 5 2 2" xfId="22899" xr:uid="{00000000-0005-0000-0000-0000FE0D0000}"/>
    <cellStyle name="Standard 257 2 2 3 2 2 3 5 2 2 2" xfId="49371" xr:uid="{00000000-0005-0000-0000-0000FF0D0000}"/>
    <cellStyle name="Standard 257 2 2 3 2 2 3 5 2 3" xfId="36135" xr:uid="{00000000-0005-0000-0000-0000000E0000}"/>
    <cellStyle name="Standard 257 2 2 3 2 2 3 5 3" xfId="16282" xr:uid="{00000000-0005-0000-0000-0000010E0000}"/>
    <cellStyle name="Standard 257 2 2 3 2 2 3 5 3 2" xfId="42754" xr:uid="{00000000-0005-0000-0000-0000020E0000}"/>
    <cellStyle name="Standard 257 2 2 3 2 2 3 5 4" xfId="31725" xr:uid="{00000000-0005-0000-0000-0000030E0000}"/>
    <cellStyle name="Standard 257 2 2 3 2 2 3 6" xfId="7458" xr:uid="{00000000-0005-0000-0000-0000040E0000}"/>
    <cellStyle name="Standard 257 2 2 3 2 2 3 6 2" xfId="20694" xr:uid="{00000000-0005-0000-0000-0000050E0000}"/>
    <cellStyle name="Standard 257 2 2 3 2 2 3 6 2 2" xfId="47166" xr:uid="{00000000-0005-0000-0000-0000060E0000}"/>
    <cellStyle name="Standard 257 2 2 3 2 2 3 6 3" xfId="33930" xr:uid="{00000000-0005-0000-0000-0000070E0000}"/>
    <cellStyle name="Standard 257 2 2 3 2 2 3 7" xfId="14077" xr:uid="{00000000-0005-0000-0000-0000080E0000}"/>
    <cellStyle name="Standard 257 2 2 3 2 2 3 7 2" xfId="40549" xr:uid="{00000000-0005-0000-0000-0000090E0000}"/>
    <cellStyle name="Standard 257 2 2 3 2 2 3 8" xfId="27313" xr:uid="{00000000-0005-0000-0000-00000A0E0000}"/>
    <cellStyle name="Standard 257 2 2 3 2 2 4" xfId="1209" xr:uid="{00000000-0005-0000-0000-00000B0E0000}"/>
    <cellStyle name="Standard 257 2 2 3 2 2 4 2" xfId="4152" xr:uid="{00000000-0005-0000-0000-00000C0E0000}"/>
    <cellStyle name="Standard 257 2 2 3 2 2 4 2 2" xfId="12974" xr:uid="{00000000-0005-0000-0000-00000D0E0000}"/>
    <cellStyle name="Standard 257 2 2 3 2 2 4 2 2 2" xfId="26210" xr:uid="{00000000-0005-0000-0000-00000E0E0000}"/>
    <cellStyle name="Standard 257 2 2 3 2 2 4 2 2 2 2" xfId="52682" xr:uid="{00000000-0005-0000-0000-00000F0E0000}"/>
    <cellStyle name="Standard 257 2 2 3 2 2 4 2 2 3" xfId="39446" xr:uid="{00000000-0005-0000-0000-0000100E0000}"/>
    <cellStyle name="Standard 257 2 2 3 2 2 4 2 3" xfId="19593" xr:uid="{00000000-0005-0000-0000-0000110E0000}"/>
    <cellStyle name="Standard 257 2 2 3 2 2 4 2 3 2" xfId="46065" xr:uid="{00000000-0005-0000-0000-0000120E0000}"/>
    <cellStyle name="Standard 257 2 2 3 2 2 4 2 4" xfId="30624" xr:uid="{00000000-0005-0000-0000-0000130E0000}"/>
    <cellStyle name="Standard 257 2 2 3 2 2 4 3" xfId="5623" xr:uid="{00000000-0005-0000-0000-0000140E0000}"/>
    <cellStyle name="Standard 257 2 2 3 2 2 4 3 2" xfId="10033" xr:uid="{00000000-0005-0000-0000-0000150E0000}"/>
    <cellStyle name="Standard 257 2 2 3 2 2 4 3 2 2" xfId="23269" xr:uid="{00000000-0005-0000-0000-0000160E0000}"/>
    <cellStyle name="Standard 257 2 2 3 2 2 4 3 2 2 2" xfId="49741" xr:uid="{00000000-0005-0000-0000-0000170E0000}"/>
    <cellStyle name="Standard 257 2 2 3 2 2 4 3 2 3" xfId="36505" xr:uid="{00000000-0005-0000-0000-0000180E0000}"/>
    <cellStyle name="Standard 257 2 2 3 2 2 4 3 3" xfId="16652" xr:uid="{00000000-0005-0000-0000-0000190E0000}"/>
    <cellStyle name="Standard 257 2 2 3 2 2 4 3 3 2" xfId="43124" xr:uid="{00000000-0005-0000-0000-00001A0E0000}"/>
    <cellStyle name="Standard 257 2 2 3 2 2 4 3 4" xfId="32095" xr:uid="{00000000-0005-0000-0000-00001B0E0000}"/>
    <cellStyle name="Standard 257 2 2 3 2 2 4 4" xfId="8562" xr:uid="{00000000-0005-0000-0000-00001C0E0000}"/>
    <cellStyle name="Standard 257 2 2 3 2 2 4 4 2" xfId="21798" xr:uid="{00000000-0005-0000-0000-00001D0E0000}"/>
    <cellStyle name="Standard 257 2 2 3 2 2 4 4 2 2" xfId="48270" xr:uid="{00000000-0005-0000-0000-00001E0E0000}"/>
    <cellStyle name="Standard 257 2 2 3 2 2 4 4 3" xfId="35034" xr:uid="{00000000-0005-0000-0000-00001F0E0000}"/>
    <cellStyle name="Standard 257 2 2 3 2 2 4 5" xfId="15181" xr:uid="{00000000-0005-0000-0000-0000200E0000}"/>
    <cellStyle name="Standard 257 2 2 3 2 2 4 5 2" xfId="41653" xr:uid="{00000000-0005-0000-0000-0000210E0000}"/>
    <cellStyle name="Standard 257 2 2 3 2 2 4 6" xfId="27683" xr:uid="{00000000-0005-0000-0000-0000220E0000}"/>
    <cellStyle name="Standard 257 2 2 3 2 2 5" xfId="1945" xr:uid="{00000000-0005-0000-0000-0000230E0000}"/>
    <cellStyle name="Standard 257 2 2 3 2 2 5 2" xfId="3416" xr:uid="{00000000-0005-0000-0000-0000240E0000}"/>
    <cellStyle name="Standard 257 2 2 3 2 2 5 2 2" xfId="12238" xr:uid="{00000000-0005-0000-0000-0000250E0000}"/>
    <cellStyle name="Standard 257 2 2 3 2 2 5 2 2 2" xfId="25474" xr:uid="{00000000-0005-0000-0000-0000260E0000}"/>
    <cellStyle name="Standard 257 2 2 3 2 2 5 2 2 2 2" xfId="51946" xr:uid="{00000000-0005-0000-0000-0000270E0000}"/>
    <cellStyle name="Standard 257 2 2 3 2 2 5 2 2 3" xfId="38710" xr:uid="{00000000-0005-0000-0000-0000280E0000}"/>
    <cellStyle name="Standard 257 2 2 3 2 2 5 2 3" xfId="18857" xr:uid="{00000000-0005-0000-0000-0000290E0000}"/>
    <cellStyle name="Standard 257 2 2 3 2 2 5 2 3 2" xfId="45329" xr:uid="{00000000-0005-0000-0000-00002A0E0000}"/>
    <cellStyle name="Standard 257 2 2 3 2 2 5 2 4" xfId="29888" xr:uid="{00000000-0005-0000-0000-00002B0E0000}"/>
    <cellStyle name="Standard 257 2 2 3 2 2 5 3" xfId="6358" xr:uid="{00000000-0005-0000-0000-00002C0E0000}"/>
    <cellStyle name="Standard 257 2 2 3 2 2 5 3 2" xfId="10768" xr:uid="{00000000-0005-0000-0000-00002D0E0000}"/>
    <cellStyle name="Standard 257 2 2 3 2 2 5 3 2 2" xfId="24004" xr:uid="{00000000-0005-0000-0000-00002E0E0000}"/>
    <cellStyle name="Standard 257 2 2 3 2 2 5 3 2 2 2" xfId="50476" xr:uid="{00000000-0005-0000-0000-00002F0E0000}"/>
    <cellStyle name="Standard 257 2 2 3 2 2 5 3 2 3" xfId="37240" xr:uid="{00000000-0005-0000-0000-0000300E0000}"/>
    <cellStyle name="Standard 257 2 2 3 2 2 5 3 3" xfId="17387" xr:uid="{00000000-0005-0000-0000-0000310E0000}"/>
    <cellStyle name="Standard 257 2 2 3 2 2 5 3 3 2" xfId="43859" xr:uid="{00000000-0005-0000-0000-0000320E0000}"/>
    <cellStyle name="Standard 257 2 2 3 2 2 5 3 4" xfId="32830" xr:uid="{00000000-0005-0000-0000-0000330E0000}"/>
    <cellStyle name="Standard 257 2 2 3 2 2 5 4" xfId="7826" xr:uid="{00000000-0005-0000-0000-0000340E0000}"/>
    <cellStyle name="Standard 257 2 2 3 2 2 5 4 2" xfId="21062" xr:uid="{00000000-0005-0000-0000-0000350E0000}"/>
    <cellStyle name="Standard 257 2 2 3 2 2 5 4 2 2" xfId="47534" xr:uid="{00000000-0005-0000-0000-0000360E0000}"/>
    <cellStyle name="Standard 257 2 2 3 2 2 5 4 3" xfId="34298" xr:uid="{00000000-0005-0000-0000-0000370E0000}"/>
    <cellStyle name="Standard 257 2 2 3 2 2 5 5" xfId="14445" xr:uid="{00000000-0005-0000-0000-0000380E0000}"/>
    <cellStyle name="Standard 257 2 2 3 2 2 5 5 2" xfId="40917" xr:uid="{00000000-0005-0000-0000-0000390E0000}"/>
    <cellStyle name="Standard 257 2 2 3 2 2 5 6" xfId="28418" xr:uid="{00000000-0005-0000-0000-00003A0E0000}"/>
    <cellStyle name="Standard 257 2 2 3 2 2 6" xfId="2682" xr:uid="{00000000-0005-0000-0000-00003B0E0000}"/>
    <cellStyle name="Standard 257 2 2 3 2 2 6 2" xfId="11504" xr:uid="{00000000-0005-0000-0000-00003C0E0000}"/>
    <cellStyle name="Standard 257 2 2 3 2 2 6 2 2" xfId="24740" xr:uid="{00000000-0005-0000-0000-00003D0E0000}"/>
    <cellStyle name="Standard 257 2 2 3 2 2 6 2 2 2" xfId="51212" xr:uid="{00000000-0005-0000-0000-00003E0E0000}"/>
    <cellStyle name="Standard 257 2 2 3 2 2 6 2 3" xfId="37976" xr:uid="{00000000-0005-0000-0000-00003F0E0000}"/>
    <cellStyle name="Standard 257 2 2 3 2 2 6 3" xfId="18123" xr:uid="{00000000-0005-0000-0000-0000400E0000}"/>
    <cellStyle name="Standard 257 2 2 3 2 2 6 3 2" xfId="44595" xr:uid="{00000000-0005-0000-0000-0000410E0000}"/>
    <cellStyle name="Standard 257 2 2 3 2 2 6 4" xfId="29154" xr:uid="{00000000-0005-0000-0000-0000420E0000}"/>
    <cellStyle name="Standard 257 2 2 3 2 2 7" xfId="4887" xr:uid="{00000000-0005-0000-0000-0000430E0000}"/>
    <cellStyle name="Standard 257 2 2 3 2 2 7 2" xfId="9297" xr:uid="{00000000-0005-0000-0000-0000440E0000}"/>
    <cellStyle name="Standard 257 2 2 3 2 2 7 2 2" xfId="22533" xr:uid="{00000000-0005-0000-0000-0000450E0000}"/>
    <cellStyle name="Standard 257 2 2 3 2 2 7 2 2 2" xfId="49005" xr:uid="{00000000-0005-0000-0000-0000460E0000}"/>
    <cellStyle name="Standard 257 2 2 3 2 2 7 2 3" xfId="35769" xr:uid="{00000000-0005-0000-0000-0000470E0000}"/>
    <cellStyle name="Standard 257 2 2 3 2 2 7 3" xfId="15916" xr:uid="{00000000-0005-0000-0000-0000480E0000}"/>
    <cellStyle name="Standard 257 2 2 3 2 2 7 3 2" xfId="42388" xr:uid="{00000000-0005-0000-0000-0000490E0000}"/>
    <cellStyle name="Standard 257 2 2 3 2 2 7 4" xfId="31359" xr:uid="{00000000-0005-0000-0000-00004A0E0000}"/>
    <cellStyle name="Standard 257 2 2 3 2 2 8" xfId="7092" xr:uid="{00000000-0005-0000-0000-00004B0E0000}"/>
    <cellStyle name="Standard 257 2 2 3 2 2 8 2" xfId="20328" xr:uid="{00000000-0005-0000-0000-00004C0E0000}"/>
    <cellStyle name="Standard 257 2 2 3 2 2 8 2 2" xfId="46800" xr:uid="{00000000-0005-0000-0000-00004D0E0000}"/>
    <cellStyle name="Standard 257 2 2 3 2 2 8 3" xfId="33564" xr:uid="{00000000-0005-0000-0000-00004E0E0000}"/>
    <cellStyle name="Standard 257 2 2 3 2 2 9" xfId="13711" xr:uid="{00000000-0005-0000-0000-00004F0E0000}"/>
    <cellStyle name="Standard 257 2 2 3 2 2 9 2" xfId="40183" xr:uid="{00000000-0005-0000-0000-0000500E0000}"/>
    <cellStyle name="Standard 257 2 2 3 2 3" xfId="527" xr:uid="{00000000-0005-0000-0000-0000510E0000}"/>
    <cellStyle name="Standard 257 2 2 3 2 3 2" xfId="916" xr:uid="{00000000-0005-0000-0000-0000520E0000}"/>
    <cellStyle name="Standard 257 2 2 3 2 3 2 2" xfId="1665" xr:uid="{00000000-0005-0000-0000-0000530E0000}"/>
    <cellStyle name="Standard 257 2 2 3 2 3 2 2 2" xfId="4608" xr:uid="{00000000-0005-0000-0000-0000540E0000}"/>
    <cellStyle name="Standard 257 2 2 3 2 3 2 2 2 2" xfId="13430" xr:uid="{00000000-0005-0000-0000-0000550E0000}"/>
    <cellStyle name="Standard 257 2 2 3 2 3 2 2 2 2 2" xfId="26666" xr:uid="{00000000-0005-0000-0000-0000560E0000}"/>
    <cellStyle name="Standard 257 2 2 3 2 3 2 2 2 2 2 2" xfId="53138" xr:uid="{00000000-0005-0000-0000-0000570E0000}"/>
    <cellStyle name="Standard 257 2 2 3 2 3 2 2 2 2 3" xfId="39902" xr:uid="{00000000-0005-0000-0000-0000580E0000}"/>
    <cellStyle name="Standard 257 2 2 3 2 3 2 2 2 3" xfId="20049" xr:uid="{00000000-0005-0000-0000-0000590E0000}"/>
    <cellStyle name="Standard 257 2 2 3 2 3 2 2 2 3 2" xfId="46521" xr:uid="{00000000-0005-0000-0000-00005A0E0000}"/>
    <cellStyle name="Standard 257 2 2 3 2 3 2 2 2 4" xfId="31080" xr:uid="{00000000-0005-0000-0000-00005B0E0000}"/>
    <cellStyle name="Standard 257 2 2 3 2 3 2 2 3" xfId="6079" xr:uid="{00000000-0005-0000-0000-00005C0E0000}"/>
    <cellStyle name="Standard 257 2 2 3 2 3 2 2 3 2" xfId="10489" xr:uid="{00000000-0005-0000-0000-00005D0E0000}"/>
    <cellStyle name="Standard 257 2 2 3 2 3 2 2 3 2 2" xfId="23725" xr:uid="{00000000-0005-0000-0000-00005E0E0000}"/>
    <cellStyle name="Standard 257 2 2 3 2 3 2 2 3 2 2 2" xfId="50197" xr:uid="{00000000-0005-0000-0000-00005F0E0000}"/>
    <cellStyle name="Standard 257 2 2 3 2 3 2 2 3 2 3" xfId="36961" xr:uid="{00000000-0005-0000-0000-0000600E0000}"/>
    <cellStyle name="Standard 257 2 2 3 2 3 2 2 3 3" xfId="17108" xr:uid="{00000000-0005-0000-0000-0000610E0000}"/>
    <cellStyle name="Standard 257 2 2 3 2 3 2 2 3 3 2" xfId="43580" xr:uid="{00000000-0005-0000-0000-0000620E0000}"/>
    <cellStyle name="Standard 257 2 2 3 2 3 2 2 3 4" xfId="32551" xr:uid="{00000000-0005-0000-0000-0000630E0000}"/>
    <cellStyle name="Standard 257 2 2 3 2 3 2 2 4" xfId="9018" xr:uid="{00000000-0005-0000-0000-0000640E0000}"/>
    <cellStyle name="Standard 257 2 2 3 2 3 2 2 4 2" xfId="22254" xr:uid="{00000000-0005-0000-0000-0000650E0000}"/>
    <cellStyle name="Standard 257 2 2 3 2 3 2 2 4 2 2" xfId="48726" xr:uid="{00000000-0005-0000-0000-0000660E0000}"/>
    <cellStyle name="Standard 257 2 2 3 2 3 2 2 4 3" xfId="35490" xr:uid="{00000000-0005-0000-0000-0000670E0000}"/>
    <cellStyle name="Standard 257 2 2 3 2 3 2 2 5" xfId="15637" xr:uid="{00000000-0005-0000-0000-0000680E0000}"/>
    <cellStyle name="Standard 257 2 2 3 2 3 2 2 5 2" xfId="42109" xr:uid="{00000000-0005-0000-0000-0000690E0000}"/>
    <cellStyle name="Standard 257 2 2 3 2 3 2 2 6" xfId="28139" xr:uid="{00000000-0005-0000-0000-00006A0E0000}"/>
    <cellStyle name="Standard 257 2 2 3 2 3 2 3" xfId="2401" xr:uid="{00000000-0005-0000-0000-00006B0E0000}"/>
    <cellStyle name="Standard 257 2 2 3 2 3 2 3 2" xfId="3872" xr:uid="{00000000-0005-0000-0000-00006C0E0000}"/>
    <cellStyle name="Standard 257 2 2 3 2 3 2 3 2 2" xfId="12694" xr:uid="{00000000-0005-0000-0000-00006D0E0000}"/>
    <cellStyle name="Standard 257 2 2 3 2 3 2 3 2 2 2" xfId="25930" xr:uid="{00000000-0005-0000-0000-00006E0E0000}"/>
    <cellStyle name="Standard 257 2 2 3 2 3 2 3 2 2 2 2" xfId="52402" xr:uid="{00000000-0005-0000-0000-00006F0E0000}"/>
    <cellStyle name="Standard 257 2 2 3 2 3 2 3 2 2 3" xfId="39166" xr:uid="{00000000-0005-0000-0000-0000700E0000}"/>
    <cellStyle name="Standard 257 2 2 3 2 3 2 3 2 3" xfId="19313" xr:uid="{00000000-0005-0000-0000-0000710E0000}"/>
    <cellStyle name="Standard 257 2 2 3 2 3 2 3 2 3 2" xfId="45785" xr:uid="{00000000-0005-0000-0000-0000720E0000}"/>
    <cellStyle name="Standard 257 2 2 3 2 3 2 3 2 4" xfId="30344" xr:uid="{00000000-0005-0000-0000-0000730E0000}"/>
    <cellStyle name="Standard 257 2 2 3 2 3 2 3 3" xfId="6814" xr:uid="{00000000-0005-0000-0000-0000740E0000}"/>
    <cellStyle name="Standard 257 2 2 3 2 3 2 3 3 2" xfId="11224" xr:uid="{00000000-0005-0000-0000-0000750E0000}"/>
    <cellStyle name="Standard 257 2 2 3 2 3 2 3 3 2 2" xfId="24460" xr:uid="{00000000-0005-0000-0000-0000760E0000}"/>
    <cellStyle name="Standard 257 2 2 3 2 3 2 3 3 2 2 2" xfId="50932" xr:uid="{00000000-0005-0000-0000-0000770E0000}"/>
    <cellStyle name="Standard 257 2 2 3 2 3 2 3 3 2 3" xfId="37696" xr:uid="{00000000-0005-0000-0000-0000780E0000}"/>
    <cellStyle name="Standard 257 2 2 3 2 3 2 3 3 3" xfId="17843" xr:uid="{00000000-0005-0000-0000-0000790E0000}"/>
    <cellStyle name="Standard 257 2 2 3 2 3 2 3 3 3 2" xfId="44315" xr:uid="{00000000-0005-0000-0000-00007A0E0000}"/>
    <cellStyle name="Standard 257 2 2 3 2 3 2 3 3 4" xfId="33286" xr:uid="{00000000-0005-0000-0000-00007B0E0000}"/>
    <cellStyle name="Standard 257 2 2 3 2 3 2 3 4" xfId="8282" xr:uid="{00000000-0005-0000-0000-00007C0E0000}"/>
    <cellStyle name="Standard 257 2 2 3 2 3 2 3 4 2" xfId="21518" xr:uid="{00000000-0005-0000-0000-00007D0E0000}"/>
    <cellStyle name="Standard 257 2 2 3 2 3 2 3 4 2 2" xfId="47990" xr:uid="{00000000-0005-0000-0000-00007E0E0000}"/>
    <cellStyle name="Standard 257 2 2 3 2 3 2 3 4 3" xfId="34754" xr:uid="{00000000-0005-0000-0000-00007F0E0000}"/>
    <cellStyle name="Standard 257 2 2 3 2 3 2 3 5" xfId="14901" xr:uid="{00000000-0005-0000-0000-0000800E0000}"/>
    <cellStyle name="Standard 257 2 2 3 2 3 2 3 5 2" xfId="41373" xr:uid="{00000000-0005-0000-0000-0000810E0000}"/>
    <cellStyle name="Standard 257 2 2 3 2 3 2 3 6" xfId="28874" xr:uid="{00000000-0005-0000-0000-0000820E0000}"/>
    <cellStyle name="Standard 257 2 2 3 2 3 2 4" xfId="3138" xr:uid="{00000000-0005-0000-0000-0000830E0000}"/>
    <cellStyle name="Standard 257 2 2 3 2 3 2 4 2" xfId="11960" xr:uid="{00000000-0005-0000-0000-0000840E0000}"/>
    <cellStyle name="Standard 257 2 2 3 2 3 2 4 2 2" xfId="25196" xr:uid="{00000000-0005-0000-0000-0000850E0000}"/>
    <cellStyle name="Standard 257 2 2 3 2 3 2 4 2 2 2" xfId="51668" xr:uid="{00000000-0005-0000-0000-0000860E0000}"/>
    <cellStyle name="Standard 257 2 2 3 2 3 2 4 2 3" xfId="38432" xr:uid="{00000000-0005-0000-0000-0000870E0000}"/>
    <cellStyle name="Standard 257 2 2 3 2 3 2 4 3" xfId="18579" xr:uid="{00000000-0005-0000-0000-0000880E0000}"/>
    <cellStyle name="Standard 257 2 2 3 2 3 2 4 3 2" xfId="45051" xr:uid="{00000000-0005-0000-0000-0000890E0000}"/>
    <cellStyle name="Standard 257 2 2 3 2 3 2 4 4" xfId="29610" xr:uid="{00000000-0005-0000-0000-00008A0E0000}"/>
    <cellStyle name="Standard 257 2 2 3 2 3 2 5" xfId="5343" xr:uid="{00000000-0005-0000-0000-00008B0E0000}"/>
    <cellStyle name="Standard 257 2 2 3 2 3 2 5 2" xfId="9753" xr:uid="{00000000-0005-0000-0000-00008C0E0000}"/>
    <cellStyle name="Standard 257 2 2 3 2 3 2 5 2 2" xfId="22989" xr:uid="{00000000-0005-0000-0000-00008D0E0000}"/>
    <cellStyle name="Standard 257 2 2 3 2 3 2 5 2 2 2" xfId="49461" xr:uid="{00000000-0005-0000-0000-00008E0E0000}"/>
    <cellStyle name="Standard 257 2 2 3 2 3 2 5 2 3" xfId="36225" xr:uid="{00000000-0005-0000-0000-00008F0E0000}"/>
    <cellStyle name="Standard 257 2 2 3 2 3 2 5 3" xfId="16372" xr:uid="{00000000-0005-0000-0000-0000900E0000}"/>
    <cellStyle name="Standard 257 2 2 3 2 3 2 5 3 2" xfId="42844" xr:uid="{00000000-0005-0000-0000-0000910E0000}"/>
    <cellStyle name="Standard 257 2 2 3 2 3 2 5 4" xfId="31815" xr:uid="{00000000-0005-0000-0000-0000920E0000}"/>
    <cellStyle name="Standard 257 2 2 3 2 3 2 6" xfId="7548" xr:uid="{00000000-0005-0000-0000-0000930E0000}"/>
    <cellStyle name="Standard 257 2 2 3 2 3 2 6 2" xfId="20784" xr:uid="{00000000-0005-0000-0000-0000940E0000}"/>
    <cellStyle name="Standard 257 2 2 3 2 3 2 6 2 2" xfId="47256" xr:uid="{00000000-0005-0000-0000-0000950E0000}"/>
    <cellStyle name="Standard 257 2 2 3 2 3 2 6 3" xfId="34020" xr:uid="{00000000-0005-0000-0000-0000960E0000}"/>
    <cellStyle name="Standard 257 2 2 3 2 3 2 7" xfId="14167" xr:uid="{00000000-0005-0000-0000-0000970E0000}"/>
    <cellStyle name="Standard 257 2 2 3 2 3 2 7 2" xfId="40639" xr:uid="{00000000-0005-0000-0000-0000980E0000}"/>
    <cellStyle name="Standard 257 2 2 3 2 3 2 8" xfId="27403" xr:uid="{00000000-0005-0000-0000-0000990E0000}"/>
    <cellStyle name="Standard 257 2 2 3 2 3 3" xfId="1299" xr:uid="{00000000-0005-0000-0000-00009A0E0000}"/>
    <cellStyle name="Standard 257 2 2 3 2 3 3 2" xfId="4242" xr:uid="{00000000-0005-0000-0000-00009B0E0000}"/>
    <cellStyle name="Standard 257 2 2 3 2 3 3 2 2" xfId="13064" xr:uid="{00000000-0005-0000-0000-00009C0E0000}"/>
    <cellStyle name="Standard 257 2 2 3 2 3 3 2 2 2" xfId="26300" xr:uid="{00000000-0005-0000-0000-00009D0E0000}"/>
    <cellStyle name="Standard 257 2 2 3 2 3 3 2 2 2 2" xfId="52772" xr:uid="{00000000-0005-0000-0000-00009E0E0000}"/>
    <cellStyle name="Standard 257 2 2 3 2 3 3 2 2 3" xfId="39536" xr:uid="{00000000-0005-0000-0000-00009F0E0000}"/>
    <cellStyle name="Standard 257 2 2 3 2 3 3 2 3" xfId="19683" xr:uid="{00000000-0005-0000-0000-0000A00E0000}"/>
    <cellStyle name="Standard 257 2 2 3 2 3 3 2 3 2" xfId="46155" xr:uid="{00000000-0005-0000-0000-0000A10E0000}"/>
    <cellStyle name="Standard 257 2 2 3 2 3 3 2 4" xfId="30714" xr:uid="{00000000-0005-0000-0000-0000A20E0000}"/>
    <cellStyle name="Standard 257 2 2 3 2 3 3 3" xfId="5713" xr:uid="{00000000-0005-0000-0000-0000A30E0000}"/>
    <cellStyle name="Standard 257 2 2 3 2 3 3 3 2" xfId="10123" xr:uid="{00000000-0005-0000-0000-0000A40E0000}"/>
    <cellStyle name="Standard 257 2 2 3 2 3 3 3 2 2" xfId="23359" xr:uid="{00000000-0005-0000-0000-0000A50E0000}"/>
    <cellStyle name="Standard 257 2 2 3 2 3 3 3 2 2 2" xfId="49831" xr:uid="{00000000-0005-0000-0000-0000A60E0000}"/>
    <cellStyle name="Standard 257 2 2 3 2 3 3 3 2 3" xfId="36595" xr:uid="{00000000-0005-0000-0000-0000A70E0000}"/>
    <cellStyle name="Standard 257 2 2 3 2 3 3 3 3" xfId="16742" xr:uid="{00000000-0005-0000-0000-0000A80E0000}"/>
    <cellStyle name="Standard 257 2 2 3 2 3 3 3 3 2" xfId="43214" xr:uid="{00000000-0005-0000-0000-0000A90E0000}"/>
    <cellStyle name="Standard 257 2 2 3 2 3 3 3 4" xfId="32185" xr:uid="{00000000-0005-0000-0000-0000AA0E0000}"/>
    <cellStyle name="Standard 257 2 2 3 2 3 3 4" xfId="8652" xr:uid="{00000000-0005-0000-0000-0000AB0E0000}"/>
    <cellStyle name="Standard 257 2 2 3 2 3 3 4 2" xfId="21888" xr:uid="{00000000-0005-0000-0000-0000AC0E0000}"/>
    <cellStyle name="Standard 257 2 2 3 2 3 3 4 2 2" xfId="48360" xr:uid="{00000000-0005-0000-0000-0000AD0E0000}"/>
    <cellStyle name="Standard 257 2 2 3 2 3 3 4 3" xfId="35124" xr:uid="{00000000-0005-0000-0000-0000AE0E0000}"/>
    <cellStyle name="Standard 257 2 2 3 2 3 3 5" xfId="15271" xr:uid="{00000000-0005-0000-0000-0000AF0E0000}"/>
    <cellStyle name="Standard 257 2 2 3 2 3 3 5 2" xfId="41743" xr:uid="{00000000-0005-0000-0000-0000B00E0000}"/>
    <cellStyle name="Standard 257 2 2 3 2 3 3 6" xfId="27773" xr:uid="{00000000-0005-0000-0000-0000B10E0000}"/>
    <cellStyle name="Standard 257 2 2 3 2 3 4" xfId="2035" xr:uid="{00000000-0005-0000-0000-0000B20E0000}"/>
    <cellStyle name="Standard 257 2 2 3 2 3 4 2" xfId="3506" xr:uid="{00000000-0005-0000-0000-0000B30E0000}"/>
    <cellStyle name="Standard 257 2 2 3 2 3 4 2 2" xfId="12328" xr:uid="{00000000-0005-0000-0000-0000B40E0000}"/>
    <cellStyle name="Standard 257 2 2 3 2 3 4 2 2 2" xfId="25564" xr:uid="{00000000-0005-0000-0000-0000B50E0000}"/>
    <cellStyle name="Standard 257 2 2 3 2 3 4 2 2 2 2" xfId="52036" xr:uid="{00000000-0005-0000-0000-0000B60E0000}"/>
    <cellStyle name="Standard 257 2 2 3 2 3 4 2 2 3" xfId="38800" xr:uid="{00000000-0005-0000-0000-0000B70E0000}"/>
    <cellStyle name="Standard 257 2 2 3 2 3 4 2 3" xfId="18947" xr:uid="{00000000-0005-0000-0000-0000B80E0000}"/>
    <cellStyle name="Standard 257 2 2 3 2 3 4 2 3 2" xfId="45419" xr:uid="{00000000-0005-0000-0000-0000B90E0000}"/>
    <cellStyle name="Standard 257 2 2 3 2 3 4 2 4" xfId="29978" xr:uid="{00000000-0005-0000-0000-0000BA0E0000}"/>
    <cellStyle name="Standard 257 2 2 3 2 3 4 3" xfId="6448" xr:uid="{00000000-0005-0000-0000-0000BB0E0000}"/>
    <cellStyle name="Standard 257 2 2 3 2 3 4 3 2" xfId="10858" xr:uid="{00000000-0005-0000-0000-0000BC0E0000}"/>
    <cellStyle name="Standard 257 2 2 3 2 3 4 3 2 2" xfId="24094" xr:uid="{00000000-0005-0000-0000-0000BD0E0000}"/>
    <cellStyle name="Standard 257 2 2 3 2 3 4 3 2 2 2" xfId="50566" xr:uid="{00000000-0005-0000-0000-0000BE0E0000}"/>
    <cellStyle name="Standard 257 2 2 3 2 3 4 3 2 3" xfId="37330" xr:uid="{00000000-0005-0000-0000-0000BF0E0000}"/>
    <cellStyle name="Standard 257 2 2 3 2 3 4 3 3" xfId="17477" xr:uid="{00000000-0005-0000-0000-0000C00E0000}"/>
    <cellStyle name="Standard 257 2 2 3 2 3 4 3 3 2" xfId="43949" xr:uid="{00000000-0005-0000-0000-0000C10E0000}"/>
    <cellStyle name="Standard 257 2 2 3 2 3 4 3 4" xfId="32920" xr:uid="{00000000-0005-0000-0000-0000C20E0000}"/>
    <cellStyle name="Standard 257 2 2 3 2 3 4 4" xfId="7916" xr:uid="{00000000-0005-0000-0000-0000C30E0000}"/>
    <cellStyle name="Standard 257 2 2 3 2 3 4 4 2" xfId="21152" xr:uid="{00000000-0005-0000-0000-0000C40E0000}"/>
    <cellStyle name="Standard 257 2 2 3 2 3 4 4 2 2" xfId="47624" xr:uid="{00000000-0005-0000-0000-0000C50E0000}"/>
    <cellStyle name="Standard 257 2 2 3 2 3 4 4 3" xfId="34388" xr:uid="{00000000-0005-0000-0000-0000C60E0000}"/>
    <cellStyle name="Standard 257 2 2 3 2 3 4 5" xfId="14535" xr:uid="{00000000-0005-0000-0000-0000C70E0000}"/>
    <cellStyle name="Standard 257 2 2 3 2 3 4 5 2" xfId="41007" xr:uid="{00000000-0005-0000-0000-0000C80E0000}"/>
    <cellStyle name="Standard 257 2 2 3 2 3 4 6" xfId="28508" xr:uid="{00000000-0005-0000-0000-0000C90E0000}"/>
    <cellStyle name="Standard 257 2 2 3 2 3 5" xfId="2772" xr:uid="{00000000-0005-0000-0000-0000CA0E0000}"/>
    <cellStyle name="Standard 257 2 2 3 2 3 5 2" xfId="11594" xr:uid="{00000000-0005-0000-0000-0000CB0E0000}"/>
    <cellStyle name="Standard 257 2 2 3 2 3 5 2 2" xfId="24830" xr:uid="{00000000-0005-0000-0000-0000CC0E0000}"/>
    <cellStyle name="Standard 257 2 2 3 2 3 5 2 2 2" xfId="51302" xr:uid="{00000000-0005-0000-0000-0000CD0E0000}"/>
    <cellStyle name="Standard 257 2 2 3 2 3 5 2 3" xfId="38066" xr:uid="{00000000-0005-0000-0000-0000CE0E0000}"/>
    <cellStyle name="Standard 257 2 2 3 2 3 5 3" xfId="18213" xr:uid="{00000000-0005-0000-0000-0000CF0E0000}"/>
    <cellStyle name="Standard 257 2 2 3 2 3 5 3 2" xfId="44685" xr:uid="{00000000-0005-0000-0000-0000D00E0000}"/>
    <cellStyle name="Standard 257 2 2 3 2 3 5 4" xfId="29244" xr:uid="{00000000-0005-0000-0000-0000D10E0000}"/>
    <cellStyle name="Standard 257 2 2 3 2 3 6" xfId="4977" xr:uid="{00000000-0005-0000-0000-0000D20E0000}"/>
    <cellStyle name="Standard 257 2 2 3 2 3 6 2" xfId="9387" xr:uid="{00000000-0005-0000-0000-0000D30E0000}"/>
    <cellStyle name="Standard 257 2 2 3 2 3 6 2 2" xfId="22623" xr:uid="{00000000-0005-0000-0000-0000D40E0000}"/>
    <cellStyle name="Standard 257 2 2 3 2 3 6 2 2 2" xfId="49095" xr:uid="{00000000-0005-0000-0000-0000D50E0000}"/>
    <cellStyle name="Standard 257 2 2 3 2 3 6 2 3" xfId="35859" xr:uid="{00000000-0005-0000-0000-0000D60E0000}"/>
    <cellStyle name="Standard 257 2 2 3 2 3 6 3" xfId="16006" xr:uid="{00000000-0005-0000-0000-0000D70E0000}"/>
    <cellStyle name="Standard 257 2 2 3 2 3 6 3 2" xfId="42478" xr:uid="{00000000-0005-0000-0000-0000D80E0000}"/>
    <cellStyle name="Standard 257 2 2 3 2 3 6 4" xfId="31449" xr:uid="{00000000-0005-0000-0000-0000D90E0000}"/>
    <cellStyle name="Standard 257 2 2 3 2 3 7" xfId="7182" xr:uid="{00000000-0005-0000-0000-0000DA0E0000}"/>
    <cellStyle name="Standard 257 2 2 3 2 3 7 2" xfId="20418" xr:uid="{00000000-0005-0000-0000-0000DB0E0000}"/>
    <cellStyle name="Standard 257 2 2 3 2 3 7 2 2" xfId="46890" xr:uid="{00000000-0005-0000-0000-0000DC0E0000}"/>
    <cellStyle name="Standard 257 2 2 3 2 3 7 3" xfId="33654" xr:uid="{00000000-0005-0000-0000-0000DD0E0000}"/>
    <cellStyle name="Standard 257 2 2 3 2 3 8" xfId="13801" xr:uid="{00000000-0005-0000-0000-0000DE0E0000}"/>
    <cellStyle name="Standard 257 2 2 3 2 3 8 2" xfId="40273" xr:uid="{00000000-0005-0000-0000-0000DF0E0000}"/>
    <cellStyle name="Standard 257 2 2 3 2 3 9" xfId="27037" xr:uid="{00000000-0005-0000-0000-0000E00E0000}"/>
    <cellStyle name="Standard 257 2 2 3 2 4" xfId="744" xr:uid="{00000000-0005-0000-0000-0000E10E0000}"/>
    <cellStyle name="Standard 257 2 2 3 2 4 2" xfId="1494" xr:uid="{00000000-0005-0000-0000-0000E20E0000}"/>
    <cellStyle name="Standard 257 2 2 3 2 4 2 2" xfId="4437" xr:uid="{00000000-0005-0000-0000-0000E30E0000}"/>
    <cellStyle name="Standard 257 2 2 3 2 4 2 2 2" xfId="13259" xr:uid="{00000000-0005-0000-0000-0000E40E0000}"/>
    <cellStyle name="Standard 257 2 2 3 2 4 2 2 2 2" xfId="26495" xr:uid="{00000000-0005-0000-0000-0000E50E0000}"/>
    <cellStyle name="Standard 257 2 2 3 2 4 2 2 2 2 2" xfId="52967" xr:uid="{00000000-0005-0000-0000-0000E60E0000}"/>
    <cellStyle name="Standard 257 2 2 3 2 4 2 2 2 3" xfId="39731" xr:uid="{00000000-0005-0000-0000-0000E70E0000}"/>
    <cellStyle name="Standard 257 2 2 3 2 4 2 2 3" xfId="19878" xr:uid="{00000000-0005-0000-0000-0000E80E0000}"/>
    <cellStyle name="Standard 257 2 2 3 2 4 2 2 3 2" xfId="46350" xr:uid="{00000000-0005-0000-0000-0000E90E0000}"/>
    <cellStyle name="Standard 257 2 2 3 2 4 2 2 4" xfId="30909" xr:uid="{00000000-0005-0000-0000-0000EA0E0000}"/>
    <cellStyle name="Standard 257 2 2 3 2 4 2 3" xfId="5908" xr:uid="{00000000-0005-0000-0000-0000EB0E0000}"/>
    <cellStyle name="Standard 257 2 2 3 2 4 2 3 2" xfId="10318" xr:uid="{00000000-0005-0000-0000-0000EC0E0000}"/>
    <cellStyle name="Standard 257 2 2 3 2 4 2 3 2 2" xfId="23554" xr:uid="{00000000-0005-0000-0000-0000ED0E0000}"/>
    <cellStyle name="Standard 257 2 2 3 2 4 2 3 2 2 2" xfId="50026" xr:uid="{00000000-0005-0000-0000-0000EE0E0000}"/>
    <cellStyle name="Standard 257 2 2 3 2 4 2 3 2 3" xfId="36790" xr:uid="{00000000-0005-0000-0000-0000EF0E0000}"/>
    <cellStyle name="Standard 257 2 2 3 2 4 2 3 3" xfId="16937" xr:uid="{00000000-0005-0000-0000-0000F00E0000}"/>
    <cellStyle name="Standard 257 2 2 3 2 4 2 3 3 2" xfId="43409" xr:uid="{00000000-0005-0000-0000-0000F10E0000}"/>
    <cellStyle name="Standard 257 2 2 3 2 4 2 3 4" xfId="32380" xr:uid="{00000000-0005-0000-0000-0000F20E0000}"/>
    <cellStyle name="Standard 257 2 2 3 2 4 2 4" xfId="8847" xr:uid="{00000000-0005-0000-0000-0000F30E0000}"/>
    <cellStyle name="Standard 257 2 2 3 2 4 2 4 2" xfId="22083" xr:uid="{00000000-0005-0000-0000-0000F40E0000}"/>
    <cellStyle name="Standard 257 2 2 3 2 4 2 4 2 2" xfId="48555" xr:uid="{00000000-0005-0000-0000-0000F50E0000}"/>
    <cellStyle name="Standard 257 2 2 3 2 4 2 4 3" xfId="35319" xr:uid="{00000000-0005-0000-0000-0000F60E0000}"/>
    <cellStyle name="Standard 257 2 2 3 2 4 2 5" xfId="15466" xr:uid="{00000000-0005-0000-0000-0000F70E0000}"/>
    <cellStyle name="Standard 257 2 2 3 2 4 2 5 2" xfId="41938" xr:uid="{00000000-0005-0000-0000-0000F80E0000}"/>
    <cellStyle name="Standard 257 2 2 3 2 4 2 6" xfId="27968" xr:uid="{00000000-0005-0000-0000-0000F90E0000}"/>
    <cellStyle name="Standard 257 2 2 3 2 4 3" xfId="2230" xr:uid="{00000000-0005-0000-0000-0000FA0E0000}"/>
    <cellStyle name="Standard 257 2 2 3 2 4 3 2" xfId="3701" xr:uid="{00000000-0005-0000-0000-0000FB0E0000}"/>
    <cellStyle name="Standard 257 2 2 3 2 4 3 2 2" xfId="12523" xr:uid="{00000000-0005-0000-0000-0000FC0E0000}"/>
    <cellStyle name="Standard 257 2 2 3 2 4 3 2 2 2" xfId="25759" xr:uid="{00000000-0005-0000-0000-0000FD0E0000}"/>
    <cellStyle name="Standard 257 2 2 3 2 4 3 2 2 2 2" xfId="52231" xr:uid="{00000000-0005-0000-0000-0000FE0E0000}"/>
    <cellStyle name="Standard 257 2 2 3 2 4 3 2 2 3" xfId="38995" xr:uid="{00000000-0005-0000-0000-0000FF0E0000}"/>
    <cellStyle name="Standard 257 2 2 3 2 4 3 2 3" xfId="19142" xr:uid="{00000000-0005-0000-0000-0000000F0000}"/>
    <cellStyle name="Standard 257 2 2 3 2 4 3 2 3 2" xfId="45614" xr:uid="{00000000-0005-0000-0000-0000010F0000}"/>
    <cellStyle name="Standard 257 2 2 3 2 4 3 2 4" xfId="30173" xr:uid="{00000000-0005-0000-0000-0000020F0000}"/>
    <cellStyle name="Standard 257 2 2 3 2 4 3 3" xfId="6643" xr:uid="{00000000-0005-0000-0000-0000030F0000}"/>
    <cellStyle name="Standard 257 2 2 3 2 4 3 3 2" xfId="11053" xr:uid="{00000000-0005-0000-0000-0000040F0000}"/>
    <cellStyle name="Standard 257 2 2 3 2 4 3 3 2 2" xfId="24289" xr:uid="{00000000-0005-0000-0000-0000050F0000}"/>
    <cellStyle name="Standard 257 2 2 3 2 4 3 3 2 2 2" xfId="50761" xr:uid="{00000000-0005-0000-0000-0000060F0000}"/>
    <cellStyle name="Standard 257 2 2 3 2 4 3 3 2 3" xfId="37525" xr:uid="{00000000-0005-0000-0000-0000070F0000}"/>
    <cellStyle name="Standard 257 2 2 3 2 4 3 3 3" xfId="17672" xr:uid="{00000000-0005-0000-0000-0000080F0000}"/>
    <cellStyle name="Standard 257 2 2 3 2 4 3 3 3 2" xfId="44144" xr:uid="{00000000-0005-0000-0000-0000090F0000}"/>
    <cellStyle name="Standard 257 2 2 3 2 4 3 3 4" xfId="33115" xr:uid="{00000000-0005-0000-0000-00000A0F0000}"/>
    <cellStyle name="Standard 257 2 2 3 2 4 3 4" xfId="8111" xr:uid="{00000000-0005-0000-0000-00000B0F0000}"/>
    <cellStyle name="Standard 257 2 2 3 2 4 3 4 2" xfId="21347" xr:uid="{00000000-0005-0000-0000-00000C0F0000}"/>
    <cellStyle name="Standard 257 2 2 3 2 4 3 4 2 2" xfId="47819" xr:uid="{00000000-0005-0000-0000-00000D0F0000}"/>
    <cellStyle name="Standard 257 2 2 3 2 4 3 4 3" xfId="34583" xr:uid="{00000000-0005-0000-0000-00000E0F0000}"/>
    <cellStyle name="Standard 257 2 2 3 2 4 3 5" xfId="14730" xr:uid="{00000000-0005-0000-0000-00000F0F0000}"/>
    <cellStyle name="Standard 257 2 2 3 2 4 3 5 2" xfId="41202" xr:uid="{00000000-0005-0000-0000-0000100F0000}"/>
    <cellStyle name="Standard 257 2 2 3 2 4 3 6" xfId="28703" xr:uid="{00000000-0005-0000-0000-0000110F0000}"/>
    <cellStyle name="Standard 257 2 2 3 2 4 4" xfId="2967" xr:uid="{00000000-0005-0000-0000-0000120F0000}"/>
    <cellStyle name="Standard 257 2 2 3 2 4 4 2" xfId="11789" xr:uid="{00000000-0005-0000-0000-0000130F0000}"/>
    <cellStyle name="Standard 257 2 2 3 2 4 4 2 2" xfId="25025" xr:uid="{00000000-0005-0000-0000-0000140F0000}"/>
    <cellStyle name="Standard 257 2 2 3 2 4 4 2 2 2" xfId="51497" xr:uid="{00000000-0005-0000-0000-0000150F0000}"/>
    <cellStyle name="Standard 257 2 2 3 2 4 4 2 3" xfId="38261" xr:uid="{00000000-0005-0000-0000-0000160F0000}"/>
    <cellStyle name="Standard 257 2 2 3 2 4 4 3" xfId="18408" xr:uid="{00000000-0005-0000-0000-0000170F0000}"/>
    <cellStyle name="Standard 257 2 2 3 2 4 4 3 2" xfId="44880" xr:uid="{00000000-0005-0000-0000-0000180F0000}"/>
    <cellStyle name="Standard 257 2 2 3 2 4 4 4" xfId="29439" xr:uid="{00000000-0005-0000-0000-0000190F0000}"/>
    <cellStyle name="Standard 257 2 2 3 2 4 5" xfId="5172" xr:uid="{00000000-0005-0000-0000-00001A0F0000}"/>
    <cellStyle name="Standard 257 2 2 3 2 4 5 2" xfId="9582" xr:uid="{00000000-0005-0000-0000-00001B0F0000}"/>
    <cellStyle name="Standard 257 2 2 3 2 4 5 2 2" xfId="22818" xr:uid="{00000000-0005-0000-0000-00001C0F0000}"/>
    <cellStyle name="Standard 257 2 2 3 2 4 5 2 2 2" xfId="49290" xr:uid="{00000000-0005-0000-0000-00001D0F0000}"/>
    <cellStyle name="Standard 257 2 2 3 2 4 5 2 3" xfId="36054" xr:uid="{00000000-0005-0000-0000-00001E0F0000}"/>
    <cellStyle name="Standard 257 2 2 3 2 4 5 3" xfId="16201" xr:uid="{00000000-0005-0000-0000-00001F0F0000}"/>
    <cellStyle name="Standard 257 2 2 3 2 4 5 3 2" xfId="42673" xr:uid="{00000000-0005-0000-0000-0000200F0000}"/>
    <cellStyle name="Standard 257 2 2 3 2 4 5 4" xfId="31644" xr:uid="{00000000-0005-0000-0000-0000210F0000}"/>
    <cellStyle name="Standard 257 2 2 3 2 4 6" xfId="7377" xr:uid="{00000000-0005-0000-0000-0000220F0000}"/>
    <cellStyle name="Standard 257 2 2 3 2 4 6 2" xfId="20613" xr:uid="{00000000-0005-0000-0000-0000230F0000}"/>
    <cellStyle name="Standard 257 2 2 3 2 4 6 2 2" xfId="47085" xr:uid="{00000000-0005-0000-0000-0000240F0000}"/>
    <cellStyle name="Standard 257 2 2 3 2 4 6 3" xfId="33849" xr:uid="{00000000-0005-0000-0000-0000250F0000}"/>
    <cellStyle name="Standard 257 2 2 3 2 4 7" xfId="13996" xr:uid="{00000000-0005-0000-0000-0000260F0000}"/>
    <cellStyle name="Standard 257 2 2 3 2 4 7 2" xfId="40468" xr:uid="{00000000-0005-0000-0000-0000270F0000}"/>
    <cellStyle name="Standard 257 2 2 3 2 4 8" xfId="27232" xr:uid="{00000000-0005-0000-0000-0000280F0000}"/>
    <cellStyle name="Standard 257 2 2 3 2 5" xfId="1128" xr:uid="{00000000-0005-0000-0000-0000290F0000}"/>
    <cellStyle name="Standard 257 2 2 3 2 5 2" xfId="4071" xr:uid="{00000000-0005-0000-0000-00002A0F0000}"/>
    <cellStyle name="Standard 257 2 2 3 2 5 2 2" xfId="12893" xr:uid="{00000000-0005-0000-0000-00002B0F0000}"/>
    <cellStyle name="Standard 257 2 2 3 2 5 2 2 2" xfId="26129" xr:uid="{00000000-0005-0000-0000-00002C0F0000}"/>
    <cellStyle name="Standard 257 2 2 3 2 5 2 2 2 2" xfId="52601" xr:uid="{00000000-0005-0000-0000-00002D0F0000}"/>
    <cellStyle name="Standard 257 2 2 3 2 5 2 2 3" xfId="39365" xr:uid="{00000000-0005-0000-0000-00002E0F0000}"/>
    <cellStyle name="Standard 257 2 2 3 2 5 2 3" xfId="19512" xr:uid="{00000000-0005-0000-0000-00002F0F0000}"/>
    <cellStyle name="Standard 257 2 2 3 2 5 2 3 2" xfId="45984" xr:uid="{00000000-0005-0000-0000-0000300F0000}"/>
    <cellStyle name="Standard 257 2 2 3 2 5 2 4" xfId="30543" xr:uid="{00000000-0005-0000-0000-0000310F0000}"/>
    <cellStyle name="Standard 257 2 2 3 2 5 3" xfId="5542" xr:uid="{00000000-0005-0000-0000-0000320F0000}"/>
    <cellStyle name="Standard 257 2 2 3 2 5 3 2" xfId="9952" xr:uid="{00000000-0005-0000-0000-0000330F0000}"/>
    <cellStyle name="Standard 257 2 2 3 2 5 3 2 2" xfId="23188" xr:uid="{00000000-0005-0000-0000-0000340F0000}"/>
    <cellStyle name="Standard 257 2 2 3 2 5 3 2 2 2" xfId="49660" xr:uid="{00000000-0005-0000-0000-0000350F0000}"/>
    <cellStyle name="Standard 257 2 2 3 2 5 3 2 3" xfId="36424" xr:uid="{00000000-0005-0000-0000-0000360F0000}"/>
    <cellStyle name="Standard 257 2 2 3 2 5 3 3" xfId="16571" xr:uid="{00000000-0005-0000-0000-0000370F0000}"/>
    <cellStyle name="Standard 257 2 2 3 2 5 3 3 2" xfId="43043" xr:uid="{00000000-0005-0000-0000-0000380F0000}"/>
    <cellStyle name="Standard 257 2 2 3 2 5 3 4" xfId="32014" xr:uid="{00000000-0005-0000-0000-0000390F0000}"/>
    <cellStyle name="Standard 257 2 2 3 2 5 4" xfId="8481" xr:uid="{00000000-0005-0000-0000-00003A0F0000}"/>
    <cellStyle name="Standard 257 2 2 3 2 5 4 2" xfId="21717" xr:uid="{00000000-0005-0000-0000-00003B0F0000}"/>
    <cellStyle name="Standard 257 2 2 3 2 5 4 2 2" xfId="48189" xr:uid="{00000000-0005-0000-0000-00003C0F0000}"/>
    <cellStyle name="Standard 257 2 2 3 2 5 4 3" xfId="34953" xr:uid="{00000000-0005-0000-0000-00003D0F0000}"/>
    <cellStyle name="Standard 257 2 2 3 2 5 5" xfId="15100" xr:uid="{00000000-0005-0000-0000-00003E0F0000}"/>
    <cellStyle name="Standard 257 2 2 3 2 5 5 2" xfId="41572" xr:uid="{00000000-0005-0000-0000-00003F0F0000}"/>
    <cellStyle name="Standard 257 2 2 3 2 5 6" xfId="27602" xr:uid="{00000000-0005-0000-0000-0000400F0000}"/>
    <cellStyle name="Standard 257 2 2 3 2 6" xfId="1864" xr:uid="{00000000-0005-0000-0000-0000410F0000}"/>
    <cellStyle name="Standard 257 2 2 3 2 6 2" xfId="3335" xr:uid="{00000000-0005-0000-0000-0000420F0000}"/>
    <cellStyle name="Standard 257 2 2 3 2 6 2 2" xfId="12157" xr:uid="{00000000-0005-0000-0000-0000430F0000}"/>
    <cellStyle name="Standard 257 2 2 3 2 6 2 2 2" xfId="25393" xr:uid="{00000000-0005-0000-0000-0000440F0000}"/>
    <cellStyle name="Standard 257 2 2 3 2 6 2 2 2 2" xfId="51865" xr:uid="{00000000-0005-0000-0000-0000450F0000}"/>
    <cellStyle name="Standard 257 2 2 3 2 6 2 2 3" xfId="38629" xr:uid="{00000000-0005-0000-0000-0000460F0000}"/>
    <cellStyle name="Standard 257 2 2 3 2 6 2 3" xfId="18776" xr:uid="{00000000-0005-0000-0000-0000470F0000}"/>
    <cellStyle name="Standard 257 2 2 3 2 6 2 3 2" xfId="45248" xr:uid="{00000000-0005-0000-0000-0000480F0000}"/>
    <cellStyle name="Standard 257 2 2 3 2 6 2 4" xfId="29807" xr:uid="{00000000-0005-0000-0000-0000490F0000}"/>
    <cellStyle name="Standard 257 2 2 3 2 6 3" xfId="6277" xr:uid="{00000000-0005-0000-0000-00004A0F0000}"/>
    <cellStyle name="Standard 257 2 2 3 2 6 3 2" xfId="10687" xr:uid="{00000000-0005-0000-0000-00004B0F0000}"/>
    <cellStyle name="Standard 257 2 2 3 2 6 3 2 2" xfId="23923" xr:uid="{00000000-0005-0000-0000-00004C0F0000}"/>
    <cellStyle name="Standard 257 2 2 3 2 6 3 2 2 2" xfId="50395" xr:uid="{00000000-0005-0000-0000-00004D0F0000}"/>
    <cellStyle name="Standard 257 2 2 3 2 6 3 2 3" xfId="37159" xr:uid="{00000000-0005-0000-0000-00004E0F0000}"/>
    <cellStyle name="Standard 257 2 2 3 2 6 3 3" xfId="17306" xr:uid="{00000000-0005-0000-0000-00004F0F0000}"/>
    <cellStyle name="Standard 257 2 2 3 2 6 3 3 2" xfId="43778" xr:uid="{00000000-0005-0000-0000-0000500F0000}"/>
    <cellStyle name="Standard 257 2 2 3 2 6 3 4" xfId="32749" xr:uid="{00000000-0005-0000-0000-0000510F0000}"/>
    <cellStyle name="Standard 257 2 2 3 2 6 4" xfId="7745" xr:uid="{00000000-0005-0000-0000-0000520F0000}"/>
    <cellStyle name="Standard 257 2 2 3 2 6 4 2" xfId="20981" xr:uid="{00000000-0005-0000-0000-0000530F0000}"/>
    <cellStyle name="Standard 257 2 2 3 2 6 4 2 2" xfId="47453" xr:uid="{00000000-0005-0000-0000-0000540F0000}"/>
    <cellStyle name="Standard 257 2 2 3 2 6 4 3" xfId="34217" xr:uid="{00000000-0005-0000-0000-0000550F0000}"/>
    <cellStyle name="Standard 257 2 2 3 2 6 5" xfId="14364" xr:uid="{00000000-0005-0000-0000-0000560F0000}"/>
    <cellStyle name="Standard 257 2 2 3 2 6 5 2" xfId="40836" xr:uid="{00000000-0005-0000-0000-0000570F0000}"/>
    <cellStyle name="Standard 257 2 2 3 2 6 6" xfId="28337" xr:uid="{00000000-0005-0000-0000-0000580F0000}"/>
    <cellStyle name="Standard 257 2 2 3 2 7" xfId="2601" xr:uid="{00000000-0005-0000-0000-0000590F0000}"/>
    <cellStyle name="Standard 257 2 2 3 2 7 2" xfId="11423" xr:uid="{00000000-0005-0000-0000-00005A0F0000}"/>
    <cellStyle name="Standard 257 2 2 3 2 7 2 2" xfId="24659" xr:uid="{00000000-0005-0000-0000-00005B0F0000}"/>
    <cellStyle name="Standard 257 2 2 3 2 7 2 2 2" xfId="51131" xr:uid="{00000000-0005-0000-0000-00005C0F0000}"/>
    <cellStyle name="Standard 257 2 2 3 2 7 2 3" xfId="37895" xr:uid="{00000000-0005-0000-0000-00005D0F0000}"/>
    <cellStyle name="Standard 257 2 2 3 2 7 3" xfId="18042" xr:uid="{00000000-0005-0000-0000-00005E0F0000}"/>
    <cellStyle name="Standard 257 2 2 3 2 7 3 2" xfId="44514" xr:uid="{00000000-0005-0000-0000-00005F0F0000}"/>
    <cellStyle name="Standard 257 2 2 3 2 7 4" xfId="29073" xr:uid="{00000000-0005-0000-0000-0000600F0000}"/>
    <cellStyle name="Standard 257 2 2 3 2 8" xfId="4806" xr:uid="{00000000-0005-0000-0000-0000610F0000}"/>
    <cellStyle name="Standard 257 2 2 3 2 8 2" xfId="9216" xr:uid="{00000000-0005-0000-0000-0000620F0000}"/>
    <cellStyle name="Standard 257 2 2 3 2 8 2 2" xfId="22452" xr:uid="{00000000-0005-0000-0000-0000630F0000}"/>
    <cellStyle name="Standard 257 2 2 3 2 8 2 2 2" xfId="48924" xr:uid="{00000000-0005-0000-0000-0000640F0000}"/>
    <cellStyle name="Standard 257 2 2 3 2 8 2 3" xfId="35688" xr:uid="{00000000-0005-0000-0000-0000650F0000}"/>
    <cellStyle name="Standard 257 2 2 3 2 8 3" xfId="15835" xr:uid="{00000000-0005-0000-0000-0000660F0000}"/>
    <cellStyle name="Standard 257 2 2 3 2 8 3 2" xfId="42307" xr:uid="{00000000-0005-0000-0000-0000670F0000}"/>
    <cellStyle name="Standard 257 2 2 3 2 8 4" xfId="31278" xr:uid="{00000000-0005-0000-0000-0000680F0000}"/>
    <cellStyle name="Standard 257 2 2 3 2 9" xfId="7011" xr:uid="{00000000-0005-0000-0000-0000690F0000}"/>
    <cellStyle name="Standard 257 2 2 3 2 9 2" xfId="20247" xr:uid="{00000000-0005-0000-0000-00006A0F0000}"/>
    <cellStyle name="Standard 257 2 2 3 2 9 2 2" xfId="46719" xr:uid="{00000000-0005-0000-0000-00006B0F0000}"/>
    <cellStyle name="Standard 257 2 2 3 2 9 3" xfId="33483" xr:uid="{00000000-0005-0000-0000-00006C0F0000}"/>
    <cellStyle name="Standard 257 2 2 3 3" xfId="392" xr:uid="{00000000-0005-0000-0000-00006D0F0000}"/>
    <cellStyle name="Standard 257 2 2 3 3 10" xfId="26907" xr:uid="{00000000-0005-0000-0000-00006E0F0000}"/>
    <cellStyle name="Standard 257 2 2 3 3 2" xfId="568" xr:uid="{00000000-0005-0000-0000-00006F0F0000}"/>
    <cellStyle name="Standard 257 2 2 3 3 2 2" xfId="957" xr:uid="{00000000-0005-0000-0000-0000700F0000}"/>
    <cellStyle name="Standard 257 2 2 3 3 2 2 2" xfId="1706" xr:uid="{00000000-0005-0000-0000-0000710F0000}"/>
    <cellStyle name="Standard 257 2 2 3 3 2 2 2 2" xfId="4649" xr:uid="{00000000-0005-0000-0000-0000720F0000}"/>
    <cellStyle name="Standard 257 2 2 3 3 2 2 2 2 2" xfId="13471" xr:uid="{00000000-0005-0000-0000-0000730F0000}"/>
    <cellStyle name="Standard 257 2 2 3 3 2 2 2 2 2 2" xfId="26707" xr:uid="{00000000-0005-0000-0000-0000740F0000}"/>
    <cellStyle name="Standard 257 2 2 3 3 2 2 2 2 2 2 2" xfId="53179" xr:uid="{00000000-0005-0000-0000-0000750F0000}"/>
    <cellStyle name="Standard 257 2 2 3 3 2 2 2 2 2 3" xfId="39943" xr:uid="{00000000-0005-0000-0000-0000760F0000}"/>
    <cellStyle name="Standard 257 2 2 3 3 2 2 2 2 3" xfId="20090" xr:uid="{00000000-0005-0000-0000-0000770F0000}"/>
    <cellStyle name="Standard 257 2 2 3 3 2 2 2 2 3 2" xfId="46562" xr:uid="{00000000-0005-0000-0000-0000780F0000}"/>
    <cellStyle name="Standard 257 2 2 3 3 2 2 2 2 4" xfId="31121" xr:uid="{00000000-0005-0000-0000-0000790F0000}"/>
    <cellStyle name="Standard 257 2 2 3 3 2 2 2 3" xfId="6120" xr:uid="{00000000-0005-0000-0000-00007A0F0000}"/>
    <cellStyle name="Standard 257 2 2 3 3 2 2 2 3 2" xfId="10530" xr:uid="{00000000-0005-0000-0000-00007B0F0000}"/>
    <cellStyle name="Standard 257 2 2 3 3 2 2 2 3 2 2" xfId="23766" xr:uid="{00000000-0005-0000-0000-00007C0F0000}"/>
    <cellStyle name="Standard 257 2 2 3 3 2 2 2 3 2 2 2" xfId="50238" xr:uid="{00000000-0005-0000-0000-00007D0F0000}"/>
    <cellStyle name="Standard 257 2 2 3 3 2 2 2 3 2 3" xfId="37002" xr:uid="{00000000-0005-0000-0000-00007E0F0000}"/>
    <cellStyle name="Standard 257 2 2 3 3 2 2 2 3 3" xfId="17149" xr:uid="{00000000-0005-0000-0000-00007F0F0000}"/>
    <cellStyle name="Standard 257 2 2 3 3 2 2 2 3 3 2" xfId="43621" xr:uid="{00000000-0005-0000-0000-0000800F0000}"/>
    <cellStyle name="Standard 257 2 2 3 3 2 2 2 3 4" xfId="32592" xr:uid="{00000000-0005-0000-0000-0000810F0000}"/>
    <cellStyle name="Standard 257 2 2 3 3 2 2 2 4" xfId="9059" xr:uid="{00000000-0005-0000-0000-0000820F0000}"/>
    <cellStyle name="Standard 257 2 2 3 3 2 2 2 4 2" xfId="22295" xr:uid="{00000000-0005-0000-0000-0000830F0000}"/>
    <cellStyle name="Standard 257 2 2 3 3 2 2 2 4 2 2" xfId="48767" xr:uid="{00000000-0005-0000-0000-0000840F0000}"/>
    <cellStyle name="Standard 257 2 2 3 3 2 2 2 4 3" xfId="35531" xr:uid="{00000000-0005-0000-0000-0000850F0000}"/>
    <cellStyle name="Standard 257 2 2 3 3 2 2 2 5" xfId="15678" xr:uid="{00000000-0005-0000-0000-0000860F0000}"/>
    <cellStyle name="Standard 257 2 2 3 3 2 2 2 5 2" xfId="42150" xr:uid="{00000000-0005-0000-0000-0000870F0000}"/>
    <cellStyle name="Standard 257 2 2 3 3 2 2 2 6" xfId="28180" xr:uid="{00000000-0005-0000-0000-0000880F0000}"/>
    <cellStyle name="Standard 257 2 2 3 3 2 2 3" xfId="2442" xr:uid="{00000000-0005-0000-0000-0000890F0000}"/>
    <cellStyle name="Standard 257 2 2 3 3 2 2 3 2" xfId="3913" xr:uid="{00000000-0005-0000-0000-00008A0F0000}"/>
    <cellStyle name="Standard 257 2 2 3 3 2 2 3 2 2" xfId="12735" xr:uid="{00000000-0005-0000-0000-00008B0F0000}"/>
    <cellStyle name="Standard 257 2 2 3 3 2 2 3 2 2 2" xfId="25971" xr:uid="{00000000-0005-0000-0000-00008C0F0000}"/>
    <cellStyle name="Standard 257 2 2 3 3 2 2 3 2 2 2 2" xfId="52443" xr:uid="{00000000-0005-0000-0000-00008D0F0000}"/>
    <cellStyle name="Standard 257 2 2 3 3 2 2 3 2 2 3" xfId="39207" xr:uid="{00000000-0005-0000-0000-00008E0F0000}"/>
    <cellStyle name="Standard 257 2 2 3 3 2 2 3 2 3" xfId="19354" xr:uid="{00000000-0005-0000-0000-00008F0F0000}"/>
    <cellStyle name="Standard 257 2 2 3 3 2 2 3 2 3 2" xfId="45826" xr:uid="{00000000-0005-0000-0000-0000900F0000}"/>
    <cellStyle name="Standard 257 2 2 3 3 2 2 3 2 4" xfId="30385" xr:uid="{00000000-0005-0000-0000-0000910F0000}"/>
    <cellStyle name="Standard 257 2 2 3 3 2 2 3 3" xfId="6855" xr:uid="{00000000-0005-0000-0000-0000920F0000}"/>
    <cellStyle name="Standard 257 2 2 3 3 2 2 3 3 2" xfId="11265" xr:uid="{00000000-0005-0000-0000-0000930F0000}"/>
    <cellStyle name="Standard 257 2 2 3 3 2 2 3 3 2 2" xfId="24501" xr:uid="{00000000-0005-0000-0000-0000940F0000}"/>
    <cellStyle name="Standard 257 2 2 3 3 2 2 3 3 2 2 2" xfId="50973" xr:uid="{00000000-0005-0000-0000-0000950F0000}"/>
    <cellStyle name="Standard 257 2 2 3 3 2 2 3 3 2 3" xfId="37737" xr:uid="{00000000-0005-0000-0000-0000960F0000}"/>
    <cellStyle name="Standard 257 2 2 3 3 2 2 3 3 3" xfId="17884" xr:uid="{00000000-0005-0000-0000-0000970F0000}"/>
    <cellStyle name="Standard 257 2 2 3 3 2 2 3 3 3 2" xfId="44356" xr:uid="{00000000-0005-0000-0000-0000980F0000}"/>
    <cellStyle name="Standard 257 2 2 3 3 2 2 3 3 4" xfId="33327" xr:uid="{00000000-0005-0000-0000-0000990F0000}"/>
    <cellStyle name="Standard 257 2 2 3 3 2 2 3 4" xfId="8323" xr:uid="{00000000-0005-0000-0000-00009A0F0000}"/>
    <cellStyle name="Standard 257 2 2 3 3 2 2 3 4 2" xfId="21559" xr:uid="{00000000-0005-0000-0000-00009B0F0000}"/>
    <cellStyle name="Standard 257 2 2 3 3 2 2 3 4 2 2" xfId="48031" xr:uid="{00000000-0005-0000-0000-00009C0F0000}"/>
    <cellStyle name="Standard 257 2 2 3 3 2 2 3 4 3" xfId="34795" xr:uid="{00000000-0005-0000-0000-00009D0F0000}"/>
    <cellStyle name="Standard 257 2 2 3 3 2 2 3 5" xfId="14942" xr:uid="{00000000-0005-0000-0000-00009E0F0000}"/>
    <cellStyle name="Standard 257 2 2 3 3 2 2 3 5 2" xfId="41414" xr:uid="{00000000-0005-0000-0000-00009F0F0000}"/>
    <cellStyle name="Standard 257 2 2 3 3 2 2 3 6" xfId="28915" xr:uid="{00000000-0005-0000-0000-0000A00F0000}"/>
    <cellStyle name="Standard 257 2 2 3 3 2 2 4" xfId="3179" xr:uid="{00000000-0005-0000-0000-0000A10F0000}"/>
    <cellStyle name="Standard 257 2 2 3 3 2 2 4 2" xfId="12001" xr:uid="{00000000-0005-0000-0000-0000A20F0000}"/>
    <cellStyle name="Standard 257 2 2 3 3 2 2 4 2 2" xfId="25237" xr:uid="{00000000-0005-0000-0000-0000A30F0000}"/>
    <cellStyle name="Standard 257 2 2 3 3 2 2 4 2 2 2" xfId="51709" xr:uid="{00000000-0005-0000-0000-0000A40F0000}"/>
    <cellStyle name="Standard 257 2 2 3 3 2 2 4 2 3" xfId="38473" xr:uid="{00000000-0005-0000-0000-0000A50F0000}"/>
    <cellStyle name="Standard 257 2 2 3 3 2 2 4 3" xfId="18620" xr:uid="{00000000-0005-0000-0000-0000A60F0000}"/>
    <cellStyle name="Standard 257 2 2 3 3 2 2 4 3 2" xfId="45092" xr:uid="{00000000-0005-0000-0000-0000A70F0000}"/>
    <cellStyle name="Standard 257 2 2 3 3 2 2 4 4" xfId="29651" xr:uid="{00000000-0005-0000-0000-0000A80F0000}"/>
    <cellStyle name="Standard 257 2 2 3 3 2 2 5" xfId="5384" xr:uid="{00000000-0005-0000-0000-0000A90F0000}"/>
    <cellStyle name="Standard 257 2 2 3 3 2 2 5 2" xfId="9794" xr:uid="{00000000-0005-0000-0000-0000AA0F0000}"/>
    <cellStyle name="Standard 257 2 2 3 3 2 2 5 2 2" xfId="23030" xr:uid="{00000000-0005-0000-0000-0000AB0F0000}"/>
    <cellStyle name="Standard 257 2 2 3 3 2 2 5 2 2 2" xfId="49502" xr:uid="{00000000-0005-0000-0000-0000AC0F0000}"/>
    <cellStyle name="Standard 257 2 2 3 3 2 2 5 2 3" xfId="36266" xr:uid="{00000000-0005-0000-0000-0000AD0F0000}"/>
    <cellStyle name="Standard 257 2 2 3 3 2 2 5 3" xfId="16413" xr:uid="{00000000-0005-0000-0000-0000AE0F0000}"/>
    <cellStyle name="Standard 257 2 2 3 3 2 2 5 3 2" xfId="42885" xr:uid="{00000000-0005-0000-0000-0000AF0F0000}"/>
    <cellStyle name="Standard 257 2 2 3 3 2 2 5 4" xfId="31856" xr:uid="{00000000-0005-0000-0000-0000B00F0000}"/>
    <cellStyle name="Standard 257 2 2 3 3 2 2 6" xfId="7589" xr:uid="{00000000-0005-0000-0000-0000B10F0000}"/>
    <cellStyle name="Standard 257 2 2 3 3 2 2 6 2" xfId="20825" xr:uid="{00000000-0005-0000-0000-0000B20F0000}"/>
    <cellStyle name="Standard 257 2 2 3 3 2 2 6 2 2" xfId="47297" xr:uid="{00000000-0005-0000-0000-0000B30F0000}"/>
    <cellStyle name="Standard 257 2 2 3 3 2 2 6 3" xfId="34061" xr:uid="{00000000-0005-0000-0000-0000B40F0000}"/>
    <cellStyle name="Standard 257 2 2 3 3 2 2 7" xfId="14208" xr:uid="{00000000-0005-0000-0000-0000B50F0000}"/>
    <cellStyle name="Standard 257 2 2 3 3 2 2 7 2" xfId="40680" xr:uid="{00000000-0005-0000-0000-0000B60F0000}"/>
    <cellStyle name="Standard 257 2 2 3 3 2 2 8" xfId="27444" xr:uid="{00000000-0005-0000-0000-0000B70F0000}"/>
    <cellStyle name="Standard 257 2 2 3 3 2 3" xfId="1340" xr:uid="{00000000-0005-0000-0000-0000B80F0000}"/>
    <cellStyle name="Standard 257 2 2 3 3 2 3 2" xfId="4283" xr:uid="{00000000-0005-0000-0000-0000B90F0000}"/>
    <cellStyle name="Standard 257 2 2 3 3 2 3 2 2" xfId="13105" xr:uid="{00000000-0005-0000-0000-0000BA0F0000}"/>
    <cellStyle name="Standard 257 2 2 3 3 2 3 2 2 2" xfId="26341" xr:uid="{00000000-0005-0000-0000-0000BB0F0000}"/>
    <cellStyle name="Standard 257 2 2 3 3 2 3 2 2 2 2" xfId="52813" xr:uid="{00000000-0005-0000-0000-0000BC0F0000}"/>
    <cellStyle name="Standard 257 2 2 3 3 2 3 2 2 3" xfId="39577" xr:uid="{00000000-0005-0000-0000-0000BD0F0000}"/>
    <cellStyle name="Standard 257 2 2 3 3 2 3 2 3" xfId="19724" xr:uid="{00000000-0005-0000-0000-0000BE0F0000}"/>
    <cellStyle name="Standard 257 2 2 3 3 2 3 2 3 2" xfId="46196" xr:uid="{00000000-0005-0000-0000-0000BF0F0000}"/>
    <cellStyle name="Standard 257 2 2 3 3 2 3 2 4" xfId="30755" xr:uid="{00000000-0005-0000-0000-0000C00F0000}"/>
    <cellStyle name="Standard 257 2 2 3 3 2 3 3" xfId="5754" xr:uid="{00000000-0005-0000-0000-0000C10F0000}"/>
    <cellStyle name="Standard 257 2 2 3 3 2 3 3 2" xfId="10164" xr:uid="{00000000-0005-0000-0000-0000C20F0000}"/>
    <cellStyle name="Standard 257 2 2 3 3 2 3 3 2 2" xfId="23400" xr:uid="{00000000-0005-0000-0000-0000C30F0000}"/>
    <cellStyle name="Standard 257 2 2 3 3 2 3 3 2 2 2" xfId="49872" xr:uid="{00000000-0005-0000-0000-0000C40F0000}"/>
    <cellStyle name="Standard 257 2 2 3 3 2 3 3 2 3" xfId="36636" xr:uid="{00000000-0005-0000-0000-0000C50F0000}"/>
    <cellStyle name="Standard 257 2 2 3 3 2 3 3 3" xfId="16783" xr:uid="{00000000-0005-0000-0000-0000C60F0000}"/>
    <cellStyle name="Standard 257 2 2 3 3 2 3 3 3 2" xfId="43255" xr:uid="{00000000-0005-0000-0000-0000C70F0000}"/>
    <cellStyle name="Standard 257 2 2 3 3 2 3 3 4" xfId="32226" xr:uid="{00000000-0005-0000-0000-0000C80F0000}"/>
    <cellStyle name="Standard 257 2 2 3 3 2 3 4" xfId="8693" xr:uid="{00000000-0005-0000-0000-0000C90F0000}"/>
    <cellStyle name="Standard 257 2 2 3 3 2 3 4 2" xfId="21929" xr:uid="{00000000-0005-0000-0000-0000CA0F0000}"/>
    <cellStyle name="Standard 257 2 2 3 3 2 3 4 2 2" xfId="48401" xr:uid="{00000000-0005-0000-0000-0000CB0F0000}"/>
    <cellStyle name="Standard 257 2 2 3 3 2 3 4 3" xfId="35165" xr:uid="{00000000-0005-0000-0000-0000CC0F0000}"/>
    <cellStyle name="Standard 257 2 2 3 3 2 3 5" xfId="15312" xr:uid="{00000000-0005-0000-0000-0000CD0F0000}"/>
    <cellStyle name="Standard 257 2 2 3 3 2 3 5 2" xfId="41784" xr:uid="{00000000-0005-0000-0000-0000CE0F0000}"/>
    <cellStyle name="Standard 257 2 2 3 3 2 3 6" xfId="27814" xr:uid="{00000000-0005-0000-0000-0000CF0F0000}"/>
    <cellStyle name="Standard 257 2 2 3 3 2 4" xfId="2076" xr:uid="{00000000-0005-0000-0000-0000D00F0000}"/>
    <cellStyle name="Standard 257 2 2 3 3 2 4 2" xfId="3547" xr:uid="{00000000-0005-0000-0000-0000D10F0000}"/>
    <cellStyle name="Standard 257 2 2 3 3 2 4 2 2" xfId="12369" xr:uid="{00000000-0005-0000-0000-0000D20F0000}"/>
    <cellStyle name="Standard 257 2 2 3 3 2 4 2 2 2" xfId="25605" xr:uid="{00000000-0005-0000-0000-0000D30F0000}"/>
    <cellStyle name="Standard 257 2 2 3 3 2 4 2 2 2 2" xfId="52077" xr:uid="{00000000-0005-0000-0000-0000D40F0000}"/>
    <cellStyle name="Standard 257 2 2 3 3 2 4 2 2 3" xfId="38841" xr:uid="{00000000-0005-0000-0000-0000D50F0000}"/>
    <cellStyle name="Standard 257 2 2 3 3 2 4 2 3" xfId="18988" xr:uid="{00000000-0005-0000-0000-0000D60F0000}"/>
    <cellStyle name="Standard 257 2 2 3 3 2 4 2 3 2" xfId="45460" xr:uid="{00000000-0005-0000-0000-0000D70F0000}"/>
    <cellStyle name="Standard 257 2 2 3 3 2 4 2 4" xfId="30019" xr:uid="{00000000-0005-0000-0000-0000D80F0000}"/>
    <cellStyle name="Standard 257 2 2 3 3 2 4 3" xfId="6489" xr:uid="{00000000-0005-0000-0000-0000D90F0000}"/>
    <cellStyle name="Standard 257 2 2 3 3 2 4 3 2" xfId="10899" xr:uid="{00000000-0005-0000-0000-0000DA0F0000}"/>
    <cellStyle name="Standard 257 2 2 3 3 2 4 3 2 2" xfId="24135" xr:uid="{00000000-0005-0000-0000-0000DB0F0000}"/>
    <cellStyle name="Standard 257 2 2 3 3 2 4 3 2 2 2" xfId="50607" xr:uid="{00000000-0005-0000-0000-0000DC0F0000}"/>
    <cellStyle name="Standard 257 2 2 3 3 2 4 3 2 3" xfId="37371" xr:uid="{00000000-0005-0000-0000-0000DD0F0000}"/>
    <cellStyle name="Standard 257 2 2 3 3 2 4 3 3" xfId="17518" xr:uid="{00000000-0005-0000-0000-0000DE0F0000}"/>
    <cellStyle name="Standard 257 2 2 3 3 2 4 3 3 2" xfId="43990" xr:uid="{00000000-0005-0000-0000-0000DF0F0000}"/>
    <cellStyle name="Standard 257 2 2 3 3 2 4 3 4" xfId="32961" xr:uid="{00000000-0005-0000-0000-0000E00F0000}"/>
    <cellStyle name="Standard 257 2 2 3 3 2 4 4" xfId="7957" xr:uid="{00000000-0005-0000-0000-0000E10F0000}"/>
    <cellStyle name="Standard 257 2 2 3 3 2 4 4 2" xfId="21193" xr:uid="{00000000-0005-0000-0000-0000E20F0000}"/>
    <cellStyle name="Standard 257 2 2 3 3 2 4 4 2 2" xfId="47665" xr:uid="{00000000-0005-0000-0000-0000E30F0000}"/>
    <cellStyle name="Standard 257 2 2 3 3 2 4 4 3" xfId="34429" xr:uid="{00000000-0005-0000-0000-0000E40F0000}"/>
    <cellStyle name="Standard 257 2 2 3 3 2 4 5" xfId="14576" xr:uid="{00000000-0005-0000-0000-0000E50F0000}"/>
    <cellStyle name="Standard 257 2 2 3 3 2 4 5 2" xfId="41048" xr:uid="{00000000-0005-0000-0000-0000E60F0000}"/>
    <cellStyle name="Standard 257 2 2 3 3 2 4 6" xfId="28549" xr:uid="{00000000-0005-0000-0000-0000E70F0000}"/>
    <cellStyle name="Standard 257 2 2 3 3 2 5" xfId="2813" xr:uid="{00000000-0005-0000-0000-0000E80F0000}"/>
    <cellStyle name="Standard 257 2 2 3 3 2 5 2" xfId="11635" xr:uid="{00000000-0005-0000-0000-0000E90F0000}"/>
    <cellStyle name="Standard 257 2 2 3 3 2 5 2 2" xfId="24871" xr:uid="{00000000-0005-0000-0000-0000EA0F0000}"/>
    <cellStyle name="Standard 257 2 2 3 3 2 5 2 2 2" xfId="51343" xr:uid="{00000000-0005-0000-0000-0000EB0F0000}"/>
    <cellStyle name="Standard 257 2 2 3 3 2 5 2 3" xfId="38107" xr:uid="{00000000-0005-0000-0000-0000EC0F0000}"/>
    <cellStyle name="Standard 257 2 2 3 3 2 5 3" xfId="18254" xr:uid="{00000000-0005-0000-0000-0000ED0F0000}"/>
    <cellStyle name="Standard 257 2 2 3 3 2 5 3 2" xfId="44726" xr:uid="{00000000-0005-0000-0000-0000EE0F0000}"/>
    <cellStyle name="Standard 257 2 2 3 3 2 5 4" xfId="29285" xr:uid="{00000000-0005-0000-0000-0000EF0F0000}"/>
    <cellStyle name="Standard 257 2 2 3 3 2 6" xfId="5018" xr:uid="{00000000-0005-0000-0000-0000F00F0000}"/>
    <cellStyle name="Standard 257 2 2 3 3 2 6 2" xfId="9428" xr:uid="{00000000-0005-0000-0000-0000F10F0000}"/>
    <cellStyle name="Standard 257 2 2 3 3 2 6 2 2" xfId="22664" xr:uid="{00000000-0005-0000-0000-0000F20F0000}"/>
    <cellStyle name="Standard 257 2 2 3 3 2 6 2 2 2" xfId="49136" xr:uid="{00000000-0005-0000-0000-0000F30F0000}"/>
    <cellStyle name="Standard 257 2 2 3 3 2 6 2 3" xfId="35900" xr:uid="{00000000-0005-0000-0000-0000F40F0000}"/>
    <cellStyle name="Standard 257 2 2 3 3 2 6 3" xfId="16047" xr:uid="{00000000-0005-0000-0000-0000F50F0000}"/>
    <cellStyle name="Standard 257 2 2 3 3 2 6 3 2" xfId="42519" xr:uid="{00000000-0005-0000-0000-0000F60F0000}"/>
    <cellStyle name="Standard 257 2 2 3 3 2 6 4" xfId="31490" xr:uid="{00000000-0005-0000-0000-0000F70F0000}"/>
    <cellStyle name="Standard 257 2 2 3 3 2 7" xfId="7223" xr:uid="{00000000-0005-0000-0000-0000F80F0000}"/>
    <cellStyle name="Standard 257 2 2 3 3 2 7 2" xfId="20459" xr:uid="{00000000-0005-0000-0000-0000F90F0000}"/>
    <cellStyle name="Standard 257 2 2 3 3 2 7 2 2" xfId="46931" xr:uid="{00000000-0005-0000-0000-0000FA0F0000}"/>
    <cellStyle name="Standard 257 2 2 3 3 2 7 3" xfId="33695" xr:uid="{00000000-0005-0000-0000-0000FB0F0000}"/>
    <cellStyle name="Standard 257 2 2 3 3 2 8" xfId="13842" xr:uid="{00000000-0005-0000-0000-0000FC0F0000}"/>
    <cellStyle name="Standard 257 2 2 3 3 2 8 2" xfId="40314" xr:uid="{00000000-0005-0000-0000-0000FD0F0000}"/>
    <cellStyle name="Standard 257 2 2 3 3 2 9" xfId="27078" xr:uid="{00000000-0005-0000-0000-0000FE0F0000}"/>
    <cellStyle name="Standard 257 2 2 3 3 3" xfId="785" xr:uid="{00000000-0005-0000-0000-0000FF0F0000}"/>
    <cellStyle name="Standard 257 2 2 3 3 3 2" xfId="1535" xr:uid="{00000000-0005-0000-0000-000000100000}"/>
    <cellStyle name="Standard 257 2 2 3 3 3 2 2" xfId="4478" xr:uid="{00000000-0005-0000-0000-000001100000}"/>
    <cellStyle name="Standard 257 2 2 3 3 3 2 2 2" xfId="13300" xr:uid="{00000000-0005-0000-0000-000002100000}"/>
    <cellStyle name="Standard 257 2 2 3 3 3 2 2 2 2" xfId="26536" xr:uid="{00000000-0005-0000-0000-000003100000}"/>
    <cellStyle name="Standard 257 2 2 3 3 3 2 2 2 2 2" xfId="53008" xr:uid="{00000000-0005-0000-0000-000004100000}"/>
    <cellStyle name="Standard 257 2 2 3 3 3 2 2 2 3" xfId="39772" xr:uid="{00000000-0005-0000-0000-000005100000}"/>
    <cellStyle name="Standard 257 2 2 3 3 3 2 2 3" xfId="19919" xr:uid="{00000000-0005-0000-0000-000006100000}"/>
    <cellStyle name="Standard 257 2 2 3 3 3 2 2 3 2" xfId="46391" xr:uid="{00000000-0005-0000-0000-000007100000}"/>
    <cellStyle name="Standard 257 2 2 3 3 3 2 2 4" xfId="30950" xr:uid="{00000000-0005-0000-0000-000008100000}"/>
    <cellStyle name="Standard 257 2 2 3 3 3 2 3" xfId="5949" xr:uid="{00000000-0005-0000-0000-000009100000}"/>
    <cellStyle name="Standard 257 2 2 3 3 3 2 3 2" xfId="10359" xr:uid="{00000000-0005-0000-0000-00000A100000}"/>
    <cellStyle name="Standard 257 2 2 3 3 3 2 3 2 2" xfId="23595" xr:uid="{00000000-0005-0000-0000-00000B100000}"/>
    <cellStyle name="Standard 257 2 2 3 3 3 2 3 2 2 2" xfId="50067" xr:uid="{00000000-0005-0000-0000-00000C100000}"/>
    <cellStyle name="Standard 257 2 2 3 3 3 2 3 2 3" xfId="36831" xr:uid="{00000000-0005-0000-0000-00000D100000}"/>
    <cellStyle name="Standard 257 2 2 3 3 3 2 3 3" xfId="16978" xr:uid="{00000000-0005-0000-0000-00000E100000}"/>
    <cellStyle name="Standard 257 2 2 3 3 3 2 3 3 2" xfId="43450" xr:uid="{00000000-0005-0000-0000-00000F100000}"/>
    <cellStyle name="Standard 257 2 2 3 3 3 2 3 4" xfId="32421" xr:uid="{00000000-0005-0000-0000-000010100000}"/>
    <cellStyle name="Standard 257 2 2 3 3 3 2 4" xfId="8888" xr:uid="{00000000-0005-0000-0000-000011100000}"/>
    <cellStyle name="Standard 257 2 2 3 3 3 2 4 2" xfId="22124" xr:uid="{00000000-0005-0000-0000-000012100000}"/>
    <cellStyle name="Standard 257 2 2 3 3 3 2 4 2 2" xfId="48596" xr:uid="{00000000-0005-0000-0000-000013100000}"/>
    <cellStyle name="Standard 257 2 2 3 3 3 2 4 3" xfId="35360" xr:uid="{00000000-0005-0000-0000-000014100000}"/>
    <cellStyle name="Standard 257 2 2 3 3 3 2 5" xfId="15507" xr:uid="{00000000-0005-0000-0000-000015100000}"/>
    <cellStyle name="Standard 257 2 2 3 3 3 2 5 2" xfId="41979" xr:uid="{00000000-0005-0000-0000-000016100000}"/>
    <cellStyle name="Standard 257 2 2 3 3 3 2 6" xfId="28009" xr:uid="{00000000-0005-0000-0000-000017100000}"/>
    <cellStyle name="Standard 257 2 2 3 3 3 3" xfId="2271" xr:uid="{00000000-0005-0000-0000-000018100000}"/>
    <cellStyle name="Standard 257 2 2 3 3 3 3 2" xfId="3742" xr:uid="{00000000-0005-0000-0000-000019100000}"/>
    <cellStyle name="Standard 257 2 2 3 3 3 3 2 2" xfId="12564" xr:uid="{00000000-0005-0000-0000-00001A100000}"/>
    <cellStyle name="Standard 257 2 2 3 3 3 3 2 2 2" xfId="25800" xr:uid="{00000000-0005-0000-0000-00001B100000}"/>
    <cellStyle name="Standard 257 2 2 3 3 3 3 2 2 2 2" xfId="52272" xr:uid="{00000000-0005-0000-0000-00001C100000}"/>
    <cellStyle name="Standard 257 2 2 3 3 3 3 2 2 3" xfId="39036" xr:uid="{00000000-0005-0000-0000-00001D100000}"/>
    <cellStyle name="Standard 257 2 2 3 3 3 3 2 3" xfId="19183" xr:uid="{00000000-0005-0000-0000-00001E100000}"/>
    <cellStyle name="Standard 257 2 2 3 3 3 3 2 3 2" xfId="45655" xr:uid="{00000000-0005-0000-0000-00001F100000}"/>
    <cellStyle name="Standard 257 2 2 3 3 3 3 2 4" xfId="30214" xr:uid="{00000000-0005-0000-0000-000020100000}"/>
    <cellStyle name="Standard 257 2 2 3 3 3 3 3" xfId="6684" xr:uid="{00000000-0005-0000-0000-000021100000}"/>
    <cellStyle name="Standard 257 2 2 3 3 3 3 3 2" xfId="11094" xr:uid="{00000000-0005-0000-0000-000022100000}"/>
    <cellStyle name="Standard 257 2 2 3 3 3 3 3 2 2" xfId="24330" xr:uid="{00000000-0005-0000-0000-000023100000}"/>
    <cellStyle name="Standard 257 2 2 3 3 3 3 3 2 2 2" xfId="50802" xr:uid="{00000000-0005-0000-0000-000024100000}"/>
    <cellStyle name="Standard 257 2 2 3 3 3 3 3 2 3" xfId="37566" xr:uid="{00000000-0005-0000-0000-000025100000}"/>
    <cellStyle name="Standard 257 2 2 3 3 3 3 3 3" xfId="17713" xr:uid="{00000000-0005-0000-0000-000026100000}"/>
    <cellStyle name="Standard 257 2 2 3 3 3 3 3 3 2" xfId="44185" xr:uid="{00000000-0005-0000-0000-000027100000}"/>
    <cellStyle name="Standard 257 2 2 3 3 3 3 3 4" xfId="33156" xr:uid="{00000000-0005-0000-0000-000028100000}"/>
    <cellStyle name="Standard 257 2 2 3 3 3 3 4" xfId="8152" xr:uid="{00000000-0005-0000-0000-000029100000}"/>
    <cellStyle name="Standard 257 2 2 3 3 3 3 4 2" xfId="21388" xr:uid="{00000000-0005-0000-0000-00002A100000}"/>
    <cellStyle name="Standard 257 2 2 3 3 3 3 4 2 2" xfId="47860" xr:uid="{00000000-0005-0000-0000-00002B100000}"/>
    <cellStyle name="Standard 257 2 2 3 3 3 3 4 3" xfId="34624" xr:uid="{00000000-0005-0000-0000-00002C100000}"/>
    <cellStyle name="Standard 257 2 2 3 3 3 3 5" xfId="14771" xr:uid="{00000000-0005-0000-0000-00002D100000}"/>
    <cellStyle name="Standard 257 2 2 3 3 3 3 5 2" xfId="41243" xr:uid="{00000000-0005-0000-0000-00002E100000}"/>
    <cellStyle name="Standard 257 2 2 3 3 3 3 6" xfId="28744" xr:uid="{00000000-0005-0000-0000-00002F100000}"/>
    <cellStyle name="Standard 257 2 2 3 3 3 4" xfId="3008" xr:uid="{00000000-0005-0000-0000-000030100000}"/>
    <cellStyle name="Standard 257 2 2 3 3 3 4 2" xfId="11830" xr:uid="{00000000-0005-0000-0000-000031100000}"/>
    <cellStyle name="Standard 257 2 2 3 3 3 4 2 2" xfId="25066" xr:uid="{00000000-0005-0000-0000-000032100000}"/>
    <cellStyle name="Standard 257 2 2 3 3 3 4 2 2 2" xfId="51538" xr:uid="{00000000-0005-0000-0000-000033100000}"/>
    <cellStyle name="Standard 257 2 2 3 3 3 4 2 3" xfId="38302" xr:uid="{00000000-0005-0000-0000-000034100000}"/>
    <cellStyle name="Standard 257 2 2 3 3 3 4 3" xfId="18449" xr:uid="{00000000-0005-0000-0000-000035100000}"/>
    <cellStyle name="Standard 257 2 2 3 3 3 4 3 2" xfId="44921" xr:uid="{00000000-0005-0000-0000-000036100000}"/>
    <cellStyle name="Standard 257 2 2 3 3 3 4 4" xfId="29480" xr:uid="{00000000-0005-0000-0000-000037100000}"/>
    <cellStyle name="Standard 257 2 2 3 3 3 5" xfId="5213" xr:uid="{00000000-0005-0000-0000-000038100000}"/>
    <cellStyle name="Standard 257 2 2 3 3 3 5 2" xfId="9623" xr:uid="{00000000-0005-0000-0000-000039100000}"/>
    <cellStyle name="Standard 257 2 2 3 3 3 5 2 2" xfId="22859" xr:uid="{00000000-0005-0000-0000-00003A100000}"/>
    <cellStyle name="Standard 257 2 2 3 3 3 5 2 2 2" xfId="49331" xr:uid="{00000000-0005-0000-0000-00003B100000}"/>
    <cellStyle name="Standard 257 2 2 3 3 3 5 2 3" xfId="36095" xr:uid="{00000000-0005-0000-0000-00003C100000}"/>
    <cellStyle name="Standard 257 2 2 3 3 3 5 3" xfId="16242" xr:uid="{00000000-0005-0000-0000-00003D100000}"/>
    <cellStyle name="Standard 257 2 2 3 3 3 5 3 2" xfId="42714" xr:uid="{00000000-0005-0000-0000-00003E100000}"/>
    <cellStyle name="Standard 257 2 2 3 3 3 5 4" xfId="31685" xr:uid="{00000000-0005-0000-0000-00003F100000}"/>
    <cellStyle name="Standard 257 2 2 3 3 3 6" xfId="7418" xr:uid="{00000000-0005-0000-0000-000040100000}"/>
    <cellStyle name="Standard 257 2 2 3 3 3 6 2" xfId="20654" xr:uid="{00000000-0005-0000-0000-000041100000}"/>
    <cellStyle name="Standard 257 2 2 3 3 3 6 2 2" xfId="47126" xr:uid="{00000000-0005-0000-0000-000042100000}"/>
    <cellStyle name="Standard 257 2 2 3 3 3 6 3" xfId="33890" xr:uid="{00000000-0005-0000-0000-000043100000}"/>
    <cellStyle name="Standard 257 2 2 3 3 3 7" xfId="14037" xr:uid="{00000000-0005-0000-0000-000044100000}"/>
    <cellStyle name="Standard 257 2 2 3 3 3 7 2" xfId="40509" xr:uid="{00000000-0005-0000-0000-000045100000}"/>
    <cellStyle name="Standard 257 2 2 3 3 3 8" xfId="27273" xr:uid="{00000000-0005-0000-0000-000046100000}"/>
    <cellStyle name="Standard 257 2 2 3 3 4" xfId="1169" xr:uid="{00000000-0005-0000-0000-000047100000}"/>
    <cellStyle name="Standard 257 2 2 3 3 4 2" xfId="4112" xr:uid="{00000000-0005-0000-0000-000048100000}"/>
    <cellStyle name="Standard 257 2 2 3 3 4 2 2" xfId="12934" xr:uid="{00000000-0005-0000-0000-000049100000}"/>
    <cellStyle name="Standard 257 2 2 3 3 4 2 2 2" xfId="26170" xr:uid="{00000000-0005-0000-0000-00004A100000}"/>
    <cellStyle name="Standard 257 2 2 3 3 4 2 2 2 2" xfId="52642" xr:uid="{00000000-0005-0000-0000-00004B100000}"/>
    <cellStyle name="Standard 257 2 2 3 3 4 2 2 3" xfId="39406" xr:uid="{00000000-0005-0000-0000-00004C100000}"/>
    <cellStyle name="Standard 257 2 2 3 3 4 2 3" xfId="19553" xr:uid="{00000000-0005-0000-0000-00004D100000}"/>
    <cellStyle name="Standard 257 2 2 3 3 4 2 3 2" xfId="46025" xr:uid="{00000000-0005-0000-0000-00004E100000}"/>
    <cellStyle name="Standard 257 2 2 3 3 4 2 4" xfId="30584" xr:uid="{00000000-0005-0000-0000-00004F100000}"/>
    <cellStyle name="Standard 257 2 2 3 3 4 3" xfId="5583" xr:uid="{00000000-0005-0000-0000-000050100000}"/>
    <cellStyle name="Standard 257 2 2 3 3 4 3 2" xfId="9993" xr:uid="{00000000-0005-0000-0000-000051100000}"/>
    <cellStyle name="Standard 257 2 2 3 3 4 3 2 2" xfId="23229" xr:uid="{00000000-0005-0000-0000-000052100000}"/>
    <cellStyle name="Standard 257 2 2 3 3 4 3 2 2 2" xfId="49701" xr:uid="{00000000-0005-0000-0000-000053100000}"/>
    <cellStyle name="Standard 257 2 2 3 3 4 3 2 3" xfId="36465" xr:uid="{00000000-0005-0000-0000-000054100000}"/>
    <cellStyle name="Standard 257 2 2 3 3 4 3 3" xfId="16612" xr:uid="{00000000-0005-0000-0000-000055100000}"/>
    <cellStyle name="Standard 257 2 2 3 3 4 3 3 2" xfId="43084" xr:uid="{00000000-0005-0000-0000-000056100000}"/>
    <cellStyle name="Standard 257 2 2 3 3 4 3 4" xfId="32055" xr:uid="{00000000-0005-0000-0000-000057100000}"/>
    <cellStyle name="Standard 257 2 2 3 3 4 4" xfId="8522" xr:uid="{00000000-0005-0000-0000-000058100000}"/>
    <cellStyle name="Standard 257 2 2 3 3 4 4 2" xfId="21758" xr:uid="{00000000-0005-0000-0000-000059100000}"/>
    <cellStyle name="Standard 257 2 2 3 3 4 4 2 2" xfId="48230" xr:uid="{00000000-0005-0000-0000-00005A100000}"/>
    <cellStyle name="Standard 257 2 2 3 3 4 4 3" xfId="34994" xr:uid="{00000000-0005-0000-0000-00005B100000}"/>
    <cellStyle name="Standard 257 2 2 3 3 4 5" xfId="15141" xr:uid="{00000000-0005-0000-0000-00005C100000}"/>
    <cellStyle name="Standard 257 2 2 3 3 4 5 2" xfId="41613" xr:uid="{00000000-0005-0000-0000-00005D100000}"/>
    <cellStyle name="Standard 257 2 2 3 3 4 6" xfId="27643" xr:uid="{00000000-0005-0000-0000-00005E100000}"/>
    <cellStyle name="Standard 257 2 2 3 3 5" xfId="1905" xr:uid="{00000000-0005-0000-0000-00005F100000}"/>
    <cellStyle name="Standard 257 2 2 3 3 5 2" xfId="3376" xr:uid="{00000000-0005-0000-0000-000060100000}"/>
    <cellStyle name="Standard 257 2 2 3 3 5 2 2" xfId="12198" xr:uid="{00000000-0005-0000-0000-000061100000}"/>
    <cellStyle name="Standard 257 2 2 3 3 5 2 2 2" xfId="25434" xr:uid="{00000000-0005-0000-0000-000062100000}"/>
    <cellStyle name="Standard 257 2 2 3 3 5 2 2 2 2" xfId="51906" xr:uid="{00000000-0005-0000-0000-000063100000}"/>
    <cellStyle name="Standard 257 2 2 3 3 5 2 2 3" xfId="38670" xr:uid="{00000000-0005-0000-0000-000064100000}"/>
    <cellStyle name="Standard 257 2 2 3 3 5 2 3" xfId="18817" xr:uid="{00000000-0005-0000-0000-000065100000}"/>
    <cellStyle name="Standard 257 2 2 3 3 5 2 3 2" xfId="45289" xr:uid="{00000000-0005-0000-0000-000066100000}"/>
    <cellStyle name="Standard 257 2 2 3 3 5 2 4" xfId="29848" xr:uid="{00000000-0005-0000-0000-000067100000}"/>
    <cellStyle name="Standard 257 2 2 3 3 5 3" xfId="6318" xr:uid="{00000000-0005-0000-0000-000068100000}"/>
    <cellStyle name="Standard 257 2 2 3 3 5 3 2" xfId="10728" xr:uid="{00000000-0005-0000-0000-000069100000}"/>
    <cellStyle name="Standard 257 2 2 3 3 5 3 2 2" xfId="23964" xr:uid="{00000000-0005-0000-0000-00006A100000}"/>
    <cellStyle name="Standard 257 2 2 3 3 5 3 2 2 2" xfId="50436" xr:uid="{00000000-0005-0000-0000-00006B100000}"/>
    <cellStyle name="Standard 257 2 2 3 3 5 3 2 3" xfId="37200" xr:uid="{00000000-0005-0000-0000-00006C100000}"/>
    <cellStyle name="Standard 257 2 2 3 3 5 3 3" xfId="17347" xr:uid="{00000000-0005-0000-0000-00006D100000}"/>
    <cellStyle name="Standard 257 2 2 3 3 5 3 3 2" xfId="43819" xr:uid="{00000000-0005-0000-0000-00006E100000}"/>
    <cellStyle name="Standard 257 2 2 3 3 5 3 4" xfId="32790" xr:uid="{00000000-0005-0000-0000-00006F100000}"/>
    <cellStyle name="Standard 257 2 2 3 3 5 4" xfId="7786" xr:uid="{00000000-0005-0000-0000-000070100000}"/>
    <cellStyle name="Standard 257 2 2 3 3 5 4 2" xfId="21022" xr:uid="{00000000-0005-0000-0000-000071100000}"/>
    <cellStyle name="Standard 257 2 2 3 3 5 4 2 2" xfId="47494" xr:uid="{00000000-0005-0000-0000-000072100000}"/>
    <cellStyle name="Standard 257 2 2 3 3 5 4 3" xfId="34258" xr:uid="{00000000-0005-0000-0000-000073100000}"/>
    <cellStyle name="Standard 257 2 2 3 3 5 5" xfId="14405" xr:uid="{00000000-0005-0000-0000-000074100000}"/>
    <cellStyle name="Standard 257 2 2 3 3 5 5 2" xfId="40877" xr:uid="{00000000-0005-0000-0000-000075100000}"/>
    <cellStyle name="Standard 257 2 2 3 3 5 6" xfId="28378" xr:uid="{00000000-0005-0000-0000-000076100000}"/>
    <cellStyle name="Standard 257 2 2 3 3 6" xfId="2642" xr:uid="{00000000-0005-0000-0000-000077100000}"/>
    <cellStyle name="Standard 257 2 2 3 3 6 2" xfId="11464" xr:uid="{00000000-0005-0000-0000-000078100000}"/>
    <cellStyle name="Standard 257 2 2 3 3 6 2 2" xfId="24700" xr:uid="{00000000-0005-0000-0000-000079100000}"/>
    <cellStyle name="Standard 257 2 2 3 3 6 2 2 2" xfId="51172" xr:uid="{00000000-0005-0000-0000-00007A100000}"/>
    <cellStyle name="Standard 257 2 2 3 3 6 2 3" xfId="37936" xr:uid="{00000000-0005-0000-0000-00007B100000}"/>
    <cellStyle name="Standard 257 2 2 3 3 6 3" xfId="18083" xr:uid="{00000000-0005-0000-0000-00007C100000}"/>
    <cellStyle name="Standard 257 2 2 3 3 6 3 2" xfId="44555" xr:uid="{00000000-0005-0000-0000-00007D100000}"/>
    <cellStyle name="Standard 257 2 2 3 3 6 4" xfId="29114" xr:uid="{00000000-0005-0000-0000-00007E100000}"/>
    <cellStyle name="Standard 257 2 2 3 3 7" xfId="4847" xr:uid="{00000000-0005-0000-0000-00007F100000}"/>
    <cellStyle name="Standard 257 2 2 3 3 7 2" xfId="9257" xr:uid="{00000000-0005-0000-0000-000080100000}"/>
    <cellStyle name="Standard 257 2 2 3 3 7 2 2" xfId="22493" xr:uid="{00000000-0005-0000-0000-000081100000}"/>
    <cellStyle name="Standard 257 2 2 3 3 7 2 2 2" xfId="48965" xr:uid="{00000000-0005-0000-0000-000082100000}"/>
    <cellStyle name="Standard 257 2 2 3 3 7 2 3" xfId="35729" xr:uid="{00000000-0005-0000-0000-000083100000}"/>
    <cellStyle name="Standard 257 2 2 3 3 7 3" xfId="15876" xr:uid="{00000000-0005-0000-0000-000084100000}"/>
    <cellStyle name="Standard 257 2 2 3 3 7 3 2" xfId="42348" xr:uid="{00000000-0005-0000-0000-000085100000}"/>
    <cellStyle name="Standard 257 2 2 3 3 7 4" xfId="31319" xr:uid="{00000000-0005-0000-0000-000086100000}"/>
    <cellStyle name="Standard 257 2 2 3 3 8" xfId="7052" xr:uid="{00000000-0005-0000-0000-000087100000}"/>
    <cellStyle name="Standard 257 2 2 3 3 8 2" xfId="20288" xr:uid="{00000000-0005-0000-0000-000088100000}"/>
    <cellStyle name="Standard 257 2 2 3 3 8 2 2" xfId="46760" xr:uid="{00000000-0005-0000-0000-000089100000}"/>
    <cellStyle name="Standard 257 2 2 3 3 8 3" xfId="33524" xr:uid="{00000000-0005-0000-0000-00008A100000}"/>
    <cellStyle name="Standard 257 2 2 3 3 9" xfId="13671" xr:uid="{00000000-0005-0000-0000-00008B100000}"/>
    <cellStyle name="Standard 257 2 2 3 3 9 2" xfId="40143" xr:uid="{00000000-0005-0000-0000-00008C100000}"/>
    <cellStyle name="Standard 257 2 2 3 4" xfId="485" xr:uid="{00000000-0005-0000-0000-00008D100000}"/>
    <cellStyle name="Standard 257 2 2 3 4 2" xfId="875" xr:uid="{00000000-0005-0000-0000-00008E100000}"/>
    <cellStyle name="Standard 257 2 2 3 4 2 2" xfId="1624" xr:uid="{00000000-0005-0000-0000-00008F100000}"/>
    <cellStyle name="Standard 257 2 2 3 4 2 2 2" xfId="4567" xr:uid="{00000000-0005-0000-0000-000090100000}"/>
    <cellStyle name="Standard 257 2 2 3 4 2 2 2 2" xfId="13389" xr:uid="{00000000-0005-0000-0000-000091100000}"/>
    <cellStyle name="Standard 257 2 2 3 4 2 2 2 2 2" xfId="26625" xr:uid="{00000000-0005-0000-0000-000092100000}"/>
    <cellStyle name="Standard 257 2 2 3 4 2 2 2 2 2 2" xfId="53097" xr:uid="{00000000-0005-0000-0000-000093100000}"/>
    <cellStyle name="Standard 257 2 2 3 4 2 2 2 2 3" xfId="39861" xr:uid="{00000000-0005-0000-0000-000094100000}"/>
    <cellStyle name="Standard 257 2 2 3 4 2 2 2 3" xfId="20008" xr:uid="{00000000-0005-0000-0000-000095100000}"/>
    <cellStyle name="Standard 257 2 2 3 4 2 2 2 3 2" xfId="46480" xr:uid="{00000000-0005-0000-0000-000096100000}"/>
    <cellStyle name="Standard 257 2 2 3 4 2 2 2 4" xfId="31039" xr:uid="{00000000-0005-0000-0000-000097100000}"/>
    <cellStyle name="Standard 257 2 2 3 4 2 2 3" xfId="6038" xr:uid="{00000000-0005-0000-0000-000098100000}"/>
    <cellStyle name="Standard 257 2 2 3 4 2 2 3 2" xfId="10448" xr:uid="{00000000-0005-0000-0000-000099100000}"/>
    <cellStyle name="Standard 257 2 2 3 4 2 2 3 2 2" xfId="23684" xr:uid="{00000000-0005-0000-0000-00009A100000}"/>
    <cellStyle name="Standard 257 2 2 3 4 2 2 3 2 2 2" xfId="50156" xr:uid="{00000000-0005-0000-0000-00009B100000}"/>
    <cellStyle name="Standard 257 2 2 3 4 2 2 3 2 3" xfId="36920" xr:uid="{00000000-0005-0000-0000-00009C100000}"/>
    <cellStyle name="Standard 257 2 2 3 4 2 2 3 3" xfId="17067" xr:uid="{00000000-0005-0000-0000-00009D100000}"/>
    <cellStyle name="Standard 257 2 2 3 4 2 2 3 3 2" xfId="43539" xr:uid="{00000000-0005-0000-0000-00009E100000}"/>
    <cellStyle name="Standard 257 2 2 3 4 2 2 3 4" xfId="32510" xr:uid="{00000000-0005-0000-0000-00009F100000}"/>
    <cellStyle name="Standard 257 2 2 3 4 2 2 4" xfId="8977" xr:uid="{00000000-0005-0000-0000-0000A0100000}"/>
    <cellStyle name="Standard 257 2 2 3 4 2 2 4 2" xfId="22213" xr:uid="{00000000-0005-0000-0000-0000A1100000}"/>
    <cellStyle name="Standard 257 2 2 3 4 2 2 4 2 2" xfId="48685" xr:uid="{00000000-0005-0000-0000-0000A2100000}"/>
    <cellStyle name="Standard 257 2 2 3 4 2 2 4 3" xfId="35449" xr:uid="{00000000-0005-0000-0000-0000A3100000}"/>
    <cellStyle name="Standard 257 2 2 3 4 2 2 5" xfId="15596" xr:uid="{00000000-0005-0000-0000-0000A4100000}"/>
    <cellStyle name="Standard 257 2 2 3 4 2 2 5 2" xfId="42068" xr:uid="{00000000-0005-0000-0000-0000A5100000}"/>
    <cellStyle name="Standard 257 2 2 3 4 2 2 6" xfId="28098" xr:uid="{00000000-0005-0000-0000-0000A6100000}"/>
    <cellStyle name="Standard 257 2 2 3 4 2 3" xfId="2360" xr:uid="{00000000-0005-0000-0000-0000A7100000}"/>
    <cellStyle name="Standard 257 2 2 3 4 2 3 2" xfId="3831" xr:uid="{00000000-0005-0000-0000-0000A8100000}"/>
    <cellStyle name="Standard 257 2 2 3 4 2 3 2 2" xfId="12653" xr:uid="{00000000-0005-0000-0000-0000A9100000}"/>
    <cellStyle name="Standard 257 2 2 3 4 2 3 2 2 2" xfId="25889" xr:uid="{00000000-0005-0000-0000-0000AA100000}"/>
    <cellStyle name="Standard 257 2 2 3 4 2 3 2 2 2 2" xfId="52361" xr:uid="{00000000-0005-0000-0000-0000AB100000}"/>
    <cellStyle name="Standard 257 2 2 3 4 2 3 2 2 3" xfId="39125" xr:uid="{00000000-0005-0000-0000-0000AC100000}"/>
    <cellStyle name="Standard 257 2 2 3 4 2 3 2 3" xfId="19272" xr:uid="{00000000-0005-0000-0000-0000AD100000}"/>
    <cellStyle name="Standard 257 2 2 3 4 2 3 2 3 2" xfId="45744" xr:uid="{00000000-0005-0000-0000-0000AE100000}"/>
    <cellStyle name="Standard 257 2 2 3 4 2 3 2 4" xfId="30303" xr:uid="{00000000-0005-0000-0000-0000AF100000}"/>
    <cellStyle name="Standard 257 2 2 3 4 2 3 3" xfId="6773" xr:uid="{00000000-0005-0000-0000-0000B0100000}"/>
    <cellStyle name="Standard 257 2 2 3 4 2 3 3 2" xfId="11183" xr:uid="{00000000-0005-0000-0000-0000B1100000}"/>
    <cellStyle name="Standard 257 2 2 3 4 2 3 3 2 2" xfId="24419" xr:uid="{00000000-0005-0000-0000-0000B2100000}"/>
    <cellStyle name="Standard 257 2 2 3 4 2 3 3 2 2 2" xfId="50891" xr:uid="{00000000-0005-0000-0000-0000B3100000}"/>
    <cellStyle name="Standard 257 2 2 3 4 2 3 3 2 3" xfId="37655" xr:uid="{00000000-0005-0000-0000-0000B4100000}"/>
    <cellStyle name="Standard 257 2 2 3 4 2 3 3 3" xfId="17802" xr:uid="{00000000-0005-0000-0000-0000B5100000}"/>
    <cellStyle name="Standard 257 2 2 3 4 2 3 3 3 2" xfId="44274" xr:uid="{00000000-0005-0000-0000-0000B6100000}"/>
    <cellStyle name="Standard 257 2 2 3 4 2 3 3 4" xfId="33245" xr:uid="{00000000-0005-0000-0000-0000B7100000}"/>
    <cellStyle name="Standard 257 2 2 3 4 2 3 4" xfId="8241" xr:uid="{00000000-0005-0000-0000-0000B8100000}"/>
    <cellStyle name="Standard 257 2 2 3 4 2 3 4 2" xfId="21477" xr:uid="{00000000-0005-0000-0000-0000B9100000}"/>
    <cellStyle name="Standard 257 2 2 3 4 2 3 4 2 2" xfId="47949" xr:uid="{00000000-0005-0000-0000-0000BA100000}"/>
    <cellStyle name="Standard 257 2 2 3 4 2 3 4 3" xfId="34713" xr:uid="{00000000-0005-0000-0000-0000BB100000}"/>
    <cellStyle name="Standard 257 2 2 3 4 2 3 5" xfId="14860" xr:uid="{00000000-0005-0000-0000-0000BC100000}"/>
    <cellStyle name="Standard 257 2 2 3 4 2 3 5 2" xfId="41332" xr:uid="{00000000-0005-0000-0000-0000BD100000}"/>
    <cellStyle name="Standard 257 2 2 3 4 2 3 6" xfId="28833" xr:uid="{00000000-0005-0000-0000-0000BE100000}"/>
    <cellStyle name="Standard 257 2 2 3 4 2 4" xfId="3097" xr:uid="{00000000-0005-0000-0000-0000BF100000}"/>
    <cellStyle name="Standard 257 2 2 3 4 2 4 2" xfId="11919" xr:uid="{00000000-0005-0000-0000-0000C0100000}"/>
    <cellStyle name="Standard 257 2 2 3 4 2 4 2 2" xfId="25155" xr:uid="{00000000-0005-0000-0000-0000C1100000}"/>
    <cellStyle name="Standard 257 2 2 3 4 2 4 2 2 2" xfId="51627" xr:uid="{00000000-0005-0000-0000-0000C2100000}"/>
    <cellStyle name="Standard 257 2 2 3 4 2 4 2 3" xfId="38391" xr:uid="{00000000-0005-0000-0000-0000C3100000}"/>
    <cellStyle name="Standard 257 2 2 3 4 2 4 3" xfId="18538" xr:uid="{00000000-0005-0000-0000-0000C4100000}"/>
    <cellStyle name="Standard 257 2 2 3 4 2 4 3 2" xfId="45010" xr:uid="{00000000-0005-0000-0000-0000C5100000}"/>
    <cellStyle name="Standard 257 2 2 3 4 2 4 4" xfId="29569" xr:uid="{00000000-0005-0000-0000-0000C6100000}"/>
    <cellStyle name="Standard 257 2 2 3 4 2 5" xfId="5302" xr:uid="{00000000-0005-0000-0000-0000C7100000}"/>
    <cellStyle name="Standard 257 2 2 3 4 2 5 2" xfId="9712" xr:uid="{00000000-0005-0000-0000-0000C8100000}"/>
    <cellStyle name="Standard 257 2 2 3 4 2 5 2 2" xfId="22948" xr:uid="{00000000-0005-0000-0000-0000C9100000}"/>
    <cellStyle name="Standard 257 2 2 3 4 2 5 2 2 2" xfId="49420" xr:uid="{00000000-0005-0000-0000-0000CA100000}"/>
    <cellStyle name="Standard 257 2 2 3 4 2 5 2 3" xfId="36184" xr:uid="{00000000-0005-0000-0000-0000CB100000}"/>
    <cellStyle name="Standard 257 2 2 3 4 2 5 3" xfId="16331" xr:uid="{00000000-0005-0000-0000-0000CC100000}"/>
    <cellStyle name="Standard 257 2 2 3 4 2 5 3 2" xfId="42803" xr:uid="{00000000-0005-0000-0000-0000CD100000}"/>
    <cellStyle name="Standard 257 2 2 3 4 2 5 4" xfId="31774" xr:uid="{00000000-0005-0000-0000-0000CE100000}"/>
    <cellStyle name="Standard 257 2 2 3 4 2 6" xfId="7507" xr:uid="{00000000-0005-0000-0000-0000CF100000}"/>
    <cellStyle name="Standard 257 2 2 3 4 2 6 2" xfId="20743" xr:uid="{00000000-0005-0000-0000-0000D0100000}"/>
    <cellStyle name="Standard 257 2 2 3 4 2 6 2 2" xfId="47215" xr:uid="{00000000-0005-0000-0000-0000D1100000}"/>
    <cellStyle name="Standard 257 2 2 3 4 2 6 3" xfId="33979" xr:uid="{00000000-0005-0000-0000-0000D2100000}"/>
    <cellStyle name="Standard 257 2 2 3 4 2 7" xfId="14126" xr:uid="{00000000-0005-0000-0000-0000D3100000}"/>
    <cellStyle name="Standard 257 2 2 3 4 2 7 2" xfId="40598" xr:uid="{00000000-0005-0000-0000-0000D4100000}"/>
    <cellStyle name="Standard 257 2 2 3 4 2 8" xfId="27362" xr:uid="{00000000-0005-0000-0000-0000D5100000}"/>
    <cellStyle name="Standard 257 2 2 3 4 3" xfId="1258" xr:uid="{00000000-0005-0000-0000-0000D6100000}"/>
    <cellStyle name="Standard 257 2 2 3 4 3 2" xfId="4201" xr:uid="{00000000-0005-0000-0000-0000D7100000}"/>
    <cellStyle name="Standard 257 2 2 3 4 3 2 2" xfId="13023" xr:uid="{00000000-0005-0000-0000-0000D8100000}"/>
    <cellStyle name="Standard 257 2 2 3 4 3 2 2 2" xfId="26259" xr:uid="{00000000-0005-0000-0000-0000D9100000}"/>
    <cellStyle name="Standard 257 2 2 3 4 3 2 2 2 2" xfId="52731" xr:uid="{00000000-0005-0000-0000-0000DA100000}"/>
    <cellStyle name="Standard 257 2 2 3 4 3 2 2 3" xfId="39495" xr:uid="{00000000-0005-0000-0000-0000DB100000}"/>
    <cellStyle name="Standard 257 2 2 3 4 3 2 3" xfId="19642" xr:uid="{00000000-0005-0000-0000-0000DC100000}"/>
    <cellStyle name="Standard 257 2 2 3 4 3 2 3 2" xfId="46114" xr:uid="{00000000-0005-0000-0000-0000DD100000}"/>
    <cellStyle name="Standard 257 2 2 3 4 3 2 4" xfId="30673" xr:uid="{00000000-0005-0000-0000-0000DE100000}"/>
    <cellStyle name="Standard 257 2 2 3 4 3 3" xfId="5672" xr:uid="{00000000-0005-0000-0000-0000DF100000}"/>
    <cellStyle name="Standard 257 2 2 3 4 3 3 2" xfId="10082" xr:uid="{00000000-0005-0000-0000-0000E0100000}"/>
    <cellStyle name="Standard 257 2 2 3 4 3 3 2 2" xfId="23318" xr:uid="{00000000-0005-0000-0000-0000E1100000}"/>
    <cellStyle name="Standard 257 2 2 3 4 3 3 2 2 2" xfId="49790" xr:uid="{00000000-0005-0000-0000-0000E2100000}"/>
    <cellStyle name="Standard 257 2 2 3 4 3 3 2 3" xfId="36554" xr:uid="{00000000-0005-0000-0000-0000E3100000}"/>
    <cellStyle name="Standard 257 2 2 3 4 3 3 3" xfId="16701" xr:uid="{00000000-0005-0000-0000-0000E4100000}"/>
    <cellStyle name="Standard 257 2 2 3 4 3 3 3 2" xfId="43173" xr:uid="{00000000-0005-0000-0000-0000E5100000}"/>
    <cellStyle name="Standard 257 2 2 3 4 3 3 4" xfId="32144" xr:uid="{00000000-0005-0000-0000-0000E6100000}"/>
    <cellStyle name="Standard 257 2 2 3 4 3 4" xfId="8611" xr:uid="{00000000-0005-0000-0000-0000E7100000}"/>
    <cellStyle name="Standard 257 2 2 3 4 3 4 2" xfId="21847" xr:uid="{00000000-0005-0000-0000-0000E8100000}"/>
    <cellStyle name="Standard 257 2 2 3 4 3 4 2 2" xfId="48319" xr:uid="{00000000-0005-0000-0000-0000E9100000}"/>
    <cellStyle name="Standard 257 2 2 3 4 3 4 3" xfId="35083" xr:uid="{00000000-0005-0000-0000-0000EA100000}"/>
    <cellStyle name="Standard 257 2 2 3 4 3 5" xfId="15230" xr:uid="{00000000-0005-0000-0000-0000EB100000}"/>
    <cellStyle name="Standard 257 2 2 3 4 3 5 2" xfId="41702" xr:uid="{00000000-0005-0000-0000-0000EC100000}"/>
    <cellStyle name="Standard 257 2 2 3 4 3 6" xfId="27732" xr:uid="{00000000-0005-0000-0000-0000ED100000}"/>
    <cellStyle name="Standard 257 2 2 3 4 4" xfId="1994" xr:uid="{00000000-0005-0000-0000-0000EE100000}"/>
    <cellStyle name="Standard 257 2 2 3 4 4 2" xfId="3465" xr:uid="{00000000-0005-0000-0000-0000EF100000}"/>
    <cellStyle name="Standard 257 2 2 3 4 4 2 2" xfId="12287" xr:uid="{00000000-0005-0000-0000-0000F0100000}"/>
    <cellStyle name="Standard 257 2 2 3 4 4 2 2 2" xfId="25523" xr:uid="{00000000-0005-0000-0000-0000F1100000}"/>
    <cellStyle name="Standard 257 2 2 3 4 4 2 2 2 2" xfId="51995" xr:uid="{00000000-0005-0000-0000-0000F2100000}"/>
    <cellStyle name="Standard 257 2 2 3 4 4 2 2 3" xfId="38759" xr:uid="{00000000-0005-0000-0000-0000F3100000}"/>
    <cellStyle name="Standard 257 2 2 3 4 4 2 3" xfId="18906" xr:uid="{00000000-0005-0000-0000-0000F4100000}"/>
    <cellStyle name="Standard 257 2 2 3 4 4 2 3 2" xfId="45378" xr:uid="{00000000-0005-0000-0000-0000F5100000}"/>
    <cellStyle name="Standard 257 2 2 3 4 4 2 4" xfId="29937" xr:uid="{00000000-0005-0000-0000-0000F6100000}"/>
    <cellStyle name="Standard 257 2 2 3 4 4 3" xfId="6407" xr:uid="{00000000-0005-0000-0000-0000F7100000}"/>
    <cellStyle name="Standard 257 2 2 3 4 4 3 2" xfId="10817" xr:uid="{00000000-0005-0000-0000-0000F8100000}"/>
    <cellStyle name="Standard 257 2 2 3 4 4 3 2 2" xfId="24053" xr:uid="{00000000-0005-0000-0000-0000F9100000}"/>
    <cellStyle name="Standard 257 2 2 3 4 4 3 2 2 2" xfId="50525" xr:uid="{00000000-0005-0000-0000-0000FA100000}"/>
    <cellStyle name="Standard 257 2 2 3 4 4 3 2 3" xfId="37289" xr:uid="{00000000-0005-0000-0000-0000FB100000}"/>
    <cellStyle name="Standard 257 2 2 3 4 4 3 3" xfId="17436" xr:uid="{00000000-0005-0000-0000-0000FC100000}"/>
    <cellStyle name="Standard 257 2 2 3 4 4 3 3 2" xfId="43908" xr:uid="{00000000-0005-0000-0000-0000FD100000}"/>
    <cellStyle name="Standard 257 2 2 3 4 4 3 4" xfId="32879" xr:uid="{00000000-0005-0000-0000-0000FE100000}"/>
    <cellStyle name="Standard 257 2 2 3 4 4 4" xfId="7875" xr:uid="{00000000-0005-0000-0000-0000FF100000}"/>
    <cellStyle name="Standard 257 2 2 3 4 4 4 2" xfId="21111" xr:uid="{00000000-0005-0000-0000-000000110000}"/>
    <cellStyle name="Standard 257 2 2 3 4 4 4 2 2" xfId="47583" xr:uid="{00000000-0005-0000-0000-000001110000}"/>
    <cellStyle name="Standard 257 2 2 3 4 4 4 3" xfId="34347" xr:uid="{00000000-0005-0000-0000-000002110000}"/>
    <cellStyle name="Standard 257 2 2 3 4 4 5" xfId="14494" xr:uid="{00000000-0005-0000-0000-000003110000}"/>
    <cellStyle name="Standard 257 2 2 3 4 4 5 2" xfId="40966" xr:uid="{00000000-0005-0000-0000-000004110000}"/>
    <cellStyle name="Standard 257 2 2 3 4 4 6" xfId="28467" xr:uid="{00000000-0005-0000-0000-000005110000}"/>
    <cellStyle name="Standard 257 2 2 3 4 5" xfId="2731" xr:uid="{00000000-0005-0000-0000-000006110000}"/>
    <cellStyle name="Standard 257 2 2 3 4 5 2" xfId="11553" xr:uid="{00000000-0005-0000-0000-000007110000}"/>
    <cellStyle name="Standard 257 2 2 3 4 5 2 2" xfId="24789" xr:uid="{00000000-0005-0000-0000-000008110000}"/>
    <cellStyle name="Standard 257 2 2 3 4 5 2 2 2" xfId="51261" xr:uid="{00000000-0005-0000-0000-000009110000}"/>
    <cellStyle name="Standard 257 2 2 3 4 5 2 3" xfId="38025" xr:uid="{00000000-0005-0000-0000-00000A110000}"/>
    <cellStyle name="Standard 257 2 2 3 4 5 3" xfId="18172" xr:uid="{00000000-0005-0000-0000-00000B110000}"/>
    <cellStyle name="Standard 257 2 2 3 4 5 3 2" xfId="44644" xr:uid="{00000000-0005-0000-0000-00000C110000}"/>
    <cellStyle name="Standard 257 2 2 3 4 5 4" xfId="29203" xr:uid="{00000000-0005-0000-0000-00000D110000}"/>
    <cellStyle name="Standard 257 2 2 3 4 6" xfId="4936" xr:uid="{00000000-0005-0000-0000-00000E110000}"/>
    <cellStyle name="Standard 257 2 2 3 4 6 2" xfId="9346" xr:uid="{00000000-0005-0000-0000-00000F110000}"/>
    <cellStyle name="Standard 257 2 2 3 4 6 2 2" xfId="22582" xr:uid="{00000000-0005-0000-0000-000010110000}"/>
    <cellStyle name="Standard 257 2 2 3 4 6 2 2 2" xfId="49054" xr:uid="{00000000-0005-0000-0000-000011110000}"/>
    <cellStyle name="Standard 257 2 2 3 4 6 2 3" xfId="35818" xr:uid="{00000000-0005-0000-0000-000012110000}"/>
    <cellStyle name="Standard 257 2 2 3 4 6 3" xfId="15965" xr:uid="{00000000-0005-0000-0000-000013110000}"/>
    <cellStyle name="Standard 257 2 2 3 4 6 3 2" xfId="42437" xr:uid="{00000000-0005-0000-0000-000014110000}"/>
    <cellStyle name="Standard 257 2 2 3 4 6 4" xfId="31408" xr:uid="{00000000-0005-0000-0000-000015110000}"/>
    <cellStyle name="Standard 257 2 2 3 4 7" xfId="7141" xr:uid="{00000000-0005-0000-0000-000016110000}"/>
    <cellStyle name="Standard 257 2 2 3 4 7 2" xfId="20377" xr:uid="{00000000-0005-0000-0000-000017110000}"/>
    <cellStyle name="Standard 257 2 2 3 4 7 2 2" xfId="46849" xr:uid="{00000000-0005-0000-0000-000018110000}"/>
    <cellStyle name="Standard 257 2 2 3 4 7 3" xfId="33613" xr:uid="{00000000-0005-0000-0000-000019110000}"/>
    <cellStyle name="Standard 257 2 2 3 4 8" xfId="13760" xr:uid="{00000000-0005-0000-0000-00001A110000}"/>
    <cellStyle name="Standard 257 2 2 3 4 8 2" xfId="40232" xr:uid="{00000000-0005-0000-0000-00001B110000}"/>
    <cellStyle name="Standard 257 2 2 3 4 9" xfId="26996" xr:uid="{00000000-0005-0000-0000-00001C110000}"/>
    <cellStyle name="Standard 257 2 2 3 5" xfId="475" xr:uid="{00000000-0005-0000-0000-00001D110000}"/>
    <cellStyle name="Standard 257 2 2 3 5 2" xfId="865" xr:uid="{00000000-0005-0000-0000-00001E110000}"/>
    <cellStyle name="Standard 257 2 2 3 5 2 2" xfId="1614" xr:uid="{00000000-0005-0000-0000-00001F110000}"/>
    <cellStyle name="Standard 257 2 2 3 5 2 2 2" xfId="4557" xr:uid="{00000000-0005-0000-0000-000020110000}"/>
    <cellStyle name="Standard 257 2 2 3 5 2 2 2 2" xfId="13379" xr:uid="{00000000-0005-0000-0000-000021110000}"/>
    <cellStyle name="Standard 257 2 2 3 5 2 2 2 2 2" xfId="26615" xr:uid="{00000000-0005-0000-0000-000022110000}"/>
    <cellStyle name="Standard 257 2 2 3 5 2 2 2 2 2 2" xfId="53087" xr:uid="{00000000-0005-0000-0000-000023110000}"/>
    <cellStyle name="Standard 257 2 2 3 5 2 2 2 2 3" xfId="39851" xr:uid="{00000000-0005-0000-0000-000024110000}"/>
    <cellStyle name="Standard 257 2 2 3 5 2 2 2 3" xfId="19998" xr:uid="{00000000-0005-0000-0000-000025110000}"/>
    <cellStyle name="Standard 257 2 2 3 5 2 2 2 3 2" xfId="46470" xr:uid="{00000000-0005-0000-0000-000026110000}"/>
    <cellStyle name="Standard 257 2 2 3 5 2 2 2 4" xfId="31029" xr:uid="{00000000-0005-0000-0000-000027110000}"/>
    <cellStyle name="Standard 257 2 2 3 5 2 2 3" xfId="6028" xr:uid="{00000000-0005-0000-0000-000028110000}"/>
    <cellStyle name="Standard 257 2 2 3 5 2 2 3 2" xfId="10438" xr:uid="{00000000-0005-0000-0000-000029110000}"/>
    <cellStyle name="Standard 257 2 2 3 5 2 2 3 2 2" xfId="23674" xr:uid="{00000000-0005-0000-0000-00002A110000}"/>
    <cellStyle name="Standard 257 2 2 3 5 2 2 3 2 2 2" xfId="50146" xr:uid="{00000000-0005-0000-0000-00002B110000}"/>
    <cellStyle name="Standard 257 2 2 3 5 2 2 3 2 3" xfId="36910" xr:uid="{00000000-0005-0000-0000-00002C110000}"/>
    <cellStyle name="Standard 257 2 2 3 5 2 2 3 3" xfId="17057" xr:uid="{00000000-0005-0000-0000-00002D110000}"/>
    <cellStyle name="Standard 257 2 2 3 5 2 2 3 3 2" xfId="43529" xr:uid="{00000000-0005-0000-0000-00002E110000}"/>
    <cellStyle name="Standard 257 2 2 3 5 2 2 3 4" xfId="32500" xr:uid="{00000000-0005-0000-0000-00002F110000}"/>
    <cellStyle name="Standard 257 2 2 3 5 2 2 4" xfId="8967" xr:uid="{00000000-0005-0000-0000-000030110000}"/>
    <cellStyle name="Standard 257 2 2 3 5 2 2 4 2" xfId="22203" xr:uid="{00000000-0005-0000-0000-000031110000}"/>
    <cellStyle name="Standard 257 2 2 3 5 2 2 4 2 2" xfId="48675" xr:uid="{00000000-0005-0000-0000-000032110000}"/>
    <cellStyle name="Standard 257 2 2 3 5 2 2 4 3" xfId="35439" xr:uid="{00000000-0005-0000-0000-000033110000}"/>
    <cellStyle name="Standard 257 2 2 3 5 2 2 5" xfId="15586" xr:uid="{00000000-0005-0000-0000-000034110000}"/>
    <cellStyle name="Standard 257 2 2 3 5 2 2 5 2" xfId="42058" xr:uid="{00000000-0005-0000-0000-000035110000}"/>
    <cellStyle name="Standard 257 2 2 3 5 2 2 6" xfId="28088" xr:uid="{00000000-0005-0000-0000-000036110000}"/>
    <cellStyle name="Standard 257 2 2 3 5 2 3" xfId="2350" xr:uid="{00000000-0005-0000-0000-000037110000}"/>
    <cellStyle name="Standard 257 2 2 3 5 2 3 2" xfId="3821" xr:uid="{00000000-0005-0000-0000-000038110000}"/>
    <cellStyle name="Standard 257 2 2 3 5 2 3 2 2" xfId="12643" xr:uid="{00000000-0005-0000-0000-000039110000}"/>
    <cellStyle name="Standard 257 2 2 3 5 2 3 2 2 2" xfId="25879" xr:uid="{00000000-0005-0000-0000-00003A110000}"/>
    <cellStyle name="Standard 257 2 2 3 5 2 3 2 2 2 2" xfId="52351" xr:uid="{00000000-0005-0000-0000-00003B110000}"/>
    <cellStyle name="Standard 257 2 2 3 5 2 3 2 2 3" xfId="39115" xr:uid="{00000000-0005-0000-0000-00003C110000}"/>
    <cellStyle name="Standard 257 2 2 3 5 2 3 2 3" xfId="19262" xr:uid="{00000000-0005-0000-0000-00003D110000}"/>
    <cellStyle name="Standard 257 2 2 3 5 2 3 2 3 2" xfId="45734" xr:uid="{00000000-0005-0000-0000-00003E110000}"/>
    <cellStyle name="Standard 257 2 2 3 5 2 3 2 4" xfId="30293" xr:uid="{00000000-0005-0000-0000-00003F110000}"/>
    <cellStyle name="Standard 257 2 2 3 5 2 3 3" xfId="6763" xr:uid="{00000000-0005-0000-0000-000040110000}"/>
    <cellStyle name="Standard 257 2 2 3 5 2 3 3 2" xfId="11173" xr:uid="{00000000-0005-0000-0000-000041110000}"/>
    <cellStyle name="Standard 257 2 2 3 5 2 3 3 2 2" xfId="24409" xr:uid="{00000000-0005-0000-0000-000042110000}"/>
    <cellStyle name="Standard 257 2 2 3 5 2 3 3 2 2 2" xfId="50881" xr:uid="{00000000-0005-0000-0000-000043110000}"/>
    <cellStyle name="Standard 257 2 2 3 5 2 3 3 2 3" xfId="37645" xr:uid="{00000000-0005-0000-0000-000044110000}"/>
    <cellStyle name="Standard 257 2 2 3 5 2 3 3 3" xfId="17792" xr:uid="{00000000-0005-0000-0000-000045110000}"/>
    <cellStyle name="Standard 257 2 2 3 5 2 3 3 3 2" xfId="44264" xr:uid="{00000000-0005-0000-0000-000046110000}"/>
    <cellStyle name="Standard 257 2 2 3 5 2 3 3 4" xfId="33235" xr:uid="{00000000-0005-0000-0000-000047110000}"/>
    <cellStyle name="Standard 257 2 2 3 5 2 3 4" xfId="8231" xr:uid="{00000000-0005-0000-0000-000048110000}"/>
    <cellStyle name="Standard 257 2 2 3 5 2 3 4 2" xfId="21467" xr:uid="{00000000-0005-0000-0000-000049110000}"/>
    <cellStyle name="Standard 257 2 2 3 5 2 3 4 2 2" xfId="47939" xr:uid="{00000000-0005-0000-0000-00004A110000}"/>
    <cellStyle name="Standard 257 2 2 3 5 2 3 4 3" xfId="34703" xr:uid="{00000000-0005-0000-0000-00004B110000}"/>
    <cellStyle name="Standard 257 2 2 3 5 2 3 5" xfId="14850" xr:uid="{00000000-0005-0000-0000-00004C110000}"/>
    <cellStyle name="Standard 257 2 2 3 5 2 3 5 2" xfId="41322" xr:uid="{00000000-0005-0000-0000-00004D110000}"/>
    <cellStyle name="Standard 257 2 2 3 5 2 3 6" xfId="28823" xr:uid="{00000000-0005-0000-0000-00004E110000}"/>
    <cellStyle name="Standard 257 2 2 3 5 2 4" xfId="3087" xr:uid="{00000000-0005-0000-0000-00004F110000}"/>
    <cellStyle name="Standard 257 2 2 3 5 2 4 2" xfId="11909" xr:uid="{00000000-0005-0000-0000-000050110000}"/>
    <cellStyle name="Standard 257 2 2 3 5 2 4 2 2" xfId="25145" xr:uid="{00000000-0005-0000-0000-000051110000}"/>
    <cellStyle name="Standard 257 2 2 3 5 2 4 2 2 2" xfId="51617" xr:uid="{00000000-0005-0000-0000-000052110000}"/>
    <cellStyle name="Standard 257 2 2 3 5 2 4 2 3" xfId="38381" xr:uid="{00000000-0005-0000-0000-000053110000}"/>
    <cellStyle name="Standard 257 2 2 3 5 2 4 3" xfId="18528" xr:uid="{00000000-0005-0000-0000-000054110000}"/>
    <cellStyle name="Standard 257 2 2 3 5 2 4 3 2" xfId="45000" xr:uid="{00000000-0005-0000-0000-000055110000}"/>
    <cellStyle name="Standard 257 2 2 3 5 2 4 4" xfId="29559" xr:uid="{00000000-0005-0000-0000-000056110000}"/>
    <cellStyle name="Standard 257 2 2 3 5 2 5" xfId="5292" xr:uid="{00000000-0005-0000-0000-000057110000}"/>
    <cellStyle name="Standard 257 2 2 3 5 2 5 2" xfId="9702" xr:uid="{00000000-0005-0000-0000-000058110000}"/>
    <cellStyle name="Standard 257 2 2 3 5 2 5 2 2" xfId="22938" xr:uid="{00000000-0005-0000-0000-000059110000}"/>
    <cellStyle name="Standard 257 2 2 3 5 2 5 2 2 2" xfId="49410" xr:uid="{00000000-0005-0000-0000-00005A110000}"/>
    <cellStyle name="Standard 257 2 2 3 5 2 5 2 3" xfId="36174" xr:uid="{00000000-0005-0000-0000-00005B110000}"/>
    <cellStyle name="Standard 257 2 2 3 5 2 5 3" xfId="16321" xr:uid="{00000000-0005-0000-0000-00005C110000}"/>
    <cellStyle name="Standard 257 2 2 3 5 2 5 3 2" xfId="42793" xr:uid="{00000000-0005-0000-0000-00005D110000}"/>
    <cellStyle name="Standard 257 2 2 3 5 2 5 4" xfId="31764" xr:uid="{00000000-0005-0000-0000-00005E110000}"/>
    <cellStyle name="Standard 257 2 2 3 5 2 6" xfId="7497" xr:uid="{00000000-0005-0000-0000-00005F110000}"/>
    <cellStyle name="Standard 257 2 2 3 5 2 6 2" xfId="20733" xr:uid="{00000000-0005-0000-0000-000060110000}"/>
    <cellStyle name="Standard 257 2 2 3 5 2 6 2 2" xfId="47205" xr:uid="{00000000-0005-0000-0000-000061110000}"/>
    <cellStyle name="Standard 257 2 2 3 5 2 6 3" xfId="33969" xr:uid="{00000000-0005-0000-0000-000062110000}"/>
    <cellStyle name="Standard 257 2 2 3 5 2 7" xfId="14116" xr:uid="{00000000-0005-0000-0000-000063110000}"/>
    <cellStyle name="Standard 257 2 2 3 5 2 7 2" xfId="40588" xr:uid="{00000000-0005-0000-0000-000064110000}"/>
    <cellStyle name="Standard 257 2 2 3 5 2 8" xfId="27352" xr:uid="{00000000-0005-0000-0000-000065110000}"/>
    <cellStyle name="Standard 257 2 2 3 5 3" xfId="1248" xr:uid="{00000000-0005-0000-0000-000066110000}"/>
    <cellStyle name="Standard 257 2 2 3 5 3 2" xfId="4191" xr:uid="{00000000-0005-0000-0000-000067110000}"/>
    <cellStyle name="Standard 257 2 2 3 5 3 2 2" xfId="13013" xr:uid="{00000000-0005-0000-0000-000068110000}"/>
    <cellStyle name="Standard 257 2 2 3 5 3 2 2 2" xfId="26249" xr:uid="{00000000-0005-0000-0000-000069110000}"/>
    <cellStyle name="Standard 257 2 2 3 5 3 2 2 2 2" xfId="52721" xr:uid="{00000000-0005-0000-0000-00006A110000}"/>
    <cellStyle name="Standard 257 2 2 3 5 3 2 2 3" xfId="39485" xr:uid="{00000000-0005-0000-0000-00006B110000}"/>
    <cellStyle name="Standard 257 2 2 3 5 3 2 3" xfId="19632" xr:uid="{00000000-0005-0000-0000-00006C110000}"/>
    <cellStyle name="Standard 257 2 2 3 5 3 2 3 2" xfId="46104" xr:uid="{00000000-0005-0000-0000-00006D110000}"/>
    <cellStyle name="Standard 257 2 2 3 5 3 2 4" xfId="30663" xr:uid="{00000000-0005-0000-0000-00006E110000}"/>
    <cellStyle name="Standard 257 2 2 3 5 3 3" xfId="5662" xr:uid="{00000000-0005-0000-0000-00006F110000}"/>
    <cellStyle name="Standard 257 2 2 3 5 3 3 2" xfId="10072" xr:uid="{00000000-0005-0000-0000-000070110000}"/>
    <cellStyle name="Standard 257 2 2 3 5 3 3 2 2" xfId="23308" xr:uid="{00000000-0005-0000-0000-000071110000}"/>
    <cellStyle name="Standard 257 2 2 3 5 3 3 2 2 2" xfId="49780" xr:uid="{00000000-0005-0000-0000-000072110000}"/>
    <cellStyle name="Standard 257 2 2 3 5 3 3 2 3" xfId="36544" xr:uid="{00000000-0005-0000-0000-000073110000}"/>
    <cellStyle name="Standard 257 2 2 3 5 3 3 3" xfId="16691" xr:uid="{00000000-0005-0000-0000-000074110000}"/>
    <cellStyle name="Standard 257 2 2 3 5 3 3 3 2" xfId="43163" xr:uid="{00000000-0005-0000-0000-000075110000}"/>
    <cellStyle name="Standard 257 2 2 3 5 3 3 4" xfId="32134" xr:uid="{00000000-0005-0000-0000-000076110000}"/>
    <cellStyle name="Standard 257 2 2 3 5 3 4" xfId="8601" xr:uid="{00000000-0005-0000-0000-000077110000}"/>
    <cellStyle name="Standard 257 2 2 3 5 3 4 2" xfId="21837" xr:uid="{00000000-0005-0000-0000-000078110000}"/>
    <cellStyle name="Standard 257 2 2 3 5 3 4 2 2" xfId="48309" xr:uid="{00000000-0005-0000-0000-000079110000}"/>
    <cellStyle name="Standard 257 2 2 3 5 3 4 3" xfId="35073" xr:uid="{00000000-0005-0000-0000-00007A110000}"/>
    <cellStyle name="Standard 257 2 2 3 5 3 5" xfId="15220" xr:uid="{00000000-0005-0000-0000-00007B110000}"/>
    <cellStyle name="Standard 257 2 2 3 5 3 5 2" xfId="41692" xr:uid="{00000000-0005-0000-0000-00007C110000}"/>
    <cellStyle name="Standard 257 2 2 3 5 3 6" xfId="27722" xr:uid="{00000000-0005-0000-0000-00007D110000}"/>
    <cellStyle name="Standard 257 2 2 3 5 4" xfId="1984" xr:uid="{00000000-0005-0000-0000-00007E110000}"/>
    <cellStyle name="Standard 257 2 2 3 5 4 2" xfId="3455" xr:uid="{00000000-0005-0000-0000-00007F110000}"/>
    <cellStyle name="Standard 257 2 2 3 5 4 2 2" xfId="12277" xr:uid="{00000000-0005-0000-0000-000080110000}"/>
    <cellStyle name="Standard 257 2 2 3 5 4 2 2 2" xfId="25513" xr:uid="{00000000-0005-0000-0000-000081110000}"/>
    <cellStyle name="Standard 257 2 2 3 5 4 2 2 2 2" xfId="51985" xr:uid="{00000000-0005-0000-0000-000082110000}"/>
    <cellStyle name="Standard 257 2 2 3 5 4 2 2 3" xfId="38749" xr:uid="{00000000-0005-0000-0000-000083110000}"/>
    <cellStyle name="Standard 257 2 2 3 5 4 2 3" xfId="18896" xr:uid="{00000000-0005-0000-0000-000084110000}"/>
    <cellStyle name="Standard 257 2 2 3 5 4 2 3 2" xfId="45368" xr:uid="{00000000-0005-0000-0000-000085110000}"/>
    <cellStyle name="Standard 257 2 2 3 5 4 2 4" xfId="29927" xr:uid="{00000000-0005-0000-0000-000086110000}"/>
    <cellStyle name="Standard 257 2 2 3 5 4 3" xfId="6397" xr:uid="{00000000-0005-0000-0000-000087110000}"/>
    <cellStyle name="Standard 257 2 2 3 5 4 3 2" xfId="10807" xr:uid="{00000000-0005-0000-0000-000088110000}"/>
    <cellStyle name="Standard 257 2 2 3 5 4 3 2 2" xfId="24043" xr:uid="{00000000-0005-0000-0000-000089110000}"/>
    <cellStyle name="Standard 257 2 2 3 5 4 3 2 2 2" xfId="50515" xr:uid="{00000000-0005-0000-0000-00008A110000}"/>
    <cellStyle name="Standard 257 2 2 3 5 4 3 2 3" xfId="37279" xr:uid="{00000000-0005-0000-0000-00008B110000}"/>
    <cellStyle name="Standard 257 2 2 3 5 4 3 3" xfId="17426" xr:uid="{00000000-0005-0000-0000-00008C110000}"/>
    <cellStyle name="Standard 257 2 2 3 5 4 3 3 2" xfId="43898" xr:uid="{00000000-0005-0000-0000-00008D110000}"/>
    <cellStyle name="Standard 257 2 2 3 5 4 3 4" xfId="32869" xr:uid="{00000000-0005-0000-0000-00008E110000}"/>
    <cellStyle name="Standard 257 2 2 3 5 4 4" xfId="7865" xr:uid="{00000000-0005-0000-0000-00008F110000}"/>
    <cellStyle name="Standard 257 2 2 3 5 4 4 2" xfId="21101" xr:uid="{00000000-0005-0000-0000-000090110000}"/>
    <cellStyle name="Standard 257 2 2 3 5 4 4 2 2" xfId="47573" xr:uid="{00000000-0005-0000-0000-000091110000}"/>
    <cellStyle name="Standard 257 2 2 3 5 4 4 3" xfId="34337" xr:uid="{00000000-0005-0000-0000-000092110000}"/>
    <cellStyle name="Standard 257 2 2 3 5 4 5" xfId="14484" xr:uid="{00000000-0005-0000-0000-000093110000}"/>
    <cellStyle name="Standard 257 2 2 3 5 4 5 2" xfId="40956" xr:uid="{00000000-0005-0000-0000-000094110000}"/>
    <cellStyle name="Standard 257 2 2 3 5 4 6" xfId="28457" xr:uid="{00000000-0005-0000-0000-000095110000}"/>
    <cellStyle name="Standard 257 2 2 3 5 5" xfId="2721" xr:uid="{00000000-0005-0000-0000-000096110000}"/>
    <cellStyle name="Standard 257 2 2 3 5 5 2" xfId="11543" xr:uid="{00000000-0005-0000-0000-000097110000}"/>
    <cellStyle name="Standard 257 2 2 3 5 5 2 2" xfId="24779" xr:uid="{00000000-0005-0000-0000-000098110000}"/>
    <cellStyle name="Standard 257 2 2 3 5 5 2 2 2" xfId="51251" xr:uid="{00000000-0005-0000-0000-000099110000}"/>
    <cellStyle name="Standard 257 2 2 3 5 5 2 3" xfId="38015" xr:uid="{00000000-0005-0000-0000-00009A110000}"/>
    <cellStyle name="Standard 257 2 2 3 5 5 3" xfId="18162" xr:uid="{00000000-0005-0000-0000-00009B110000}"/>
    <cellStyle name="Standard 257 2 2 3 5 5 3 2" xfId="44634" xr:uid="{00000000-0005-0000-0000-00009C110000}"/>
    <cellStyle name="Standard 257 2 2 3 5 5 4" xfId="29193" xr:uid="{00000000-0005-0000-0000-00009D110000}"/>
    <cellStyle name="Standard 257 2 2 3 5 6" xfId="4926" xr:uid="{00000000-0005-0000-0000-00009E110000}"/>
    <cellStyle name="Standard 257 2 2 3 5 6 2" xfId="9336" xr:uid="{00000000-0005-0000-0000-00009F110000}"/>
    <cellStyle name="Standard 257 2 2 3 5 6 2 2" xfId="22572" xr:uid="{00000000-0005-0000-0000-0000A0110000}"/>
    <cellStyle name="Standard 257 2 2 3 5 6 2 2 2" xfId="49044" xr:uid="{00000000-0005-0000-0000-0000A1110000}"/>
    <cellStyle name="Standard 257 2 2 3 5 6 2 3" xfId="35808" xr:uid="{00000000-0005-0000-0000-0000A2110000}"/>
    <cellStyle name="Standard 257 2 2 3 5 6 3" xfId="15955" xr:uid="{00000000-0005-0000-0000-0000A3110000}"/>
    <cellStyle name="Standard 257 2 2 3 5 6 3 2" xfId="42427" xr:uid="{00000000-0005-0000-0000-0000A4110000}"/>
    <cellStyle name="Standard 257 2 2 3 5 6 4" xfId="31398" xr:uid="{00000000-0005-0000-0000-0000A5110000}"/>
    <cellStyle name="Standard 257 2 2 3 5 7" xfId="7131" xr:uid="{00000000-0005-0000-0000-0000A6110000}"/>
    <cellStyle name="Standard 257 2 2 3 5 7 2" xfId="20367" xr:uid="{00000000-0005-0000-0000-0000A7110000}"/>
    <cellStyle name="Standard 257 2 2 3 5 7 2 2" xfId="46839" xr:uid="{00000000-0005-0000-0000-0000A8110000}"/>
    <cellStyle name="Standard 257 2 2 3 5 7 3" xfId="33603" xr:uid="{00000000-0005-0000-0000-0000A9110000}"/>
    <cellStyle name="Standard 257 2 2 3 5 8" xfId="13750" xr:uid="{00000000-0005-0000-0000-0000AA110000}"/>
    <cellStyle name="Standard 257 2 2 3 5 8 2" xfId="40222" xr:uid="{00000000-0005-0000-0000-0000AB110000}"/>
    <cellStyle name="Standard 257 2 2 3 5 9" xfId="26986" xr:uid="{00000000-0005-0000-0000-0000AC110000}"/>
    <cellStyle name="Standard 257 2 2 3 6" xfId="704" xr:uid="{00000000-0005-0000-0000-0000AD110000}"/>
    <cellStyle name="Standard 257 2 2 3 6 2" xfId="1454" xr:uid="{00000000-0005-0000-0000-0000AE110000}"/>
    <cellStyle name="Standard 257 2 2 3 6 2 2" xfId="4397" xr:uid="{00000000-0005-0000-0000-0000AF110000}"/>
    <cellStyle name="Standard 257 2 2 3 6 2 2 2" xfId="13219" xr:uid="{00000000-0005-0000-0000-0000B0110000}"/>
    <cellStyle name="Standard 257 2 2 3 6 2 2 2 2" xfId="26455" xr:uid="{00000000-0005-0000-0000-0000B1110000}"/>
    <cellStyle name="Standard 257 2 2 3 6 2 2 2 2 2" xfId="52927" xr:uid="{00000000-0005-0000-0000-0000B2110000}"/>
    <cellStyle name="Standard 257 2 2 3 6 2 2 2 3" xfId="39691" xr:uid="{00000000-0005-0000-0000-0000B3110000}"/>
    <cellStyle name="Standard 257 2 2 3 6 2 2 3" xfId="19838" xr:uid="{00000000-0005-0000-0000-0000B4110000}"/>
    <cellStyle name="Standard 257 2 2 3 6 2 2 3 2" xfId="46310" xr:uid="{00000000-0005-0000-0000-0000B5110000}"/>
    <cellStyle name="Standard 257 2 2 3 6 2 2 4" xfId="30869" xr:uid="{00000000-0005-0000-0000-0000B6110000}"/>
    <cellStyle name="Standard 257 2 2 3 6 2 3" xfId="5868" xr:uid="{00000000-0005-0000-0000-0000B7110000}"/>
    <cellStyle name="Standard 257 2 2 3 6 2 3 2" xfId="10278" xr:uid="{00000000-0005-0000-0000-0000B8110000}"/>
    <cellStyle name="Standard 257 2 2 3 6 2 3 2 2" xfId="23514" xr:uid="{00000000-0005-0000-0000-0000B9110000}"/>
    <cellStyle name="Standard 257 2 2 3 6 2 3 2 2 2" xfId="49986" xr:uid="{00000000-0005-0000-0000-0000BA110000}"/>
    <cellStyle name="Standard 257 2 2 3 6 2 3 2 3" xfId="36750" xr:uid="{00000000-0005-0000-0000-0000BB110000}"/>
    <cellStyle name="Standard 257 2 2 3 6 2 3 3" xfId="16897" xr:uid="{00000000-0005-0000-0000-0000BC110000}"/>
    <cellStyle name="Standard 257 2 2 3 6 2 3 3 2" xfId="43369" xr:uid="{00000000-0005-0000-0000-0000BD110000}"/>
    <cellStyle name="Standard 257 2 2 3 6 2 3 4" xfId="32340" xr:uid="{00000000-0005-0000-0000-0000BE110000}"/>
    <cellStyle name="Standard 257 2 2 3 6 2 4" xfId="8807" xr:uid="{00000000-0005-0000-0000-0000BF110000}"/>
    <cellStyle name="Standard 257 2 2 3 6 2 4 2" xfId="22043" xr:uid="{00000000-0005-0000-0000-0000C0110000}"/>
    <cellStyle name="Standard 257 2 2 3 6 2 4 2 2" xfId="48515" xr:uid="{00000000-0005-0000-0000-0000C1110000}"/>
    <cellStyle name="Standard 257 2 2 3 6 2 4 3" xfId="35279" xr:uid="{00000000-0005-0000-0000-0000C2110000}"/>
    <cellStyle name="Standard 257 2 2 3 6 2 5" xfId="15426" xr:uid="{00000000-0005-0000-0000-0000C3110000}"/>
    <cellStyle name="Standard 257 2 2 3 6 2 5 2" xfId="41898" xr:uid="{00000000-0005-0000-0000-0000C4110000}"/>
    <cellStyle name="Standard 257 2 2 3 6 2 6" xfId="27928" xr:uid="{00000000-0005-0000-0000-0000C5110000}"/>
    <cellStyle name="Standard 257 2 2 3 6 3" xfId="2190" xr:uid="{00000000-0005-0000-0000-0000C6110000}"/>
    <cellStyle name="Standard 257 2 2 3 6 3 2" xfId="3661" xr:uid="{00000000-0005-0000-0000-0000C7110000}"/>
    <cellStyle name="Standard 257 2 2 3 6 3 2 2" xfId="12483" xr:uid="{00000000-0005-0000-0000-0000C8110000}"/>
    <cellStyle name="Standard 257 2 2 3 6 3 2 2 2" xfId="25719" xr:uid="{00000000-0005-0000-0000-0000C9110000}"/>
    <cellStyle name="Standard 257 2 2 3 6 3 2 2 2 2" xfId="52191" xr:uid="{00000000-0005-0000-0000-0000CA110000}"/>
    <cellStyle name="Standard 257 2 2 3 6 3 2 2 3" xfId="38955" xr:uid="{00000000-0005-0000-0000-0000CB110000}"/>
    <cellStyle name="Standard 257 2 2 3 6 3 2 3" xfId="19102" xr:uid="{00000000-0005-0000-0000-0000CC110000}"/>
    <cellStyle name="Standard 257 2 2 3 6 3 2 3 2" xfId="45574" xr:uid="{00000000-0005-0000-0000-0000CD110000}"/>
    <cellStyle name="Standard 257 2 2 3 6 3 2 4" xfId="30133" xr:uid="{00000000-0005-0000-0000-0000CE110000}"/>
    <cellStyle name="Standard 257 2 2 3 6 3 3" xfId="6603" xr:uid="{00000000-0005-0000-0000-0000CF110000}"/>
    <cellStyle name="Standard 257 2 2 3 6 3 3 2" xfId="11013" xr:uid="{00000000-0005-0000-0000-0000D0110000}"/>
    <cellStyle name="Standard 257 2 2 3 6 3 3 2 2" xfId="24249" xr:uid="{00000000-0005-0000-0000-0000D1110000}"/>
    <cellStyle name="Standard 257 2 2 3 6 3 3 2 2 2" xfId="50721" xr:uid="{00000000-0005-0000-0000-0000D2110000}"/>
    <cellStyle name="Standard 257 2 2 3 6 3 3 2 3" xfId="37485" xr:uid="{00000000-0005-0000-0000-0000D3110000}"/>
    <cellStyle name="Standard 257 2 2 3 6 3 3 3" xfId="17632" xr:uid="{00000000-0005-0000-0000-0000D4110000}"/>
    <cellStyle name="Standard 257 2 2 3 6 3 3 3 2" xfId="44104" xr:uid="{00000000-0005-0000-0000-0000D5110000}"/>
    <cellStyle name="Standard 257 2 2 3 6 3 3 4" xfId="33075" xr:uid="{00000000-0005-0000-0000-0000D6110000}"/>
    <cellStyle name="Standard 257 2 2 3 6 3 4" xfId="8071" xr:uid="{00000000-0005-0000-0000-0000D7110000}"/>
    <cellStyle name="Standard 257 2 2 3 6 3 4 2" xfId="21307" xr:uid="{00000000-0005-0000-0000-0000D8110000}"/>
    <cellStyle name="Standard 257 2 2 3 6 3 4 2 2" xfId="47779" xr:uid="{00000000-0005-0000-0000-0000D9110000}"/>
    <cellStyle name="Standard 257 2 2 3 6 3 4 3" xfId="34543" xr:uid="{00000000-0005-0000-0000-0000DA110000}"/>
    <cellStyle name="Standard 257 2 2 3 6 3 5" xfId="14690" xr:uid="{00000000-0005-0000-0000-0000DB110000}"/>
    <cellStyle name="Standard 257 2 2 3 6 3 5 2" xfId="41162" xr:uid="{00000000-0005-0000-0000-0000DC110000}"/>
    <cellStyle name="Standard 257 2 2 3 6 3 6" xfId="28663" xr:uid="{00000000-0005-0000-0000-0000DD110000}"/>
    <cellStyle name="Standard 257 2 2 3 6 4" xfId="2927" xr:uid="{00000000-0005-0000-0000-0000DE110000}"/>
    <cellStyle name="Standard 257 2 2 3 6 4 2" xfId="11749" xr:uid="{00000000-0005-0000-0000-0000DF110000}"/>
    <cellStyle name="Standard 257 2 2 3 6 4 2 2" xfId="24985" xr:uid="{00000000-0005-0000-0000-0000E0110000}"/>
    <cellStyle name="Standard 257 2 2 3 6 4 2 2 2" xfId="51457" xr:uid="{00000000-0005-0000-0000-0000E1110000}"/>
    <cellStyle name="Standard 257 2 2 3 6 4 2 3" xfId="38221" xr:uid="{00000000-0005-0000-0000-0000E2110000}"/>
    <cellStyle name="Standard 257 2 2 3 6 4 3" xfId="18368" xr:uid="{00000000-0005-0000-0000-0000E3110000}"/>
    <cellStyle name="Standard 257 2 2 3 6 4 3 2" xfId="44840" xr:uid="{00000000-0005-0000-0000-0000E4110000}"/>
    <cellStyle name="Standard 257 2 2 3 6 4 4" xfId="29399" xr:uid="{00000000-0005-0000-0000-0000E5110000}"/>
    <cellStyle name="Standard 257 2 2 3 6 5" xfId="5132" xr:uid="{00000000-0005-0000-0000-0000E6110000}"/>
    <cellStyle name="Standard 257 2 2 3 6 5 2" xfId="9542" xr:uid="{00000000-0005-0000-0000-0000E7110000}"/>
    <cellStyle name="Standard 257 2 2 3 6 5 2 2" xfId="22778" xr:uid="{00000000-0005-0000-0000-0000E8110000}"/>
    <cellStyle name="Standard 257 2 2 3 6 5 2 2 2" xfId="49250" xr:uid="{00000000-0005-0000-0000-0000E9110000}"/>
    <cellStyle name="Standard 257 2 2 3 6 5 2 3" xfId="36014" xr:uid="{00000000-0005-0000-0000-0000EA110000}"/>
    <cellStyle name="Standard 257 2 2 3 6 5 3" xfId="16161" xr:uid="{00000000-0005-0000-0000-0000EB110000}"/>
    <cellStyle name="Standard 257 2 2 3 6 5 3 2" xfId="42633" xr:uid="{00000000-0005-0000-0000-0000EC110000}"/>
    <cellStyle name="Standard 257 2 2 3 6 5 4" xfId="31604" xr:uid="{00000000-0005-0000-0000-0000ED110000}"/>
    <cellStyle name="Standard 257 2 2 3 6 6" xfId="7337" xr:uid="{00000000-0005-0000-0000-0000EE110000}"/>
    <cellStyle name="Standard 257 2 2 3 6 6 2" xfId="20573" xr:uid="{00000000-0005-0000-0000-0000EF110000}"/>
    <cellStyle name="Standard 257 2 2 3 6 6 2 2" xfId="47045" xr:uid="{00000000-0005-0000-0000-0000F0110000}"/>
    <cellStyle name="Standard 257 2 2 3 6 6 3" xfId="33809" xr:uid="{00000000-0005-0000-0000-0000F1110000}"/>
    <cellStyle name="Standard 257 2 2 3 6 7" xfId="13956" xr:uid="{00000000-0005-0000-0000-0000F2110000}"/>
    <cellStyle name="Standard 257 2 2 3 6 7 2" xfId="40428" xr:uid="{00000000-0005-0000-0000-0000F3110000}"/>
    <cellStyle name="Standard 257 2 2 3 6 8" xfId="27192" xr:uid="{00000000-0005-0000-0000-0000F4110000}"/>
    <cellStyle name="Standard 257 2 2 3 7" xfId="1088" xr:uid="{00000000-0005-0000-0000-0000F5110000}"/>
    <cellStyle name="Standard 257 2 2 3 7 2" xfId="4031" xr:uid="{00000000-0005-0000-0000-0000F6110000}"/>
    <cellStyle name="Standard 257 2 2 3 7 2 2" xfId="12853" xr:uid="{00000000-0005-0000-0000-0000F7110000}"/>
    <cellStyle name="Standard 257 2 2 3 7 2 2 2" xfId="26089" xr:uid="{00000000-0005-0000-0000-0000F8110000}"/>
    <cellStyle name="Standard 257 2 2 3 7 2 2 2 2" xfId="52561" xr:uid="{00000000-0005-0000-0000-0000F9110000}"/>
    <cellStyle name="Standard 257 2 2 3 7 2 2 3" xfId="39325" xr:uid="{00000000-0005-0000-0000-0000FA110000}"/>
    <cellStyle name="Standard 257 2 2 3 7 2 3" xfId="19472" xr:uid="{00000000-0005-0000-0000-0000FB110000}"/>
    <cellStyle name="Standard 257 2 2 3 7 2 3 2" xfId="45944" xr:uid="{00000000-0005-0000-0000-0000FC110000}"/>
    <cellStyle name="Standard 257 2 2 3 7 2 4" xfId="30503" xr:uid="{00000000-0005-0000-0000-0000FD110000}"/>
    <cellStyle name="Standard 257 2 2 3 7 3" xfId="5502" xr:uid="{00000000-0005-0000-0000-0000FE110000}"/>
    <cellStyle name="Standard 257 2 2 3 7 3 2" xfId="9912" xr:uid="{00000000-0005-0000-0000-0000FF110000}"/>
    <cellStyle name="Standard 257 2 2 3 7 3 2 2" xfId="23148" xr:uid="{00000000-0005-0000-0000-000000120000}"/>
    <cellStyle name="Standard 257 2 2 3 7 3 2 2 2" xfId="49620" xr:uid="{00000000-0005-0000-0000-000001120000}"/>
    <cellStyle name="Standard 257 2 2 3 7 3 2 3" xfId="36384" xr:uid="{00000000-0005-0000-0000-000002120000}"/>
    <cellStyle name="Standard 257 2 2 3 7 3 3" xfId="16531" xr:uid="{00000000-0005-0000-0000-000003120000}"/>
    <cellStyle name="Standard 257 2 2 3 7 3 3 2" xfId="43003" xr:uid="{00000000-0005-0000-0000-000004120000}"/>
    <cellStyle name="Standard 257 2 2 3 7 3 4" xfId="31974" xr:uid="{00000000-0005-0000-0000-000005120000}"/>
    <cellStyle name="Standard 257 2 2 3 7 4" xfId="8441" xr:uid="{00000000-0005-0000-0000-000006120000}"/>
    <cellStyle name="Standard 257 2 2 3 7 4 2" xfId="21677" xr:uid="{00000000-0005-0000-0000-000007120000}"/>
    <cellStyle name="Standard 257 2 2 3 7 4 2 2" xfId="48149" xr:uid="{00000000-0005-0000-0000-000008120000}"/>
    <cellStyle name="Standard 257 2 2 3 7 4 3" xfId="34913" xr:uid="{00000000-0005-0000-0000-000009120000}"/>
    <cellStyle name="Standard 257 2 2 3 7 5" xfId="15060" xr:uid="{00000000-0005-0000-0000-00000A120000}"/>
    <cellStyle name="Standard 257 2 2 3 7 5 2" xfId="41532" xr:uid="{00000000-0005-0000-0000-00000B120000}"/>
    <cellStyle name="Standard 257 2 2 3 7 6" xfId="27562" xr:uid="{00000000-0005-0000-0000-00000C120000}"/>
    <cellStyle name="Standard 257 2 2 3 8" xfId="1824" xr:uid="{00000000-0005-0000-0000-00000D120000}"/>
    <cellStyle name="Standard 257 2 2 3 8 2" xfId="3295" xr:uid="{00000000-0005-0000-0000-00000E120000}"/>
    <cellStyle name="Standard 257 2 2 3 8 2 2" xfId="12117" xr:uid="{00000000-0005-0000-0000-00000F120000}"/>
    <cellStyle name="Standard 257 2 2 3 8 2 2 2" xfId="25353" xr:uid="{00000000-0005-0000-0000-000010120000}"/>
    <cellStyle name="Standard 257 2 2 3 8 2 2 2 2" xfId="51825" xr:uid="{00000000-0005-0000-0000-000011120000}"/>
    <cellStyle name="Standard 257 2 2 3 8 2 2 3" xfId="38589" xr:uid="{00000000-0005-0000-0000-000012120000}"/>
    <cellStyle name="Standard 257 2 2 3 8 2 3" xfId="18736" xr:uid="{00000000-0005-0000-0000-000013120000}"/>
    <cellStyle name="Standard 257 2 2 3 8 2 3 2" xfId="45208" xr:uid="{00000000-0005-0000-0000-000014120000}"/>
    <cellStyle name="Standard 257 2 2 3 8 2 4" xfId="29767" xr:uid="{00000000-0005-0000-0000-000015120000}"/>
    <cellStyle name="Standard 257 2 2 3 8 3" xfId="6237" xr:uid="{00000000-0005-0000-0000-000016120000}"/>
    <cellStyle name="Standard 257 2 2 3 8 3 2" xfId="10647" xr:uid="{00000000-0005-0000-0000-000017120000}"/>
    <cellStyle name="Standard 257 2 2 3 8 3 2 2" xfId="23883" xr:uid="{00000000-0005-0000-0000-000018120000}"/>
    <cellStyle name="Standard 257 2 2 3 8 3 2 2 2" xfId="50355" xr:uid="{00000000-0005-0000-0000-000019120000}"/>
    <cellStyle name="Standard 257 2 2 3 8 3 2 3" xfId="37119" xr:uid="{00000000-0005-0000-0000-00001A120000}"/>
    <cellStyle name="Standard 257 2 2 3 8 3 3" xfId="17266" xr:uid="{00000000-0005-0000-0000-00001B120000}"/>
    <cellStyle name="Standard 257 2 2 3 8 3 3 2" xfId="43738" xr:uid="{00000000-0005-0000-0000-00001C120000}"/>
    <cellStyle name="Standard 257 2 2 3 8 3 4" xfId="32709" xr:uid="{00000000-0005-0000-0000-00001D120000}"/>
    <cellStyle name="Standard 257 2 2 3 8 4" xfId="7705" xr:uid="{00000000-0005-0000-0000-00001E120000}"/>
    <cellStyle name="Standard 257 2 2 3 8 4 2" xfId="20941" xr:uid="{00000000-0005-0000-0000-00001F120000}"/>
    <cellStyle name="Standard 257 2 2 3 8 4 2 2" xfId="47413" xr:uid="{00000000-0005-0000-0000-000020120000}"/>
    <cellStyle name="Standard 257 2 2 3 8 4 3" xfId="34177" xr:uid="{00000000-0005-0000-0000-000021120000}"/>
    <cellStyle name="Standard 257 2 2 3 8 5" xfId="14324" xr:uid="{00000000-0005-0000-0000-000022120000}"/>
    <cellStyle name="Standard 257 2 2 3 8 5 2" xfId="40796" xr:uid="{00000000-0005-0000-0000-000023120000}"/>
    <cellStyle name="Standard 257 2 2 3 8 6" xfId="28297" xr:uid="{00000000-0005-0000-0000-000024120000}"/>
    <cellStyle name="Standard 257 2 2 3 9" xfId="2561" xr:uid="{00000000-0005-0000-0000-000025120000}"/>
    <cellStyle name="Standard 257 2 2 3 9 2" xfId="11383" xr:uid="{00000000-0005-0000-0000-000026120000}"/>
    <cellStyle name="Standard 257 2 2 3 9 2 2" xfId="24619" xr:uid="{00000000-0005-0000-0000-000027120000}"/>
    <cellStyle name="Standard 257 2 2 3 9 2 2 2" xfId="51091" xr:uid="{00000000-0005-0000-0000-000028120000}"/>
    <cellStyle name="Standard 257 2 2 3 9 2 3" xfId="37855" xr:uid="{00000000-0005-0000-0000-000029120000}"/>
    <cellStyle name="Standard 257 2 2 3 9 3" xfId="18002" xr:uid="{00000000-0005-0000-0000-00002A120000}"/>
    <cellStyle name="Standard 257 2 2 3 9 3 2" xfId="44474" xr:uid="{00000000-0005-0000-0000-00002B120000}"/>
    <cellStyle name="Standard 257 2 2 3 9 4" xfId="29033" xr:uid="{00000000-0005-0000-0000-00002C120000}"/>
    <cellStyle name="Standard 257 2 2 4" xfId="317" xr:uid="{00000000-0005-0000-0000-00002D120000}"/>
    <cellStyle name="Standard 257 2 2 4 10" xfId="4784" xr:uid="{00000000-0005-0000-0000-00002E120000}"/>
    <cellStyle name="Standard 257 2 2 4 10 2" xfId="9194" xr:uid="{00000000-0005-0000-0000-00002F120000}"/>
    <cellStyle name="Standard 257 2 2 4 10 2 2" xfId="22430" xr:uid="{00000000-0005-0000-0000-000030120000}"/>
    <cellStyle name="Standard 257 2 2 4 10 2 2 2" xfId="48902" xr:uid="{00000000-0005-0000-0000-000031120000}"/>
    <cellStyle name="Standard 257 2 2 4 10 2 3" xfId="35666" xr:uid="{00000000-0005-0000-0000-000032120000}"/>
    <cellStyle name="Standard 257 2 2 4 10 3" xfId="15813" xr:uid="{00000000-0005-0000-0000-000033120000}"/>
    <cellStyle name="Standard 257 2 2 4 10 3 2" xfId="42285" xr:uid="{00000000-0005-0000-0000-000034120000}"/>
    <cellStyle name="Standard 257 2 2 4 10 4" xfId="31256" xr:uid="{00000000-0005-0000-0000-000035120000}"/>
    <cellStyle name="Standard 257 2 2 4 11" xfId="6989" xr:uid="{00000000-0005-0000-0000-000036120000}"/>
    <cellStyle name="Standard 257 2 2 4 11 2" xfId="20225" xr:uid="{00000000-0005-0000-0000-000037120000}"/>
    <cellStyle name="Standard 257 2 2 4 11 2 2" xfId="46697" xr:uid="{00000000-0005-0000-0000-000038120000}"/>
    <cellStyle name="Standard 257 2 2 4 11 3" xfId="33461" xr:uid="{00000000-0005-0000-0000-000039120000}"/>
    <cellStyle name="Standard 257 2 2 4 12" xfId="13608" xr:uid="{00000000-0005-0000-0000-00003A120000}"/>
    <cellStyle name="Standard 257 2 2 4 12 2" xfId="40080" xr:uid="{00000000-0005-0000-0000-00003B120000}"/>
    <cellStyle name="Standard 257 2 2 4 13" xfId="26844" xr:uid="{00000000-0005-0000-0000-00003C120000}"/>
    <cellStyle name="Standard 257 2 2 4 2" xfId="362" xr:uid="{00000000-0005-0000-0000-00003D120000}"/>
    <cellStyle name="Standard 257 2 2 4 2 10" xfId="13648" xr:uid="{00000000-0005-0000-0000-00003E120000}"/>
    <cellStyle name="Standard 257 2 2 4 2 10 2" xfId="40120" xr:uid="{00000000-0005-0000-0000-00003F120000}"/>
    <cellStyle name="Standard 257 2 2 4 2 11" xfId="26884" xr:uid="{00000000-0005-0000-0000-000040120000}"/>
    <cellStyle name="Standard 257 2 2 4 2 2" xfId="450" xr:uid="{00000000-0005-0000-0000-000041120000}"/>
    <cellStyle name="Standard 257 2 2 4 2 2 10" xfId="26965" xr:uid="{00000000-0005-0000-0000-000042120000}"/>
    <cellStyle name="Standard 257 2 2 4 2 2 2" xfId="626" xr:uid="{00000000-0005-0000-0000-000043120000}"/>
    <cellStyle name="Standard 257 2 2 4 2 2 2 2" xfId="1015" xr:uid="{00000000-0005-0000-0000-000044120000}"/>
    <cellStyle name="Standard 257 2 2 4 2 2 2 2 2" xfId="1764" xr:uid="{00000000-0005-0000-0000-000045120000}"/>
    <cellStyle name="Standard 257 2 2 4 2 2 2 2 2 2" xfId="4707" xr:uid="{00000000-0005-0000-0000-000046120000}"/>
    <cellStyle name="Standard 257 2 2 4 2 2 2 2 2 2 2" xfId="13529" xr:uid="{00000000-0005-0000-0000-000047120000}"/>
    <cellStyle name="Standard 257 2 2 4 2 2 2 2 2 2 2 2" xfId="26765" xr:uid="{00000000-0005-0000-0000-000048120000}"/>
    <cellStyle name="Standard 257 2 2 4 2 2 2 2 2 2 2 2 2" xfId="53237" xr:uid="{00000000-0005-0000-0000-000049120000}"/>
    <cellStyle name="Standard 257 2 2 4 2 2 2 2 2 2 2 3" xfId="40001" xr:uid="{00000000-0005-0000-0000-00004A120000}"/>
    <cellStyle name="Standard 257 2 2 4 2 2 2 2 2 2 3" xfId="20148" xr:uid="{00000000-0005-0000-0000-00004B120000}"/>
    <cellStyle name="Standard 257 2 2 4 2 2 2 2 2 2 3 2" xfId="46620" xr:uid="{00000000-0005-0000-0000-00004C120000}"/>
    <cellStyle name="Standard 257 2 2 4 2 2 2 2 2 2 4" xfId="31179" xr:uid="{00000000-0005-0000-0000-00004D120000}"/>
    <cellStyle name="Standard 257 2 2 4 2 2 2 2 2 3" xfId="6178" xr:uid="{00000000-0005-0000-0000-00004E120000}"/>
    <cellStyle name="Standard 257 2 2 4 2 2 2 2 2 3 2" xfId="10588" xr:uid="{00000000-0005-0000-0000-00004F120000}"/>
    <cellStyle name="Standard 257 2 2 4 2 2 2 2 2 3 2 2" xfId="23824" xr:uid="{00000000-0005-0000-0000-000050120000}"/>
    <cellStyle name="Standard 257 2 2 4 2 2 2 2 2 3 2 2 2" xfId="50296" xr:uid="{00000000-0005-0000-0000-000051120000}"/>
    <cellStyle name="Standard 257 2 2 4 2 2 2 2 2 3 2 3" xfId="37060" xr:uid="{00000000-0005-0000-0000-000052120000}"/>
    <cellStyle name="Standard 257 2 2 4 2 2 2 2 2 3 3" xfId="17207" xr:uid="{00000000-0005-0000-0000-000053120000}"/>
    <cellStyle name="Standard 257 2 2 4 2 2 2 2 2 3 3 2" xfId="43679" xr:uid="{00000000-0005-0000-0000-000054120000}"/>
    <cellStyle name="Standard 257 2 2 4 2 2 2 2 2 3 4" xfId="32650" xr:uid="{00000000-0005-0000-0000-000055120000}"/>
    <cellStyle name="Standard 257 2 2 4 2 2 2 2 2 4" xfId="9117" xr:uid="{00000000-0005-0000-0000-000056120000}"/>
    <cellStyle name="Standard 257 2 2 4 2 2 2 2 2 4 2" xfId="22353" xr:uid="{00000000-0005-0000-0000-000057120000}"/>
    <cellStyle name="Standard 257 2 2 4 2 2 2 2 2 4 2 2" xfId="48825" xr:uid="{00000000-0005-0000-0000-000058120000}"/>
    <cellStyle name="Standard 257 2 2 4 2 2 2 2 2 4 3" xfId="35589" xr:uid="{00000000-0005-0000-0000-000059120000}"/>
    <cellStyle name="Standard 257 2 2 4 2 2 2 2 2 5" xfId="15736" xr:uid="{00000000-0005-0000-0000-00005A120000}"/>
    <cellStyle name="Standard 257 2 2 4 2 2 2 2 2 5 2" xfId="42208" xr:uid="{00000000-0005-0000-0000-00005B120000}"/>
    <cellStyle name="Standard 257 2 2 4 2 2 2 2 2 6" xfId="28238" xr:uid="{00000000-0005-0000-0000-00005C120000}"/>
    <cellStyle name="Standard 257 2 2 4 2 2 2 2 3" xfId="2500" xr:uid="{00000000-0005-0000-0000-00005D120000}"/>
    <cellStyle name="Standard 257 2 2 4 2 2 2 2 3 2" xfId="3971" xr:uid="{00000000-0005-0000-0000-00005E120000}"/>
    <cellStyle name="Standard 257 2 2 4 2 2 2 2 3 2 2" xfId="12793" xr:uid="{00000000-0005-0000-0000-00005F120000}"/>
    <cellStyle name="Standard 257 2 2 4 2 2 2 2 3 2 2 2" xfId="26029" xr:uid="{00000000-0005-0000-0000-000060120000}"/>
    <cellStyle name="Standard 257 2 2 4 2 2 2 2 3 2 2 2 2" xfId="52501" xr:uid="{00000000-0005-0000-0000-000061120000}"/>
    <cellStyle name="Standard 257 2 2 4 2 2 2 2 3 2 2 3" xfId="39265" xr:uid="{00000000-0005-0000-0000-000062120000}"/>
    <cellStyle name="Standard 257 2 2 4 2 2 2 2 3 2 3" xfId="19412" xr:uid="{00000000-0005-0000-0000-000063120000}"/>
    <cellStyle name="Standard 257 2 2 4 2 2 2 2 3 2 3 2" xfId="45884" xr:uid="{00000000-0005-0000-0000-000064120000}"/>
    <cellStyle name="Standard 257 2 2 4 2 2 2 2 3 2 4" xfId="30443" xr:uid="{00000000-0005-0000-0000-000065120000}"/>
    <cellStyle name="Standard 257 2 2 4 2 2 2 2 3 3" xfId="6913" xr:uid="{00000000-0005-0000-0000-000066120000}"/>
    <cellStyle name="Standard 257 2 2 4 2 2 2 2 3 3 2" xfId="11323" xr:uid="{00000000-0005-0000-0000-000067120000}"/>
    <cellStyle name="Standard 257 2 2 4 2 2 2 2 3 3 2 2" xfId="24559" xr:uid="{00000000-0005-0000-0000-000068120000}"/>
    <cellStyle name="Standard 257 2 2 4 2 2 2 2 3 3 2 2 2" xfId="51031" xr:uid="{00000000-0005-0000-0000-000069120000}"/>
    <cellStyle name="Standard 257 2 2 4 2 2 2 2 3 3 2 3" xfId="37795" xr:uid="{00000000-0005-0000-0000-00006A120000}"/>
    <cellStyle name="Standard 257 2 2 4 2 2 2 2 3 3 3" xfId="17942" xr:uid="{00000000-0005-0000-0000-00006B120000}"/>
    <cellStyle name="Standard 257 2 2 4 2 2 2 2 3 3 3 2" xfId="44414" xr:uid="{00000000-0005-0000-0000-00006C120000}"/>
    <cellStyle name="Standard 257 2 2 4 2 2 2 2 3 3 4" xfId="33385" xr:uid="{00000000-0005-0000-0000-00006D120000}"/>
    <cellStyle name="Standard 257 2 2 4 2 2 2 2 3 4" xfId="8381" xr:uid="{00000000-0005-0000-0000-00006E120000}"/>
    <cellStyle name="Standard 257 2 2 4 2 2 2 2 3 4 2" xfId="21617" xr:uid="{00000000-0005-0000-0000-00006F120000}"/>
    <cellStyle name="Standard 257 2 2 4 2 2 2 2 3 4 2 2" xfId="48089" xr:uid="{00000000-0005-0000-0000-000070120000}"/>
    <cellStyle name="Standard 257 2 2 4 2 2 2 2 3 4 3" xfId="34853" xr:uid="{00000000-0005-0000-0000-000071120000}"/>
    <cellStyle name="Standard 257 2 2 4 2 2 2 2 3 5" xfId="15000" xr:uid="{00000000-0005-0000-0000-000072120000}"/>
    <cellStyle name="Standard 257 2 2 4 2 2 2 2 3 5 2" xfId="41472" xr:uid="{00000000-0005-0000-0000-000073120000}"/>
    <cellStyle name="Standard 257 2 2 4 2 2 2 2 3 6" xfId="28973" xr:uid="{00000000-0005-0000-0000-000074120000}"/>
    <cellStyle name="Standard 257 2 2 4 2 2 2 2 4" xfId="3237" xr:uid="{00000000-0005-0000-0000-000075120000}"/>
    <cellStyle name="Standard 257 2 2 4 2 2 2 2 4 2" xfId="12059" xr:uid="{00000000-0005-0000-0000-000076120000}"/>
    <cellStyle name="Standard 257 2 2 4 2 2 2 2 4 2 2" xfId="25295" xr:uid="{00000000-0005-0000-0000-000077120000}"/>
    <cellStyle name="Standard 257 2 2 4 2 2 2 2 4 2 2 2" xfId="51767" xr:uid="{00000000-0005-0000-0000-000078120000}"/>
    <cellStyle name="Standard 257 2 2 4 2 2 2 2 4 2 3" xfId="38531" xr:uid="{00000000-0005-0000-0000-000079120000}"/>
    <cellStyle name="Standard 257 2 2 4 2 2 2 2 4 3" xfId="18678" xr:uid="{00000000-0005-0000-0000-00007A120000}"/>
    <cellStyle name="Standard 257 2 2 4 2 2 2 2 4 3 2" xfId="45150" xr:uid="{00000000-0005-0000-0000-00007B120000}"/>
    <cellStyle name="Standard 257 2 2 4 2 2 2 2 4 4" xfId="29709" xr:uid="{00000000-0005-0000-0000-00007C120000}"/>
    <cellStyle name="Standard 257 2 2 4 2 2 2 2 5" xfId="5442" xr:uid="{00000000-0005-0000-0000-00007D120000}"/>
    <cellStyle name="Standard 257 2 2 4 2 2 2 2 5 2" xfId="9852" xr:uid="{00000000-0005-0000-0000-00007E120000}"/>
    <cellStyle name="Standard 257 2 2 4 2 2 2 2 5 2 2" xfId="23088" xr:uid="{00000000-0005-0000-0000-00007F120000}"/>
    <cellStyle name="Standard 257 2 2 4 2 2 2 2 5 2 2 2" xfId="49560" xr:uid="{00000000-0005-0000-0000-000080120000}"/>
    <cellStyle name="Standard 257 2 2 4 2 2 2 2 5 2 3" xfId="36324" xr:uid="{00000000-0005-0000-0000-000081120000}"/>
    <cellStyle name="Standard 257 2 2 4 2 2 2 2 5 3" xfId="16471" xr:uid="{00000000-0005-0000-0000-000082120000}"/>
    <cellStyle name="Standard 257 2 2 4 2 2 2 2 5 3 2" xfId="42943" xr:uid="{00000000-0005-0000-0000-000083120000}"/>
    <cellStyle name="Standard 257 2 2 4 2 2 2 2 5 4" xfId="31914" xr:uid="{00000000-0005-0000-0000-000084120000}"/>
    <cellStyle name="Standard 257 2 2 4 2 2 2 2 6" xfId="7647" xr:uid="{00000000-0005-0000-0000-000085120000}"/>
    <cellStyle name="Standard 257 2 2 4 2 2 2 2 6 2" xfId="20883" xr:uid="{00000000-0005-0000-0000-000086120000}"/>
    <cellStyle name="Standard 257 2 2 4 2 2 2 2 6 2 2" xfId="47355" xr:uid="{00000000-0005-0000-0000-000087120000}"/>
    <cellStyle name="Standard 257 2 2 4 2 2 2 2 6 3" xfId="34119" xr:uid="{00000000-0005-0000-0000-000088120000}"/>
    <cellStyle name="Standard 257 2 2 4 2 2 2 2 7" xfId="14266" xr:uid="{00000000-0005-0000-0000-000089120000}"/>
    <cellStyle name="Standard 257 2 2 4 2 2 2 2 7 2" xfId="40738" xr:uid="{00000000-0005-0000-0000-00008A120000}"/>
    <cellStyle name="Standard 257 2 2 4 2 2 2 2 8" xfId="27502" xr:uid="{00000000-0005-0000-0000-00008B120000}"/>
    <cellStyle name="Standard 257 2 2 4 2 2 2 3" xfId="1398" xr:uid="{00000000-0005-0000-0000-00008C120000}"/>
    <cellStyle name="Standard 257 2 2 4 2 2 2 3 2" xfId="4341" xr:uid="{00000000-0005-0000-0000-00008D120000}"/>
    <cellStyle name="Standard 257 2 2 4 2 2 2 3 2 2" xfId="13163" xr:uid="{00000000-0005-0000-0000-00008E120000}"/>
    <cellStyle name="Standard 257 2 2 4 2 2 2 3 2 2 2" xfId="26399" xr:uid="{00000000-0005-0000-0000-00008F120000}"/>
    <cellStyle name="Standard 257 2 2 4 2 2 2 3 2 2 2 2" xfId="52871" xr:uid="{00000000-0005-0000-0000-000090120000}"/>
    <cellStyle name="Standard 257 2 2 4 2 2 2 3 2 2 3" xfId="39635" xr:uid="{00000000-0005-0000-0000-000091120000}"/>
    <cellStyle name="Standard 257 2 2 4 2 2 2 3 2 3" xfId="19782" xr:uid="{00000000-0005-0000-0000-000092120000}"/>
    <cellStyle name="Standard 257 2 2 4 2 2 2 3 2 3 2" xfId="46254" xr:uid="{00000000-0005-0000-0000-000093120000}"/>
    <cellStyle name="Standard 257 2 2 4 2 2 2 3 2 4" xfId="30813" xr:uid="{00000000-0005-0000-0000-000094120000}"/>
    <cellStyle name="Standard 257 2 2 4 2 2 2 3 3" xfId="5812" xr:uid="{00000000-0005-0000-0000-000095120000}"/>
    <cellStyle name="Standard 257 2 2 4 2 2 2 3 3 2" xfId="10222" xr:uid="{00000000-0005-0000-0000-000096120000}"/>
    <cellStyle name="Standard 257 2 2 4 2 2 2 3 3 2 2" xfId="23458" xr:uid="{00000000-0005-0000-0000-000097120000}"/>
    <cellStyle name="Standard 257 2 2 4 2 2 2 3 3 2 2 2" xfId="49930" xr:uid="{00000000-0005-0000-0000-000098120000}"/>
    <cellStyle name="Standard 257 2 2 4 2 2 2 3 3 2 3" xfId="36694" xr:uid="{00000000-0005-0000-0000-000099120000}"/>
    <cellStyle name="Standard 257 2 2 4 2 2 2 3 3 3" xfId="16841" xr:uid="{00000000-0005-0000-0000-00009A120000}"/>
    <cellStyle name="Standard 257 2 2 4 2 2 2 3 3 3 2" xfId="43313" xr:uid="{00000000-0005-0000-0000-00009B120000}"/>
    <cellStyle name="Standard 257 2 2 4 2 2 2 3 3 4" xfId="32284" xr:uid="{00000000-0005-0000-0000-00009C120000}"/>
    <cellStyle name="Standard 257 2 2 4 2 2 2 3 4" xfId="8751" xr:uid="{00000000-0005-0000-0000-00009D120000}"/>
    <cellStyle name="Standard 257 2 2 4 2 2 2 3 4 2" xfId="21987" xr:uid="{00000000-0005-0000-0000-00009E120000}"/>
    <cellStyle name="Standard 257 2 2 4 2 2 2 3 4 2 2" xfId="48459" xr:uid="{00000000-0005-0000-0000-00009F120000}"/>
    <cellStyle name="Standard 257 2 2 4 2 2 2 3 4 3" xfId="35223" xr:uid="{00000000-0005-0000-0000-0000A0120000}"/>
    <cellStyle name="Standard 257 2 2 4 2 2 2 3 5" xfId="15370" xr:uid="{00000000-0005-0000-0000-0000A1120000}"/>
    <cellStyle name="Standard 257 2 2 4 2 2 2 3 5 2" xfId="41842" xr:uid="{00000000-0005-0000-0000-0000A2120000}"/>
    <cellStyle name="Standard 257 2 2 4 2 2 2 3 6" xfId="27872" xr:uid="{00000000-0005-0000-0000-0000A3120000}"/>
    <cellStyle name="Standard 257 2 2 4 2 2 2 4" xfId="2134" xr:uid="{00000000-0005-0000-0000-0000A4120000}"/>
    <cellStyle name="Standard 257 2 2 4 2 2 2 4 2" xfId="3605" xr:uid="{00000000-0005-0000-0000-0000A5120000}"/>
    <cellStyle name="Standard 257 2 2 4 2 2 2 4 2 2" xfId="12427" xr:uid="{00000000-0005-0000-0000-0000A6120000}"/>
    <cellStyle name="Standard 257 2 2 4 2 2 2 4 2 2 2" xfId="25663" xr:uid="{00000000-0005-0000-0000-0000A7120000}"/>
    <cellStyle name="Standard 257 2 2 4 2 2 2 4 2 2 2 2" xfId="52135" xr:uid="{00000000-0005-0000-0000-0000A8120000}"/>
    <cellStyle name="Standard 257 2 2 4 2 2 2 4 2 2 3" xfId="38899" xr:uid="{00000000-0005-0000-0000-0000A9120000}"/>
    <cellStyle name="Standard 257 2 2 4 2 2 2 4 2 3" xfId="19046" xr:uid="{00000000-0005-0000-0000-0000AA120000}"/>
    <cellStyle name="Standard 257 2 2 4 2 2 2 4 2 3 2" xfId="45518" xr:uid="{00000000-0005-0000-0000-0000AB120000}"/>
    <cellStyle name="Standard 257 2 2 4 2 2 2 4 2 4" xfId="30077" xr:uid="{00000000-0005-0000-0000-0000AC120000}"/>
    <cellStyle name="Standard 257 2 2 4 2 2 2 4 3" xfId="6547" xr:uid="{00000000-0005-0000-0000-0000AD120000}"/>
    <cellStyle name="Standard 257 2 2 4 2 2 2 4 3 2" xfId="10957" xr:uid="{00000000-0005-0000-0000-0000AE120000}"/>
    <cellStyle name="Standard 257 2 2 4 2 2 2 4 3 2 2" xfId="24193" xr:uid="{00000000-0005-0000-0000-0000AF120000}"/>
    <cellStyle name="Standard 257 2 2 4 2 2 2 4 3 2 2 2" xfId="50665" xr:uid="{00000000-0005-0000-0000-0000B0120000}"/>
    <cellStyle name="Standard 257 2 2 4 2 2 2 4 3 2 3" xfId="37429" xr:uid="{00000000-0005-0000-0000-0000B1120000}"/>
    <cellStyle name="Standard 257 2 2 4 2 2 2 4 3 3" xfId="17576" xr:uid="{00000000-0005-0000-0000-0000B2120000}"/>
    <cellStyle name="Standard 257 2 2 4 2 2 2 4 3 3 2" xfId="44048" xr:uid="{00000000-0005-0000-0000-0000B3120000}"/>
    <cellStyle name="Standard 257 2 2 4 2 2 2 4 3 4" xfId="33019" xr:uid="{00000000-0005-0000-0000-0000B4120000}"/>
    <cellStyle name="Standard 257 2 2 4 2 2 2 4 4" xfId="8015" xr:uid="{00000000-0005-0000-0000-0000B5120000}"/>
    <cellStyle name="Standard 257 2 2 4 2 2 2 4 4 2" xfId="21251" xr:uid="{00000000-0005-0000-0000-0000B6120000}"/>
    <cellStyle name="Standard 257 2 2 4 2 2 2 4 4 2 2" xfId="47723" xr:uid="{00000000-0005-0000-0000-0000B7120000}"/>
    <cellStyle name="Standard 257 2 2 4 2 2 2 4 4 3" xfId="34487" xr:uid="{00000000-0005-0000-0000-0000B8120000}"/>
    <cellStyle name="Standard 257 2 2 4 2 2 2 4 5" xfId="14634" xr:uid="{00000000-0005-0000-0000-0000B9120000}"/>
    <cellStyle name="Standard 257 2 2 4 2 2 2 4 5 2" xfId="41106" xr:uid="{00000000-0005-0000-0000-0000BA120000}"/>
    <cellStyle name="Standard 257 2 2 4 2 2 2 4 6" xfId="28607" xr:uid="{00000000-0005-0000-0000-0000BB120000}"/>
    <cellStyle name="Standard 257 2 2 4 2 2 2 5" xfId="2871" xr:uid="{00000000-0005-0000-0000-0000BC120000}"/>
    <cellStyle name="Standard 257 2 2 4 2 2 2 5 2" xfId="11693" xr:uid="{00000000-0005-0000-0000-0000BD120000}"/>
    <cellStyle name="Standard 257 2 2 4 2 2 2 5 2 2" xfId="24929" xr:uid="{00000000-0005-0000-0000-0000BE120000}"/>
    <cellStyle name="Standard 257 2 2 4 2 2 2 5 2 2 2" xfId="51401" xr:uid="{00000000-0005-0000-0000-0000BF120000}"/>
    <cellStyle name="Standard 257 2 2 4 2 2 2 5 2 3" xfId="38165" xr:uid="{00000000-0005-0000-0000-0000C0120000}"/>
    <cellStyle name="Standard 257 2 2 4 2 2 2 5 3" xfId="18312" xr:uid="{00000000-0005-0000-0000-0000C1120000}"/>
    <cellStyle name="Standard 257 2 2 4 2 2 2 5 3 2" xfId="44784" xr:uid="{00000000-0005-0000-0000-0000C2120000}"/>
    <cellStyle name="Standard 257 2 2 4 2 2 2 5 4" xfId="29343" xr:uid="{00000000-0005-0000-0000-0000C3120000}"/>
    <cellStyle name="Standard 257 2 2 4 2 2 2 6" xfId="5076" xr:uid="{00000000-0005-0000-0000-0000C4120000}"/>
    <cellStyle name="Standard 257 2 2 4 2 2 2 6 2" xfId="9486" xr:uid="{00000000-0005-0000-0000-0000C5120000}"/>
    <cellStyle name="Standard 257 2 2 4 2 2 2 6 2 2" xfId="22722" xr:uid="{00000000-0005-0000-0000-0000C6120000}"/>
    <cellStyle name="Standard 257 2 2 4 2 2 2 6 2 2 2" xfId="49194" xr:uid="{00000000-0005-0000-0000-0000C7120000}"/>
    <cellStyle name="Standard 257 2 2 4 2 2 2 6 2 3" xfId="35958" xr:uid="{00000000-0005-0000-0000-0000C8120000}"/>
    <cellStyle name="Standard 257 2 2 4 2 2 2 6 3" xfId="16105" xr:uid="{00000000-0005-0000-0000-0000C9120000}"/>
    <cellStyle name="Standard 257 2 2 4 2 2 2 6 3 2" xfId="42577" xr:uid="{00000000-0005-0000-0000-0000CA120000}"/>
    <cellStyle name="Standard 257 2 2 4 2 2 2 6 4" xfId="31548" xr:uid="{00000000-0005-0000-0000-0000CB120000}"/>
    <cellStyle name="Standard 257 2 2 4 2 2 2 7" xfId="7281" xr:uid="{00000000-0005-0000-0000-0000CC120000}"/>
    <cellStyle name="Standard 257 2 2 4 2 2 2 7 2" xfId="20517" xr:uid="{00000000-0005-0000-0000-0000CD120000}"/>
    <cellStyle name="Standard 257 2 2 4 2 2 2 7 2 2" xfId="46989" xr:uid="{00000000-0005-0000-0000-0000CE120000}"/>
    <cellStyle name="Standard 257 2 2 4 2 2 2 7 3" xfId="33753" xr:uid="{00000000-0005-0000-0000-0000CF120000}"/>
    <cellStyle name="Standard 257 2 2 4 2 2 2 8" xfId="13900" xr:uid="{00000000-0005-0000-0000-0000D0120000}"/>
    <cellStyle name="Standard 257 2 2 4 2 2 2 8 2" xfId="40372" xr:uid="{00000000-0005-0000-0000-0000D1120000}"/>
    <cellStyle name="Standard 257 2 2 4 2 2 2 9" xfId="27136" xr:uid="{00000000-0005-0000-0000-0000D2120000}"/>
    <cellStyle name="Standard 257 2 2 4 2 2 3" xfId="843" xr:uid="{00000000-0005-0000-0000-0000D3120000}"/>
    <cellStyle name="Standard 257 2 2 4 2 2 3 2" xfId="1593" xr:uid="{00000000-0005-0000-0000-0000D4120000}"/>
    <cellStyle name="Standard 257 2 2 4 2 2 3 2 2" xfId="4536" xr:uid="{00000000-0005-0000-0000-0000D5120000}"/>
    <cellStyle name="Standard 257 2 2 4 2 2 3 2 2 2" xfId="13358" xr:uid="{00000000-0005-0000-0000-0000D6120000}"/>
    <cellStyle name="Standard 257 2 2 4 2 2 3 2 2 2 2" xfId="26594" xr:uid="{00000000-0005-0000-0000-0000D7120000}"/>
    <cellStyle name="Standard 257 2 2 4 2 2 3 2 2 2 2 2" xfId="53066" xr:uid="{00000000-0005-0000-0000-0000D8120000}"/>
    <cellStyle name="Standard 257 2 2 4 2 2 3 2 2 2 3" xfId="39830" xr:uid="{00000000-0005-0000-0000-0000D9120000}"/>
    <cellStyle name="Standard 257 2 2 4 2 2 3 2 2 3" xfId="19977" xr:uid="{00000000-0005-0000-0000-0000DA120000}"/>
    <cellStyle name="Standard 257 2 2 4 2 2 3 2 2 3 2" xfId="46449" xr:uid="{00000000-0005-0000-0000-0000DB120000}"/>
    <cellStyle name="Standard 257 2 2 4 2 2 3 2 2 4" xfId="31008" xr:uid="{00000000-0005-0000-0000-0000DC120000}"/>
    <cellStyle name="Standard 257 2 2 4 2 2 3 2 3" xfId="6007" xr:uid="{00000000-0005-0000-0000-0000DD120000}"/>
    <cellStyle name="Standard 257 2 2 4 2 2 3 2 3 2" xfId="10417" xr:uid="{00000000-0005-0000-0000-0000DE120000}"/>
    <cellStyle name="Standard 257 2 2 4 2 2 3 2 3 2 2" xfId="23653" xr:uid="{00000000-0005-0000-0000-0000DF120000}"/>
    <cellStyle name="Standard 257 2 2 4 2 2 3 2 3 2 2 2" xfId="50125" xr:uid="{00000000-0005-0000-0000-0000E0120000}"/>
    <cellStyle name="Standard 257 2 2 4 2 2 3 2 3 2 3" xfId="36889" xr:uid="{00000000-0005-0000-0000-0000E1120000}"/>
    <cellStyle name="Standard 257 2 2 4 2 2 3 2 3 3" xfId="17036" xr:uid="{00000000-0005-0000-0000-0000E2120000}"/>
    <cellStyle name="Standard 257 2 2 4 2 2 3 2 3 3 2" xfId="43508" xr:uid="{00000000-0005-0000-0000-0000E3120000}"/>
    <cellStyle name="Standard 257 2 2 4 2 2 3 2 3 4" xfId="32479" xr:uid="{00000000-0005-0000-0000-0000E4120000}"/>
    <cellStyle name="Standard 257 2 2 4 2 2 3 2 4" xfId="8946" xr:uid="{00000000-0005-0000-0000-0000E5120000}"/>
    <cellStyle name="Standard 257 2 2 4 2 2 3 2 4 2" xfId="22182" xr:uid="{00000000-0005-0000-0000-0000E6120000}"/>
    <cellStyle name="Standard 257 2 2 4 2 2 3 2 4 2 2" xfId="48654" xr:uid="{00000000-0005-0000-0000-0000E7120000}"/>
    <cellStyle name="Standard 257 2 2 4 2 2 3 2 4 3" xfId="35418" xr:uid="{00000000-0005-0000-0000-0000E8120000}"/>
    <cellStyle name="Standard 257 2 2 4 2 2 3 2 5" xfId="15565" xr:uid="{00000000-0005-0000-0000-0000E9120000}"/>
    <cellStyle name="Standard 257 2 2 4 2 2 3 2 5 2" xfId="42037" xr:uid="{00000000-0005-0000-0000-0000EA120000}"/>
    <cellStyle name="Standard 257 2 2 4 2 2 3 2 6" xfId="28067" xr:uid="{00000000-0005-0000-0000-0000EB120000}"/>
    <cellStyle name="Standard 257 2 2 4 2 2 3 3" xfId="2329" xr:uid="{00000000-0005-0000-0000-0000EC120000}"/>
    <cellStyle name="Standard 257 2 2 4 2 2 3 3 2" xfId="3800" xr:uid="{00000000-0005-0000-0000-0000ED120000}"/>
    <cellStyle name="Standard 257 2 2 4 2 2 3 3 2 2" xfId="12622" xr:uid="{00000000-0005-0000-0000-0000EE120000}"/>
    <cellStyle name="Standard 257 2 2 4 2 2 3 3 2 2 2" xfId="25858" xr:uid="{00000000-0005-0000-0000-0000EF120000}"/>
    <cellStyle name="Standard 257 2 2 4 2 2 3 3 2 2 2 2" xfId="52330" xr:uid="{00000000-0005-0000-0000-0000F0120000}"/>
    <cellStyle name="Standard 257 2 2 4 2 2 3 3 2 2 3" xfId="39094" xr:uid="{00000000-0005-0000-0000-0000F1120000}"/>
    <cellStyle name="Standard 257 2 2 4 2 2 3 3 2 3" xfId="19241" xr:uid="{00000000-0005-0000-0000-0000F2120000}"/>
    <cellStyle name="Standard 257 2 2 4 2 2 3 3 2 3 2" xfId="45713" xr:uid="{00000000-0005-0000-0000-0000F3120000}"/>
    <cellStyle name="Standard 257 2 2 4 2 2 3 3 2 4" xfId="30272" xr:uid="{00000000-0005-0000-0000-0000F4120000}"/>
    <cellStyle name="Standard 257 2 2 4 2 2 3 3 3" xfId="6742" xr:uid="{00000000-0005-0000-0000-0000F5120000}"/>
    <cellStyle name="Standard 257 2 2 4 2 2 3 3 3 2" xfId="11152" xr:uid="{00000000-0005-0000-0000-0000F6120000}"/>
    <cellStyle name="Standard 257 2 2 4 2 2 3 3 3 2 2" xfId="24388" xr:uid="{00000000-0005-0000-0000-0000F7120000}"/>
    <cellStyle name="Standard 257 2 2 4 2 2 3 3 3 2 2 2" xfId="50860" xr:uid="{00000000-0005-0000-0000-0000F8120000}"/>
    <cellStyle name="Standard 257 2 2 4 2 2 3 3 3 2 3" xfId="37624" xr:uid="{00000000-0005-0000-0000-0000F9120000}"/>
    <cellStyle name="Standard 257 2 2 4 2 2 3 3 3 3" xfId="17771" xr:uid="{00000000-0005-0000-0000-0000FA120000}"/>
    <cellStyle name="Standard 257 2 2 4 2 2 3 3 3 3 2" xfId="44243" xr:uid="{00000000-0005-0000-0000-0000FB120000}"/>
    <cellStyle name="Standard 257 2 2 4 2 2 3 3 3 4" xfId="33214" xr:uid="{00000000-0005-0000-0000-0000FC120000}"/>
    <cellStyle name="Standard 257 2 2 4 2 2 3 3 4" xfId="8210" xr:uid="{00000000-0005-0000-0000-0000FD120000}"/>
    <cellStyle name="Standard 257 2 2 4 2 2 3 3 4 2" xfId="21446" xr:uid="{00000000-0005-0000-0000-0000FE120000}"/>
    <cellStyle name="Standard 257 2 2 4 2 2 3 3 4 2 2" xfId="47918" xr:uid="{00000000-0005-0000-0000-0000FF120000}"/>
    <cellStyle name="Standard 257 2 2 4 2 2 3 3 4 3" xfId="34682" xr:uid="{00000000-0005-0000-0000-000000130000}"/>
    <cellStyle name="Standard 257 2 2 4 2 2 3 3 5" xfId="14829" xr:uid="{00000000-0005-0000-0000-000001130000}"/>
    <cellStyle name="Standard 257 2 2 4 2 2 3 3 5 2" xfId="41301" xr:uid="{00000000-0005-0000-0000-000002130000}"/>
    <cellStyle name="Standard 257 2 2 4 2 2 3 3 6" xfId="28802" xr:uid="{00000000-0005-0000-0000-000003130000}"/>
    <cellStyle name="Standard 257 2 2 4 2 2 3 4" xfId="3066" xr:uid="{00000000-0005-0000-0000-000004130000}"/>
    <cellStyle name="Standard 257 2 2 4 2 2 3 4 2" xfId="11888" xr:uid="{00000000-0005-0000-0000-000005130000}"/>
    <cellStyle name="Standard 257 2 2 4 2 2 3 4 2 2" xfId="25124" xr:uid="{00000000-0005-0000-0000-000006130000}"/>
    <cellStyle name="Standard 257 2 2 4 2 2 3 4 2 2 2" xfId="51596" xr:uid="{00000000-0005-0000-0000-000007130000}"/>
    <cellStyle name="Standard 257 2 2 4 2 2 3 4 2 3" xfId="38360" xr:uid="{00000000-0005-0000-0000-000008130000}"/>
    <cellStyle name="Standard 257 2 2 4 2 2 3 4 3" xfId="18507" xr:uid="{00000000-0005-0000-0000-000009130000}"/>
    <cellStyle name="Standard 257 2 2 4 2 2 3 4 3 2" xfId="44979" xr:uid="{00000000-0005-0000-0000-00000A130000}"/>
    <cellStyle name="Standard 257 2 2 4 2 2 3 4 4" xfId="29538" xr:uid="{00000000-0005-0000-0000-00000B130000}"/>
    <cellStyle name="Standard 257 2 2 4 2 2 3 5" xfId="5271" xr:uid="{00000000-0005-0000-0000-00000C130000}"/>
    <cellStyle name="Standard 257 2 2 4 2 2 3 5 2" xfId="9681" xr:uid="{00000000-0005-0000-0000-00000D130000}"/>
    <cellStyle name="Standard 257 2 2 4 2 2 3 5 2 2" xfId="22917" xr:uid="{00000000-0005-0000-0000-00000E130000}"/>
    <cellStyle name="Standard 257 2 2 4 2 2 3 5 2 2 2" xfId="49389" xr:uid="{00000000-0005-0000-0000-00000F130000}"/>
    <cellStyle name="Standard 257 2 2 4 2 2 3 5 2 3" xfId="36153" xr:uid="{00000000-0005-0000-0000-000010130000}"/>
    <cellStyle name="Standard 257 2 2 4 2 2 3 5 3" xfId="16300" xr:uid="{00000000-0005-0000-0000-000011130000}"/>
    <cellStyle name="Standard 257 2 2 4 2 2 3 5 3 2" xfId="42772" xr:uid="{00000000-0005-0000-0000-000012130000}"/>
    <cellStyle name="Standard 257 2 2 4 2 2 3 5 4" xfId="31743" xr:uid="{00000000-0005-0000-0000-000013130000}"/>
    <cellStyle name="Standard 257 2 2 4 2 2 3 6" xfId="7476" xr:uid="{00000000-0005-0000-0000-000014130000}"/>
    <cellStyle name="Standard 257 2 2 4 2 2 3 6 2" xfId="20712" xr:uid="{00000000-0005-0000-0000-000015130000}"/>
    <cellStyle name="Standard 257 2 2 4 2 2 3 6 2 2" xfId="47184" xr:uid="{00000000-0005-0000-0000-000016130000}"/>
    <cellStyle name="Standard 257 2 2 4 2 2 3 6 3" xfId="33948" xr:uid="{00000000-0005-0000-0000-000017130000}"/>
    <cellStyle name="Standard 257 2 2 4 2 2 3 7" xfId="14095" xr:uid="{00000000-0005-0000-0000-000018130000}"/>
    <cellStyle name="Standard 257 2 2 4 2 2 3 7 2" xfId="40567" xr:uid="{00000000-0005-0000-0000-000019130000}"/>
    <cellStyle name="Standard 257 2 2 4 2 2 3 8" xfId="27331" xr:uid="{00000000-0005-0000-0000-00001A130000}"/>
    <cellStyle name="Standard 257 2 2 4 2 2 4" xfId="1227" xr:uid="{00000000-0005-0000-0000-00001B130000}"/>
    <cellStyle name="Standard 257 2 2 4 2 2 4 2" xfId="4170" xr:uid="{00000000-0005-0000-0000-00001C130000}"/>
    <cellStyle name="Standard 257 2 2 4 2 2 4 2 2" xfId="12992" xr:uid="{00000000-0005-0000-0000-00001D130000}"/>
    <cellStyle name="Standard 257 2 2 4 2 2 4 2 2 2" xfId="26228" xr:uid="{00000000-0005-0000-0000-00001E130000}"/>
    <cellStyle name="Standard 257 2 2 4 2 2 4 2 2 2 2" xfId="52700" xr:uid="{00000000-0005-0000-0000-00001F130000}"/>
    <cellStyle name="Standard 257 2 2 4 2 2 4 2 2 3" xfId="39464" xr:uid="{00000000-0005-0000-0000-000020130000}"/>
    <cellStyle name="Standard 257 2 2 4 2 2 4 2 3" xfId="19611" xr:uid="{00000000-0005-0000-0000-000021130000}"/>
    <cellStyle name="Standard 257 2 2 4 2 2 4 2 3 2" xfId="46083" xr:uid="{00000000-0005-0000-0000-000022130000}"/>
    <cellStyle name="Standard 257 2 2 4 2 2 4 2 4" xfId="30642" xr:uid="{00000000-0005-0000-0000-000023130000}"/>
    <cellStyle name="Standard 257 2 2 4 2 2 4 3" xfId="5641" xr:uid="{00000000-0005-0000-0000-000024130000}"/>
    <cellStyle name="Standard 257 2 2 4 2 2 4 3 2" xfId="10051" xr:uid="{00000000-0005-0000-0000-000025130000}"/>
    <cellStyle name="Standard 257 2 2 4 2 2 4 3 2 2" xfId="23287" xr:uid="{00000000-0005-0000-0000-000026130000}"/>
    <cellStyle name="Standard 257 2 2 4 2 2 4 3 2 2 2" xfId="49759" xr:uid="{00000000-0005-0000-0000-000027130000}"/>
    <cellStyle name="Standard 257 2 2 4 2 2 4 3 2 3" xfId="36523" xr:uid="{00000000-0005-0000-0000-000028130000}"/>
    <cellStyle name="Standard 257 2 2 4 2 2 4 3 3" xfId="16670" xr:uid="{00000000-0005-0000-0000-000029130000}"/>
    <cellStyle name="Standard 257 2 2 4 2 2 4 3 3 2" xfId="43142" xr:uid="{00000000-0005-0000-0000-00002A130000}"/>
    <cellStyle name="Standard 257 2 2 4 2 2 4 3 4" xfId="32113" xr:uid="{00000000-0005-0000-0000-00002B130000}"/>
    <cellStyle name="Standard 257 2 2 4 2 2 4 4" xfId="8580" xr:uid="{00000000-0005-0000-0000-00002C130000}"/>
    <cellStyle name="Standard 257 2 2 4 2 2 4 4 2" xfId="21816" xr:uid="{00000000-0005-0000-0000-00002D130000}"/>
    <cellStyle name="Standard 257 2 2 4 2 2 4 4 2 2" xfId="48288" xr:uid="{00000000-0005-0000-0000-00002E130000}"/>
    <cellStyle name="Standard 257 2 2 4 2 2 4 4 3" xfId="35052" xr:uid="{00000000-0005-0000-0000-00002F130000}"/>
    <cellStyle name="Standard 257 2 2 4 2 2 4 5" xfId="15199" xr:uid="{00000000-0005-0000-0000-000030130000}"/>
    <cellStyle name="Standard 257 2 2 4 2 2 4 5 2" xfId="41671" xr:uid="{00000000-0005-0000-0000-000031130000}"/>
    <cellStyle name="Standard 257 2 2 4 2 2 4 6" xfId="27701" xr:uid="{00000000-0005-0000-0000-000032130000}"/>
    <cellStyle name="Standard 257 2 2 4 2 2 5" xfId="1963" xr:uid="{00000000-0005-0000-0000-000033130000}"/>
    <cellStyle name="Standard 257 2 2 4 2 2 5 2" xfId="3434" xr:uid="{00000000-0005-0000-0000-000034130000}"/>
    <cellStyle name="Standard 257 2 2 4 2 2 5 2 2" xfId="12256" xr:uid="{00000000-0005-0000-0000-000035130000}"/>
    <cellStyle name="Standard 257 2 2 4 2 2 5 2 2 2" xfId="25492" xr:uid="{00000000-0005-0000-0000-000036130000}"/>
    <cellStyle name="Standard 257 2 2 4 2 2 5 2 2 2 2" xfId="51964" xr:uid="{00000000-0005-0000-0000-000037130000}"/>
    <cellStyle name="Standard 257 2 2 4 2 2 5 2 2 3" xfId="38728" xr:uid="{00000000-0005-0000-0000-000038130000}"/>
    <cellStyle name="Standard 257 2 2 4 2 2 5 2 3" xfId="18875" xr:uid="{00000000-0005-0000-0000-000039130000}"/>
    <cellStyle name="Standard 257 2 2 4 2 2 5 2 3 2" xfId="45347" xr:uid="{00000000-0005-0000-0000-00003A130000}"/>
    <cellStyle name="Standard 257 2 2 4 2 2 5 2 4" xfId="29906" xr:uid="{00000000-0005-0000-0000-00003B130000}"/>
    <cellStyle name="Standard 257 2 2 4 2 2 5 3" xfId="6376" xr:uid="{00000000-0005-0000-0000-00003C130000}"/>
    <cellStyle name="Standard 257 2 2 4 2 2 5 3 2" xfId="10786" xr:uid="{00000000-0005-0000-0000-00003D130000}"/>
    <cellStyle name="Standard 257 2 2 4 2 2 5 3 2 2" xfId="24022" xr:uid="{00000000-0005-0000-0000-00003E130000}"/>
    <cellStyle name="Standard 257 2 2 4 2 2 5 3 2 2 2" xfId="50494" xr:uid="{00000000-0005-0000-0000-00003F130000}"/>
    <cellStyle name="Standard 257 2 2 4 2 2 5 3 2 3" xfId="37258" xr:uid="{00000000-0005-0000-0000-000040130000}"/>
    <cellStyle name="Standard 257 2 2 4 2 2 5 3 3" xfId="17405" xr:uid="{00000000-0005-0000-0000-000041130000}"/>
    <cellStyle name="Standard 257 2 2 4 2 2 5 3 3 2" xfId="43877" xr:uid="{00000000-0005-0000-0000-000042130000}"/>
    <cellStyle name="Standard 257 2 2 4 2 2 5 3 4" xfId="32848" xr:uid="{00000000-0005-0000-0000-000043130000}"/>
    <cellStyle name="Standard 257 2 2 4 2 2 5 4" xfId="7844" xr:uid="{00000000-0005-0000-0000-000044130000}"/>
    <cellStyle name="Standard 257 2 2 4 2 2 5 4 2" xfId="21080" xr:uid="{00000000-0005-0000-0000-000045130000}"/>
    <cellStyle name="Standard 257 2 2 4 2 2 5 4 2 2" xfId="47552" xr:uid="{00000000-0005-0000-0000-000046130000}"/>
    <cellStyle name="Standard 257 2 2 4 2 2 5 4 3" xfId="34316" xr:uid="{00000000-0005-0000-0000-000047130000}"/>
    <cellStyle name="Standard 257 2 2 4 2 2 5 5" xfId="14463" xr:uid="{00000000-0005-0000-0000-000048130000}"/>
    <cellStyle name="Standard 257 2 2 4 2 2 5 5 2" xfId="40935" xr:uid="{00000000-0005-0000-0000-000049130000}"/>
    <cellStyle name="Standard 257 2 2 4 2 2 5 6" xfId="28436" xr:uid="{00000000-0005-0000-0000-00004A130000}"/>
    <cellStyle name="Standard 257 2 2 4 2 2 6" xfId="2700" xr:uid="{00000000-0005-0000-0000-00004B130000}"/>
    <cellStyle name="Standard 257 2 2 4 2 2 6 2" xfId="11522" xr:uid="{00000000-0005-0000-0000-00004C130000}"/>
    <cellStyle name="Standard 257 2 2 4 2 2 6 2 2" xfId="24758" xr:uid="{00000000-0005-0000-0000-00004D130000}"/>
    <cellStyle name="Standard 257 2 2 4 2 2 6 2 2 2" xfId="51230" xr:uid="{00000000-0005-0000-0000-00004E130000}"/>
    <cellStyle name="Standard 257 2 2 4 2 2 6 2 3" xfId="37994" xr:uid="{00000000-0005-0000-0000-00004F130000}"/>
    <cellStyle name="Standard 257 2 2 4 2 2 6 3" xfId="18141" xr:uid="{00000000-0005-0000-0000-000050130000}"/>
    <cellStyle name="Standard 257 2 2 4 2 2 6 3 2" xfId="44613" xr:uid="{00000000-0005-0000-0000-000051130000}"/>
    <cellStyle name="Standard 257 2 2 4 2 2 6 4" xfId="29172" xr:uid="{00000000-0005-0000-0000-000052130000}"/>
    <cellStyle name="Standard 257 2 2 4 2 2 7" xfId="4905" xr:uid="{00000000-0005-0000-0000-000053130000}"/>
    <cellStyle name="Standard 257 2 2 4 2 2 7 2" xfId="9315" xr:uid="{00000000-0005-0000-0000-000054130000}"/>
    <cellStyle name="Standard 257 2 2 4 2 2 7 2 2" xfId="22551" xr:uid="{00000000-0005-0000-0000-000055130000}"/>
    <cellStyle name="Standard 257 2 2 4 2 2 7 2 2 2" xfId="49023" xr:uid="{00000000-0005-0000-0000-000056130000}"/>
    <cellStyle name="Standard 257 2 2 4 2 2 7 2 3" xfId="35787" xr:uid="{00000000-0005-0000-0000-000057130000}"/>
    <cellStyle name="Standard 257 2 2 4 2 2 7 3" xfId="15934" xr:uid="{00000000-0005-0000-0000-000058130000}"/>
    <cellStyle name="Standard 257 2 2 4 2 2 7 3 2" xfId="42406" xr:uid="{00000000-0005-0000-0000-000059130000}"/>
    <cellStyle name="Standard 257 2 2 4 2 2 7 4" xfId="31377" xr:uid="{00000000-0005-0000-0000-00005A130000}"/>
    <cellStyle name="Standard 257 2 2 4 2 2 8" xfId="7110" xr:uid="{00000000-0005-0000-0000-00005B130000}"/>
    <cellStyle name="Standard 257 2 2 4 2 2 8 2" xfId="20346" xr:uid="{00000000-0005-0000-0000-00005C130000}"/>
    <cellStyle name="Standard 257 2 2 4 2 2 8 2 2" xfId="46818" xr:uid="{00000000-0005-0000-0000-00005D130000}"/>
    <cellStyle name="Standard 257 2 2 4 2 2 8 3" xfId="33582" xr:uid="{00000000-0005-0000-0000-00005E130000}"/>
    <cellStyle name="Standard 257 2 2 4 2 2 9" xfId="13729" xr:uid="{00000000-0005-0000-0000-00005F130000}"/>
    <cellStyle name="Standard 257 2 2 4 2 2 9 2" xfId="40201" xr:uid="{00000000-0005-0000-0000-000060130000}"/>
    <cellStyle name="Standard 257 2 2 4 2 3" xfId="545" xr:uid="{00000000-0005-0000-0000-000061130000}"/>
    <cellStyle name="Standard 257 2 2 4 2 3 2" xfId="934" xr:uid="{00000000-0005-0000-0000-000062130000}"/>
    <cellStyle name="Standard 257 2 2 4 2 3 2 2" xfId="1683" xr:uid="{00000000-0005-0000-0000-000063130000}"/>
    <cellStyle name="Standard 257 2 2 4 2 3 2 2 2" xfId="4626" xr:uid="{00000000-0005-0000-0000-000064130000}"/>
    <cellStyle name="Standard 257 2 2 4 2 3 2 2 2 2" xfId="13448" xr:uid="{00000000-0005-0000-0000-000065130000}"/>
    <cellStyle name="Standard 257 2 2 4 2 3 2 2 2 2 2" xfId="26684" xr:uid="{00000000-0005-0000-0000-000066130000}"/>
    <cellStyle name="Standard 257 2 2 4 2 3 2 2 2 2 2 2" xfId="53156" xr:uid="{00000000-0005-0000-0000-000067130000}"/>
    <cellStyle name="Standard 257 2 2 4 2 3 2 2 2 2 3" xfId="39920" xr:uid="{00000000-0005-0000-0000-000068130000}"/>
    <cellStyle name="Standard 257 2 2 4 2 3 2 2 2 3" xfId="20067" xr:uid="{00000000-0005-0000-0000-000069130000}"/>
    <cellStyle name="Standard 257 2 2 4 2 3 2 2 2 3 2" xfId="46539" xr:uid="{00000000-0005-0000-0000-00006A130000}"/>
    <cellStyle name="Standard 257 2 2 4 2 3 2 2 2 4" xfId="31098" xr:uid="{00000000-0005-0000-0000-00006B130000}"/>
    <cellStyle name="Standard 257 2 2 4 2 3 2 2 3" xfId="6097" xr:uid="{00000000-0005-0000-0000-00006C130000}"/>
    <cellStyle name="Standard 257 2 2 4 2 3 2 2 3 2" xfId="10507" xr:uid="{00000000-0005-0000-0000-00006D130000}"/>
    <cellStyle name="Standard 257 2 2 4 2 3 2 2 3 2 2" xfId="23743" xr:uid="{00000000-0005-0000-0000-00006E130000}"/>
    <cellStyle name="Standard 257 2 2 4 2 3 2 2 3 2 2 2" xfId="50215" xr:uid="{00000000-0005-0000-0000-00006F130000}"/>
    <cellStyle name="Standard 257 2 2 4 2 3 2 2 3 2 3" xfId="36979" xr:uid="{00000000-0005-0000-0000-000070130000}"/>
    <cellStyle name="Standard 257 2 2 4 2 3 2 2 3 3" xfId="17126" xr:uid="{00000000-0005-0000-0000-000071130000}"/>
    <cellStyle name="Standard 257 2 2 4 2 3 2 2 3 3 2" xfId="43598" xr:uid="{00000000-0005-0000-0000-000072130000}"/>
    <cellStyle name="Standard 257 2 2 4 2 3 2 2 3 4" xfId="32569" xr:uid="{00000000-0005-0000-0000-000073130000}"/>
    <cellStyle name="Standard 257 2 2 4 2 3 2 2 4" xfId="9036" xr:uid="{00000000-0005-0000-0000-000074130000}"/>
    <cellStyle name="Standard 257 2 2 4 2 3 2 2 4 2" xfId="22272" xr:uid="{00000000-0005-0000-0000-000075130000}"/>
    <cellStyle name="Standard 257 2 2 4 2 3 2 2 4 2 2" xfId="48744" xr:uid="{00000000-0005-0000-0000-000076130000}"/>
    <cellStyle name="Standard 257 2 2 4 2 3 2 2 4 3" xfId="35508" xr:uid="{00000000-0005-0000-0000-000077130000}"/>
    <cellStyle name="Standard 257 2 2 4 2 3 2 2 5" xfId="15655" xr:uid="{00000000-0005-0000-0000-000078130000}"/>
    <cellStyle name="Standard 257 2 2 4 2 3 2 2 5 2" xfId="42127" xr:uid="{00000000-0005-0000-0000-000079130000}"/>
    <cellStyle name="Standard 257 2 2 4 2 3 2 2 6" xfId="28157" xr:uid="{00000000-0005-0000-0000-00007A130000}"/>
    <cellStyle name="Standard 257 2 2 4 2 3 2 3" xfId="2419" xr:uid="{00000000-0005-0000-0000-00007B130000}"/>
    <cellStyle name="Standard 257 2 2 4 2 3 2 3 2" xfId="3890" xr:uid="{00000000-0005-0000-0000-00007C130000}"/>
    <cellStyle name="Standard 257 2 2 4 2 3 2 3 2 2" xfId="12712" xr:uid="{00000000-0005-0000-0000-00007D130000}"/>
    <cellStyle name="Standard 257 2 2 4 2 3 2 3 2 2 2" xfId="25948" xr:uid="{00000000-0005-0000-0000-00007E130000}"/>
    <cellStyle name="Standard 257 2 2 4 2 3 2 3 2 2 2 2" xfId="52420" xr:uid="{00000000-0005-0000-0000-00007F130000}"/>
    <cellStyle name="Standard 257 2 2 4 2 3 2 3 2 2 3" xfId="39184" xr:uid="{00000000-0005-0000-0000-000080130000}"/>
    <cellStyle name="Standard 257 2 2 4 2 3 2 3 2 3" xfId="19331" xr:uid="{00000000-0005-0000-0000-000081130000}"/>
    <cellStyle name="Standard 257 2 2 4 2 3 2 3 2 3 2" xfId="45803" xr:uid="{00000000-0005-0000-0000-000082130000}"/>
    <cellStyle name="Standard 257 2 2 4 2 3 2 3 2 4" xfId="30362" xr:uid="{00000000-0005-0000-0000-000083130000}"/>
    <cellStyle name="Standard 257 2 2 4 2 3 2 3 3" xfId="6832" xr:uid="{00000000-0005-0000-0000-000084130000}"/>
    <cellStyle name="Standard 257 2 2 4 2 3 2 3 3 2" xfId="11242" xr:uid="{00000000-0005-0000-0000-000085130000}"/>
    <cellStyle name="Standard 257 2 2 4 2 3 2 3 3 2 2" xfId="24478" xr:uid="{00000000-0005-0000-0000-000086130000}"/>
    <cellStyle name="Standard 257 2 2 4 2 3 2 3 3 2 2 2" xfId="50950" xr:uid="{00000000-0005-0000-0000-000087130000}"/>
    <cellStyle name="Standard 257 2 2 4 2 3 2 3 3 2 3" xfId="37714" xr:uid="{00000000-0005-0000-0000-000088130000}"/>
    <cellStyle name="Standard 257 2 2 4 2 3 2 3 3 3" xfId="17861" xr:uid="{00000000-0005-0000-0000-000089130000}"/>
    <cellStyle name="Standard 257 2 2 4 2 3 2 3 3 3 2" xfId="44333" xr:uid="{00000000-0005-0000-0000-00008A130000}"/>
    <cellStyle name="Standard 257 2 2 4 2 3 2 3 3 4" xfId="33304" xr:uid="{00000000-0005-0000-0000-00008B130000}"/>
    <cellStyle name="Standard 257 2 2 4 2 3 2 3 4" xfId="8300" xr:uid="{00000000-0005-0000-0000-00008C130000}"/>
    <cellStyle name="Standard 257 2 2 4 2 3 2 3 4 2" xfId="21536" xr:uid="{00000000-0005-0000-0000-00008D130000}"/>
    <cellStyle name="Standard 257 2 2 4 2 3 2 3 4 2 2" xfId="48008" xr:uid="{00000000-0005-0000-0000-00008E130000}"/>
    <cellStyle name="Standard 257 2 2 4 2 3 2 3 4 3" xfId="34772" xr:uid="{00000000-0005-0000-0000-00008F130000}"/>
    <cellStyle name="Standard 257 2 2 4 2 3 2 3 5" xfId="14919" xr:uid="{00000000-0005-0000-0000-000090130000}"/>
    <cellStyle name="Standard 257 2 2 4 2 3 2 3 5 2" xfId="41391" xr:uid="{00000000-0005-0000-0000-000091130000}"/>
    <cellStyle name="Standard 257 2 2 4 2 3 2 3 6" xfId="28892" xr:uid="{00000000-0005-0000-0000-000092130000}"/>
    <cellStyle name="Standard 257 2 2 4 2 3 2 4" xfId="3156" xr:uid="{00000000-0005-0000-0000-000093130000}"/>
    <cellStyle name="Standard 257 2 2 4 2 3 2 4 2" xfId="11978" xr:uid="{00000000-0005-0000-0000-000094130000}"/>
    <cellStyle name="Standard 257 2 2 4 2 3 2 4 2 2" xfId="25214" xr:uid="{00000000-0005-0000-0000-000095130000}"/>
    <cellStyle name="Standard 257 2 2 4 2 3 2 4 2 2 2" xfId="51686" xr:uid="{00000000-0005-0000-0000-000096130000}"/>
    <cellStyle name="Standard 257 2 2 4 2 3 2 4 2 3" xfId="38450" xr:uid="{00000000-0005-0000-0000-000097130000}"/>
    <cellStyle name="Standard 257 2 2 4 2 3 2 4 3" xfId="18597" xr:uid="{00000000-0005-0000-0000-000098130000}"/>
    <cellStyle name="Standard 257 2 2 4 2 3 2 4 3 2" xfId="45069" xr:uid="{00000000-0005-0000-0000-000099130000}"/>
    <cellStyle name="Standard 257 2 2 4 2 3 2 4 4" xfId="29628" xr:uid="{00000000-0005-0000-0000-00009A130000}"/>
    <cellStyle name="Standard 257 2 2 4 2 3 2 5" xfId="5361" xr:uid="{00000000-0005-0000-0000-00009B130000}"/>
    <cellStyle name="Standard 257 2 2 4 2 3 2 5 2" xfId="9771" xr:uid="{00000000-0005-0000-0000-00009C130000}"/>
    <cellStyle name="Standard 257 2 2 4 2 3 2 5 2 2" xfId="23007" xr:uid="{00000000-0005-0000-0000-00009D130000}"/>
    <cellStyle name="Standard 257 2 2 4 2 3 2 5 2 2 2" xfId="49479" xr:uid="{00000000-0005-0000-0000-00009E130000}"/>
    <cellStyle name="Standard 257 2 2 4 2 3 2 5 2 3" xfId="36243" xr:uid="{00000000-0005-0000-0000-00009F130000}"/>
    <cellStyle name="Standard 257 2 2 4 2 3 2 5 3" xfId="16390" xr:uid="{00000000-0005-0000-0000-0000A0130000}"/>
    <cellStyle name="Standard 257 2 2 4 2 3 2 5 3 2" xfId="42862" xr:uid="{00000000-0005-0000-0000-0000A1130000}"/>
    <cellStyle name="Standard 257 2 2 4 2 3 2 5 4" xfId="31833" xr:uid="{00000000-0005-0000-0000-0000A2130000}"/>
    <cellStyle name="Standard 257 2 2 4 2 3 2 6" xfId="7566" xr:uid="{00000000-0005-0000-0000-0000A3130000}"/>
    <cellStyle name="Standard 257 2 2 4 2 3 2 6 2" xfId="20802" xr:uid="{00000000-0005-0000-0000-0000A4130000}"/>
    <cellStyle name="Standard 257 2 2 4 2 3 2 6 2 2" xfId="47274" xr:uid="{00000000-0005-0000-0000-0000A5130000}"/>
    <cellStyle name="Standard 257 2 2 4 2 3 2 6 3" xfId="34038" xr:uid="{00000000-0005-0000-0000-0000A6130000}"/>
    <cellStyle name="Standard 257 2 2 4 2 3 2 7" xfId="14185" xr:uid="{00000000-0005-0000-0000-0000A7130000}"/>
    <cellStyle name="Standard 257 2 2 4 2 3 2 7 2" xfId="40657" xr:uid="{00000000-0005-0000-0000-0000A8130000}"/>
    <cellStyle name="Standard 257 2 2 4 2 3 2 8" xfId="27421" xr:uid="{00000000-0005-0000-0000-0000A9130000}"/>
    <cellStyle name="Standard 257 2 2 4 2 3 3" xfId="1317" xr:uid="{00000000-0005-0000-0000-0000AA130000}"/>
    <cellStyle name="Standard 257 2 2 4 2 3 3 2" xfId="4260" xr:uid="{00000000-0005-0000-0000-0000AB130000}"/>
    <cellStyle name="Standard 257 2 2 4 2 3 3 2 2" xfId="13082" xr:uid="{00000000-0005-0000-0000-0000AC130000}"/>
    <cellStyle name="Standard 257 2 2 4 2 3 3 2 2 2" xfId="26318" xr:uid="{00000000-0005-0000-0000-0000AD130000}"/>
    <cellStyle name="Standard 257 2 2 4 2 3 3 2 2 2 2" xfId="52790" xr:uid="{00000000-0005-0000-0000-0000AE130000}"/>
    <cellStyle name="Standard 257 2 2 4 2 3 3 2 2 3" xfId="39554" xr:uid="{00000000-0005-0000-0000-0000AF130000}"/>
    <cellStyle name="Standard 257 2 2 4 2 3 3 2 3" xfId="19701" xr:uid="{00000000-0005-0000-0000-0000B0130000}"/>
    <cellStyle name="Standard 257 2 2 4 2 3 3 2 3 2" xfId="46173" xr:uid="{00000000-0005-0000-0000-0000B1130000}"/>
    <cellStyle name="Standard 257 2 2 4 2 3 3 2 4" xfId="30732" xr:uid="{00000000-0005-0000-0000-0000B2130000}"/>
    <cellStyle name="Standard 257 2 2 4 2 3 3 3" xfId="5731" xr:uid="{00000000-0005-0000-0000-0000B3130000}"/>
    <cellStyle name="Standard 257 2 2 4 2 3 3 3 2" xfId="10141" xr:uid="{00000000-0005-0000-0000-0000B4130000}"/>
    <cellStyle name="Standard 257 2 2 4 2 3 3 3 2 2" xfId="23377" xr:uid="{00000000-0005-0000-0000-0000B5130000}"/>
    <cellStyle name="Standard 257 2 2 4 2 3 3 3 2 2 2" xfId="49849" xr:uid="{00000000-0005-0000-0000-0000B6130000}"/>
    <cellStyle name="Standard 257 2 2 4 2 3 3 3 2 3" xfId="36613" xr:uid="{00000000-0005-0000-0000-0000B7130000}"/>
    <cellStyle name="Standard 257 2 2 4 2 3 3 3 3" xfId="16760" xr:uid="{00000000-0005-0000-0000-0000B8130000}"/>
    <cellStyle name="Standard 257 2 2 4 2 3 3 3 3 2" xfId="43232" xr:uid="{00000000-0005-0000-0000-0000B9130000}"/>
    <cellStyle name="Standard 257 2 2 4 2 3 3 3 4" xfId="32203" xr:uid="{00000000-0005-0000-0000-0000BA130000}"/>
    <cellStyle name="Standard 257 2 2 4 2 3 3 4" xfId="8670" xr:uid="{00000000-0005-0000-0000-0000BB130000}"/>
    <cellStyle name="Standard 257 2 2 4 2 3 3 4 2" xfId="21906" xr:uid="{00000000-0005-0000-0000-0000BC130000}"/>
    <cellStyle name="Standard 257 2 2 4 2 3 3 4 2 2" xfId="48378" xr:uid="{00000000-0005-0000-0000-0000BD130000}"/>
    <cellStyle name="Standard 257 2 2 4 2 3 3 4 3" xfId="35142" xr:uid="{00000000-0005-0000-0000-0000BE130000}"/>
    <cellStyle name="Standard 257 2 2 4 2 3 3 5" xfId="15289" xr:uid="{00000000-0005-0000-0000-0000BF130000}"/>
    <cellStyle name="Standard 257 2 2 4 2 3 3 5 2" xfId="41761" xr:uid="{00000000-0005-0000-0000-0000C0130000}"/>
    <cellStyle name="Standard 257 2 2 4 2 3 3 6" xfId="27791" xr:uid="{00000000-0005-0000-0000-0000C1130000}"/>
    <cellStyle name="Standard 257 2 2 4 2 3 4" xfId="2053" xr:uid="{00000000-0005-0000-0000-0000C2130000}"/>
    <cellStyle name="Standard 257 2 2 4 2 3 4 2" xfId="3524" xr:uid="{00000000-0005-0000-0000-0000C3130000}"/>
    <cellStyle name="Standard 257 2 2 4 2 3 4 2 2" xfId="12346" xr:uid="{00000000-0005-0000-0000-0000C4130000}"/>
    <cellStyle name="Standard 257 2 2 4 2 3 4 2 2 2" xfId="25582" xr:uid="{00000000-0005-0000-0000-0000C5130000}"/>
    <cellStyle name="Standard 257 2 2 4 2 3 4 2 2 2 2" xfId="52054" xr:uid="{00000000-0005-0000-0000-0000C6130000}"/>
    <cellStyle name="Standard 257 2 2 4 2 3 4 2 2 3" xfId="38818" xr:uid="{00000000-0005-0000-0000-0000C7130000}"/>
    <cellStyle name="Standard 257 2 2 4 2 3 4 2 3" xfId="18965" xr:uid="{00000000-0005-0000-0000-0000C8130000}"/>
    <cellStyle name="Standard 257 2 2 4 2 3 4 2 3 2" xfId="45437" xr:uid="{00000000-0005-0000-0000-0000C9130000}"/>
    <cellStyle name="Standard 257 2 2 4 2 3 4 2 4" xfId="29996" xr:uid="{00000000-0005-0000-0000-0000CA130000}"/>
    <cellStyle name="Standard 257 2 2 4 2 3 4 3" xfId="6466" xr:uid="{00000000-0005-0000-0000-0000CB130000}"/>
    <cellStyle name="Standard 257 2 2 4 2 3 4 3 2" xfId="10876" xr:uid="{00000000-0005-0000-0000-0000CC130000}"/>
    <cellStyle name="Standard 257 2 2 4 2 3 4 3 2 2" xfId="24112" xr:uid="{00000000-0005-0000-0000-0000CD130000}"/>
    <cellStyle name="Standard 257 2 2 4 2 3 4 3 2 2 2" xfId="50584" xr:uid="{00000000-0005-0000-0000-0000CE130000}"/>
    <cellStyle name="Standard 257 2 2 4 2 3 4 3 2 3" xfId="37348" xr:uid="{00000000-0005-0000-0000-0000CF130000}"/>
    <cellStyle name="Standard 257 2 2 4 2 3 4 3 3" xfId="17495" xr:uid="{00000000-0005-0000-0000-0000D0130000}"/>
    <cellStyle name="Standard 257 2 2 4 2 3 4 3 3 2" xfId="43967" xr:uid="{00000000-0005-0000-0000-0000D1130000}"/>
    <cellStyle name="Standard 257 2 2 4 2 3 4 3 4" xfId="32938" xr:uid="{00000000-0005-0000-0000-0000D2130000}"/>
    <cellStyle name="Standard 257 2 2 4 2 3 4 4" xfId="7934" xr:uid="{00000000-0005-0000-0000-0000D3130000}"/>
    <cellStyle name="Standard 257 2 2 4 2 3 4 4 2" xfId="21170" xr:uid="{00000000-0005-0000-0000-0000D4130000}"/>
    <cellStyle name="Standard 257 2 2 4 2 3 4 4 2 2" xfId="47642" xr:uid="{00000000-0005-0000-0000-0000D5130000}"/>
    <cellStyle name="Standard 257 2 2 4 2 3 4 4 3" xfId="34406" xr:uid="{00000000-0005-0000-0000-0000D6130000}"/>
    <cellStyle name="Standard 257 2 2 4 2 3 4 5" xfId="14553" xr:uid="{00000000-0005-0000-0000-0000D7130000}"/>
    <cellStyle name="Standard 257 2 2 4 2 3 4 5 2" xfId="41025" xr:uid="{00000000-0005-0000-0000-0000D8130000}"/>
    <cellStyle name="Standard 257 2 2 4 2 3 4 6" xfId="28526" xr:uid="{00000000-0005-0000-0000-0000D9130000}"/>
    <cellStyle name="Standard 257 2 2 4 2 3 5" xfId="2790" xr:uid="{00000000-0005-0000-0000-0000DA130000}"/>
    <cellStyle name="Standard 257 2 2 4 2 3 5 2" xfId="11612" xr:uid="{00000000-0005-0000-0000-0000DB130000}"/>
    <cellStyle name="Standard 257 2 2 4 2 3 5 2 2" xfId="24848" xr:uid="{00000000-0005-0000-0000-0000DC130000}"/>
    <cellStyle name="Standard 257 2 2 4 2 3 5 2 2 2" xfId="51320" xr:uid="{00000000-0005-0000-0000-0000DD130000}"/>
    <cellStyle name="Standard 257 2 2 4 2 3 5 2 3" xfId="38084" xr:uid="{00000000-0005-0000-0000-0000DE130000}"/>
    <cellStyle name="Standard 257 2 2 4 2 3 5 3" xfId="18231" xr:uid="{00000000-0005-0000-0000-0000DF130000}"/>
    <cellStyle name="Standard 257 2 2 4 2 3 5 3 2" xfId="44703" xr:uid="{00000000-0005-0000-0000-0000E0130000}"/>
    <cellStyle name="Standard 257 2 2 4 2 3 5 4" xfId="29262" xr:uid="{00000000-0005-0000-0000-0000E1130000}"/>
    <cellStyle name="Standard 257 2 2 4 2 3 6" xfId="4995" xr:uid="{00000000-0005-0000-0000-0000E2130000}"/>
    <cellStyle name="Standard 257 2 2 4 2 3 6 2" xfId="9405" xr:uid="{00000000-0005-0000-0000-0000E3130000}"/>
    <cellStyle name="Standard 257 2 2 4 2 3 6 2 2" xfId="22641" xr:uid="{00000000-0005-0000-0000-0000E4130000}"/>
    <cellStyle name="Standard 257 2 2 4 2 3 6 2 2 2" xfId="49113" xr:uid="{00000000-0005-0000-0000-0000E5130000}"/>
    <cellStyle name="Standard 257 2 2 4 2 3 6 2 3" xfId="35877" xr:uid="{00000000-0005-0000-0000-0000E6130000}"/>
    <cellStyle name="Standard 257 2 2 4 2 3 6 3" xfId="16024" xr:uid="{00000000-0005-0000-0000-0000E7130000}"/>
    <cellStyle name="Standard 257 2 2 4 2 3 6 3 2" xfId="42496" xr:uid="{00000000-0005-0000-0000-0000E8130000}"/>
    <cellStyle name="Standard 257 2 2 4 2 3 6 4" xfId="31467" xr:uid="{00000000-0005-0000-0000-0000E9130000}"/>
    <cellStyle name="Standard 257 2 2 4 2 3 7" xfId="7200" xr:uid="{00000000-0005-0000-0000-0000EA130000}"/>
    <cellStyle name="Standard 257 2 2 4 2 3 7 2" xfId="20436" xr:uid="{00000000-0005-0000-0000-0000EB130000}"/>
    <cellStyle name="Standard 257 2 2 4 2 3 7 2 2" xfId="46908" xr:uid="{00000000-0005-0000-0000-0000EC130000}"/>
    <cellStyle name="Standard 257 2 2 4 2 3 7 3" xfId="33672" xr:uid="{00000000-0005-0000-0000-0000ED130000}"/>
    <cellStyle name="Standard 257 2 2 4 2 3 8" xfId="13819" xr:uid="{00000000-0005-0000-0000-0000EE130000}"/>
    <cellStyle name="Standard 257 2 2 4 2 3 8 2" xfId="40291" xr:uid="{00000000-0005-0000-0000-0000EF130000}"/>
    <cellStyle name="Standard 257 2 2 4 2 3 9" xfId="27055" xr:uid="{00000000-0005-0000-0000-0000F0130000}"/>
    <cellStyle name="Standard 257 2 2 4 2 4" xfId="762" xr:uid="{00000000-0005-0000-0000-0000F1130000}"/>
    <cellStyle name="Standard 257 2 2 4 2 4 2" xfId="1512" xr:uid="{00000000-0005-0000-0000-0000F2130000}"/>
    <cellStyle name="Standard 257 2 2 4 2 4 2 2" xfId="4455" xr:uid="{00000000-0005-0000-0000-0000F3130000}"/>
    <cellStyle name="Standard 257 2 2 4 2 4 2 2 2" xfId="13277" xr:uid="{00000000-0005-0000-0000-0000F4130000}"/>
    <cellStyle name="Standard 257 2 2 4 2 4 2 2 2 2" xfId="26513" xr:uid="{00000000-0005-0000-0000-0000F5130000}"/>
    <cellStyle name="Standard 257 2 2 4 2 4 2 2 2 2 2" xfId="52985" xr:uid="{00000000-0005-0000-0000-0000F6130000}"/>
    <cellStyle name="Standard 257 2 2 4 2 4 2 2 2 3" xfId="39749" xr:uid="{00000000-0005-0000-0000-0000F7130000}"/>
    <cellStyle name="Standard 257 2 2 4 2 4 2 2 3" xfId="19896" xr:uid="{00000000-0005-0000-0000-0000F8130000}"/>
    <cellStyle name="Standard 257 2 2 4 2 4 2 2 3 2" xfId="46368" xr:uid="{00000000-0005-0000-0000-0000F9130000}"/>
    <cellStyle name="Standard 257 2 2 4 2 4 2 2 4" xfId="30927" xr:uid="{00000000-0005-0000-0000-0000FA130000}"/>
    <cellStyle name="Standard 257 2 2 4 2 4 2 3" xfId="5926" xr:uid="{00000000-0005-0000-0000-0000FB130000}"/>
    <cellStyle name="Standard 257 2 2 4 2 4 2 3 2" xfId="10336" xr:uid="{00000000-0005-0000-0000-0000FC130000}"/>
    <cellStyle name="Standard 257 2 2 4 2 4 2 3 2 2" xfId="23572" xr:uid="{00000000-0005-0000-0000-0000FD130000}"/>
    <cellStyle name="Standard 257 2 2 4 2 4 2 3 2 2 2" xfId="50044" xr:uid="{00000000-0005-0000-0000-0000FE130000}"/>
    <cellStyle name="Standard 257 2 2 4 2 4 2 3 2 3" xfId="36808" xr:uid="{00000000-0005-0000-0000-0000FF130000}"/>
    <cellStyle name="Standard 257 2 2 4 2 4 2 3 3" xfId="16955" xr:uid="{00000000-0005-0000-0000-000000140000}"/>
    <cellStyle name="Standard 257 2 2 4 2 4 2 3 3 2" xfId="43427" xr:uid="{00000000-0005-0000-0000-000001140000}"/>
    <cellStyle name="Standard 257 2 2 4 2 4 2 3 4" xfId="32398" xr:uid="{00000000-0005-0000-0000-000002140000}"/>
    <cellStyle name="Standard 257 2 2 4 2 4 2 4" xfId="8865" xr:uid="{00000000-0005-0000-0000-000003140000}"/>
    <cellStyle name="Standard 257 2 2 4 2 4 2 4 2" xfId="22101" xr:uid="{00000000-0005-0000-0000-000004140000}"/>
    <cellStyle name="Standard 257 2 2 4 2 4 2 4 2 2" xfId="48573" xr:uid="{00000000-0005-0000-0000-000005140000}"/>
    <cellStyle name="Standard 257 2 2 4 2 4 2 4 3" xfId="35337" xr:uid="{00000000-0005-0000-0000-000006140000}"/>
    <cellStyle name="Standard 257 2 2 4 2 4 2 5" xfId="15484" xr:uid="{00000000-0005-0000-0000-000007140000}"/>
    <cellStyle name="Standard 257 2 2 4 2 4 2 5 2" xfId="41956" xr:uid="{00000000-0005-0000-0000-000008140000}"/>
    <cellStyle name="Standard 257 2 2 4 2 4 2 6" xfId="27986" xr:uid="{00000000-0005-0000-0000-000009140000}"/>
    <cellStyle name="Standard 257 2 2 4 2 4 3" xfId="2248" xr:uid="{00000000-0005-0000-0000-00000A140000}"/>
    <cellStyle name="Standard 257 2 2 4 2 4 3 2" xfId="3719" xr:uid="{00000000-0005-0000-0000-00000B140000}"/>
    <cellStyle name="Standard 257 2 2 4 2 4 3 2 2" xfId="12541" xr:uid="{00000000-0005-0000-0000-00000C140000}"/>
    <cellStyle name="Standard 257 2 2 4 2 4 3 2 2 2" xfId="25777" xr:uid="{00000000-0005-0000-0000-00000D140000}"/>
    <cellStyle name="Standard 257 2 2 4 2 4 3 2 2 2 2" xfId="52249" xr:uid="{00000000-0005-0000-0000-00000E140000}"/>
    <cellStyle name="Standard 257 2 2 4 2 4 3 2 2 3" xfId="39013" xr:uid="{00000000-0005-0000-0000-00000F140000}"/>
    <cellStyle name="Standard 257 2 2 4 2 4 3 2 3" xfId="19160" xr:uid="{00000000-0005-0000-0000-000010140000}"/>
    <cellStyle name="Standard 257 2 2 4 2 4 3 2 3 2" xfId="45632" xr:uid="{00000000-0005-0000-0000-000011140000}"/>
    <cellStyle name="Standard 257 2 2 4 2 4 3 2 4" xfId="30191" xr:uid="{00000000-0005-0000-0000-000012140000}"/>
    <cellStyle name="Standard 257 2 2 4 2 4 3 3" xfId="6661" xr:uid="{00000000-0005-0000-0000-000013140000}"/>
    <cellStyle name="Standard 257 2 2 4 2 4 3 3 2" xfId="11071" xr:uid="{00000000-0005-0000-0000-000014140000}"/>
    <cellStyle name="Standard 257 2 2 4 2 4 3 3 2 2" xfId="24307" xr:uid="{00000000-0005-0000-0000-000015140000}"/>
    <cellStyle name="Standard 257 2 2 4 2 4 3 3 2 2 2" xfId="50779" xr:uid="{00000000-0005-0000-0000-000016140000}"/>
    <cellStyle name="Standard 257 2 2 4 2 4 3 3 2 3" xfId="37543" xr:uid="{00000000-0005-0000-0000-000017140000}"/>
    <cellStyle name="Standard 257 2 2 4 2 4 3 3 3" xfId="17690" xr:uid="{00000000-0005-0000-0000-000018140000}"/>
    <cellStyle name="Standard 257 2 2 4 2 4 3 3 3 2" xfId="44162" xr:uid="{00000000-0005-0000-0000-000019140000}"/>
    <cellStyle name="Standard 257 2 2 4 2 4 3 3 4" xfId="33133" xr:uid="{00000000-0005-0000-0000-00001A140000}"/>
    <cellStyle name="Standard 257 2 2 4 2 4 3 4" xfId="8129" xr:uid="{00000000-0005-0000-0000-00001B140000}"/>
    <cellStyle name="Standard 257 2 2 4 2 4 3 4 2" xfId="21365" xr:uid="{00000000-0005-0000-0000-00001C140000}"/>
    <cellStyle name="Standard 257 2 2 4 2 4 3 4 2 2" xfId="47837" xr:uid="{00000000-0005-0000-0000-00001D140000}"/>
    <cellStyle name="Standard 257 2 2 4 2 4 3 4 3" xfId="34601" xr:uid="{00000000-0005-0000-0000-00001E140000}"/>
    <cellStyle name="Standard 257 2 2 4 2 4 3 5" xfId="14748" xr:uid="{00000000-0005-0000-0000-00001F140000}"/>
    <cellStyle name="Standard 257 2 2 4 2 4 3 5 2" xfId="41220" xr:uid="{00000000-0005-0000-0000-000020140000}"/>
    <cellStyle name="Standard 257 2 2 4 2 4 3 6" xfId="28721" xr:uid="{00000000-0005-0000-0000-000021140000}"/>
    <cellStyle name="Standard 257 2 2 4 2 4 4" xfId="2985" xr:uid="{00000000-0005-0000-0000-000022140000}"/>
    <cellStyle name="Standard 257 2 2 4 2 4 4 2" xfId="11807" xr:uid="{00000000-0005-0000-0000-000023140000}"/>
    <cellStyle name="Standard 257 2 2 4 2 4 4 2 2" xfId="25043" xr:uid="{00000000-0005-0000-0000-000024140000}"/>
    <cellStyle name="Standard 257 2 2 4 2 4 4 2 2 2" xfId="51515" xr:uid="{00000000-0005-0000-0000-000025140000}"/>
    <cellStyle name="Standard 257 2 2 4 2 4 4 2 3" xfId="38279" xr:uid="{00000000-0005-0000-0000-000026140000}"/>
    <cellStyle name="Standard 257 2 2 4 2 4 4 3" xfId="18426" xr:uid="{00000000-0005-0000-0000-000027140000}"/>
    <cellStyle name="Standard 257 2 2 4 2 4 4 3 2" xfId="44898" xr:uid="{00000000-0005-0000-0000-000028140000}"/>
    <cellStyle name="Standard 257 2 2 4 2 4 4 4" xfId="29457" xr:uid="{00000000-0005-0000-0000-000029140000}"/>
    <cellStyle name="Standard 257 2 2 4 2 4 5" xfId="5190" xr:uid="{00000000-0005-0000-0000-00002A140000}"/>
    <cellStyle name="Standard 257 2 2 4 2 4 5 2" xfId="9600" xr:uid="{00000000-0005-0000-0000-00002B140000}"/>
    <cellStyle name="Standard 257 2 2 4 2 4 5 2 2" xfId="22836" xr:uid="{00000000-0005-0000-0000-00002C140000}"/>
    <cellStyle name="Standard 257 2 2 4 2 4 5 2 2 2" xfId="49308" xr:uid="{00000000-0005-0000-0000-00002D140000}"/>
    <cellStyle name="Standard 257 2 2 4 2 4 5 2 3" xfId="36072" xr:uid="{00000000-0005-0000-0000-00002E140000}"/>
    <cellStyle name="Standard 257 2 2 4 2 4 5 3" xfId="16219" xr:uid="{00000000-0005-0000-0000-00002F140000}"/>
    <cellStyle name="Standard 257 2 2 4 2 4 5 3 2" xfId="42691" xr:uid="{00000000-0005-0000-0000-000030140000}"/>
    <cellStyle name="Standard 257 2 2 4 2 4 5 4" xfId="31662" xr:uid="{00000000-0005-0000-0000-000031140000}"/>
    <cellStyle name="Standard 257 2 2 4 2 4 6" xfId="7395" xr:uid="{00000000-0005-0000-0000-000032140000}"/>
    <cellStyle name="Standard 257 2 2 4 2 4 6 2" xfId="20631" xr:uid="{00000000-0005-0000-0000-000033140000}"/>
    <cellStyle name="Standard 257 2 2 4 2 4 6 2 2" xfId="47103" xr:uid="{00000000-0005-0000-0000-000034140000}"/>
    <cellStyle name="Standard 257 2 2 4 2 4 6 3" xfId="33867" xr:uid="{00000000-0005-0000-0000-000035140000}"/>
    <cellStyle name="Standard 257 2 2 4 2 4 7" xfId="14014" xr:uid="{00000000-0005-0000-0000-000036140000}"/>
    <cellStyle name="Standard 257 2 2 4 2 4 7 2" xfId="40486" xr:uid="{00000000-0005-0000-0000-000037140000}"/>
    <cellStyle name="Standard 257 2 2 4 2 4 8" xfId="27250" xr:uid="{00000000-0005-0000-0000-000038140000}"/>
    <cellStyle name="Standard 257 2 2 4 2 5" xfId="1146" xr:uid="{00000000-0005-0000-0000-000039140000}"/>
    <cellStyle name="Standard 257 2 2 4 2 5 2" xfId="4089" xr:uid="{00000000-0005-0000-0000-00003A140000}"/>
    <cellStyle name="Standard 257 2 2 4 2 5 2 2" xfId="12911" xr:uid="{00000000-0005-0000-0000-00003B140000}"/>
    <cellStyle name="Standard 257 2 2 4 2 5 2 2 2" xfId="26147" xr:uid="{00000000-0005-0000-0000-00003C140000}"/>
    <cellStyle name="Standard 257 2 2 4 2 5 2 2 2 2" xfId="52619" xr:uid="{00000000-0005-0000-0000-00003D140000}"/>
    <cellStyle name="Standard 257 2 2 4 2 5 2 2 3" xfId="39383" xr:uid="{00000000-0005-0000-0000-00003E140000}"/>
    <cellStyle name="Standard 257 2 2 4 2 5 2 3" xfId="19530" xr:uid="{00000000-0005-0000-0000-00003F140000}"/>
    <cellStyle name="Standard 257 2 2 4 2 5 2 3 2" xfId="46002" xr:uid="{00000000-0005-0000-0000-000040140000}"/>
    <cellStyle name="Standard 257 2 2 4 2 5 2 4" xfId="30561" xr:uid="{00000000-0005-0000-0000-000041140000}"/>
    <cellStyle name="Standard 257 2 2 4 2 5 3" xfId="5560" xr:uid="{00000000-0005-0000-0000-000042140000}"/>
    <cellStyle name="Standard 257 2 2 4 2 5 3 2" xfId="9970" xr:uid="{00000000-0005-0000-0000-000043140000}"/>
    <cellStyle name="Standard 257 2 2 4 2 5 3 2 2" xfId="23206" xr:uid="{00000000-0005-0000-0000-000044140000}"/>
    <cellStyle name="Standard 257 2 2 4 2 5 3 2 2 2" xfId="49678" xr:uid="{00000000-0005-0000-0000-000045140000}"/>
    <cellStyle name="Standard 257 2 2 4 2 5 3 2 3" xfId="36442" xr:uid="{00000000-0005-0000-0000-000046140000}"/>
    <cellStyle name="Standard 257 2 2 4 2 5 3 3" xfId="16589" xr:uid="{00000000-0005-0000-0000-000047140000}"/>
    <cellStyle name="Standard 257 2 2 4 2 5 3 3 2" xfId="43061" xr:uid="{00000000-0005-0000-0000-000048140000}"/>
    <cellStyle name="Standard 257 2 2 4 2 5 3 4" xfId="32032" xr:uid="{00000000-0005-0000-0000-000049140000}"/>
    <cellStyle name="Standard 257 2 2 4 2 5 4" xfId="8499" xr:uid="{00000000-0005-0000-0000-00004A140000}"/>
    <cellStyle name="Standard 257 2 2 4 2 5 4 2" xfId="21735" xr:uid="{00000000-0005-0000-0000-00004B140000}"/>
    <cellStyle name="Standard 257 2 2 4 2 5 4 2 2" xfId="48207" xr:uid="{00000000-0005-0000-0000-00004C140000}"/>
    <cellStyle name="Standard 257 2 2 4 2 5 4 3" xfId="34971" xr:uid="{00000000-0005-0000-0000-00004D140000}"/>
    <cellStyle name="Standard 257 2 2 4 2 5 5" xfId="15118" xr:uid="{00000000-0005-0000-0000-00004E140000}"/>
    <cellStyle name="Standard 257 2 2 4 2 5 5 2" xfId="41590" xr:uid="{00000000-0005-0000-0000-00004F140000}"/>
    <cellStyle name="Standard 257 2 2 4 2 5 6" xfId="27620" xr:uid="{00000000-0005-0000-0000-000050140000}"/>
    <cellStyle name="Standard 257 2 2 4 2 6" xfId="1882" xr:uid="{00000000-0005-0000-0000-000051140000}"/>
    <cellStyle name="Standard 257 2 2 4 2 6 2" xfId="3353" xr:uid="{00000000-0005-0000-0000-000052140000}"/>
    <cellStyle name="Standard 257 2 2 4 2 6 2 2" xfId="12175" xr:uid="{00000000-0005-0000-0000-000053140000}"/>
    <cellStyle name="Standard 257 2 2 4 2 6 2 2 2" xfId="25411" xr:uid="{00000000-0005-0000-0000-000054140000}"/>
    <cellStyle name="Standard 257 2 2 4 2 6 2 2 2 2" xfId="51883" xr:uid="{00000000-0005-0000-0000-000055140000}"/>
    <cellStyle name="Standard 257 2 2 4 2 6 2 2 3" xfId="38647" xr:uid="{00000000-0005-0000-0000-000056140000}"/>
    <cellStyle name="Standard 257 2 2 4 2 6 2 3" xfId="18794" xr:uid="{00000000-0005-0000-0000-000057140000}"/>
    <cellStyle name="Standard 257 2 2 4 2 6 2 3 2" xfId="45266" xr:uid="{00000000-0005-0000-0000-000058140000}"/>
    <cellStyle name="Standard 257 2 2 4 2 6 2 4" xfId="29825" xr:uid="{00000000-0005-0000-0000-000059140000}"/>
    <cellStyle name="Standard 257 2 2 4 2 6 3" xfId="6295" xr:uid="{00000000-0005-0000-0000-00005A140000}"/>
    <cellStyle name="Standard 257 2 2 4 2 6 3 2" xfId="10705" xr:uid="{00000000-0005-0000-0000-00005B140000}"/>
    <cellStyle name="Standard 257 2 2 4 2 6 3 2 2" xfId="23941" xr:uid="{00000000-0005-0000-0000-00005C140000}"/>
    <cellStyle name="Standard 257 2 2 4 2 6 3 2 2 2" xfId="50413" xr:uid="{00000000-0005-0000-0000-00005D140000}"/>
    <cellStyle name="Standard 257 2 2 4 2 6 3 2 3" xfId="37177" xr:uid="{00000000-0005-0000-0000-00005E140000}"/>
    <cellStyle name="Standard 257 2 2 4 2 6 3 3" xfId="17324" xr:uid="{00000000-0005-0000-0000-00005F140000}"/>
    <cellStyle name="Standard 257 2 2 4 2 6 3 3 2" xfId="43796" xr:uid="{00000000-0005-0000-0000-000060140000}"/>
    <cellStyle name="Standard 257 2 2 4 2 6 3 4" xfId="32767" xr:uid="{00000000-0005-0000-0000-000061140000}"/>
    <cellStyle name="Standard 257 2 2 4 2 6 4" xfId="7763" xr:uid="{00000000-0005-0000-0000-000062140000}"/>
    <cellStyle name="Standard 257 2 2 4 2 6 4 2" xfId="20999" xr:uid="{00000000-0005-0000-0000-000063140000}"/>
    <cellStyle name="Standard 257 2 2 4 2 6 4 2 2" xfId="47471" xr:uid="{00000000-0005-0000-0000-000064140000}"/>
    <cellStyle name="Standard 257 2 2 4 2 6 4 3" xfId="34235" xr:uid="{00000000-0005-0000-0000-000065140000}"/>
    <cellStyle name="Standard 257 2 2 4 2 6 5" xfId="14382" xr:uid="{00000000-0005-0000-0000-000066140000}"/>
    <cellStyle name="Standard 257 2 2 4 2 6 5 2" xfId="40854" xr:uid="{00000000-0005-0000-0000-000067140000}"/>
    <cellStyle name="Standard 257 2 2 4 2 6 6" xfId="28355" xr:uid="{00000000-0005-0000-0000-000068140000}"/>
    <cellStyle name="Standard 257 2 2 4 2 7" xfId="2619" xr:uid="{00000000-0005-0000-0000-000069140000}"/>
    <cellStyle name="Standard 257 2 2 4 2 7 2" xfId="11441" xr:uid="{00000000-0005-0000-0000-00006A140000}"/>
    <cellStyle name="Standard 257 2 2 4 2 7 2 2" xfId="24677" xr:uid="{00000000-0005-0000-0000-00006B140000}"/>
    <cellStyle name="Standard 257 2 2 4 2 7 2 2 2" xfId="51149" xr:uid="{00000000-0005-0000-0000-00006C140000}"/>
    <cellStyle name="Standard 257 2 2 4 2 7 2 3" xfId="37913" xr:uid="{00000000-0005-0000-0000-00006D140000}"/>
    <cellStyle name="Standard 257 2 2 4 2 7 3" xfId="18060" xr:uid="{00000000-0005-0000-0000-00006E140000}"/>
    <cellStyle name="Standard 257 2 2 4 2 7 3 2" xfId="44532" xr:uid="{00000000-0005-0000-0000-00006F140000}"/>
    <cellStyle name="Standard 257 2 2 4 2 7 4" xfId="29091" xr:uid="{00000000-0005-0000-0000-000070140000}"/>
    <cellStyle name="Standard 257 2 2 4 2 8" xfId="4824" xr:uid="{00000000-0005-0000-0000-000071140000}"/>
    <cellStyle name="Standard 257 2 2 4 2 8 2" xfId="9234" xr:uid="{00000000-0005-0000-0000-000072140000}"/>
    <cellStyle name="Standard 257 2 2 4 2 8 2 2" xfId="22470" xr:uid="{00000000-0005-0000-0000-000073140000}"/>
    <cellStyle name="Standard 257 2 2 4 2 8 2 2 2" xfId="48942" xr:uid="{00000000-0005-0000-0000-000074140000}"/>
    <cellStyle name="Standard 257 2 2 4 2 8 2 3" xfId="35706" xr:uid="{00000000-0005-0000-0000-000075140000}"/>
    <cellStyle name="Standard 257 2 2 4 2 8 3" xfId="15853" xr:uid="{00000000-0005-0000-0000-000076140000}"/>
    <cellStyle name="Standard 257 2 2 4 2 8 3 2" xfId="42325" xr:uid="{00000000-0005-0000-0000-000077140000}"/>
    <cellStyle name="Standard 257 2 2 4 2 8 4" xfId="31296" xr:uid="{00000000-0005-0000-0000-000078140000}"/>
    <cellStyle name="Standard 257 2 2 4 2 9" xfId="7029" xr:uid="{00000000-0005-0000-0000-000079140000}"/>
    <cellStyle name="Standard 257 2 2 4 2 9 2" xfId="20265" xr:uid="{00000000-0005-0000-0000-00007A140000}"/>
    <cellStyle name="Standard 257 2 2 4 2 9 2 2" xfId="46737" xr:uid="{00000000-0005-0000-0000-00007B140000}"/>
    <cellStyle name="Standard 257 2 2 4 2 9 3" xfId="33501" xr:uid="{00000000-0005-0000-0000-00007C140000}"/>
    <cellStyle name="Standard 257 2 2 4 3" xfId="410" xr:uid="{00000000-0005-0000-0000-00007D140000}"/>
    <cellStyle name="Standard 257 2 2 4 3 10" xfId="26925" xr:uid="{00000000-0005-0000-0000-00007E140000}"/>
    <cellStyle name="Standard 257 2 2 4 3 2" xfId="586" xr:uid="{00000000-0005-0000-0000-00007F140000}"/>
    <cellStyle name="Standard 257 2 2 4 3 2 2" xfId="975" xr:uid="{00000000-0005-0000-0000-000080140000}"/>
    <cellStyle name="Standard 257 2 2 4 3 2 2 2" xfId="1724" xr:uid="{00000000-0005-0000-0000-000081140000}"/>
    <cellStyle name="Standard 257 2 2 4 3 2 2 2 2" xfId="4667" xr:uid="{00000000-0005-0000-0000-000082140000}"/>
    <cellStyle name="Standard 257 2 2 4 3 2 2 2 2 2" xfId="13489" xr:uid="{00000000-0005-0000-0000-000083140000}"/>
    <cellStyle name="Standard 257 2 2 4 3 2 2 2 2 2 2" xfId="26725" xr:uid="{00000000-0005-0000-0000-000084140000}"/>
    <cellStyle name="Standard 257 2 2 4 3 2 2 2 2 2 2 2" xfId="53197" xr:uid="{00000000-0005-0000-0000-000085140000}"/>
    <cellStyle name="Standard 257 2 2 4 3 2 2 2 2 2 3" xfId="39961" xr:uid="{00000000-0005-0000-0000-000086140000}"/>
    <cellStyle name="Standard 257 2 2 4 3 2 2 2 2 3" xfId="20108" xr:uid="{00000000-0005-0000-0000-000087140000}"/>
    <cellStyle name="Standard 257 2 2 4 3 2 2 2 2 3 2" xfId="46580" xr:uid="{00000000-0005-0000-0000-000088140000}"/>
    <cellStyle name="Standard 257 2 2 4 3 2 2 2 2 4" xfId="31139" xr:uid="{00000000-0005-0000-0000-000089140000}"/>
    <cellStyle name="Standard 257 2 2 4 3 2 2 2 3" xfId="6138" xr:uid="{00000000-0005-0000-0000-00008A140000}"/>
    <cellStyle name="Standard 257 2 2 4 3 2 2 2 3 2" xfId="10548" xr:uid="{00000000-0005-0000-0000-00008B140000}"/>
    <cellStyle name="Standard 257 2 2 4 3 2 2 2 3 2 2" xfId="23784" xr:uid="{00000000-0005-0000-0000-00008C140000}"/>
    <cellStyle name="Standard 257 2 2 4 3 2 2 2 3 2 2 2" xfId="50256" xr:uid="{00000000-0005-0000-0000-00008D140000}"/>
    <cellStyle name="Standard 257 2 2 4 3 2 2 2 3 2 3" xfId="37020" xr:uid="{00000000-0005-0000-0000-00008E140000}"/>
    <cellStyle name="Standard 257 2 2 4 3 2 2 2 3 3" xfId="17167" xr:uid="{00000000-0005-0000-0000-00008F140000}"/>
    <cellStyle name="Standard 257 2 2 4 3 2 2 2 3 3 2" xfId="43639" xr:uid="{00000000-0005-0000-0000-000090140000}"/>
    <cellStyle name="Standard 257 2 2 4 3 2 2 2 3 4" xfId="32610" xr:uid="{00000000-0005-0000-0000-000091140000}"/>
    <cellStyle name="Standard 257 2 2 4 3 2 2 2 4" xfId="9077" xr:uid="{00000000-0005-0000-0000-000092140000}"/>
    <cellStyle name="Standard 257 2 2 4 3 2 2 2 4 2" xfId="22313" xr:uid="{00000000-0005-0000-0000-000093140000}"/>
    <cellStyle name="Standard 257 2 2 4 3 2 2 2 4 2 2" xfId="48785" xr:uid="{00000000-0005-0000-0000-000094140000}"/>
    <cellStyle name="Standard 257 2 2 4 3 2 2 2 4 3" xfId="35549" xr:uid="{00000000-0005-0000-0000-000095140000}"/>
    <cellStyle name="Standard 257 2 2 4 3 2 2 2 5" xfId="15696" xr:uid="{00000000-0005-0000-0000-000096140000}"/>
    <cellStyle name="Standard 257 2 2 4 3 2 2 2 5 2" xfId="42168" xr:uid="{00000000-0005-0000-0000-000097140000}"/>
    <cellStyle name="Standard 257 2 2 4 3 2 2 2 6" xfId="28198" xr:uid="{00000000-0005-0000-0000-000098140000}"/>
    <cellStyle name="Standard 257 2 2 4 3 2 2 3" xfId="2460" xr:uid="{00000000-0005-0000-0000-000099140000}"/>
    <cellStyle name="Standard 257 2 2 4 3 2 2 3 2" xfId="3931" xr:uid="{00000000-0005-0000-0000-00009A140000}"/>
    <cellStyle name="Standard 257 2 2 4 3 2 2 3 2 2" xfId="12753" xr:uid="{00000000-0005-0000-0000-00009B140000}"/>
    <cellStyle name="Standard 257 2 2 4 3 2 2 3 2 2 2" xfId="25989" xr:uid="{00000000-0005-0000-0000-00009C140000}"/>
    <cellStyle name="Standard 257 2 2 4 3 2 2 3 2 2 2 2" xfId="52461" xr:uid="{00000000-0005-0000-0000-00009D140000}"/>
    <cellStyle name="Standard 257 2 2 4 3 2 2 3 2 2 3" xfId="39225" xr:uid="{00000000-0005-0000-0000-00009E140000}"/>
    <cellStyle name="Standard 257 2 2 4 3 2 2 3 2 3" xfId="19372" xr:uid="{00000000-0005-0000-0000-00009F140000}"/>
    <cellStyle name="Standard 257 2 2 4 3 2 2 3 2 3 2" xfId="45844" xr:uid="{00000000-0005-0000-0000-0000A0140000}"/>
    <cellStyle name="Standard 257 2 2 4 3 2 2 3 2 4" xfId="30403" xr:uid="{00000000-0005-0000-0000-0000A1140000}"/>
    <cellStyle name="Standard 257 2 2 4 3 2 2 3 3" xfId="6873" xr:uid="{00000000-0005-0000-0000-0000A2140000}"/>
    <cellStyle name="Standard 257 2 2 4 3 2 2 3 3 2" xfId="11283" xr:uid="{00000000-0005-0000-0000-0000A3140000}"/>
    <cellStyle name="Standard 257 2 2 4 3 2 2 3 3 2 2" xfId="24519" xr:uid="{00000000-0005-0000-0000-0000A4140000}"/>
    <cellStyle name="Standard 257 2 2 4 3 2 2 3 3 2 2 2" xfId="50991" xr:uid="{00000000-0005-0000-0000-0000A5140000}"/>
    <cellStyle name="Standard 257 2 2 4 3 2 2 3 3 2 3" xfId="37755" xr:uid="{00000000-0005-0000-0000-0000A6140000}"/>
    <cellStyle name="Standard 257 2 2 4 3 2 2 3 3 3" xfId="17902" xr:uid="{00000000-0005-0000-0000-0000A7140000}"/>
    <cellStyle name="Standard 257 2 2 4 3 2 2 3 3 3 2" xfId="44374" xr:uid="{00000000-0005-0000-0000-0000A8140000}"/>
    <cellStyle name="Standard 257 2 2 4 3 2 2 3 3 4" xfId="33345" xr:uid="{00000000-0005-0000-0000-0000A9140000}"/>
    <cellStyle name="Standard 257 2 2 4 3 2 2 3 4" xfId="8341" xr:uid="{00000000-0005-0000-0000-0000AA140000}"/>
    <cellStyle name="Standard 257 2 2 4 3 2 2 3 4 2" xfId="21577" xr:uid="{00000000-0005-0000-0000-0000AB140000}"/>
    <cellStyle name="Standard 257 2 2 4 3 2 2 3 4 2 2" xfId="48049" xr:uid="{00000000-0005-0000-0000-0000AC140000}"/>
    <cellStyle name="Standard 257 2 2 4 3 2 2 3 4 3" xfId="34813" xr:uid="{00000000-0005-0000-0000-0000AD140000}"/>
    <cellStyle name="Standard 257 2 2 4 3 2 2 3 5" xfId="14960" xr:uid="{00000000-0005-0000-0000-0000AE140000}"/>
    <cellStyle name="Standard 257 2 2 4 3 2 2 3 5 2" xfId="41432" xr:uid="{00000000-0005-0000-0000-0000AF140000}"/>
    <cellStyle name="Standard 257 2 2 4 3 2 2 3 6" xfId="28933" xr:uid="{00000000-0005-0000-0000-0000B0140000}"/>
    <cellStyle name="Standard 257 2 2 4 3 2 2 4" xfId="3197" xr:uid="{00000000-0005-0000-0000-0000B1140000}"/>
    <cellStyle name="Standard 257 2 2 4 3 2 2 4 2" xfId="12019" xr:uid="{00000000-0005-0000-0000-0000B2140000}"/>
    <cellStyle name="Standard 257 2 2 4 3 2 2 4 2 2" xfId="25255" xr:uid="{00000000-0005-0000-0000-0000B3140000}"/>
    <cellStyle name="Standard 257 2 2 4 3 2 2 4 2 2 2" xfId="51727" xr:uid="{00000000-0005-0000-0000-0000B4140000}"/>
    <cellStyle name="Standard 257 2 2 4 3 2 2 4 2 3" xfId="38491" xr:uid="{00000000-0005-0000-0000-0000B5140000}"/>
    <cellStyle name="Standard 257 2 2 4 3 2 2 4 3" xfId="18638" xr:uid="{00000000-0005-0000-0000-0000B6140000}"/>
    <cellStyle name="Standard 257 2 2 4 3 2 2 4 3 2" xfId="45110" xr:uid="{00000000-0005-0000-0000-0000B7140000}"/>
    <cellStyle name="Standard 257 2 2 4 3 2 2 4 4" xfId="29669" xr:uid="{00000000-0005-0000-0000-0000B8140000}"/>
    <cellStyle name="Standard 257 2 2 4 3 2 2 5" xfId="5402" xr:uid="{00000000-0005-0000-0000-0000B9140000}"/>
    <cellStyle name="Standard 257 2 2 4 3 2 2 5 2" xfId="9812" xr:uid="{00000000-0005-0000-0000-0000BA140000}"/>
    <cellStyle name="Standard 257 2 2 4 3 2 2 5 2 2" xfId="23048" xr:uid="{00000000-0005-0000-0000-0000BB140000}"/>
    <cellStyle name="Standard 257 2 2 4 3 2 2 5 2 2 2" xfId="49520" xr:uid="{00000000-0005-0000-0000-0000BC140000}"/>
    <cellStyle name="Standard 257 2 2 4 3 2 2 5 2 3" xfId="36284" xr:uid="{00000000-0005-0000-0000-0000BD140000}"/>
    <cellStyle name="Standard 257 2 2 4 3 2 2 5 3" xfId="16431" xr:uid="{00000000-0005-0000-0000-0000BE140000}"/>
    <cellStyle name="Standard 257 2 2 4 3 2 2 5 3 2" xfId="42903" xr:uid="{00000000-0005-0000-0000-0000BF140000}"/>
    <cellStyle name="Standard 257 2 2 4 3 2 2 5 4" xfId="31874" xr:uid="{00000000-0005-0000-0000-0000C0140000}"/>
    <cellStyle name="Standard 257 2 2 4 3 2 2 6" xfId="7607" xr:uid="{00000000-0005-0000-0000-0000C1140000}"/>
    <cellStyle name="Standard 257 2 2 4 3 2 2 6 2" xfId="20843" xr:uid="{00000000-0005-0000-0000-0000C2140000}"/>
    <cellStyle name="Standard 257 2 2 4 3 2 2 6 2 2" xfId="47315" xr:uid="{00000000-0005-0000-0000-0000C3140000}"/>
    <cellStyle name="Standard 257 2 2 4 3 2 2 6 3" xfId="34079" xr:uid="{00000000-0005-0000-0000-0000C4140000}"/>
    <cellStyle name="Standard 257 2 2 4 3 2 2 7" xfId="14226" xr:uid="{00000000-0005-0000-0000-0000C5140000}"/>
    <cellStyle name="Standard 257 2 2 4 3 2 2 7 2" xfId="40698" xr:uid="{00000000-0005-0000-0000-0000C6140000}"/>
    <cellStyle name="Standard 257 2 2 4 3 2 2 8" xfId="27462" xr:uid="{00000000-0005-0000-0000-0000C7140000}"/>
    <cellStyle name="Standard 257 2 2 4 3 2 3" xfId="1358" xr:uid="{00000000-0005-0000-0000-0000C8140000}"/>
    <cellStyle name="Standard 257 2 2 4 3 2 3 2" xfId="4301" xr:uid="{00000000-0005-0000-0000-0000C9140000}"/>
    <cellStyle name="Standard 257 2 2 4 3 2 3 2 2" xfId="13123" xr:uid="{00000000-0005-0000-0000-0000CA140000}"/>
    <cellStyle name="Standard 257 2 2 4 3 2 3 2 2 2" xfId="26359" xr:uid="{00000000-0005-0000-0000-0000CB140000}"/>
    <cellStyle name="Standard 257 2 2 4 3 2 3 2 2 2 2" xfId="52831" xr:uid="{00000000-0005-0000-0000-0000CC140000}"/>
    <cellStyle name="Standard 257 2 2 4 3 2 3 2 2 3" xfId="39595" xr:uid="{00000000-0005-0000-0000-0000CD140000}"/>
    <cellStyle name="Standard 257 2 2 4 3 2 3 2 3" xfId="19742" xr:uid="{00000000-0005-0000-0000-0000CE140000}"/>
    <cellStyle name="Standard 257 2 2 4 3 2 3 2 3 2" xfId="46214" xr:uid="{00000000-0005-0000-0000-0000CF140000}"/>
    <cellStyle name="Standard 257 2 2 4 3 2 3 2 4" xfId="30773" xr:uid="{00000000-0005-0000-0000-0000D0140000}"/>
    <cellStyle name="Standard 257 2 2 4 3 2 3 3" xfId="5772" xr:uid="{00000000-0005-0000-0000-0000D1140000}"/>
    <cellStyle name="Standard 257 2 2 4 3 2 3 3 2" xfId="10182" xr:uid="{00000000-0005-0000-0000-0000D2140000}"/>
    <cellStyle name="Standard 257 2 2 4 3 2 3 3 2 2" xfId="23418" xr:uid="{00000000-0005-0000-0000-0000D3140000}"/>
    <cellStyle name="Standard 257 2 2 4 3 2 3 3 2 2 2" xfId="49890" xr:uid="{00000000-0005-0000-0000-0000D4140000}"/>
    <cellStyle name="Standard 257 2 2 4 3 2 3 3 2 3" xfId="36654" xr:uid="{00000000-0005-0000-0000-0000D5140000}"/>
    <cellStyle name="Standard 257 2 2 4 3 2 3 3 3" xfId="16801" xr:uid="{00000000-0005-0000-0000-0000D6140000}"/>
    <cellStyle name="Standard 257 2 2 4 3 2 3 3 3 2" xfId="43273" xr:uid="{00000000-0005-0000-0000-0000D7140000}"/>
    <cellStyle name="Standard 257 2 2 4 3 2 3 3 4" xfId="32244" xr:uid="{00000000-0005-0000-0000-0000D8140000}"/>
    <cellStyle name="Standard 257 2 2 4 3 2 3 4" xfId="8711" xr:uid="{00000000-0005-0000-0000-0000D9140000}"/>
    <cellStyle name="Standard 257 2 2 4 3 2 3 4 2" xfId="21947" xr:uid="{00000000-0005-0000-0000-0000DA140000}"/>
    <cellStyle name="Standard 257 2 2 4 3 2 3 4 2 2" xfId="48419" xr:uid="{00000000-0005-0000-0000-0000DB140000}"/>
    <cellStyle name="Standard 257 2 2 4 3 2 3 4 3" xfId="35183" xr:uid="{00000000-0005-0000-0000-0000DC140000}"/>
    <cellStyle name="Standard 257 2 2 4 3 2 3 5" xfId="15330" xr:uid="{00000000-0005-0000-0000-0000DD140000}"/>
    <cellStyle name="Standard 257 2 2 4 3 2 3 5 2" xfId="41802" xr:uid="{00000000-0005-0000-0000-0000DE140000}"/>
    <cellStyle name="Standard 257 2 2 4 3 2 3 6" xfId="27832" xr:uid="{00000000-0005-0000-0000-0000DF140000}"/>
    <cellStyle name="Standard 257 2 2 4 3 2 4" xfId="2094" xr:uid="{00000000-0005-0000-0000-0000E0140000}"/>
    <cellStyle name="Standard 257 2 2 4 3 2 4 2" xfId="3565" xr:uid="{00000000-0005-0000-0000-0000E1140000}"/>
    <cellStyle name="Standard 257 2 2 4 3 2 4 2 2" xfId="12387" xr:uid="{00000000-0005-0000-0000-0000E2140000}"/>
    <cellStyle name="Standard 257 2 2 4 3 2 4 2 2 2" xfId="25623" xr:uid="{00000000-0005-0000-0000-0000E3140000}"/>
    <cellStyle name="Standard 257 2 2 4 3 2 4 2 2 2 2" xfId="52095" xr:uid="{00000000-0005-0000-0000-0000E4140000}"/>
    <cellStyle name="Standard 257 2 2 4 3 2 4 2 2 3" xfId="38859" xr:uid="{00000000-0005-0000-0000-0000E5140000}"/>
    <cellStyle name="Standard 257 2 2 4 3 2 4 2 3" xfId="19006" xr:uid="{00000000-0005-0000-0000-0000E6140000}"/>
    <cellStyle name="Standard 257 2 2 4 3 2 4 2 3 2" xfId="45478" xr:uid="{00000000-0005-0000-0000-0000E7140000}"/>
    <cellStyle name="Standard 257 2 2 4 3 2 4 2 4" xfId="30037" xr:uid="{00000000-0005-0000-0000-0000E8140000}"/>
    <cellStyle name="Standard 257 2 2 4 3 2 4 3" xfId="6507" xr:uid="{00000000-0005-0000-0000-0000E9140000}"/>
    <cellStyle name="Standard 257 2 2 4 3 2 4 3 2" xfId="10917" xr:uid="{00000000-0005-0000-0000-0000EA140000}"/>
    <cellStyle name="Standard 257 2 2 4 3 2 4 3 2 2" xfId="24153" xr:uid="{00000000-0005-0000-0000-0000EB140000}"/>
    <cellStyle name="Standard 257 2 2 4 3 2 4 3 2 2 2" xfId="50625" xr:uid="{00000000-0005-0000-0000-0000EC140000}"/>
    <cellStyle name="Standard 257 2 2 4 3 2 4 3 2 3" xfId="37389" xr:uid="{00000000-0005-0000-0000-0000ED140000}"/>
    <cellStyle name="Standard 257 2 2 4 3 2 4 3 3" xfId="17536" xr:uid="{00000000-0005-0000-0000-0000EE140000}"/>
    <cellStyle name="Standard 257 2 2 4 3 2 4 3 3 2" xfId="44008" xr:uid="{00000000-0005-0000-0000-0000EF140000}"/>
    <cellStyle name="Standard 257 2 2 4 3 2 4 3 4" xfId="32979" xr:uid="{00000000-0005-0000-0000-0000F0140000}"/>
    <cellStyle name="Standard 257 2 2 4 3 2 4 4" xfId="7975" xr:uid="{00000000-0005-0000-0000-0000F1140000}"/>
    <cellStyle name="Standard 257 2 2 4 3 2 4 4 2" xfId="21211" xr:uid="{00000000-0005-0000-0000-0000F2140000}"/>
    <cellStyle name="Standard 257 2 2 4 3 2 4 4 2 2" xfId="47683" xr:uid="{00000000-0005-0000-0000-0000F3140000}"/>
    <cellStyle name="Standard 257 2 2 4 3 2 4 4 3" xfId="34447" xr:uid="{00000000-0005-0000-0000-0000F4140000}"/>
    <cellStyle name="Standard 257 2 2 4 3 2 4 5" xfId="14594" xr:uid="{00000000-0005-0000-0000-0000F5140000}"/>
    <cellStyle name="Standard 257 2 2 4 3 2 4 5 2" xfId="41066" xr:uid="{00000000-0005-0000-0000-0000F6140000}"/>
    <cellStyle name="Standard 257 2 2 4 3 2 4 6" xfId="28567" xr:uid="{00000000-0005-0000-0000-0000F7140000}"/>
    <cellStyle name="Standard 257 2 2 4 3 2 5" xfId="2831" xr:uid="{00000000-0005-0000-0000-0000F8140000}"/>
    <cellStyle name="Standard 257 2 2 4 3 2 5 2" xfId="11653" xr:uid="{00000000-0005-0000-0000-0000F9140000}"/>
    <cellStyle name="Standard 257 2 2 4 3 2 5 2 2" xfId="24889" xr:uid="{00000000-0005-0000-0000-0000FA140000}"/>
    <cellStyle name="Standard 257 2 2 4 3 2 5 2 2 2" xfId="51361" xr:uid="{00000000-0005-0000-0000-0000FB140000}"/>
    <cellStyle name="Standard 257 2 2 4 3 2 5 2 3" xfId="38125" xr:uid="{00000000-0005-0000-0000-0000FC140000}"/>
    <cellStyle name="Standard 257 2 2 4 3 2 5 3" xfId="18272" xr:uid="{00000000-0005-0000-0000-0000FD140000}"/>
    <cellStyle name="Standard 257 2 2 4 3 2 5 3 2" xfId="44744" xr:uid="{00000000-0005-0000-0000-0000FE140000}"/>
    <cellStyle name="Standard 257 2 2 4 3 2 5 4" xfId="29303" xr:uid="{00000000-0005-0000-0000-0000FF140000}"/>
    <cellStyle name="Standard 257 2 2 4 3 2 6" xfId="5036" xr:uid="{00000000-0005-0000-0000-000000150000}"/>
    <cellStyle name="Standard 257 2 2 4 3 2 6 2" xfId="9446" xr:uid="{00000000-0005-0000-0000-000001150000}"/>
    <cellStyle name="Standard 257 2 2 4 3 2 6 2 2" xfId="22682" xr:uid="{00000000-0005-0000-0000-000002150000}"/>
    <cellStyle name="Standard 257 2 2 4 3 2 6 2 2 2" xfId="49154" xr:uid="{00000000-0005-0000-0000-000003150000}"/>
    <cellStyle name="Standard 257 2 2 4 3 2 6 2 3" xfId="35918" xr:uid="{00000000-0005-0000-0000-000004150000}"/>
    <cellStyle name="Standard 257 2 2 4 3 2 6 3" xfId="16065" xr:uid="{00000000-0005-0000-0000-000005150000}"/>
    <cellStyle name="Standard 257 2 2 4 3 2 6 3 2" xfId="42537" xr:uid="{00000000-0005-0000-0000-000006150000}"/>
    <cellStyle name="Standard 257 2 2 4 3 2 6 4" xfId="31508" xr:uid="{00000000-0005-0000-0000-000007150000}"/>
    <cellStyle name="Standard 257 2 2 4 3 2 7" xfId="7241" xr:uid="{00000000-0005-0000-0000-000008150000}"/>
    <cellStyle name="Standard 257 2 2 4 3 2 7 2" xfId="20477" xr:uid="{00000000-0005-0000-0000-000009150000}"/>
    <cellStyle name="Standard 257 2 2 4 3 2 7 2 2" xfId="46949" xr:uid="{00000000-0005-0000-0000-00000A150000}"/>
    <cellStyle name="Standard 257 2 2 4 3 2 7 3" xfId="33713" xr:uid="{00000000-0005-0000-0000-00000B150000}"/>
    <cellStyle name="Standard 257 2 2 4 3 2 8" xfId="13860" xr:uid="{00000000-0005-0000-0000-00000C150000}"/>
    <cellStyle name="Standard 257 2 2 4 3 2 8 2" xfId="40332" xr:uid="{00000000-0005-0000-0000-00000D150000}"/>
    <cellStyle name="Standard 257 2 2 4 3 2 9" xfId="27096" xr:uid="{00000000-0005-0000-0000-00000E150000}"/>
    <cellStyle name="Standard 257 2 2 4 3 3" xfId="803" xr:uid="{00000000-0005-0000-0000-00000F150000}"/>
    <cellStyle name="Standard 257 2 2 4 3 3 2" xfId="1553" xr:uid="{00000000-0005-0000-0000-000010150000}"/>
    <cellStyle name="Standard 257 2 2 4 3 3 2 2" xfId="4496" xr:uid="{00000000-0005-0000-0000-000011150000}"/>
    <cellStyle name="Standard 257 2 2 4 3 3 2 2 2" xfId="13318" xr:uid="{00000000-0005-0000-0000-000012150000}"/>
    <cellStyle name="Standard 257 2 2 4 3 3 2 2 2 2" xfId="26554" xr:uid="{00000000-0005-0000-0000-000013150000}"/>
    <cellStyle name="Standard 257 2 2 4 3 3 2 2 2 2 2" xfId="53026" xr:uid="{00000000-0005-0000-0000-000014150000}"/>
    <cellStyle name="Standard 257 2 2 4 3 3 2 2 2 3" xfId="39790" xr:uid="{00000000-0005-0000-0000-000015150000}"/>
    <cellStyle name="Standard 257 2 2 4 3 3 2 2 3" xfId="19937" xr:uid="{00000000-0005-0000-0000-000016150000}"/>
    <cellStyle name="Standard 257 2 2 4 3 3 2 2 3 2" xfId="46409" xr:uid="{00000000-0005-0000-0000-000017150000}"/>
    <cellStyle name="Standard 257 2 2 4 3 3 2 2 4" xfId="30968" xr:uid="{00000000-0005-0000-0000-000018150000}"/>
    <cellStyle name="Standard 257 2 2 4 3 3 2 3" xfId="5967" xr:uid="{00000000-0005-0000-0000-000019150000}"/>
    <cellStyle name="Standard 257 2 2 4 3 3 2 3 2" xfId="10377" xr:uid="{00000000-0005-0000-0000-00001A150000}"/>
    <cellStyle name="Standard 257 2 2 4 3 3 2 3 2 2" xfId="23613" xr:uid="{00000000-0005-0000-0000-00001B150000}"/>
    <cellStyle name="Standard 257 2 2 4 3 3 2 3 2 2 2" xfId="50085" xr:uid="{00000000-0005-0000-0000-00001C150000}"/>
    <cellStyle name="Standard 257 2 2 4 3 3 2 3 2 3" xfId="36849" xr:uid="{00000000-0005-0000-0000-00001D150000}"/>
    <cellStyle name="Standard 257 2 2 4 3 3 2 3 3" xfId="16996" xr:uid="{00000000-0005-0000-0000-00001E150000}"/>
    <cellStyle name="Standard 257 2 2 4 3 3 2 3 3 2" xfId="43468" xr:uid="{00000000-0005-0000-0000-00001F150000}"/>
    <cellStyle name="Standard 257 2 2 4 3 3 2 3 4" xfId="32439" xr:uid="{00000000-0005-0000-0000-000020150000}"/>
    <cellStyle name="Standard 257 2 2 4 3 3 2 4" xfId="8906" xr:uid="{00000000-0005-0000-0000-000021150000}"/>
    <cellStyle name="Standard 257 2 2 4 3 3 2 4 2" xfId="22142" xr:uid="{00000000-0005-0000-0000-000022150000}"/>
    <cellStyle name="Standard 257 2 2 4 3 3 2 4 2 2" xfId="48614" xr:uid="{00000000-0005-0000-0000-000023150000}"/>
    <cellStyle name="Standard 257 2 2 4 3 3 2 4 3" xfId="35378" xr:uid="{00000000-0005-0000-0000-000024150000}"/>
    <cellStyle name="Standard 257 2 2 4 3 3 2 5" xfId="15525" xr:uid="{00000000-0005-0000-0000-000025150000}"/>
    <cellStyle name="Standard 257 2 2 4 3 3 2 5 2" xfId="41997" xr:uid="{00000000-0005-0000-0000-000026150000}"/>
    <cellStyle name="Standard 257 2 2 4 3 3 2 6" xfId="28027" xr:uid="{00000000-0005-0000-0000-000027150000}"/>
    <cellStyle name="Standard 257 2 2 4 3 3 3" xfId="2289" xr:uid="{00000000-0005-0000-0000-000028150000}"/>
    <cellStyle name="Standard 257 2 2 4 3 3 3 2" xfId="3760" xr:uid="{00000000-0005-0000-0000-000029150000}"/>
    <cellStyle name="Standard 257 2 2 4 3 3 3 2 2" xfId="12582" xr:uid="{00000000-0005-0000-0000-00002A150000}"/>
    <cellStyle name="Standard 257 2 2 4 3 3 3 2 2 2" xfId="25818" xr:uid="{00000000-0005-0000-0000-00002B150000}"/>
    <cellStyle name="Standard 257 2 2 4 3 3 3 2 2 2 2" xfId="52290" xr:uid="{00000000-0005-0000-0000-00002C150000}"/>
    <cellStyle name="Standard 257 2 2 4 3 3 3 2 2 3" xfId="39054" xr:uid="{00000000-0005-0000-0000-00002D150000}"/>
    <cellStyle name="Standard 257 2 2 4 3 3 3 2 3" xfId="19201" xr:uid="{00000000-0005-0000-0000-00002E150000}"/>
    <cellStyle name="Standard 257 2 2 4 3 3 3 2 3 2" xfId="45673" xr:uid="{00000000-0005-0000-0000-00002F150000}"/>
    <cellStyle name="Standard 257 2 2 4 3 3 3 2 4" xfId="30232" xr:uid="{00000000-0005-0000-0000-000030150000}"/>
    <cellStyle name="Standard 257 2 2 4 3 3 3 3" xfId="6702" xr:uid="{00000000-0005-0000-0000-000031150000}"/>
    <cellStyle name="Standard 257 2 2 4 3 3 3 3 2" xfId="11112" xr:uid="{00000000-0005-0000-0000-000032150000}"/>
    <cellStyle name="Standard 257 2 2 4 3 3 3 3 2 2" xfId="24348" xr:uid="{00000000-0005-0000-0000-000033150000}"/>
    <cellStyle name="Standard 257 2 2 4 3 3 3 3 2 2 2" xfId="50820" xr:uid="{00000000-0005-0000-0000-000034150000}"/>
    <cellStyle name="Standard 257 2 2 4 3 3 3 3 2 3" xfId="37584" xr:uid="{00000000-0005-0000-0000-000035150000}"/>
    <cellStyle name="Standard 257 2 2 4 3 3 3 3 3" xfId="17731" xr:uid="{00000000-0005-0000-0000-000036150000}"/>
    <cellStyle name="Standard 257 2 2 4 3 3 3 3 3 2" xfId="44203" xr:uid="{00000000-0005-0000-0000-000037150000}"/>
    <cellStyle name="Standard 257 2 2 4 3 3 3 3 4" xfId="33174" xr:uid="{00000000-0005-0000-0000-000038150000}"/>
    <cellStyle name="Standard 257 2 2 4 3 3 3 4" xfId="8170" xr:uid="{00000000-0005-0000-0000-000039150000}"/>
    <cellStyle name="Standard 257 2 2 4 3 3 3 4 2" xfId="21406" xr:uid="{00000000-0005-0000-0000-00003A150000}"/>
    <cellStyle name="Standard 257 2 2 4 3 3 3 4 2 2" xfId="47878" xr:uid="{00000000-0005-0000-0000-00003B150000}"/>
    <cellStyle name="Standard 257 2 2 4 3 3 3 4 3" xfId="34642" xr:uid="{00000000-0005-0000-0000-00003C150000}"/>
    <cellStyle name="Standard 257 2 2 4 3 3 3 5" xfId="14789" xr:uid="{00000000-0005-0000-0000-00003D150000}"/>
    <cellStyle name="Standard 257 2 2 4 3 3 3 5 2" xfId="41261" xr:uid="{00000000-0005-0000-0000-00003E150000}"/>
    <cellStyle name="Standard 257 2 2 4 3 3 3 6" xfId="28762" xr:uid="{00000000-0005-0000-0000-00003F150000}"/>
    <cellStyle name="Standard 257 2 2 4 3 3 4" xfId="3026" xr:uid="{00000000-0005-0000-0000-000040150000}"/>
    <cellStyle name="Standard 257 2 2 4 3 3 4 2" xfId="11848" xr:uid="{00000000-0005-0000-0000-000041150000}"/>
    <cellStyle name="Standard 257 2 2 4 3 3 4 2 2" xfId="25084" xr:uid="{00000000-0005-0000-0000-000042150000}"/>
    <cellStyle name="Standard 257 2 2 4 3 3 4 2 2 2" xfId="51556" xr:uid="{00000000-0005-0000-0000-000043150000}"/>
    <cellStyle name="Standard 257 2 2 4 3 3 4 2 3" xfId="38320" xr:uid="{00000000-0005-0000-0000-000044150000}"/>
    <cellStyle name="Standard 257 2 2 4 3 3 4 3" xfId="18467" xr:uid="{00000000-0005-0000-0000-000045150000}"/>
    <cellStyle name="Standard 257 2 2 4 3 3 4 3 2" xfId="44939" xr:uid="{00000000-0005-0000-0000-000046150000}"/>
    <cellStyle name="Standard 257 2 2 4 3 3 4 4" xfId="29498" xr:uid="{00000000-0005-0000-0000-000047150000}"/>
    <cellStyle name="Standard 257 2 2 4 3 3 5" xfId="5231" xr:uid="{00000000-0005-0000-0000-000048150000}"/>
    <cellStyle name="Standard 257 2 2 4 3 3 5 2" xfId="9641" xr:uid="{00000000-0005-0000-0000-000049150000}"/>
    <cellStyle name="Standard 257 2 2 4 3 3 5 2 2" xfId="22877" xr:uid="{00000000-0005-0000-0000-00004A150000}"/>
    <cellStyle name="Standard 257 2 2 4 3 3 5 2 2 2" xfId="49349" xr:uid="{00000000-0005-0000-0000-00004B150000}"/>
    <cellStyle name="Standard 257 2 2 4 3 3 5 2 3" xfId="36113" xr:uid="{00000000-0005-0000-0000-00004C150000}"/>
    <cellStyle name="Standard 257 2 2 4 3 3 5 3" xfId="16260" xr:uid="{00000000-0005-0000-0000-00004D150000}"/>
    <cellStyle name="Standard 257 2 2 4 3 3 5 3 2" xfId="42732" xr:uid="{00000000-0005-0000-0000-00004E150000}"/>
    <cellStyle name="Standard 257 2 2 4 3 3 5 4" xfId="31703" xr:uid="{00000000-0005-0000-0000-00004F150000}"/>
    <cellStyle name="Standard 257 2 2 4 3 3 6" xfId="7436" xr:uid="{00000000-0005-0000-0000-000050150000}"/>
    <cellStyle name="Standard 257 2 2 4 3 3 6 2" xfId="20672" xr:uid="{00000000-0005-0000-0000-000051150000}"/>
    <cellStyle name="Standard 257 2 2 4 3 3 6 2 2" xfId="47144" xr:uid="{00000000-0005-0000-0000-000052150000}"/>
    <cellStyle name="Standard 257 2 2 4 3 3 6 3" xfId="33908" xr:uid="{00000000-0005-0000-0000-000053150000}"/>
    <cellStyle name="Standard 257 2 2 4 3 3 7" xfId="14055" xr:uid="{00000000-0005-0000-0000-000054150000}"/>
    <cellStyle name="Standard 257 2 2 4 3 3 7 2" xfId="40527" xr:uid="{00000000-0005-0000-0000-000055150000}"/>
    <cellStyle name="Standard 257 2 2 4 3 3 8" xfId="27291" xr:uid="{00000000-0005-0000-0000-000056150000}"/>
    <cellStyle name="Standard 257 2 2 4 3 4" xfId="1187" xr:uid="{00000000-0005-0000-0000-000057150000}"/>
    <cellStyle name="Standard 257 2 2 4 3 4 2" xfId="4130" xr:uid="{00000000-0005-0000-0000-000058150000}"/>
    <cellStyle name="Standard 257 2 2 4 3 4 2 2" xfId="12952" xr:uid="{00000000-0005-0000-0000-000059150000}"/>
    <cellStyle name="Standard 257 2 2 4 3 4 2 2 2" xfId="26188" xr:uid="{00000000-0005-0000-0000-00005A150000}"/>
    <cellStyle name="Standard 257 2 2 4 3 4 2 2 2 2" xfId="52660" xr:uid="{00000000-0005-0000-0000-00005B150000}"/>
    <cellStyle name="Standard 257 2 2 4 3 4 2 2 3" xfId="39424" xr:uid="{00000000-0005-0000-0000-00005C150000}"/>
    <cellStyle name="Standard 257 2 2 4 3 4 2 3" xfId="19571" xr:uid="{00000000-0005-0000-0000-00005D150000}"/>
    <cellStyle name="Standard 257 2 2 4 3 4 2 3 2" xfId="46043" xr:uid="{00000000-0005-0000-0000-00005E150000}"/>
    <cellStyle name="Standard 257 2 2 4 3 4 2 4" xfId="30602" xr:uid="{00000000-0005-0000-0000-00005F150000}"/>
    <cellStyle name="Standard 257 2 2 4 3 4 3" xfId="5601" xr:uid="{00000000-0005-0000-0000-000060150000}"/>
    <cellStyle name="Standard 257 2 2 4 3 4 3 2" xfId="10011" xr:uid="{00000000-0005-0000-0000-000061150000}"/>
    <cellStyle name="Standard 257 2 2 4 3 4 3 2 2" xfId="23247" xr:uid="{00000000-0005-0000-0000-000062150000}"/>
    <cellStyle name="Standard 257 2 2 4 3 4 3 2 2 2" xfId="49719" xr:uid="{00000000-0005-0000-0000-000063150000}"/>
    <cellStyle name="Standard 257 2 2 4 3 4 3 2 3" xfId="36483" xr:uid="{00000000-0005-0000-0000-000064150000}"/>
    <cellStyle name="Standard 257 2 2 4 3 4 3 3" xfId="16630" xr:uid="{00000000-0005-0000-0000-000065150000}"/>
    <cellStyle name="Standard 257 2 2 4 3 4 3 3 2" xfId="43102" xr:uid="{00000000-0005-0000-0000-000066150000}"/>
    <cellStyle name="Standard 257 2 2 4 3 4 3 4" xfId="32073" xr:uid="{00000000-0005-0000-0000-000067150000}"/>
    <cellStyle name="Standard 257 2 2 4 3 4 4" xfId="8540" xr:uid="{00000000-0005-0000-0000-000068150000}"/>
    <cellStyle name="Standard 257 2 2 4 3 4 4 2" xfId="21776" xr:uid="{00000000-0005-0000-0000-000069150000}"/>
    <cellStyle name="Standard 257 2 2 4 3 4 4 2 2" xfId="48248" xr:uid="{00000000-0005-0000-0000-00006A150000}"/>
    <cellStyle name="Standard 257 2 2 4 3 4 4 3" xfId="35012" xr:uid="{00000000-0005-0000-0000-00006B150000}"/>
    <cellStyle name="Standard 257 2 2 4 3 4 5" xfId="15159" xr:uid="{00000000-0005-0000-0000-00006C150000}"/>
    <cellStyle name="Standard 257 2 2 4 3 4 5 2" xfId="41631" xr:uid="{00000000-0005-0000-0000-00006D150000}"/>
    <cellStyle name="Standard 257 2 2 4 3 4 6" xfId="27661" xr:uid="{00000000-0005-0000-0000-00006E150000}"/>
    <cellStyle name="Standard 257 2 2 4 3 5" xfId="1923" xr:uid="{00000000-0005-0000-0000-00006F150000}"/>
    <cellStyle name="Standard 257 2 2 4 3 5 2" xfId="3394" xr:uid="{00000000-0005-0000-0000-000070150000}"/>
    <cellStyle name="Standard 257 2 2 4 3 5 2 2" xfId="12216" xr:uid="{00000000-0005-0000-0000-000071150000}"/>
    <cellStyle name="Standard 257 2 2 4 3 5 2 2 2" xfId="25452" xr:uid="{00000000-0005-0000-0000-000072150000}"/>
    <cellStyle name="Standard 257 2 2 4 3 5 2 2 2 2" xfId="51924" xr:uid="{00000000-0005-0000-0000-000073150000}"/>
    <cellStyle name="Standard 257 2 2 4 3 5 2 2 3" xfId="38688" xr:uid="{00000000-0005-0000-0000-000074150000}"/>
    <cellStyle name="Standard 257 2 2 4 3 5 2 3" xfId="18835" xr:uid="{00000000-0005-0000-0000-000075150000}"/>
    <cellStyle name="Standard 257 2 2 4 3 5 2 3 2" xfId="45307" xr:uid="{00000000-0005-0000-0000-000076150000}"/>
    <cellStyle name="Standard 257 2 2 4 3 5 2 4" xfId="29866" xr:uid="{00000000-0005-0000-0000-000077150000}"/>
    <cellStyle name="Standard 257 2 2 4 3 5 3" xfId="6336" xr:uid="{00000000-0005-0000-0000-000078150000}"/>
    <cellStyle name="Standard 257 2 2 4 3 5 3 2" xfId="10746" xr:uid="{00000000-0005-0000-0000-000079150000}"/>
    <cellStyle name="Standard 257 2 2 4 3 5 3 2 2" xfId="23982" xr:uid="{00000000-0005-0000-0000-00007A150000}"/>
    <cellStyle name="Standard 257 2 2 4 3 5 3 2 2 2" xfId="50454" xr:uid="{00000000-0005-0000-0000-00007B150000}"/>
    <cellStyle name="Standard 257 2 2 4 3 5 3 2 3" xfId="37218" xr:uid="{00000000-0005-0000-0000-00007C150000}"/>
    <cellStyle name="Standard 257 2 2 4 3 5 3 3" xfId="17365" xr:uid="{00000000-0005-0000-0000-00007D150000}"/>
    <cellStyle name="Standard 257 2 2 4 3 5 3 3 2" xfId="43837" xr:uid="{00000000-0005-0000-0000-00007E150000}"/>
    <cellStyle name="Standard 257 2 2 4 3 5 3 4" xfId="32808" xr:uid="{00000000-0005-0000-0000-00007F150000}"/>
    <cellStyle name="Standard 257 2 2 4 3 5 4" xfId="7804" xr:uid="{00000000-0005-0000-0000-000080150000}"/>
    <cellStyle name="Standard 257 2 2 4 3 5 4 2" xfId="21040" xr:uid="{00000000-0005-0000-0000-000081150000}"/>
    <cellStyle name="Standard 257 2 2 4 3 5 4 2 2" xfId="47512" xr:uid="{00000000-0005-0000-0000-000082150000}"/>
    <cellStyle name="Standard 257 2 2 4 3 5 4 3" xfId="34276" xr:uid="{00000000-0005-0000-0000-000083150000}"/>
    <cellStyle name="Standard 257 2 2 4 3 5 5" xfId="14423" xr:uid="{00000000-0005-0000-0000-000084150000}"/>
    <cellStyle name="Standard 257 2 2 4 3 5 5 2" xfId="40895" xr:uid="{00000000-0005-0000-0000-000085150000}"/>
    <cellStyle name="Standard 257 2 2 4 3 5 6" xfId="28396" xr:uid="{00000000-0005-0000-0000-000086150000}"/>
    <cellStyle name="Standard 257 2 2 4 3 6" xfId="2660" xr:uid="{00000000-0005-0000-0000-000087150000}"/>
    <cellStyle name="Standard 257 2 2 4 3 6 2" xfId="11482" xr:uid="{00000000-0005-0000-0000-000088150000}"/>
    <cellStyle name="Standard 257 2 2 4 3 6 2 2" xfId="24718" xr:uid="{00000000-0005-0000-0000-000089150000}"/>
    <cellStyle name="Standard 257 2 2 4 3 6 2 2 2" xfId="51190" xr:uid="{00000000-0005-0000-0000-00008A150000}"/>
    <cellStyle name="Standard 257 2 2 4 3 6 2 3" xfId="37954" xr:uid="{00000000-0005-0000-0000-00008B150000}"/>
    <cellStyle name="Standard 257 2 2 4 3 6 3" xfId="18101" xr:uid="{00000000-0005-0000-0000-00008C150000}"/>
    <cellStyle name="Standard 257 2 2 4 3 6 3 2" xfId="44573" xr:uid="{00000000-0005-0000-0000-00008D150000}"/>
    <cellStyle name="Standard 257 2 2 4 3 6 4" xfId="29132" xr:uid="{00000000-0005-0000-0000-00008E150000}"/>
    <cellStyle name="Standard 257 2 2 4 3 7" xfId="4865" xr:uid="{00000000-0005-0000-0000-00008F150000}"/>
    <cellStyle name="Standard 257 2 2 4 3 7 2" xfId="9275" xr:uid="{00000000-0005-0000-0000-000090150000}"/>
    <cellStyle name="Standard 257 2 2 4 3 7 2 2" xfId="22511" xr:uid="{00000000-0005-0000-0000-000091150000}"/>
    <cellStyle name="Standard 257 2 2 4 3 7 2 2 2" xfId="48983" xr:uid="{00000000-0005-0000-0000-000092150000}"/>
    <cellStyle name="Standard 257 2 2 4 3 7 2 3" xfId="35747" xr:uid="{00000000-0005-0000-0000-000093150000}"/>
    <cellStyle name="Standard 257 2 2 4 3 7 3" xfId="15894" xr:uid="{00000000-0005-0000-0000-000094150000}"/>
    <cellStyle name="Standard 257 2 2 4 3 7 3 2" xfId="42366" xr:uid="{00000000-0005-0000-0000-000095150000}"/>
    <cellStyle name="Standard 257 2 2 4 3 7 4" xfId="31337" xr:uid="{00000000-0005-0000-0000-000096150000}"/>
    <cellStyle name="Standard 257 2 2 4 3 8" xfId="7070" xr:uid="{00000000-0005-0000-0000-000097150000}"/>
    <cellStyle name="Standard 257 2 2 4 3 8 2" xfId="20306" xr:uid="{00000000-0005-0000-0000-000098150000}"/>
    <cellStyle name="Standard 257 2 2 4 3 8 2 2" xfId="46778" xr:uid="{00000000-0005-0000-0000-000099150000}"/>
    <cellStyle name="Standard 257 2 2 4 3 8 3" xfId="33542" xr:uid="{00000000-0005-0000-0000-00009A150000}"/>
    <cellStyle name="Standard 257 2 2 4 3 9" xfId="13689" xr:uid="{00000000-0005-0000-0000-00009B150000}"/>
    <cellStyle name="Standard 257 2 2 4 3 9 2" xfId="40161" xr:uid="{00000000-0005-0000-0000-00009C150000}"/>
    <cellStyle name="Standard 257 2 2 4 4" xfId="504" xr:uid="{00000000-0005-0000-0000-00009D150000}"/>
    <cellStyle name="Standard 257 2 2 4 4 2" xfId="893" xr:uid="{00000000-0005-0000-0000-00009E150000}"/>
    <cellStyle name="Standard 257 2 2 4 4 2 2" xfId="1642" xr:uid="{00000000-0005-0000-0000-00009F150000}"/>
    <cellStyle name="Standard 257 2 2 4 4 2 2 2" xfId="4585" xr:uid="{00000000-0005-0000-0000-0000A0150000}"/>
    <cellStyle name="Standard 257 2 2 4 4 2 2 2 2" xfId="13407" xr:uid="{00000000-0005-0000-0000-0000A1150000}"/>
    <cellStyle name="Standard 257 2 2 4 4 2 2 2 2 2" xfId="26643" xr:uid="{00000000-0005-0000-0000-0000A2150000}"/>
    <cellStyle name="Standard 257 2 2 4 4 2 2 2 2 2 2" xfId="53115" xr:uid="{00000000-0005-0000-0000-0000A3150000}"/>
    <cellStyle name="Standard 257 2 2 4 4 2 2 2 2 3" xfId="39879" xr:uid="{00000000-0005-0000-0000-0000A4150000}"/>
    <cellStyle name="Standard 257 2 2 4 4 2 2 2 3" xfId="20026" xr:uid="{00000000-0005-0000-0000-0000A5150000}"/>
    <cellStyle name="Standard 257 2 2 4 4 2 2 2 3 2" xfId="46498" xr:uid="{00000000-0005-0000-0000-0000A6150000}"/>
    <cellStyle name="Standard 257 2 2 4 4 2 2 2 4" xfId="31057" xr:uid="{00000000-0005-0000-0000-0000A7150000}"/>
    <cellStyle name="Standard 257 2 2 4 4 2 2 3" xfId="6056" xr:uid="{00000000-0005-0000-0000-0000A8150000}"/>
    <cellStyle name="Standard 257 2 2 4 4 2 2 3 2" xfId="10466" xr:uid="{00000000-0005-0000-0000-0000A9150000}"/>
    <cellStyle name="Standard 257 2 2 4 4 2 2 3 2 2" xfId="23702" xr:uid="{00000000-0005-0000-0000-0000AA150000}"/>
    <cellStyle name="Standard 257 2 2 4 4 2 2 3 2 2 2" xfId="50174" xr:uid="{00000000-0005-0000-0000-0000AB150000}"/>
    <cellStyle name="Standard 257 2 2 4 4 2 2 3 2 3" xfId="36938" xr:uid="{00000000-0005-0000-0000-0000AC150000}"/>
    <cellStyle name="Standard 257 2 2 4 4 2 2 3 3" xfId="17085" xr:uid="{00000000-0005-0000-0000-0000AD150000}"/>
    <cellStyle name="Standard 257 2 2 4 4 2 2 3 3 2" xfId="43557" xr:uid="{00000000-0005-0000-0000-0000AE150000}"/>
    <cellStyle name="Standard 257 2 2 4 4 2 2 3 4" xfId="32528" xr:uid="{00000000-0005-0000-0000-0000AF150000}"/>
    <cellStyle name="Standard 257 2 2 4 4 2 2 4" xfId="8995" xr:uid="{00000000-0005-0000-0000-0000B0150000}"/>
    <cellStyle name="Standard 257 2 2 4 4 2 2 4 2" xfId="22231" xr:uid="{00000000-0005-0000-0000-0000B1150000}"/>
    <cellStyle name="Standard 257 2 2 4 4 2 2 4 2 2" xfId="48703" xr:uid="{00000000-0005-0000-0000-0000B2150000}"/>
    <cellStyle name="Standard 257 2 2 4 4 2 2 4 3" xfId="35467" xr:uid="{00000000-0005-0000-0000-0000B3150000}"/>
    <cellStyle name="Standard 257 2 2 4 4 2 2 5" xfId="15614" xr:uid="{00000000-0005-0000-0000-0000B4150000}"/>
    <cellStyle name="Standard 257 2 2 4 4 2 2 5 2" xfId="42086" xr:uid="{00000000-0005-0000-0000-0000B5150000}"/>
    <cellStyle name="Standard 257 2 2 4 4 2 2 6" xfId="28116" xr:uid="{00000000-0005-0000-0000-0000B6150000}"/>
    <cellStyle name="Standard 257 2 2 4 4 2 3" xfId="2378" xr:uid="{00000000-0005-0000-0000-0000B7150000}"/>
    <cellStyle name="Standard 257 2 2 4 4 2 3 2" xfId="3849" xr:uid="{00000000-0005-0000-0000-0000B8150000}"/>
    <cellStyle name="Standard 257 2 2 4 4 2 3 2 2" xfId="12671" xr:uid="{00000000-0005-0000-0000-0000B9150000}"/>
    <cellStyle name="Standard 257 2 2 4 4 2 3 2 2 2" xfId="25907" xr:uid="{00000000-0005-0000-0000-0000BA150000}"/>
    <cellStyle name="Standard 257 2 2 4 4 2 3 2 2 2 2" xfId="52379" xr:uid="{00000000-0005-0000-0000-0000BB150000}"/>
    <cellStyle name="Standard 257 2 2 4 4 2 3 2 2 3" xfId="39143" xr:uid="{00000000-0005-0000-0000-0000BC150000}"/>
    <cellStyle name="Standard 257 2 2 4 4 2 3 2 3" xfId="19290" xr:uid="{00000000-0005-0000-0000-0000BD150000}"/>
    <cellStyle name="Standard 257 2 2 4 4 2 3 2 3 2" xfId="45762" xr:uid="{00000000-0005-0000-0000-0000BE150000}"/>
    <cellStyle name="Standard 257 2 2 4 4 2 3 2 4" xfId="30321" xr:uid="{00000000-0005-0000-0000-0000BF150000}"/>
    <cellStyle name="Standard 257 2 2 4 4 2 3 3" xfId="6791" xr:uid="{00000000-0005-0000-0000-0000C0150000}"/>
    <cellStyle name="Standard 257 2 2 4 4 2 3 3 2" xfId="11201" xr:uid="{00000000-0005-0000-0000-0000C1150000}"/>
    <cellStyle name="Standard 257 2 2 4 4 2 3 3 2 2" xfId="24437" xr:uid="{00000000-0005-0000-0000-0000C2150000}"/>
    <cellStyle name="Standard 257 2 2 4 4 2 3 3 2 2 2" xfId="50909" xr:uid="{00000000-0005-0000-0000-0000C3150000}"/>
    <cellStyle name="Standard 257 2 2 4 4 2 3 3 2 3" xfId="37673" xr:uid="{00000000-0005-0000-0000-0000C4150000}"/>
    <cellStyle name="Standard 257 2 2 4 4 2 3 3 3" xfId="17820" xr:uid="{00000000-0005-0000-0000-0000C5150000}"/>
    <cellStyle name="Standard 257 2 2 4 4 2 3 3 3 2" xfId="44292" xr:uid="{00000000-0005-0000-0000-0000C6150000}"/>
    <cellStyle name="Standard 257 2 2 4 4 2 3 3 4" xfId="33263" xr:uid="{00000000-0005-0000-0000-0000C7150000}"/>
    <cellStyle name="Standard 257 2 2 4 4 2 3 4" xfId="8259" xr:uid="{00000000-0005-0000-0000-0000C8150000}"/>
    <cellStyle name="Standard 257 2 2 4 4 2 3 4 2" xfId="21495" xr:uid="{00000000-0005-0000-0000-0000C9150000}"/>
    <cellStyle name="Standard 257 2 2 4 4 2 3 4 2 2" xfId="47967" xr:uid="{00000000-0005-0000-0000-0000CA150000}"/>
    <cellStyle name="Standard 257 2 2 4 4 2 3 4 3" xfId="34731" xr:uid="{00000000-0005-0000-0000-0000CB150000}"/>
    <cellStyle name="Standard 257 2 2 4 4 2 3 5" xfId="14878" xr:uid="{00000000-0005-0000-0000-0000CC150000}"/>
    <cellStyle name="Standard 257 2 2 4 4 2 3 5 2" xfId="41350" xr:uid="{00000000-0005-0000-0000-0000CD150000}"/>
    <cellStyle name="Standard 257 2 2 4 4 2 3 6" xfId="28851" xr:uid="{00000000-0005-0000-0000-0000CE150000}"/>
    <cellStyle name="Standard 257 2 2 4 4 2 4" xfId="3115" xr:uid="{00000000-0005-0000-0000-0000CF150000}"/>
    <cellStyle name="Standard 257 2 2 4 4 2 4 2" xfId="11937" xr:uid="{00000000-0005-0000-0000-0000D0150000}"/>
    <cellStyle name="Standard 257 2 2 4 4 2 4 2 2" xfId="25173" xr:uid="{00000000-0005-0000-0000-0000D1150000}"/>
    <cellStyle name="Standard 257 2 2 4 4 2 4 2 2 2" xfId="51645" xr:uid="{00000000-0005-0000-0000-0000D2150000}"/>
    <cellStyle name="Standard 257 2 2 4 4 2 4 2 3" xfId="38409" xr:uid="{00000000-0005-0000-0000-0000D3150000}"/>
    <cellStyle name="Standard 257 2 2 4 4 2 4 3" xfId="18556" xr:uid="{00000000-0005-0000-0000-0000D4150000}"/>
    <cellStyle name="Standard 257 2 2 4 4 2 4 3 2" xfId="45028" xr:uid="{00000000-0005-0000-0000-0000D5150000}"/>
    <cellStyle name="Standard 257 2 2 4 4 2 4 4" xfId="29587" xr:uid="{00000000-0005-0000-0000-0000D6150000}"/>
    <cellStyle name="Standard 257 2 2 4 4 2 5" xfId="5320" xr:uid="{00000000-0005-0000-0000-0000D7150000}"/>
    <cellStyle name="Standard 257 2 2 4 4 2 5 2" xfId="9730" xr:uid="{00000000-0005-0000-0000-0000D8150000}"/>
    <cellStyle name="Standard 257 2 2 4 4 2 5 2 2" xfId="22966" xr:uid="{00000000-0005-0000-0000-0000D9150000}"/>
    <cellStyle name="Standard 257 2 2 4 4 2 5 2 2 2" xfId="49438" xr:uid="{00000000-0005-0000-0000-0000DA150000}"/>
    <cellStyle name="Standard 257 2 2 4 4 2 5 2 3" xfId="36202" xr:uid="{00000000-0005-0000-0000-0000DB150000}"/>
    <cellStyle name="Standard 257 2 2 4 4 2 5 3" xfId="16349" xr:uid="{00000000-0005-0000-0000-0000DC150000}"/>
    <cellStyle name="Standard 257 2 2 4 4 2 5 3 2" xfId="42821" xr:uid="{00000000-0005-0000-0000-0000DD150000}"/>
    <cellStyle name="Standard 257 2 2 4 4 2 5 4" xfId="31792" xr:uid="{00000000-0005-0000-0000-0000DE150000}"/>
    <cellStyle name="Standard 257 2 2 4 4 2 6" xfId="7525" xr:uid="{00000000-0005-0000-0000-0000DF150000}"/>
    <cellStyle name="Standard 257 2 2 4 4 2 6 2" xfId="20761" xr:uid="{00000000-0005-0000-0000-0000E0150000}"/>
    <cellStyle name="Standard 257 2 2 4 4 2 6 2 2" xfId="47233" xr:uid="{00000000-0005-0000-0000-0000E1150000}"/>
    <cellStyle name="Standard 257 2 2 4 4 2 6 3" xfId="33997" xr:uid="{00000000-0005-0000-0000-0000E2150000}"/>
    <cellStyle name="Standard 257 2 2 4 4 2 7" xfId="14144" xr:uid="{00000000-0005-0000-0000-0000E3150000}"/>
    <cellStyle name="Standard 257 2 2 4 4 2 7 2" xfId="40616" xr:uid="{00000000-0005-0000-0000-0000E4150000}"/>
    <cellStyle name="Standard 257 2 2 4 4 2 8" xfId="27380" xr:uid="{00000000-0005-0000-0000-0000E5150000}"/>
    <cellStyle name="Standard 257 2 2 4 4 3" xfId="1276" xr:uid="{00000000-0005-0000-0000-0000E6150000}"/>
    <cellStyle name="Standard 257 2 2 4 4 3 2" xfId="4219" xr:uid="{00000000-0005-0000-0000-0000E7150000}"/>
    <cellStyle name="Standard 257 2 2 4 4 3 2 2" xfId="13041" xr:uid="{00000000-0005-0000-0000-0000E8150000}"/>
    <cellStyle name="Standard 257 2 2 4 4 3 2 2 2" xfId="26277" xr:uid="{00000000-0005-0000-0000-0000E9150000}"/>
    <cellStyle name="Standard 257 2 2 4 4 3 2 2 2 2" xfId="52749" xr:uid="{00000000-0005-0000-0000-0000EA150000}"/>
    <cellStyle name="Standard 257 2 2 4 4 3 2 2 3" xfId="39513" xr:uid="{00000000-0005-0000-0000-0000EB150000}"/>
    <cellStyle name="Standard 257 2 2 4 4 3 2 3" xfId="19660" xr:uid="{00000000-0005-0000-0000-0000EC150000}"/>
    <cellStyle name="Standard 257 2 2 4 4 3 2 3 2" xfId="46132" xr:uid="{00000000-0005-0000-0000-0000ED150000}"/>
    <cellStyle name="Standard 257 2 2 4 4 3 2 4" xfId="30691" xr:uid="{00000000-0005-0000-0000-0000EE150000}"/>
    <cellStyle name="Standard 257 2 2 4 4 3 3" xfId="5690" xr:uid="{00000000-0005-0000-0000-0000EF150000}"/>
    <cellStyle name="Standard 257 2 2 4 4 3 3 2" xfId="10100" xr:uid="{00000000-0005-0000-0000-0000F0150000}"/>
    <cellStyle name="Standard 257 2 2 4 4 3 3 2 2" xfId="23336" xr:uid="{00000000-0005-0000-0000-0000F1150000}"/>
    <cellStyle name="Standard 257 2 2 4 4 3 3 2 2 2" xfId="49808" xr:uid="{00000000-0005-0000-0000-0000F2150000}"/>
    <cellStyle name="Standard 257 2 2 4 4 3 3 2 3" xfId="36572" xr:uid="{00000000-0005-0000-0000-0000F3150000}"/>
    <cellStyle name="Standard 257 2 2 4 4 3 3 3" xfId="16719" xr:uid="{00000000-0005-0000-0000-0000F4150000}"/>
    <cellStyle name="Standard 257 2 2 4 4 3 3 3 2" xfId="43191" xr:uid="{00000000-0005-0000-0000-0000F5150000}"/>
    <cellStyle name="Standard 257 2 2 4 4 3 3 4" xfId="32162" xr:uid="{00000000-0005-0000-0000-0000F6150000}"/>
    <cellStyle name="Standard 257 2 2 4 4 3 4" xfId="8629" xr:uid="{00000000-0005-0000-0000-0000F7150000}"/>
    <cellStyle name="Standard 257 2 2 4 4 3 4 2" xfId="21865" xr:uid="{00000000-0005-0000-0000-0000F8150000}"/>
    <cellStyle name="Standard 257 2 2 4 4 3 4 2 2" xfId="48337" xr:uid="{00000000-0005-0000-0000-0000F9150000}"/>
    <cellStyle name="Standard 257 2 2 4 4 3 4 3" xfId="35101" xr:uid="{00000000-0005-0000-0000-0000FA150000}"/>
    <cellStyle name="Standard 257 2 2 4 4 3 5" xfId="15248" xr:uid="{00000000-0005-0000-0000-0000FB150000}"/>
    <cellStyle name="Standard 257 2 2 4 4 3 5 2" xfId="41720" xr:uid="{00000000-0005-0000-0000-0000FC150000}"/>
    <cellStyle name="Standard 257 2 2 4 4 3 6" xfId="27750" xr:uid="{00000000-0005-0000-0000-0000FD150000}"/>
    <cellStyle name="Standard 257 2 2 4 4 4" xfId="2012" xr:uid="{00000000-0005-0000-0000-0000FE150000}"/>
    <cellStyle name="Standard 257 2 2 4 4 4 2" xfId="3483" xr:uid="{00000000-0005-0000-0000-0000FF150000}"/>
    <cellStyle name="Standard 257 2 2 4 4 4 2 2" xfId="12305" xr:uid="{00000000-0005-0000-0000-000000160000}"/>
    <cellStyle name="Standard 257 2 2 4 4 4 2 2 2" xfId="25541" xr:uid="{00000000-0005-0000-0000-000001160000}"/>
    <cellStyle name="Standard 257 2 2 4 4 4 2 2 2 2" xfId="52013" xr:uid="{00000000-0005-0000-0000-000002160000}"/>
    <cellStyle name="Standard 257 2 2 4 4 4 2 2 3" xfId="38777" xr:uid="{00000000-0005-0000-0000-000003160000}"/>
    <cellStyle name="Standard 257 2 2 4 4 4 2 3" xfId="18924" xr:uid="{00000000-0005-0000-0000-000004160000}"/>
    <cellStyle name="Standard 257 2 2 4 4 4 2 3 2" xfId="45396" xr:uid="{00000000-0005-0000-0000-000005160000}"/>
    <cellStyle name="Standard 257 2 2 4 4 4 2 4" xfId="29955" xr:uid="{00000000-0005-0000-0000-000006160000}"/>
    <cellStyle name="Standard 257 2 2 4 4 4 3" xfId="6425" xr:uid="{00000000-0005-0000-0000-000007160000}"/>
    <cellStyle name="Standard 257 2 2 4 4 4 3 2" xfId="10835" xr:uid="{00000000-0005-0000-0000-000008160000}"/>
    <cellStyle name="Standard 257 2 2 4 4 4 3 2 2" xfId="24071" xr:uid="{00000000-0005-0000-0000-000009160000}"/>
    <cellStyle name="Standard 257 2 2 4 4 4 3 2 2 2" xfId="50543" xr:uid="{00000000-0005-0000-0000-00000A160000}"/>
    <cellStyle name="Standard 257 2 2 4 4 4 3 2 3" xfId="37307" xr:uid="{00000000-0005-0000-0000-00000B160000}"/>
    <cellStyle name="Standard 257 2 2 4 4 4 3 3" xfId="17454" xr:uid="{00000000-0005-0000-0000-00000C160000}"/>
    <cellStyle name="Standard 257 2 2 4 4 4 3 3 2" xfId="43926" xr:uid="{00000000-0005-0000-0000-00000D160000}"/>
    <cellStyle name="Standard 257 2 2 4 4 4 3 4" xfId="32897" xr:uid="{00000000-0005-0000-0000-00000E160000}"/>
    <cellStyle name="Standard 257 2 2 4 4 4 4" xfId="7893" xr:uid="{00000000-0005-0000-0000-00000F160000}"/>
    <cellStyle name="Standard 257 2 2 4 4 4 4 2" xfId="21129" xr:uid="{00000000-0005-0000-0000-000010160000}"/>
    <cellStyle name="Standard 257 2 2 4 4 4 4 2 2" xfId="47601" xr:uid="{00000000-0005-0000-0000-000011160000}"/>
    <cellStyle name="Standard 257 2 2 4 4 4 4 3" xfId="34365" xr:uid="{00000000-0005-0000-0000-000012160000}"/>
    <cellStyle name="Standard 257 2 2 4 4 4 5" xfId="14512" xr:uid="{00000000-0005-0000-0000-000013160000}"/>
    <cellStyle name="Standard 257 2 2 4 4 4 5 2" xfId="40984" xr:uid="{00000000-0005-0000-0000-000014160000}"/>
    <cellStyle name="Standard 257 2 2 4 4 4 6" xfId="28485" xr:uid="{00000000-0005-0000-0000-000015160000}"/>
    <cellStyle name="Standard 257 2 2 4 4 5" xfId="2749" xr:uid="{00000000-0005-0000-0000-000016160000}"/>
    <cellStyle name="Standard 257 2 2 4 4 5 2" xfId="11571" xr:uid="{00000000-0005-0000-0000-000017160000}"/>
    <cellStyle name="Standard 257 2 2 4 4 5 2 2" xfId="24807" xr:uid="{00000000-0005-0000-0000-000018160000}"/>
    <cellStyle name="Standard 257 2 2 4 4 5 2 2 2" xfId="51279" xr:uid="{00000000-0005-0000-0000-000019160000}"/>
    <cellStyle name="Standard 257 2 2 4 4 5 2 3" xfId="38043" xr:uid="{00000000-0005-0000-0000-00001A160000}"/>
    <cellStyle name="Standard 257 2 2 4 4 5 3" xfId="18190" xr:uid="{00000000-0005-0000-0000-00001B160000}"/>
    <cellStyle name="Standard 257 2 2 4 4 5 3 2" xfId="44662" xr:uid="{00000000-0005-0000-0000-00001C160000}"/>
    <cellStyle name="Standard 257 2 2 4 4 5 4" xfId="29221" xr:uid="{00000000-0005-0000-0000-00001D160000}"/>
    <cellStyle name="Standard 257 2 2 4 4 6" xfId="4954" xr:uid="{00000000-0005-0000-0000-00001E160000}"/>
    <cellStyle name="Standard 257 2 2 4 4 6 2" xfId="9364" xr:uid="{00000000-0005-0000-0000-00001F160000}"/>
    <cellStyle name="Standard 257 2 2 4 4 6 2 2" xfId="22600" xr:uid="{00000000-0005-0000-0000-000020160000}"/>
    <cellStyle name="Standard 257 2 2 4 4 6 2 2 2" xfId="49072" xr:uid="{00000000-0005-0000-0000-000021160000}"/>
    <cellStyle name="Standard 257 2 2 4 4 6 2 3" xfId="35836" xr:uid="{00000000-0005-0000-0000-000022160000}"/>
    <cellStyle name="Standard 257 2 2 4 4 6 3" xfId="15983" xr:uid="{00000000-0005-0000-0000-000023160000}"/>
    <cellStyle name="Standard 257 2 2 4 4 6 3 2" xfId="42455" xr:uid="{00000000-0005-0000-0000-000024160000}"/>
    <cellStyle name="Standard 257 2 2 4 4 6 4" xfId="31426" xr:uid="{00000000-0005-0000-0000-000025160000}"/>
    <cellStyle name="Standard 257 2 2 4 4 7" xfId="7159" xr:uid="{00000000-0005-0000-0000-000026160000}"/>
    <cellStyle name="Standard 257 2 2 4 4 7 2" xfId="20395" xr:uid="{00000000-0005-0000-0000-000027160000}"/>
    <cellStyle name="Standard 257 2 2 4 4 7 2 2" xfId="46867" xr:uid="{00000000-0005-0000-0000-000028160000}"/>
    <cellStyle name="Standard 257 2 2 4 4 7 3" xfId="33631" xr:uid="{00000000-0005-0000-0000-000029160000}"/>
    <cellStyle name="Standard 257 2 2 4 4 8" xfId="13778" xr:uid="{00000000-0005-0000-0000-00002A160000}"/>
    <cellStyle name="Standard 257 2 2 4 4 8 2" xfId="40250" xr:uid="{00000000-0005-0000-0000-00002B160000}"/>
    <cellStyle name="Standard 257 2 2 4 4 9" xfId="27014" xr:uid="{00000000-0005-0000-0000-00002C160000}"/>
    <cellStyle name="Standard 257 2 2 4 5" xfId="666" xr:uid="{00000000-0005-0000-0000-00002D160000}"/>
    <cellStyle name="Standard 257 2 2 4 5 2" xfId="1053" xr:uid="{00000000-0005-0000-0000-00002E160000}"/>
    <cellStyle name="Standard 257 2 2 4 5 2 2" xfId="1795" xr:uid="{00000000-0005-0000-0000-00002F160000}"/>
    <cellStyle name="Standard 257 2 2 4 5 2 2 2" xfId="4738" xr:uid="{00000000-0005-0000-0000-000030160000}"/>
    <cellStyle name="Standard 257 2 2 4 5 2 2 2 2" xfId="13560" xr:uid="{00000000-0005-0000-0000-000031160000}"/>
    <cellStyle name="Standard 257 2 2 4 5 2 2 2 2 2" xfId="26796" xr:uid="{00000000-0005-0000-0000-000032160000}"/>
    <cellStyle name="Standard 257 2 2 4 5 2 2 2 2 2 2" xfId="53268" xr:uid="{00000000-0005-0000-0000-000033160000}"/>
    <cellStyle name="Standard 257 2 2 4 5 2 2 2 2 3" xfId="40032" xr:uid="{00000000-0005-0000-0000-000034160000}"/>
    <cellStyle name="Standard 257 2 2 4 5 2 2 2 3" xfId="20179" xr:uid="{00000000-0005-0000-0000-000035160000}"/>
    <cellStyle name="Standard 257 2 2 4 5 2 2 2 3 2" xfId="46651" xr:uid="{00000000-0005-0000-0000-000036160000}"/>
    <cellStyle name="Standard 257 2 2 4 5 2 2 2 4" xfId="31210" xr:uid="{00000000-0005-0000-0000-000037160000}"/>
    <cellStyle name="Standard 257 2 2 4 5 2 2 3" xfId="6209" xr:uid="{00000000-0005-0000-0000-000038160000}"/>
    <cellStyle name="Standard 257 2 2 4 5 2 2 3 2" xfId="10619" xr:uid="{00000000-0005-0000-0000-000039160000}"/>
    <cellStyle name="Standard 257 2 2 4 5 2 2 3 2 2" xfId="23855" xr:uid="{00000000-0005-0000-0000-00003A160000}"/>
    <cellStyle name="Standard 257 2 2 4 5 2 2 3 2 2 2" xfId="50327" xr:uid="{00000000-0005-0000-0000-00003B160000}"/>
    <cellStyle name="Standard 257 2 2 4 5 2 2 3 2 3" xfId="37091" xr:uid="{00000000-0005-0000-0000-00003C160000}"/>
    <cellStyle name="Standard 257 2 2 4 5 2 2 3 3" xfId="17238" xr:uid="{00000000-0005-0000-0000-00003D160000}"/>
    <cellStyle name="Standard 257 2 2 4 5 2 2 3 3 2" xfId="43710" xr:uid="{00000000-0005-0000-0000-00003E160000}"/>
    <cellStyle name="Standard 257 2 2 4 5 2 2 3 4" xfId="32681" xr:uid="{00000000-0005-0000-0000-00003F160000}"/>
    <cellStyle name="Standard 257 2 2 4 5 2 2 4" xfId="9148" xr:uid="{00000000-0005-0000-0000-000040160000}"/>
    <cellStyle name="Standard 257 2 2 4 5 2 2 4 2" xfId="22384" xr:uid="{00000000-0005-0000-0000-000041160000}"/>
    <cellStyle name="Standard 257 2 2 4 5 2 2 4 2 2" xfId="48856" xr:uid="{00000000-0005-0000-0000-000042160000}"/>
    <cellStyle name="Standard 257 2 2 4 5 2 2 4 3" xfId="35620" xr:uid="{00000000-0005-0000-0000-000043160000}"/>
    <cellStyle name="Standard 257 2 2 4 5 2 2 5" xfId="15767" xr:uid="{00000000-0005-0000-0000-000044160000}"/>
    <cellStyle name="Standard 257 2 2 4 5 2 2 5 2" xfId="42239" xr:uid="{00000000-0005-0000-0000-000045160000}"/>
    <cellStyle name="Standard 257 2 2 4 5 2 2 6" xfId="28269" xr:uid="{00000000-0005-0000-0000-000046160000}"/>
    <cellStyle name="Standard 257 2 2 4 5 2 3" xfId="2531" xr:uid="{00000000-0005-0000-0000-000047160000}"/>
    <cellStyle name="Standard 257 2 2 4 5 2 3 2" xfId="4002" xr:uid="{00000000-0005-0000-0000-000048160000}"/>
    <cellStyle name="Standard 257 2 2 4 5 2 3 2 2" xfId="12824" xr:uid="{00000000-0005-0000-0000-000049160000}"/>
    <cellStyle name="Standard 257 2 2 4 5 2 3 2 2 2" xfId="26060" xr:uid="{00000000-0005-0000-0000-00004A160000}"/>
    <cellStyle name="Standard 257 2 2 4 5 2 3 2 2 2 2" xfId="52532" xr:uid="{00000000-0005-0000-0000-00004B160000}"/>
    <cellStyle name="Standard 257 2 2 4 5 2 3 2 2 3" xfId="39296" xr:uid="{00000000-0005-0000-0000-00004C160000}"/>
    <cellStyle name="Standard 257 2 2 4 5 2 3 2 3" xfId="19443" xr:uid="{00000000-0005-0000-0000-00004D160000}"/>
    <cellStyle name="Standard 257 2 2 4 5 2 3 2 3 2" xfId="45915" xr:uid="{00000000-0005-0000-0000-00004E160000}"/>
    <cellStyle name="Standard 257 2 2 4 5 2 3 2 4" xfId="30474" xr:uid="{00000000-0005-0000-0000-00004F160000}"/>
    <cellStyle name="Standard 257 2 2 4 5 2 3 3" xfId="6944" xr:uid="{00000000-0005-0000-0000-000050160000}"/>
    <cellStyle name="Standard 257 2 2 4 5 2 3 3 2" xfId="11354" xr:uid="{00000000-0005-0000-0000-000051160000}"/>
    <cellStyle name="Standard 257 2 2 4 5 2 3 3 2 2" xfId="24590" xr:uid="{00000000-0005-0000-0000-000052160000}"/>
    <cellStyle name="Standard 257 2 2 4 5 2 3 3 2 2 2" xfId="51062" xr:uid="{00000000-0005-0000-0000-000053160000}"/>
    <cellStyle name="Standard 257 2 2 4 5 2 3 3 2 3" xfId="37826" xr:uid="{00000000-0005-0000-0000-000054160000}"/>
    <cellStyle name="Standard 257 2 2 4 5 2 3 3 3" xfId="17973" xr:uid="{00000000-0005-0000-0000-000055160000}"/>
    <cellStyle name="Standard 257 2 2 4 5 2 3 3 3 2" xfId="44445" xr:uid="{00000000-0005-0000-0000-000056160000}"/>
    <cellStyle name="Standard 257 2 2 4 5 2 3 3 4" xfId="33416" xr:uid="{00000000-0005-0000-0000-000057160000}"/>
    <cellStyle name="Standard 257 2 2 4 5 2 3 4" xfId="8412" xr:uid="{00000000-0005-0000-0000-000058160000}"/>
    <cellStyle name="Standard 257 2 2 4 5 2 3 4 2" xfId="21648" xr:uid="{00000000-0005-0000-0000-000059160000}"/>
    <cellStyle name="Standard 257 2 2 4 5 2 3 4 2 2" xfId="48120" xr:uid="{00000000-0005-0000-0000-00005A160000}"/>
    <cellStyle name="Standard 257 2 2 4 5 2 3 4 3" xfId="34884" xr:uid="{00000000-0005-0000-0000-00005B160000}"/>
    <cellStyle name="Standard 257 2 2 4 5 2 3 5" xfId="15031" xr:uid="{00000000-0005-0000-0000-00005C160000}"/>
    <cellStyle name="Standard 257 2 2 4 5 2 3 5 2" xfId="41503" xr:uid="{00000000-0005-0000-0000-00005D160000}"/>
    <cellStyle name="Standard 257 2 2 4 5 2 3 6" xfId="29004" xr:uid="{00000000-0005-0000-0000-00005E160000}"/>
    <cellStyle name="Standard 257 2 2 4 5 2 4" xfId="3268" xr:uid="{00000000-0005-0000-0000-00005F160000}"/>
    <cellStyle name="Standard 257 2 2 4 5 2 4 2" xfId="12090" xr:uid="{00000000-0005-0000-0000-000060160000}"/>
    <cellStyle name="Standard 257 2 2 4 5 2 4 2 2" xfId="25326" xr:uid="{00000000-0005-0000-0000-000061160000}"/>
    <cellStyle name="Standard 257 2 2 4 5 2 4 2 2 2" xfId="51798" xr:uid="{00000000-0005-0000-0000-000062160000}"/>
    <cellStyle name="Standard 257 2 2 4 5 2 4 2 3" xfId="38562" xr:uid="{00000000-0005-0000-0000-000063160000}"/>
    <cellStyle name="Standard 257 2 2 4 5 2 4 3" xfId="18709" xr:uid="{00000000-0005-0000-0000-000064160000}"/>
    <cellStyle name="Standard 257 2 2 4 5 2 4 3 2" xfId="45181" xr:uid="{00000000-0005-0000-0000-000065160000}"/>
    <cellStyle name="Standard 257 2 2 4 5 2 4 4" xfId="29740" xr:uid="{00000000-0005-0000-0000-000066160000}"/>
    <cellStyle name="Standard 257 2 2 4 5 2 5" xfId="5473" xr:uid="{00000000-0005-0000-0000-000067160000}"/>
    <cellStyle name="Standard 257 2 2 4 5 2 5 2" xfId="9883" xr:uid="{00000000-0005-0000-0000-000068160000}"/>
    <cellStyle name="Standard 257 2 2 4 5 2 5 2 2" xfId="23119" xr:uid="{00000000-0005-0000-0000-000069160000}"/>
    <cellStyle name="Standard 257 2 2 4 5 2 5 2 2 2" xfId="49591" xr:uid="{00000000-0005-0000-0000-00006A160000}"/>
    <cellStyle name="Standard 257 2 2 4 5 2 5 2 3" xfId="36355" xr:uid="{00000000-0005-0000-0000-00006B160000}"/>
    <cellStyle name="Standard 257 2 2 4 5 2 5 3" xfId="16502" xr:uid="{00000000-0005-0000-0000-00006C160000}"/>
    <cellStyle name="Standard 257 2 2 4 5 2 5 3 2" xfId="42974" xr:uid="{00000000-0005-0000-0000-00006D160000}"/>
    <cellStyle name="Standard 257 2 2 4 5 2 5 4" xfId="31945" xr:uid="{00000000-0005-0000-0000-00006E160000}"/>
    <cellStyle name="Standard 257 2 2 4 5 2 6" xfId="7678" xr:uid="{00000000-0005-0000-0000-00006F160000}"/>
    <cellStyle name="Standard 257 2 2 4 5 2 6 2" xfId="20914" xr:uid="{00000000-0005-0000-0000-000070160000}"/>
    <cellStyle name="Standard 257 2 2 4 5 2 6 2 2" xfId="47386" xr:uid="{00000000-0005-0000-0000-000071160000}"/>
    <cellStyle name="Standard 257 2 2 4 5 2 6 3" xfId="34150" xr:uid="{00000000-0005-0000-0000-000072160000}"/>
    <cellStyle name="Standard 257 2 2 4 5 2 7" xfId="14297" xr:uid="{00000000-0005-0000-0000-000073160000}"/>
    <cellStyle name="Standard 257 2 2 4 5 2 7 2" xfId="40769" xr:uid="{00000000-0005-0000-0000-000074160000}"/>
    <cellStyle name="Standard 257 2 2 4 5 2 8" xfId="27533" xr:uid="{00000000-0005-0000-0000-000075160000}"/>
    <cellStyle name="Standard 257 2 2 4 5 3" xfId="1429" xr:uid="{00000000-0005-0000-0000-000076160000}"/>
    <cellStyle name="Standard 257 2 2 4 5 3 2" xfId="4372" xr:uid="{00000000-0005-0000-0000-000077160000}"/>
    <cellStyle name="Standard 257 2 2 4 5 3 2 2" xfId="13194" xr:uid="{00000000-0005-0000-0000-000078160000}"/>
    <cellStyle name="Standard 257 2 2 4 5 3 2 2 2" xfId="26430" xr:uid="{00000000-0005-0000-0000-000079160000}"/>
    <cellStyle name="Standard 257 2 2 4 5 3 2 2 2 2" xfId="52902" xr:uid="{00000000-0005-0000-0000-00007A160000}"/>
    <cellStyle name="Standard 257 2 2 4 5 3 2 2 3" xfId="39666" xr:uid="{00000000-0005-0000-0000-00007B160000}"/>
    <cellStyle name="Standard 257 2 2 4 5 3 2 3" xfId="19813" xr:uid="{00000000-0005-0000-0000-00007C160000}"/>
    <cellStyle name="Standard 257 2 2 4 5 3 2 3 2" xfId="46285" xr:uid="{00000000-0005-0000-0000-00007D160000}"/>
    <cellStyle name="Standard 257 2 2 4 5 3 2 4" xfId="30844" xr:uid="{00000000-0005-0000-0000-00007E160000}"/>
    <cellStyle name="Standard 257 2 2 4 5 3 3" xfId="5843" xr:uid="{00000000-0005-0000-0000-00007F160000}"/>
    <cellStyle name="Standard 257 2 2 4 5 3 3 2" xfId="10253" xr:uid="{00000000-0005-0000-0000-000080160000}"/>
    <cellStyle name="Standard 257 2 2 4 5 3 3 2 2" xfId="23489" xr:uid="{00000000-0005-0000-0000-000081160000}"/>
    <cellStyle name="Standard 257 2 2 4 5 3 3 2 2 2" xfId="49961" xr:uid="{00000000-0005-0000-0000-000082160000}"/>
    <cellStyle name="Standard 257 2 2 4 5 3 3 2 3" xfId="36725" xr:uid="{00000000-0005-0000-0000-000083160000}"/>
    <cellStyle name="Standard 257 2 2 4 5 3 3 3" xfId="16872" xr:uid="{00000000-0005-0000-0000-000084160000}"/>
    <cellStyle name="Standard 257 2 2 4 5 3 3 3 2" xfId="43344" xr:uid="{00000000-0005-0000-0000-000085160000}"/>
    <cellStyle name="Standard 257 2 2 4 5 3 3 4" xfId="32315" xr:uid="{00000000-0005-0000-0000-000086160000}"/>
    <cellStyle name="Standard 257 2 2 4 5 3 4" xfId="8782" xr:uid="{00000000-0005-0000-0000-000087160000}"/>
    <cellStyle name="Standard 257 2 2 4 5 3 4 2" xfId="22018" xr:uid="{00000000-0005-0000-0000-000088160000}"/>
    <cellStyle name="Standard 257 2 2 4 5 3 4 2 2" xfId="48490" xr:uid="{00000000-0005-0000-0000-000089160000}"/>
    <cellStyle name="Standard 257 2 2 4 5 3 4 3" xfId="35254" xr:uid="{00000000-0005-0000-0000-00008A160000}"/>
    <cellStyle name="Standard 257 2 2 4 5 3 5" xfId="15401" xr:uid="{00000000-0005-0000-0000-00008B160000}"/>
    <cellStyle name="Standard 257 2 2 4 5 3 5 2" xfId="41873" xr:uid="{00000000-0005-0000-0000-00008C160000}"/>
    <cellStyle name="Standard 257 2 2 4 5 3 6" xfId="27903" xr:uid="{00000000-0005-0000-0000-00008D160000}"/>
    <cellStyle name="Standard 257 2 2 4 5 4" xfId="2165" xr:uid="{00000000-0005-0000-0000-00008E160000}"/>
    <cellStyle name="Standard 257 2 2 4 5 4 2" xfId="3636" xr:uid="{00000000-0005-0000-0000-00008F160000}"/>
    <cellStyle name="Standard 257 2 2 4 5 4 2 2" xfId="12458" xr:uid="{00000000-0005-0000-0000-000090160000}"/>
    <cellStyle name="Standard 257 2 2 4 5 4 2 2 2" xfId="25694" xr:uid="{00000000-0005-0000-0000-000091160000}"/>
    <cellStyle name="Standard 257 2 2 4 5 4 2 2 2 2" xfId="52166" xr:uid="{00000000-0005-0000-0000-000092160000}"/>
    <cellStyle name="Standard 257 2 2 4 5 4 2 2 3" xfId="38930" xr:uid="{00000000-0005-0000-0000-000093160000}"/>
    <cellStyle name="Standard 257 2 2 4 5 4 2 3" xfId="19077" xr:uid="{00000000-0005-0000-0000-000094160000}"/>
    <cellStyle name="Standard 257 2 2 4 5 4 2 3 2" xfId="45549" xr:uid="{00000000-0005-0000-0000-000095160000}"/>
    <cellStyle name="Standard 257 2 2 4 5 4 2 4" xfId="30108" xr:uid="{00000000-0005-0000-0000-000096160000}"/>
    <cellStyle name="Standard 257 2 2 4 5 4 3" xfId="6578" xr:uid="{00000000-0005-0000-0000-000097160000}"/>
    <cellStyle name="Standard 257 2 2 4 5 4 3 2" xfId="10988" xr:uid="{00000000-0005-0000-0000-000098160000}"/>
    <cellStyle name="Standard 257 2 2 4 5 4 3 2 2" xfId="24224" xr:uid="{00000000-0005-0000-0000-000099160000}"/>
    <cellStyle name="Standard 257 2 2 4 5 4 3 2 2 2" xfId="50696" xr:uid="{00000000-0005-0000-0000-00009A160000}"/>
    <cellStyle name="Standard 257 2 2 4 5 4 3 2 3" xfId="37460" xr:uid="{00000000-0005-0000-0000-00009B160000}"/>
    <cellStyle name="Standard 257 2 2 4 5 4 3 3" xfId="17607" xr:uid="{00000000-0005-0000-0000-00009C160000}"/>
    <cellStyle name="Standard 257 2 2 4 5 4 3 3 2" xfId="44079" xr:uid="{00000000-0005-0000-0000-00009D160000}"/>
    <cellStyle name="Standard 257 2 2 4 5 4 3 4" xfId="33050" xr:uid="{00000000-0005-0000-0000-00009E160000}"/>
    <cellStyle name="Standard 257 2 2 4 5 4 4" xfId="8046" xr:uid="{00000000-0005-0000-0000-00009F160000}"/>
    <cellStyle name="Standard 257 2 2 4 5 4 4 2" xfId="21282" xr:uid="{00000000-0005-0000-0000-0000A0160000}"/>
    <cellStyle name="Standard 257 2 2 4 5 4 4 2 2" xfId="47754" xr:uid="{00000000-0005-0000-0000-0000A1160000}"/>
    <cellStyle name="Standard 257 2 2 4 5 4 4 3" xfId="34518" xr:uid="{00000000-0005-0000-0000-0000A2160000}"/>
    <cellStyle name="Standard 257 2 2 4 5 4 5" xfId="14665" xr:uid="{00000000-0005-0000-0000-0000A3160000}"/>
    <cellStyle name="Standard 257 2 2 4 5 4 5 2" xfId="41137" xr:uid="{00000000-0005-0000-0000-0000A4160000}"/>
    <cellStyle name="Standard 257 2 2 4 5 4 6" xfId="28638" xr:uid="{00000000-0005-0000-0000-0000A5160000}"/>
    <cellStyle name="Standard 257 2 2 4 5 5" xfId="2902" xr:uid="{00000000-0005-0000-0000-0000A6160000}"/>
    <cellStyle name="Standard 257 2 2 4 5 5 2" xfId="11724" xr:uid="{00000000-0005-0000-0000-0000A7160000}"/>
    <cellStyle name="Standard 257 2 2 4 5 5 2 2" xfId="24960" xr:uid="{00000000-0005-0000-0000-0000A8160000}"/>
    <cellStyle name="Standard 257 2 2 4 5 5 2 2 2" xfId="51432" xr:uid="{00000000-0005-0000-0000-0000A9160000}"/>
    <cellStyle name="Standard 257 2 2 4 5 5 2 3" xfId="38196" xr:uid="{00000000-0005-0000-0000-0000AA160000}"/>
    <cellStyle name="Standard 257 2 2 4 5 5 3" xfId="18343" xr:uid="{00000000-0005-0000-0000-0000AB160000}"/>
    <cellStyle name="Standard 257 2 2 4 5 5 3 2" xfId="44815" xr:uid="{00000000-0005-0000-0000-0000AC160000}"/>
    <cellStyle name="Standard 257 2 2 4 5 5 4" xfId="29374" xr:uid="{00000000-0005-0000-0000-0000AD160000}"/>
    <cellStyle name="Standard 257 2 2 4 5 6" xfId="5107" xr:uid="{00000000-0005-0000-0000-0000AE160000}"/>
    <cellStyle name="Standard 257 2 2 4 5 6 2" xfId="9517" xr:uid="{00000000-0005-0000-0000-0000AF160000}"/>
    <cellStyle name="Standard 257 2 2 4 5 6 2 2" xfId="22753" xr:uid="{00000000-0005-0000-0000-0000B0160000}"/>
    <cellStyle name="Standard 257 2 2 4 5 6 2 2 2" xfId="49225" xr:uid="{00000000-0005-0000-0000-0000B1160000}"/>
    <cellStyle name="Standard 257 2 2 4 5 6 2 3" xfId="35989" xr:uid="{00000000-0005-0000-0000-0000B2160000}"/>
    <cellStyle name="Standard 257 2 2 4 5 6 3" xfId="16136" xr:uid="{00000000-0005-0000-0000-0000B3160000}"/>
    <cellStyle name="Standard 257 2 2 4 5 6 3 2" xfId="42608" xr:uid="{00000000-0005-0000-0000-0000B4160000}"/>
    <cellStyle name="Standard 257 2 2 4 5 6 4" xfId="31579" xr:uid="{00000000-0005-0000-0000-0000B5160000}"/>
    <cellStyle name="Standard 257 2 2 4 5 7" xfId="7312" xr:uid="{00000000-0005-0000-0000-0000B6160000}"/>
    <cellStyle name="Standard 257 2 2 4 5 7 2" xfId="20548" xr:uid="{00000000-0005-0000-0000-0000B7160000}"/>
    <cellStyle name="Standard 257 2 2 4 5 7 2 2" xfId="47020" xr:uid="{00000000-0005-0000-0000-0000B8160000}"/>
    <cellStyle name="Standard 257 2 2 4 5 7 3" xfId="33784" xr:uid="{00000000-0005-0000-0000-0000B9160000}"/>
    <cellStyle name="Standard 257 2 2 4 5 8" xfId="13931" xr:uid="{00000000-0005-0000-0000-0000BA160000}"/>
    <cellStyle name="Standard 257 2 2 4 5 8 2" xfId="40403" xr:uid="{00000000-0005-0000-0000-0000BB160000}"/>
    <cellStyle name="Standard 257 2 2 4 5 9" xfId="27167" xr:uid="{00000000-0005-0000-0000-0000BC160000}"/>
    <cellStyle name="Standard 257 2 2 4 6" xfId="722" xr:uid="{00000000-0005-0000-0000-0000BD160000}"/>
    <cellStyle name="Standard 257 2 2 4 6 2" xfId="1472" xr:uid="{00000000-0005-0000-0000-0000BE160000}"/>
    <cellStyle name="Standard 257 2 2 4 6 2 2" xfId="4415" xr:uid="{00000000-0005-0000-0000-0000BF160000}"/>
    <cellStyle name="Standard 257 2 2 4 6 2 2 2" xfId="13237" xr:uid="{00000000-0005-0000-0000-0000C0160000}"/>
    <cellStyle name="Standard 257 2 2 4 6 2 2 2 2" xfId="26473" xr:uid="{00000000-0005-0000-0000-0000C1160000}"/>
    <cellStyle name="Standard 257 2 2 4 6 2 2 2 2 2" xfId="52945" xr:uid="{00000000-0005-0000-0000-0000C2160000}"/>
    <cellStyle name="Standard 257 2 2 4 6 2 2 2 3" xfId="39709" xr:uid="{00000000-0005-0000-0000-0000C3160000}"/>
    <cellStyle name="Standard 257 2 2 4 6 2 2 3" xfId="19856" xr:uid="{00000000-0005-0000-0000-0000C4160000}"/>
    <cellStyle name="Standard 257 2 2 4 6 2 2 3 2" xfId="46328" xr:uid="{00000000-0005-0000-0000-0000C5160000}"/>
    <cellStyle name="Standard 257 2 2 4 6 2 2 4" xfId="30887" xr:uid="{00000000-0005-0000-0000-0000C6160000}"/>
    <cellStyle name="Standard 257 2 2 4 6 2 3" xfId="5886" xr:uid="{00000000-0005-0000-0000-0000C7160000}"/>
    <cellStyle name="Standard 257 2 2 4 6 2 3 2" xfId="10296" xr:uid="{00000000-0005-0000-0000-0000C8160000}"/>
    <cellStyle name="Standard 257 2 2 4 6 2 3 2 2" xfId="23532" xr:uid="{00000000-0005-0000-0000-0000C9160000}"/>
    <cellStyle name="Standard 257 2 2 4 6 2 3 2 2 2" xfId="50004" xr:uid="{00000000-0005-0000-0000-0000CA160000}"/>
    <cellStyle name="Standard 257 2 2 4 6 2 3 2 3" xfId="36768" xr:uid="{00000000-0005-0000-0000-0000CB160000}"/>
    <cellStyle name="Standard 257 2 2 4 6 2 3 3" xfId="16915" xr:uid="{00000000-0005-0000-0000-0000CC160000}"/>
    <cellStyle name="Standard 257 2 2 4 6 2 3 3 2" xfId="43387" xr:uid="{00000000-0005-0000-0000-0000CD160000}"/>
    <cellStyle name="Standard 257 2 2 4 6 2 3 4" xfId="32358" xr:uid="{00000000-0005-0000-0000-0000CE160000}"/>
    <cellStyle name="Standard 257 2 2 4 6 2 4" xfId="8825" xr:uid="{00000000-0005-0000-0000-0000CF160000}"/>
    <cellStyle name="Standard 257 2 2 4 6 2 4 2" xfId="22061" xr:uid="{00000000-0005-0000-0000-0000D0160000}"/>
    <cellStyle name="Standard 257 2 2 4 6 2 4 2 2" xfId="48533" xr:uid="{00000000-0005-0000-0000-0000D1160000}"/>
    <cellStyle name="Standard 257 2 2 4 6 2 4 3" xfId="35297" xr:uid="{00000000-0005-0000-0000-0000D2160000}"/>
    <cellStyle name="Standard 257 2 2 4 6 2 5" xfId="15444" xr:uid="{00000000-0005-0000-0000-0000D3160000}"/>
    <cellStyle name="Standard 257 2 2 4 6 2 5 2" xfId="41916" xr:uid="{00000000-0005-0000-0000-0000D4160000}"/>
    <cellStyle name="Standard 257 2 2 4 6 2 6" xfId="27946" xr:uid="{00000000-0005-0000-0000-0000D5160000}"/>
    <cellStyle name="Standard 257 2 2 4 6 3" xfId="2208" xr:uid="{00000000-0005-0000-0000-0000D6160000}"/>
    <cellStyle name="Standard 257 2 2 4 6 3 2" xfId="3679" xr:uid="{00000000-0005-0000-0000-0000D7160000}"/>
    <cellStyle name="Standard 257 2 2 4 6 3 2 2" xfId="12501" xr:uid="{00000000-0005-0000-0000-0000D8160000}"/>
    <cellStyle name="Standard 257 2 2 4 6 3 2 2 2" xfId="25737" xr:uid="{00000000-0005-0000-0000-0000D9160000}"/>
    <cellStyle name="Standard 257 2 2 4 6 3 2 2 2 2" xfId="52209" xr:uid="{00000000-0005-0000-0000-0000DA160000}"/>
    <cellStyle name="Standard 257 2 2 4 6 3 2 2 3" xfId="38973" xr:uid="{00000000-0005-0000-0000-0000DB160000}"/>
    <cellStyle name="Standard 257 2 2 4 6 3 2 3" xfId="19120" xr:uid="{00000000-0005-0000-0000-0000DC160000}"/>
    <cellStyle name="Standard 257 2 2 4 6 3 2 3 2" xfId="45592" xr:uid="{00000000-0005-0000-0000-0000DD160000}"/>
    <cellStyle name="Standard 257 2 2 4 6 3 2 4" xfId="30151" xr:uid="{00000000-0005-0000-0000-0000DE160000}"/>
    <cellStyle name="Standard 257 2 2 4 6 3 3" xfId="6621" xr:uid="{00000000-0005-0000-0000-0000DF160000}"/>
    <cellStyle name="Standard 257 2 2 4 6 3 3 2" xfId="11031" xr:uid="{00000000-0005-0000-0000-0000E0160000}"/>
    <cellStyle name="Standard 257 2 2 4 6 3 3 2 2" xfId="24267" xr:uid="{00000000-0005-0000-0000-0000E1160000}"/>
    <cellStyle name="Standard 257 2 2 4 6 3 3 2 2 2" xfId="50739" xr:uid="{00000000-0005-0000-0000-0000E2160000}"/>
    <cellStyle name="Standard 257 2 2 4 6 3 3 2 3" xfId="37503" xr:uid="{00000000-0005-0000-0000-0000E3160000}"/>
    <cellStyle name="Standard 257 2 2 4 6 3 3 3" xfId="17650" xr:uid="{00000000-0005-0000-0000-0000E4160000}"/>
    <cellStyle name="Standard 257 2 2 4 6 3 3 3 2" xfId="44122" xr:uid="{00000000-0005-0000-0000-0000E5160000}"/>
    <cellStyle name="Standard 257 2 2 4 6 3 3 4" xfId="33093" xr:uid="{00000000-0005-0000-0000-0000E6160000}"/>
    <cellStyle name="Standard 257 2 2 4 6 3 4" xfId="8089" xr:uid="{00000000-0005-0000-0000-0000E7160000}"/>
    <cellStyle name="Standard 257 2 2 4 6 3 4 2" xfId="21325" xr:uid="{00000000-0005-0000-0000-0000E8160000}"/>
    <cellStyle name="Standard 257 2 2 4 6 3 4 2 2" xfId="47797" xr:uid="{00000000-0005-0000-0000-0000E9160000}"/>
    <cellStyle name="Standard 257 2 2 4 6 3 4 3" xfId="34561" xr:uid="{00000000-0005-0000-0000-0000EA160000}"/>
    <cellStyle name="Standard 257 2 2 4 6 3 5" xfId="14708" xr:uid="{00000000-0005-0000-0000-0000EB160000}"/>
    <cellStyle name="Standard 257 2 2 4 6 3 5 2" xfId="41180" xr:uid="{00000000-0005-0000-0000-0000EC160000}"/>
    <cellStyle name="Standard 257 2 2 4 6 3 6" xfId="28681" xr:uid="{00000000-0005-0000-0000-0000ED160000}"/>
    <cellStyle name="Standard 257 2 2 4 6 4" xfId="2945" xr:uid="{00000000-0005-0000-0000-0000EE160000}"/>
    <cellStyle name="Standard 257 2 2 4 6 4 2" xfId="11767" xr:uid="{00000000-0005-0000-0000-0000EF160000}"/>
    <cellStyle name="Standard 257 2 2 4 6 4 2 2" xfId="25003" xr:uid="{00000000-0005-0000-0000-0000F0160000}"/>
    <cellStyle name="Standard 257 2 2 4 6 4 2 2 2" xfId="51475" xr:uid="{00000000-0005-0000-0000-0000F1160000}"/>
    <cellStyle name="Standard 257 2 2 4 6 4 2 3" xfId="38239" xr:uid="{00000000-0005-0000-0000-0000F2160000}"/>
    <cellStyle name="Standard 257 2 2 4 6 4 3" xfId="18386" xr:uid="{00000000-0005-0000-0000-0000F3160000}"/>
    <cellStyle name="Standard 257 2 2 4 6 4 3 2" xfId="44858" xr:uid="{00000000-0005-0000-0000-0000F4160000}"/>
    <cellStyle name="Standard 257 2 2 4 6 4 4" xfId="29417" xr:uid="{00000000-0005-0000-0000-0000F5160000}"/>
    <cellStyle name="Standard 257 2 2 4 6 5" xfId="5150" xr:uid="{00000000-0005-0000-0000-0000F6160000}"/>
    <cellStyle name="Standard 257 2 2 4 6 5 2" xfId="9560" xr:uid="{00000000-0005-0000-0000-0000F7160000}"/>
    <cellStyle name="Standard 257 2 2 4 6 5 2 2" xfId="22796" xr:uid="{00000000-0005-0000-0000-0000F8160000}"/>
    <cellStyle name="Standard 257 2 2 4 6 5 2 2 2" xfId="49268" xr:uid="{00000000-0005-0000-0000-0000F9160000}"/>
    <cellStyle name="Standard 257 2 2 4 6 5 2 3" xfId="36032" xr:uid="{00000000-0005-0000-0000-0000FA160000}"/>
    <cellStyle name="Standard 257 2 2 4 6 5 3" xfId="16179" xr:uid="{00000000-0005-0000-0000-0000FB160000}"/>
    <cellStyle name="Standard 257 2 2 4 6 5 3 2" xfId="42651" xr:uid="{00000000-0005-0000-0000-0000FC160000}"/>
    <cellStyle name="Standard 257 2 2 4 6 5 4" xfId="31622" xr:uid="{00000000-0005-0000-0000-0000FD160000}"/>
    <cellStyle name="Standard 257 2 2 4 6 6" xfId="7355" xr:uid="{00000000-0005-0000-0000-0000FE160000}"/>
    <cellStyle name="Standard 257 2 2 4 6 6 2" xfId="20591" xr:uid="{00000000-0005-0000-0000-0000FF160000}"/>
    <cellStyle name="Standard 257 2 2 4 6 6 2 2" xfId="47063" xr:uid="{00000000-0005-0000-0000-000000170000}"/>
    <cellStyle name="Standard 257 2 2 4 6 6 3" xfId="33827" xr:uid="{00000000-0005-0000-0000-000001170000}"/>
    <cellStyle name="Standard 257 2 2 4 6 7" xfId="13974" xr:uid="{00000000-0005-0000-0000-000002170000}"/>
    <cellStyle name="Standard 257 2 2 4 6 7 2" xfId="40446" xr:uid="{00000000-0005-0000-0000-000003170000}"/>
    <cellStyle name="Standard 257 2 2 4 6 8" xfId="27210" xr:uid="{00000000-0005-0000-0000-000004170000}"/>
    <cellStyle name="Standard 257 2 2 4 7" xfId="1106" xr:uid="{00000000-0005-0000-0000-000005170000}"/>
    <cellStyle name="Standard 257 2 2 4 7 2" xfId="4049" xr:uid="{00000000-0005-0000-0000-000006170000}"/>
    <cellStyle name="Standard 257 2 2 4 7 2 2" xfId="12871" xr:uid="{00000000-0005-0000-0000-000007170000}"/>
    <cellStyle name="Standard 257 2 2 4 7 2 2 2" xfId="26107" xr:uid="{00000000-0005-0000-0000-000008170000}"/>
    <cellStyle name="Standard 257 2 2 4 7 2 2 2 2" xfId="52579" xr:uid="{00000000-0005-0000-0000-000009170000}"/>
    <cellStyle name="Standard 257 2 2 4 7 2 2 3" xfId="39343" xr:uid="{00000000-0005-0000-0000-00000A170000}"/>
    <cellStyle name="Standard 257 2 2 4 7 2 3" xfId="19490" xr:uid="{00000000-0005-0000-0000-00000B170000}"/>
    <cellStyle name="Standard 257 2 2 4 7 2 3 2" xfId="45962" xr:uid="{00000000-0005-0000-0000-00000C170000}"/>
    <cellStyle name="Standard 257 2 2 4 7 2 4" xfId="30521" xr:uid="{00000000-0005-0000-0000-00000D170000}"/>
    <cellStyle name="Standard 257 2 2 4 7 3" xfId="5520" xr:uid="{00000000-0005-0000-0000-00000E170000}"/>
    <cellStyle name="Standard 257 2 2 4 7 3 2" xfId="9930" xr:uid="{00000000-0005-0000-0000-00000F170000}"/>
    <cellStyle name="Standard 257 2 2 4 7 3 2 2" xfId="23166" xr:uid="{00000000-0005-0000-0000-000010170000}"/>
    <cellStyle name="Standard 257 2 2 4 7 3 2 2 2" xfId="49638" xr:uid="{00000000-0005-0000-0000-000011170000}"/>
    <cellStyle name="Standard 257 2 2 4 7 3 2 3" xfId="36402" xr:uid="{00000000-0005-0000-0000-000012170000}"/>
    <cellStyle name="Standard 257 2 2 4 7 3 3" xfId="16549" xr:uid="{00000000-0005-0000-0000-000013170000}"/>
    <cellStyle name="Standard 257 2 2 4 7 3 3 2" xfId="43021" xr:uid="{00000000-0005-0000-0000-000014170000}"/>
    <cellStyle name="Standard 257 2 2 4 7 3 4" xfId="31992" xr:uid="{00000000-0005-0000-0000-000015170000}"/>
    <cellStyle name="Standard 257 2 2 4 7 4" xfId="8459" xr:uid="{00000000-0005-0000-0000-000016170000}"/>
    <cellStyle name="Standard 257 2 2 4 7 4 2" xfId="21695" xr:uid="{00000000-0005-0000-0000-000017170000}"/>
    <cellStyle name="Standard 257 2 2 4 7 4 2 2" xfId="48167" xr:uid="{00000000-0005-0000-0000-000018170000}"/>
    <cellStyle name="Standard 257 2 2 4 7 4 3" xfId="34931" xr:uid="{00000000-0005-0000-0000-000019170000}"/>
    <cellStyle name="Standard 257 2 2 4 7 5" xfId="15078" xr:uid="{00000000-0005-0000-0000-00001A170000}"/>
    <cellStyle name="Standard 257 2 2 4 7 5 2" xfId="41550" xr:uid="{00000000-0005-0000-0000-00001B170000}"/>
    <cellStyle name="Standard 257 2 2 4 7 6" xfId="27580" xr:uid="{00000000-0005-0000-0000-00001C170000}"/>
    <cellStyle name="Standard 257 2 2 4 8" xfId="1842" xr:uid="{00000000-0005-0000-0000-00001D170000}"/>
    <cellStyle name="Standard 257 2 2 4 8 2" xfId="3313" xr:uid="{00000000-0005-0000-0000-00001E170000}"/>
    <cellStyle name="Standard 257 2 2 4 8 2 2" xfId="12135" xr:uid="{00000000-0005-0000-0000-00001F170000}"/>
    <cellStyle name="Standard 257 2 2 4 8 2 2 2" xfId="25371" xr:uid="{00000000-0005-0000-0000-000020170000}"/>
    <cellStyle name="Standard 257 2 2 4 8 2 2 2 2" xfId="51843" xr:uid="{00000000-0005-0000-0000-000021170000}"/>
    <cellStyle name="Standard 257 2 2 4 8 2 2 3" xfId="38607" xr:uid="{00000000-0005-0000-0000-000022170000}"/>
    <cellStyle name="Standard 257 2 2 4 8 2 3" xfId="18754" xr:uid="{00000000-0005-0000-0000-000023170000}"/>
    <cellStyle name="Standard 257 2 2 4 8 2 3 2" xfId="45226" xr:uid="{00000000-0005-0000-0000-000024170000}"/>
    <cellStyle name="Standard 257 2 2 4 8 2 4" xfId="29785" xr:uid="{00000000-0005-0000-0000-000025170000}"/>
    <cellStyle name="Standard 257 2 2 4 8 3" xfId="6255" xr:uid="{00000000-0005-0000-0000-000026170000}"/>
    <cellStyle name="Standard 257 2 2 4 8 3 2" xfId="10665" xr:uid="{00000000-0005-0000-0000-000027170000}"/>
    <cellStyle name="Standard 257 2 2 4 8 3 2 2" xfId="23901" xr:uid="{00000000-0005-0000-0000-000028170000}"/>
    <cellStyle name="Standard 257 2 2 4 8 3 2 2 2" xfId="50373" xr:uid="{00000000-0005-0000-0000-000029170000}"/>
    <cellStyle name="Standard 257 2 2 4 8 3 2 3" xfId="37137" xr:uid="{00000000-0005-0000-0000-00002A170000}"/>
    <cellStyle name="Standard 257 2 2 4 8 3 3" xfId="17284" xr:uid="{00000000-0005-0000-0000-00002B170000}"/>
    <cellStyle name="Standard 257 2 2 4 8 3 3 2" xfId="43756" xr:uid="{00000000-0005-0000-0000-00002C170000}"/>
    <cellStyle name="Standard 257 2 2 4 8 3 4" xfId="32727" xr:uid="{00000000-0005-0000-0000-00002D170000}"/>
    <cellStyle name="Standard 257 2 2 4 8 4" xfId="7723" xr:uid="{00000000-0005-0000-0000-00002E170000}"/>
    <cellStyle name="Standard 257 2 2 4 8 4 2" xfId="20959" xr:uid="{00000000-0005-0000-0000-00002F170000}"/>
    <cellStyle name="Standard 257 2 2 4 8 4 2 2" xfId="47431" xr:uid="{00000000-0005-0000-0000-000030170000}"/>
    <cellStyle name="Standard 257 2 2 4 8 4 3" xfId="34195" xr:uid="{00000000-0005-0000-0000-000031170000}"/>
    <cellStyle name="Standard 257 2 2 4 8 5" xfId="14342" xr:uid="{00000000-0005-0000-0000-000032170000}"/>
    <cellStyle name="Standard 257 2 2 4 8 5 2" xfId="40814" xr:uid="{00000000-0005-0000-0000-000033170000}"/>
    <cellStyle name="Standard 257 2 2 4 8 6" xfId="28315" xr:uid="{00000000-0005-0000-0000-000034170000}"/>
    <cellStyle name="Standard 257 2 2 4 9" xfId="2579" xr:uid="{00000000-0005-0000-0000-000035170000}"/>
    <cellStyle name="Standard 257 2 2 4 9 2" xfId="11401" xr:uid="{00000000-0005-0000-0000-000036170000}"/>
    <cellStyle name="Standard 257 2 2 4 9 2 2" xfId="24637" xr:uid="{00000000-0005-0000-0000-000037170000}"/>
    <cellStyle name="Standard 257 2 2 4 9 2 2 2" xfId="51109" xr:uid="{00000000-0005-0000-0000-000038170000}"/>
    <cellStyle name="Standard 257 2 2 4 9 2 3" xfId="37873" xr:uid="{00000000-0005-0000-0000-000039170000}"/>
    <cellStyle name="Standard 257 2 2 4 9 3" xfId="18020" xr:uid="{00000000-0005-0000-0000-00003A170000}"/>
    <cellStyle name="Standard 257 2 2 4 9 3 2" xfId="44492" xr:uid="{00000000-0005-0000-0000-00003B170000}"/>
    <cellStyle name="Standard 257 2 2 4 9 4" xfId="29051" xr:uid="{00000000-0005-0000-0000-00003C170000}"/>
    <cellStyle name="Standard 257 2 2 5" xfId="279" xr:uid="{00000000-0005-0000-0000-00003D170000}"/>
    <cellStyle name="Standard 257 2 2 5 10" xfId="4762" xr:uid="{00000000-0005-0000-0000-00003E170000}"/>
    <cellStyle name="Standard 257 2 2 5 10 2" xfId="9172" xr:uid="{00000000-0005-0000-0000-00003F170000}"/>
    <cellStyle name="Standard 257 2 2 5 10 2 2" xfId="22408" xr:uid="{00000000-0005-0000-0000-000040170000}"/>
    <cellStyle name="Standard 257 2 2 5 10 2 2 2" xfId="48880" xr:uid="{00000000-0005-0000-0000-000041170000}"/>
    <cellStyle name="Standard 257 2 2 5 10 2 3" xfId="35644" xr:uid="{00000000-0005-0000-0000-000042170000}"/>
    <cellStyle name="Standard 257 2 2 5 10 3" xfId="15791" xr:uid="{00000000-0005-0000-0000-000043170000}"/>
    <cellStyle name="Standard 257 2 2 5 10 3 2" xfId="42263" xr:uid="{00000000-0005-0000-0000-000044170000}"/>
    <cellStyle name="Standard 257 2 2 5 10 4" xfId="31234" xr:uid="{00000000-0005-0000-0000-000045170000}"/>
    <cellStyle name="Standard 257 2 2 5 11" xfId="6967" xr:uid="{00000000-0005-0000-0000-000046170000}"/>
    <cellStyle name="Standard 257 2 2 5 11 2" xfId="20203" xr:uid="{00000000-0005-0000-0000-000047170000}"/>
    <cellStyle name="Standard 257 2 2 5 11 2 2" xfId="46675" xr:uid="{00000000-0005-0000-0000-000048170000}"/>
    <cellStyle name="Standard 257 2 2 5 11 3" xfId="33439" xr:uid="{00000000-0005-0000-0000-000049170000}"/>
    <cellStyle name="Standard 257 2 2 5 12" xfId="13586" xr:uid="{00000000-0005-0000-0000-00004A170000}"/>
    <cellStyle name="Standard 257 2 2 5 12 2" xfId="40058" xr:uid="{00000000-0005-0000-0000-00004B170000}"/>
    <cellStyle name="Standard 257 2 2 5 13" xfId="26822" xr:uid="{00000000-0005-0000-0000-00004C170000}"/>
    <cellStyle name="Standard 257 2 2 5 2" xfId="340" xr:uid="{00000000-0005-0000-0000-00004D170000}"/>
    <cellStyle name="Standard 257 2 2 5 2 10" xfId="13626" xr:uid="{00000000-0005-0000-0000-00004E170000}"/>
    <cellStyle name="Standard 257 2 2 5 2 10 2" xfId="40098" xr:uid="{00000000-0005-0000-0000-00004F170000}"/>
    <cellStyle name="Standard 257 2 2 5 2 11" xfId="26862" xr:uid="{00000000-0005-0000-0000-000050170000}"/>
    <cellStyle name="Standard 257 2 2 5 2 2" xfId="428" xr:uid="{00000000-0005-0000-0000-000051170000}"/>
    <cellStyle name="Standard 257 2 2 5 2 2 10" xfId="26943" xr:uid="{00000000-0005-0000-0000-000052170000}"/>
    <cellStyle name="Standard 257 2 2 5 2 2 2" xfId="604" xr:uid="{00000000-0005-0000-0000-000053170000}"/>
    <cellStyle name="Standard 257 2 2 5 2 2 2 2" xfId="993" xr:uid="{00000000-0005-0000-0000-000054170000}"/>
    <cellStyle name="Standard 257 2 2 5 2 2 2 2 2" xfId="1742" xr:uid="{00000000-0005-0000-0000-000055170000}"/>
    <cellStyle name="Standard 257 2 2 5 2 2 2 2 2 2" xfId="4685" xr:uid="{00000000-0005-0000-0000-000056170000}"/>
    <cellStyle name="Standard 257 2 2 5 2 2 2 2 2 2 2" xfId="13507" xr:uid="{00000000-0005-0000-0000-000057170000}"/>
    <cellStyle name="Standard 257 2 2 5 2 2 2 2 2 2 2 2" xfId="26743" xr:uid="{00000000-0005-0000-0000-000058170000}"/>
    <cellStyle name="Standard 257 2 2 5 2 2 2 2 2 2 2 2 2" xfId="53215" xr:uid="{00000000-0005-0000-0000-000059170000}"/>
    <cellStyle name="Standard 257 2 2 5 2 2 2 2 2 2 2 3" xfId="39979" xr:uid="{00000000-0005-0000-0000-00005A170000}"/>
    <cellStyle name="Standard 257 2 2 5 2 2 2 2 2 2 3" xfId="20126" xr:uid="{00000000-0005-0000-0000-00005B170000}"/>
    <cellStyle name="Standard 257 2 2 5 2 2 2 2 2 2 3 2" xfId="46598" xr:uid="{00000000-0005-0000-0000-00005C170000}"/>
    <cellStyle name="Standard 257 2 2 5 2 2 2 2 2 2 4" xfId="31157" xr:uid="{00000000-0005-0000-0000-00005D170000}"/>
    <cellStyle name="Standard 257 2 2 5 2 2 2 2 2 3" xfId="6156" xr:uid="{00000000-0005-0000-0000-00005E170000}"/>
    <cellStyle name="Standard 257 2 2 5 2 2 2 2 2 3 2" xfId="10566" xr:uid="{00000000-0005-0000-0000-00005F170000}"/>
    <cellStyle name="Standard 257 2 2 5 2 2 2 2 2 3 2 2" xfId="23802" xr:uid="{00000000-0005-0000-0000-000060170000}"/>
    <cellStyle name="Standard 257 2 2 5 2 2 2 2 2 3 2 2 2" xfId="50274" xr:uid="{00000000-0005-0000-0000-000061170000}"/>
    <cellStyle name="Standard 257 2 2 5 2 2 2 2 2 3 2 3" xfId="37038" xr:uid="{00000000-0005-0000-0000-000062170000}"/>
    <cellStyle name="Standard 257 2 2 5 2 2 2 2 2 3 3" xfId="17185" xr:uid="{00000000-0005-0000-0000-000063170000}"/>
    <cellStyle name="Standard 257 2 2 5 2 2 2 2 2 3 3 2" xfId="43657" xr:uid="{00000000-0005-0000-0000-000064170000}"/>
    <cellStyle name="Standard 257 2 2 5 2 2 2 2 2 3 4" xfId="32628" xr:uid="{00000000-0005-0000-0000-000065170000}"/>
    <cellStyle name="Standard 257 2 2 5 2 2 2 2 2 4" xfId="9095" xr:uid="{00000000-0005-0000-0000-000066170000}"/>
    <cellStyle name="Standard 257 2 2 5 2 2 2 2 2 4 2" xfId="22331" xr:uid="{00000000-0005-0000-0000-000067170000}"/>
    <cellStyle name="Standard 257 2 2 5 2 2 2 2 2 4 2 2" xfId="48803" xr:uid="{00000000-0005-0000-0000-000068170000}"/>
    <cellStyle name="Standard 257 2 2 5 2 2 2 2 2 4 3" xfId="35567" xr:uid="{00000000-0005-0000-0000-000069170000}"/>
    <cellStyle name="Standard 257 2 2 5 2 2 2 2 2 5" xfId="15714" xr:uid="{00000000-0005-0000-0000-00006A170000}"/>
    <cellStyle name="Standard 257 2 2 5 2 2 2 2 2 5 2" xfId="42186" xr:uid="{00000000-0005-0000-0000-00006B170000}"/>
    <cellStyle name="Standard 257 2 2 5 2 2 2 2 2 6" xfId="28216" xr:uid="{00000000-0005-0000-0000-00006C170000}"/>
    <cellStyle name="Standard 257 2 2 5 2 2 2 2 3" xfId="2478" xr:uid="{00000000-0005-0000-0000-00006D170000}"/>
    <cellStyle name="Standard 257 2 2 5 2 2 2 2 3 2" xfId="3949" xr:uid="{00000000-0005-0000-0000-00006E170000}"/>
    <cellStyle name="Standard 257 2 2 5 2 2 2 2 3 2 2" xfId="12771" xr:uid="{00000000-0005-0000-0000-00006F170000}"/>
    <cellStyle name="Standard 257 2 2 5 2 2 2 2 3 2 2 2" xfId="26007" xr:uid="{00000000-0005-0000-0000-000070170000}"/>
    <cellStyle name="Standard 257 2 2 5 2 2 2 2 3 2 2 2 2" xfId="52479" xr:uid="{00000000-0005-0000-0000-000071170000}"/>
    <cellStyle name="Standard 257 2 2 5 2 2 2 2 3 2 2 3" xfId="39243" xr:uid="{00000000-0005-0000-0000-000072170000}"/>
    <cellStyle name="Standard 257 2 2 5 2 2 2 2 3 2 3" xfId="19390" xr:uid="{00000000-0005-0000-0000-000073170000}"/>
    <cellStyle name="Standard 257 2 2 5 2 2 2 2 3 2 3 2" xfId="45862" xr:uid="{00000000-0005-0000-0000-000074170000}"/>
    <cellStyle name="Standard 257 2 2 5 2 2 2 2 3 2 4" xfId="30421" xr:uid="{00000000-0005-0000-0000-000075170000}"/>
    <cellStyle name="Standard 257 2 2 5 2 2 2 2 3 3" xfId="6891" xr:uid="{00000000-0005-0000-0000-000076170000}"/>
    <cellStyle name="Standard 257 2 2 5 2 2 2 2 3 3 2" xfId="11301" xr:uid="{00000000-0005-0000-0000-000077170000}"/>
    <cellStyle name="Standard 257 2 2 5 2 2 2 2 3 3 2 2" xfId="24537" xr:uid="{00000000-0005-0000-0000-000078170000}"/>
    <cellStyle name="Standard 257 2 2 5 2 2 2 2 3 3 2 2 2" xfId="51009" xr:uid="{00000000-0005-0000-0000-000079170000}"/>
    <cellStyle name="Standard 257 2 2 5 2 2 2 2 3 3 2 3" xfId="37773" xr:uid="{00000000-0005-0000-0000-00007A170000}"/>
    <cellStyle name="Standard 257 2 2 5 2 2 2 2 3 3 3" xfId="17920" xr:uid="{00000000-0005-0000-0000-00007B170000}"/>
    <cellStyle name="Standard 257 2 2 5 2 2 2 2 3 3 3 2" xfId="44392" xr:uid="{00000000-0005-0000-0000-00007C170000}"/>
    <cellStyle name="Standard 257 2 2 5 2 2 2 2 3 3 4" xfId="33363" xr:uid="{00000000-0005-0000-0000-00007D170000}"/>
    <cellStyle name="Standard 257 2 2 5 2 2 2 2 3 4" xfId="8359" xr:uid="{00000000-0005-0000-0000-00007E170000}"/>
    <cellStyle name="Standard 257 2 2 5 2 2 2 2 3 4 2" xfId="21595" xr:uid="{00000000-0005-0000-0000-00007F170000}"/>
    <cellStyle name="Standard 257 2 2 5 2 2 2 2 3 4 2 2" xfId="48067" xr:uid="{00000000-0005-0000-0000-000080170000}"/>
    <cellStyle name="Standard 257 2 2 5 2 2 2 2 3 4 3" xfId="34831" xr:uid="{00000000-0005-0000-0000-000081170000}"/>
    <cellStyle name="Standard 257 2 2 5 2 2 2 2 3 5" xfId="14978" xr:uid="{00000000-0005-0000-0000-000082170000}"/>
    <cellStyle name="Standard 257 2 2 5 2 2 2 2 3 5 2" xfId="41450" xr:uid="{00000000-0005-0000-0000-000083170000}"/>
    <cellStyle name="Standard 257 2 2 5 2 2 2 2 3 6" xfId="28951" xr:uid="{00000000-0005-0000-0000-000084170000}"/>
    <cellStyle name="Standard 257 2 2 5 2 2 2 2 4" xfId="3215" xr:uid="{00000000-0005-0000-0000-000085170000}"/>
    <cellStyle name="Standard 257 2 2 5 2 2 2 2 4 2" xfId="12037" xr:uid="{00000000-0005-0000-0000-000086170000}"/>
    <cellStyle name="Standard 257 2 2 5 2 2 2 2 4 2 2" xfId="25273" xr:uid="{00000000-0005-0000-0000-000087170000}"/>
    <cellStyle name="Standard 257 2 2 5 2 2 2 2 4 2 2 2" xfId="51745" xr:uid="{00000000-0005-0000-0000-000088170000}"/>
    <cellStyle name="Standard 257 2 2 5 2 2 2 2 4 2 3" xfId="38509" xr:uid="{00000000-0005-0000-0000-000089170000}"/>
    <cellStyle name="Standard 257 2 2 5 2 2 2 2 4 3" xfId="18656" xr:uid="{00000000-0005-0000-0000-00008A170000}"/>
    <cellStyle name="Standard 257 2 2 5 2 2 2 2 4 3 2" xfId="45128" xr:uid="{00000000-0005-0000-0000-00008B170000}"/>
    <cellStyle name="Standard 257 2 2 5 2 2 2 2 4 4" xfId="29687" xr:uid="{00000000-0005-0000-0000-00008C170000}"/>
    <cellStyle name="Standard 257 2 2 5 2 2 2 2 5" xfId="5420" xr:uid="{00000000-0005-0000-0000-00008D170000}"/>
    <cellStyle name="Standard 257 2 2 5 2 2 2 2 5 2" xfId="9830" xr:uid="{00000000-0005-0000-0000-00008E170000}"/>
    <cellStyle name="Standard 257 2 2 5 2 2 2 2 5 2 2" xfId="23066" xr:uid="{00000000-0005-0000-0000-00008F170000}"/>
    <cellStyle name="Standard 257 2 2 5 2 2 2 2 5 2 2 2" xfId="49538" xr:uid="{00000000-0005-0000-0000-000090170000}"/>
    <cellStyle name="Standard 257 2 2 5 2 2 2 2 5 2 3" xfId="36302" xr:uid="{00000000-0005-0000-0000-000091170000}"/>
    <cellStyle name="Standard 257 2 2 5 2 2 2 2 5 3" xfId="16449" xr:uid="{00000000-0005-0000-0000-000092170000}"/>
    <cellStyle name="Standard 257 2 2 5 2 2 2 2 5 3 2" xfId="42921" xr:uid="{00000000-0005-0000-0000-000093170000}"/>
    <cellStyle name="Standard 257 2 2 5 2 2 2 2 5 4" xfId="31892" xr:uid="{00000000-0005-0000-0000-000094170000}"/>
    <cellStyle name="Standard 257 2 2 5 2 2 2 2 6" xfId="7625" xr:uid="{00000000-0005-0000-0000-000095170000}"/>
    <cellStyle name="Standard 257 2 2 5 2 2 2 2 6 2" xfId="20861" xr:uid="{00000000-0005-0000-0000-000096170000}"/>
    <cellStyle name="Standard 257 2 2 5 2 2 2 2 6 2 2" xfId="47333" xr:uid="{00000000-0005-0000-0000-000097170000}"/>
    <cellStyle name="Standard 257 2 2 5 2 2 2 2 6 3" xfId="34097" xr:uid="{00000000-0005-0000-0000-000098170000}"/>
    <cellStyle name="Standard 257 2 2 5 2 2 2 2 7" xfId="14244" xr:uid="{00000000-0005-0000-0000-000099170000}"/>
    <cellStyle name="Standard 257 2 2 5 2 2 2 2 7 2" xfId="40716" xr:uid="{00000000-0005-0000-0000-00009A170000}"/>
    <cellStyle name="Standard 257 2 2 5 2 2 2 2 8" xfId="27480" xr:uid="{00000000-0005-0000-0000-00009B170000}"/>
    <cellStyle name="Standard 257 2 2 5 2 2 2 3" xfId="1376" xr:uid="{00000000-0005-0000-0000-00009C170000}"/>
    <cellStyle name="Standard 257 2 2 5 2 2 2 3 2" xfId="4319" xr:uid="{00000000-0005-0000-0000-00009D170000}"/>
    <cellStyle name="Standard 257 2 2 5 2 2 2 3 2 2" xfId="13141" xr:uid="{00000000-0005-0000-0000-00009E170000}"/>
    <cellStyle name="Standard 257 2 2 5 2 2 2 3 2 2 2" xfId="26377" xr:uid="{00000000-0005-0000-0000-00009F170000}"/>
    <cellStyle name="Standard 257 2 2 5 2 2 2 3 2 2 2 2" xfId="52849" xr:uid="{00000000-0005-0000-0000-0000A0170000}"/>
    <cellStyle name="Standard 257 2 2 5 2 2 2 3 2 2 3" xfId="39613" xr:uid="{00000000-0005-0000-0000-0000A1170000}"/>
    <cellStyle name="Standard 257 2 2 5 2 2 2 3 2 3" xfId="19760" xr:uid="{00000000-0005-0000-0000-0000A2170000}"/>
    <cellStyle name="Standard 257 2 2 5 2 2 2 3 2 3 2" xfId="46232" xr:uid="{00000000-0005-0000-0000-0000A3170000}"/>
    <cellStyle name="Standard 257 2 2 5 2 2 2 3 2 4" xfId="30791" xr:uid="{00000000-0005-0000-0000-0000A4170000}"/>
    <cellStyle name="Standard 257 2 2 5 2 2 2 3 3" xfId="5790" xr:uid="{00000000-0005-0000-0000-0000A5170000}"/>
    <cellStyle name="Standard 257 2 2 5 2 2 2 3 3 2" xfId="10200" xr:uid="{00000000-0005-0000-0000-0000A6170000}"/>
    <cellStyle name="Standard 257 2 2 5 2 2 2 3 3 2 2" xfId="23436" xr:uid="{00000000-0005-0000-0000-0000A7170000}"/>
    <cellStyle name="Standard 257 2 2 5 2 2 2 3 3 2 2 2" xfId="49908" xr:uid="{00000000-0005-0000-0000-0000A8170000}"/>
    <cellStyle name="Standard 257 2 2 5 2 2 2 3 3 2 3" xfId="36672" xr:uid="{00000000-0005-0000-0000-0000A9170000}"/>
    <cellStyle name="Standard 257 2 2 5 2 2 2 3 3 3" xfId="16819" xr:uid="{00000000-0005-0000-0000-0000AA170000}"/>
    <cellStyle name="Standard 257 2 2 5 2 2 2 3 3 3 2" xfId="43291" xr:uid="{00000000-0005-0000-0000-0000AB170000}"/>
    <cellStyle name="Standard 257 2 2 5 2 2 2 3 3 4" xfId="32262" xr:uid="{00000000-0005-0000-0000-0000AC170000}"/>
    <cellStyle name="Standard 257 2 2 5 2 2 2 3 4" xfId="8729" xr:uid="{00000000-0005-0000-0000-0000AD170000}"/>
    <cellStyle name="Standard 257 2 2 5 2 2 2 3 4 2" xfId="21965" xr:uid="{00000000-0005-0000-0000-0000AE170000}"/>
    <cellStyle name="Standard 257 2 2 5 2 2 2 3 4 2 2" xfId="48437" xr:uid="{00000000-0005-0000-0000-0000AF170000}"/>
    <cellStyle name="Standard 257 2 2 5 2 2 2 3 4 3" xfId="35201" xr:uid="{00000000-0005-0000-0000-0000B0170000}"/>
    <cellStyle name="Standard 257 2 2 5 2 2 2 3 5" xfId="15348" xr:uid="{00000000-0005-0000-0000-0000B1170000}"/>
    <cellStyle name="Standard 257 2 2 5 2 2 2 3 5 2" xfId="41820" xr:uid="{00000000-0005-0000-0000-0000B2170000}"/>
    <cellStyle name="Standard 257 2 2 5 2 2 2 3 6" xfId="27850" xr:uid="{00000000-0005-0000-0000-0000B3170000}"/>
    <cellStyle name="Standard 257 2 2 5 2 2 2 4" xfId="2112" xr:uid="{00000000-0005-0000-0000-0000B4170000}"/>
    <cellStyle name="Standard 257 2 2 5 2 2 2 4 2" xfId="3583" xr:uid="{00000000-0005-0000-0000-0000B5170000}"/>
    <cellStyle name="Standard 257 2 2 5 2 2 2 4 2 2" xfId="12405" xr:uid="{00000000-0005-0000-0000-0000B6170000}"/>
    <cellStyle name="Standard 257 2 2 5 2 2 2 4 2 2 2" xfId="25641" xr:uid="{00000000-0005-0000-0000-0000B7170000}"/>
    <cellStyle name="Standard 257 2 2 5 2 2 2 4 2 2 2 2" xfId="52113" xr:uid="{00000000-0005-0000-0000-0000B8170000}"/>
    <cellStyle name="Standard 257 2 2 5 2 2 2 4 2 2 3" xfId="38877" xr:uid="{00000000-0005-0000-0000-0000B9170000}"/>
    <cellStyle name="Standard 257 2 2 5 2 2 2 4 2 3" xfId="19024" xr:uid="{00000000-0005-0000-0000-0000BA170000}"/>
    <cellStyle name="Standard 257 2 2 5 2 2 2 4 2 3 2" xfId="45496" xr:uid="{00000000-0005-0000-0000-0000BB170000}"/>
    <cellStyle name="Standard 257 2 2 5 2 2 2 4 2 4" xfId="30055" xr:uid="{00000000-0005-0000-0000-0000BC170000}"/>
    <cellStyle name="Standard 257 2 2 5 2 2 2 4 3" xfId="6525" xr:uid="{00000000-0005-0000-0000-0000BD170000}"/>
    <cellStyle name="Standard 257 2 2 5 2 2 2 4 3 2" xfId="10935" xr:uid="{00000000-0005-0000-0000-0000BE170000}"/>
    <cellStyle name="Standard 257 2 2 5 2 2 2 4 3 2 2" xfId="24171" xr:uid="{00000000-0005-0000-0000-0000BF170000}"/>
    <cellStyle name="Standard 257 2 2 5 2 2 2 4 3 2 2 2" xfId="50643" xr:uid="{00000000-0005-0000-0000-0000C0170000}"/>
    <cellStyle name="Standard 257 2 2 5 2 2 2 4 3 2 3" xfId="37407" xr:uid="{00000000-0005-0000-0000-0000C1170000}"/>
    <cellStyle name="Standard 257 2 2 5 2 2 2 4 3 3" xfId="17554" xr:uid="{00000000-0005-0000-0000-0000C2170000}"/>
    <cellStyle name="Standard 257 2 2 5 2 2 2 4 3 3 2" xfId="44026" xr:uid="{00000000-0005-0000-0000-0000C3170000}"/>
    <cellStyle name="Standard 257 2 2 5 2 2 2 4 3 4" xfId="32997" xr:uid="{00000000-0005-0000-0000-0000C4170000}"/>
    <cellStyle name="Standard 257 2 2 5 2 2 2 4 4" xfId="7993" xr:uid="{00000000-0005-0000-0000-0000C5170000}"/>
    <cellStyle name="Standard 257 2 2 5 2 2 2 4 4 2" xfId="21229" xr:uid="{00000000-0005-0000-0000-0000C6170000}"/>
    <cellStyle name="Standard 257 2 2 5 2 2 2 4 4 2 2" xfId="47701" xr:uid="{00000000-0005-0000-0000-0000C7170000}"/>
    <cellStyle name="Standard 257 2 2 5 2 2 2 4 4 3" xfId="34465" xr:uid="{00000000-0005-0000-0000-0000C8170000}"/>
    <cellStyle name="Standard 257 2 2 5 2 2 2 4 5" xfId="14612" xr:uid="{00000000-0005-0000-0000-0000C9170000}"/>
    <cellStyle name="Standard 257 2 2 5 2 2 2 4 5 2" xfId="41084" xr:uid="{00000000-0005-0000-0000-0000CA170000}"/>
    <cellStyle name="Standard 257 2 2 5 2 2 2 4 6" xfId="28585" xr:uid="{00000000-0005-0000-0000-0000CB170000}"/>
    <cellStyle name="Standard 257 2 2 5 2 2 2 5" xfId="2849" xr:uid="{00000000-0005-0000-0000-0000CC170000}"/>
    <cellStyle name="Standard 257 2 2 5 2 2 2 5 2" xfId="11671" xr:uid="{00000000-0005-0000-0000-0000CD170000}"/>
    <cellStyle name="Standard 257 2 2 5 2 2 2 5 2 2" xfId="24907" xr:uid="{00000000-0005-0000-0000-0000CE170000}"/>
    <cellStyle name="Standard 257 2 2 5 2 2 2 5 2 2 2" xfId="51379" xr:uid="{00000000-0005-0000-0000-0000CF170000}"/>
    <cellStyle name="Standard 257 2 2 5 2 2 2 5 2 3" xfId="38143" xr:uid="{00000000-0005-0000-0000-0000D0170000}"/>
    <cellStyle name="Standard 257 2 2 5 2 2 2 5 3" xfId="18290" xr:uid="{00000000-0005-0000-0000-0000D1170000}"/>
    <cellStyle name="Standard 257 2 2 5 2 2 2 5 3 2" xfId="44762" xr:uid="{00000000-0005-0000-0000-0000D2170000}"/>
    <cellStyle name="Standard 257 2 2 5 2 2 2 5 4" xfId="29321" xr:uid="{00000000-0005-0000-0000-0000D3170000}"/>
    <cellStyle name="Standard 257 2 2 5 2 2 2 6" xfId="5054" xr:uid="{00000000-0005-0000-0000-0000D4170000}"/>
    <cellStyle name="Standard 257 2 2 5 2 2 2 6 2" xfId="9464" xr:uid="{00000000-0005-0000-0000-0000D5170000}"/>
    <cellStyle name="Standard 257 2 2 5 2 2 2 6 2 2" xfId="22700" xr:uid="{00000000-0005-0000-0000-0000D6170000}"/>
    <cellStyle name="Standard 257 2 2 5 2 2 2 6 2 2 2" xfId="49172" xr:uid="{00000000-0005-0000-0000-0000D7170000}"/>
    <cellStyle name="Standard 257 2 2 5 2 2 2 6 2 3" xfId="35936" xr:uid="{00000000-0005-0000-0000-0000D8170000}"/>
    <cellStyle name="Standard 257 2 2 5 2 2 2 6 3" xfId="16083" xr:uid="{00000000-0005-0000-0000-0000D9170000}"/>
    <cellStyle name="Standard 257 2 2 5 2 2 2 6 3 2" xfId="42555" xr:uid="{00000000-0005-0000-0000-0000DA170000}"/>
    <cellStyle name="Standard 257 2 2 5 2 2 2 6 4" xfId="31526" xr:uid="{00000000-0005-0000-0000-0000DB170000}"/>
    <cellStyle name="Standard 257 2 2 5 2 2 2 7" xfId="7259" xr:uid="{00000000-0005-0000-0000-0000DC170000}"/>
    <cellStyle name="Standard 257 2 2 5 2 2 2 7 2" xfId="20495" xr:uid="{00000000-0005-0000-0000-0000DD170000}"/>
    <cellStyle name="Standard 257 2 2 5 2 2 2 7 2 2" xfId="46967" xr:uid="{00000000-0005-0000-0000-0000DE170000}"/>
    <cellStyle name="Standard 257 2 2 5 2 2 2 7 3" xfId="33731" xr:uid="{00000000-0005-0000-0000-0000DF170000}"/>
    <cellStyle name="Standard 257 2 2 5 2 2 2 8" xfId="13878" xr:uid="{00000000-0005-0000-0000-0000E0170000}"/>
    <cellStyle name="Standard 257 2 2 5 2 2 2 8 2" xfId="40350" xr:uid="{00000000-0005-0000-0000-0000E1170000}"/>
    <cellStyle name="Standard 257 2 2 5 2 2 2 9" xfId="27114" xr:uid="{00000000-0005-0000-0000-0000E2170000}"/>
    <cellStyle name="Standard 257 2 2 5 2 2 3" xfId="821" xr:uid="{00000000-0005-0000-0000-0000E3170000}"/>
    <cellStyle name="Standard 257 2 2 5 2 2 3 2" xfId="1571" xr:uid="{00000000-0005-0000-0000-0000E4170000}"/>
    <cellStyle name="Standard 257 2 2 5 2 2 3 2 2" xfId="4514" xr:uid="{00000000-0005-0000-0000-0000E5170000}"/>
    <cellStyle name="Standard 257 2 2 5 2 2 3 2 2 2" xfId="13336" xr:uid="{00000000-0005-0000-0000-0000E6170000}"/>
    <cellStyle name="Standard 257 2 2 5 2 2 3 2 2 2 2" xfId="26572" xr:uid="{00000000-0005-0000-0000-0000E7170000}"/>
    <cellStyle name="Standard 257 2 2 5 2 2 3 2 2 2 2 2" xfId="53044" xr:uid="{00000000-0005-0000-0000-0000E8170000}"/>
    <cellStyle name="Standard 257 2 2 5 2 2 3 2 2 2 3" xfId="39808" xr:uid="{00000000-0005-0000-0000-0000E9170000}"/>
    <cellStyle name="Standard 257 2 2 5 2 2 3 2 2 3" xfId="19955" xr:uid="{00000000-0005-0000-0000-0000EA170000}"/>
    <cellStyle name="Standard 257 2 2 5 2 2 3 2 2 3 2" xfId="46427" xr:uid="{00000000-0005-0000-0000-0000EB170000}"/>
    <cellStyle name="Standard 257 2 2 5 2 2 3 2 2 4" xfId="30986" xr:uid="{00000000-0005-0000-0000-0000EC170000}"/>
    <cellStyle name="Standard 257 2 2 5 2 2 3 2 3" xfId="5985" xr:uid="{00000000-0005-0000-0000-0000ED170000}"/>
    <cellStyle name="Standard 257 2 2 5 2 2 3 2 3 2" xfId="10395" xr:uid="{00000000-0005-0000-0000-0000EE170000}"/>
    <cellStyle name="Standard 257 2 2 5 2 2 3 2 3 2 2" xfId="23631" xr:uid="{00000000-0005-0000-0000-0000EF170000}"/>
    <cellStyle name="Standard 257 2 2 5 2 2 3 2 3 2 2 2" xfId="50103" xr:uid="{00000000-0005-0000-0000-0000F0170000}"/>
    <cellStyle name="Standard 257 2 2 5 2 2 3 2 3 2 3" xfId="36867" xr:uid="{00000000-0005-0000-0000-0000F1170000}"/>
    <cellStyle name="Standard 257 2 2 5 2 2 3 2 3 3" xfId="17014" xr:uid="{00000000-0005-0000-0000-0000F2170000}"/>
    <cellStyle name="Standard 257 2 2 5 2 2 3 2 3 3 2" xfId="43486" xr:uid="{00000000-0005-0000-0000-0000F3170000}"/>
    <cellStyle name="Standard 257 2 2 5 2 2 3 2 3 4" xfId="32457" xr:uid="{00000000-0005-0000-0000-0000F4170000}"/>
    <cellStyle name="Standard 257 2 2 5 2 2 3 2 4" xfId="8924" xr:uid="{00000000-0005-0000-0000-0000F5170000}"/>
    <cellStyle name="Standard 257 2 2 5 2 2 3 2 4 2" xfId="22160" xr:uid="{00000000-0005-0000-0000-0000F6170000}"/>
    <cellStyle name="Standard 257 2 2 5 2 2 3 2 4 2 2" xfId="48632" xr:uid="{00000000-0005-0000-0000-0000F7170000}"/>
    <cellStyle name="Standard 257 2 2 5 2 2 3 2 4 3" xfId="35396" xr:uid="{00000000-0005-0000-0000-0000F8170000}"/>
    <cellStyle name="Standard 257 2 2 5 2 2 3 2 5" xfId="15543" xr:uid="{00000000-0005-0000-0000-0000F9170000}"/>
    <cellStyle name="Standard 257 2 2 5 2 2 3 2 5 2" xfId="42015" xr:uid="{00000000-0005-0000-0000-0000FA170000}"/>
    <cellStyle name="Standard 257 2 2 5 2 2 3 2 6" xfId="28045" xr:uid="{00000000-0005-0000-0000-0000FB170000}"/>
    <cellStyle name="Standard 257 2 2 5 2 2 3 3" xfId="2307" xr:uid="{00000000-0005-0000-0000-0000FC170000}"/>
    <cellStyle name="Standard 257 2 2 5 2 2 3 3 2" xfId="3778" xr:uid="{00000000-0005-0000-0000-0000FD170000}"/>
    <cellStyle name="Standard 257 2 2 5 2 2 3 3 2 2" xfId="12600" xr:uid="{00000000-0005-0000-0000-0000FE170000}"/>
    <cellStyle name="Standard 257 2 2 5 2 2 3 3 2 2 2" xfId="25836" xr:uid="{00000000-0005-0000-0000-0000FF170000}"/>
    <cellStyle name="Standard 257 2 2 5 2 2 3 3 2 2 2 2" xfId="52308" xr:uid="{00000000-0005-0000-0000-000000180000}"/>
    <cellStyle name="Standard 257 2 2 5 2 2 3 3 2 2 3" xfId="39072" xr:uid="{00000000-0005-0000-0000-000001180000}"/>
    <cellStyle name="Standard 257 2 2 5 2 2 3 3 2 3" xfId="19219" xr:uid="{00000000-0005-0000-0000-000002180000}"/>
    <cellStyle name="Standard 257 2 2 5 2 2 3 3 2 3 2" xfId="45691" xr:uid="{00000000-0005-0000-0000-000003180000}"/>
    <cellStyle name="Standard 257 2 2 5 2 2 3 3 2 4" xfId="30250" xr:uid="{00000000-0005-0000-0000-000004180000}"/>
    <cellStyle name="Standard 257 2 2 5 2 2 3 3 3" xfId="6720" xr:uid="{00000000-0005-0000-0000-000005180000}"/>
    <cellStyle name="Standard 257 2 2 5 2 2 3 3 3 2" xfId="11130" xr:uid="{00000000-0005-0000-0000-000006180000}"/>
    <cellStyle name="Standard 257 2 2 5 2 2 3 3 3 2 2" xfId="24366" xr:uid="{00000000-0005-0000-0000-000007180000}"/>
    <cellStyle name="Standard 257 2 2 5 2 2 3 3 3 2 2 2" xfId="50838" xr:uid="{00000000-0005-0000-0000-000008180000}"/>
    <cellStyle name="Standard 257 2 2 5 2 2 3 3 3 2 3" xfId="37602" xr:uid="{00000000-0005-0000-0000-000009180000}"/>
    <cellStyle name="Standard 257 2 2 5 2 2 3 3 3 3" xfId="17749" xr:uid="{00000000-0005-0000-0000-00000A180000}"/>
    <cellStyle name="Standard 257 2 2 5 2 2 3 3 3 3 2" xfId="44221" xr:uid="{00000000-0005-0000-0000-00000B180000}"/>
    <cellStyle name="Standard 257 2 2 5 2 2 3 3 3 4" xfId="33192" xr:uid="{00000000-0005-0000-0000-00000C180000}"/>
    <cellStyle name="Standard 257 2 2 5 2 2 3 3 4" xfId="8188" xr:uid="{00000000-0005-0000-0000-00000D180000}"/>
    <cellStyle name="Standard 257 2 2 5 2 2 3 3 4 2" xfId="21424" xr:uid="{00000000-0005-0000-0000-00000E180000}"/>
    <cellStyle name="Standard 257 2 2 5 2 2 3 3 4 2 2" xfId="47896" xr:uid="{00000000-0005-0000-0000-00000F180000}"/>
    <cellStyle name="Standard 257 2 2 5 2 2 3 3 4 3" xfId="34660" xr:uid="{00000000-0005-0000-0000-000010180000}"/>
    <cellStyle name="Standard 257 2 2 5 2 2 3 3 5" xfId="14807" xr:uid="{00000000-0005-0000-0000-000011180000}"/>
    <cellStyle name="Standard 257 2 2 5 2 2 3 3 5 2" xfId="41279" xr:uid="{00000000-0005-0000-0000-000012180000}"/>
    <cellStyle name="Standard 257 2 2 5 2 2 3 3 6" xfId="28780" xr:uid="{00000000-0005-0000-0000-000013180000}"/>
    <cellStyle name="Standard 257 2 2 5 2 2 3 4" xfId="3044" xr:uid="{00000000-0005-0000-0000-000014180000}"/>
    <cellStyle name="Standard 257 2 2 5 2 2 3 4 2" xfId="11866" xr:uid="{00000000-0005-0000-0000-000015180000}"/>
    <cellStyle name="Standard 257 2 2 5 2 2 3 4 2 2" xfId="25102" xr:uid="{00000000-0005-0000-0000-000016180000}"/>
    <cellStyle name="Standard 257 2 2 5 2 2 3 4 2 2 2" xfId="51574" xr:uid="{00000000-0005-0000-0000-000017180000}"/>
    <cellStyle name="Standard 257 2 2 5 2 2 3 4 2 3" xfId="38338" xr:uid="{00000000-0005-0000-0000-000018180000}"/>
    <cellStyle name="Standard 257 2 2 5 2 2 3 4 3" xfId="18485" xr:uid="{00000000-0005-0000-0000-000019180000}"/>
    <cellStyle name="Standard 257 2 2 5 2 2 3 4 3 2" xfId="44957" xr:uid="{00000000-0005-0000-0000-00001A180000}"/>
    <cellStyle name="Standard 257 2 2 5 2 2 3 4 4" xfId="29516" xr:uid="{00000000-0005-0000-0000-00001B180000}"/>
    <cellStyle name="Standard 257 2 2 5 2 2 3 5" xfId="5249" xr:uid="{00000000-0005-0000-0000-00001C180000}"/>
    <cellStyle name="Standard 257 2 2 5 2 2 3 5 2" xfId="9659" xr:uid="{00000000-0005-0000-0000-00001D180000}"/>
    <cellStyle name="Standard 257 2 2 5 2 2 3 5 2 2" xfId="22895" xr:uid="{00000000-0005-0000-0000-00001E180000}"/>
    <cellStyle name="Standard 257 2 2 5 2 2 3 5 2 2 2" xfId="49367" xr:uid="{00000000-0005-0000-0000-00001F180000}"/>
    <cellStyle name="Standard 257 2 2 5 2 2 3 5 2 3" xfId="36131" xr:uid="{00000000-0005-0000-0000-000020180000}"/>
    <cellStyle name="Standard 257 2 2 5 2 2 3 5 3" xfId="16278" xr:uid="{00000000-0005-0000-0000-000021180000}"/>
    <cellStyle name="Standard 257 2 2 5 2 2 3 5 3 2" xfId="42750" xr:uid="{00000000-0005-0000-0000-000022180000}"/>
    <cellStyle name="Standard 257 2 2 5 2 2 3 5 4" xfId="31721" xr:uid="{00000000-0005-0000-0000-000023180000}"/>
    <cellStyle name="Standard 257 2 2 5 2 2 3 6" xfId="7454" xr:uid="{00000000-0005-0000-0000-000024180000}"/>
    <cellStyle name="Standard 257 2 2 5 2 2 3 6 2" xfId="20690" xr:uid="{00000000-0005-0000-0000-000025180000}"/>
    <cellStyle name="Standard 257 2 2 5 2 2 3 6 2 2" xfId="47162" xr:uid="{00000000-0005-0000-0000-000026180000}"/>
    <cellStyle name="Standard 257 2 2 5 2 2 3 6 3" xfId="33926" xr:uid="{00000000-0005-0000-0000-000027180000}"/>
    <cellStyle name="Standard 257 2 2 5 2 2 3 7" xfId="14073" xr:uid="{00000000-0005-0000-0000-000028180000}"/>
    <cellStyle name="Standard 257 2 2 5 2 2 3 7 2" xfId="40545" xr:uid="{00000000-0005-0000-0000-000029180000}"/>
    <cellStyle name="Standard 257 2 2 5 2 2 3 8" xfId="27309" xr:uid="{00000000-0005-0000-0000-00002A180000}"/>
    <cellStyle name="Standard 257 2 2 5 2 2 4" xfId="1205" xr:uid="{00000000-0005-0000-0000-00002B180000}"/>
    <cellStyle name="Standard 257 2 2 5 2 2 4 2" xfId="4148" xr:uid="{00000000-0005-0000-0000-00002C180000}"/>
    <cellStyle name="Standard 257 2 2 5 2 2 4 2 2" xfId="12970" xr:uid="{00000000-0005-0000-0000-00002D180000}"/>
    <cellStyle name="Standard 257 2 2 5 2 2 4 2 2 2" xfId="26206" xr:uid="{00000000-0005-0000-0000-00002E180000}"/>
    <cellStyle name="Standard 257 2 2 5 2 2 4 2 2 2 2" xfId="52678" xr:uid="{00000000-0005-0000-0000-00002F180000}"/>
    <cellStyle name="Standard 257 2 2 5 2 2 4 2 2 3" xfId="39442" xr:uid="{00000000-0005-0000-0000-000030180000}"/>
    <cellStyle name="Standard 257 2 2 5 2 2 4 2 3" xfId="19589" xr:uid="{00000000-0005-0000-0000-000031180000}"/>
    <cellStyle name="Standard 257 2 2 5 2 2 4 2 3 2" xfId="46061" xr:uid="{00000000-0005-0000-0000-000032180000}"/>
    <cellStyle name="Standard 257 2 2 5 2 2 4 2 4" xfId="30620" xr:uid="{00000000-0005-0000-0000-000033180000}"/>
    <cellStyle name="Standard 257 2 2 5 2 2 4 3" xfId="5619" xr:uid="{00000000-0005-0000-0000-000034180000}"/>
    <cellStyle name="Standard 257 2 2 5 2 2 4 3 2" xfId="10029" xr:uid="{00000000-0005-0000-0000-000035180000}"/>
    <cellStyle name="Standard 257 2 2 5 2 2 4 3 2 2" xfId="23265" xr:uid="{00000000-0005-0000-0000-000036180000}"/>
    <cellStyle name="Standard 257 2 2 5 2 2 4 3 2 2 2" xfId="49737" xr:uid="{00000000-0005-0000-0000-000037180000}"/>
    <cellStyle name="Standard 257 2 2 5 2 2 4 3 2 3" xfId="36501" xr:uid="{00000000-0005-0000-0000-000038180000}"/>
    <cellStyle name="Standard 257 2 2 5 2 2 4 3 3" xfId="16648" xr:uid="{00000000-0005-0000-0000-000039180000}"/>
    <cellStyle name="Standard 257 2 2 5 2 2 4 3 3 2" xfId="43120" xr:uid="{00000000-0005-0000-0000-00003A180000}"/>
    <cellStyle name="Standard 257 2 2 5 2 2 4 3 4" xfId="32091" xr:uid="{00000000-0005-0000-0000-00003B180000}"/>
    <cellStyle name="Standard 257 2 2 5 2 2 4 4" xfId="8558" xr:uid="{00000000-0005-0000-0000-00003C180000}"/>
    <cellStyle name="Standard 257 2 2 5 2 2 4 4 2" xfId="21794" xr:uid="{00000000-0005-0000-0000-00003D180000}"/>
    <cellStyle name="Standard 257 2 2 5 2 2 4 4 2 2" xfId="48266" xr:uid="{00000000-0005-0000-0000-00003E180000}"/>
    <cellStyle name="Standard 257 2 2 5 2 2 4 4 3" xfId="35030" xr:uid="{00000000-0005-0000-0000-00003F180000}"/>
    <cellStyle name="Standard 257 2 2 5 2 2 4 5" xfId="15177" xr:uid="{00000000-0005-0000-0000-000040180000}"/>
    <cellStyle name="Standard 257 2 2 5 2 2 4 5 2" xfId="41649" xr:uid="{00000000-0005-0000-0000-000041180000}"/>
    <cellStyle name="Standard 257 2 2 5 2 2 4 6" xfId="27679" xr:uid="{00000000-0005-0000-0000-000042180000}"/>
    <cellStyle name="Standard 257 2 2 5 2 2 5" xfId="1941" xr:uid="{00000000-0005-0000-0000-000043180000}"/>
    <cellStyle name="Standard 257 2 2 5 2 2 5 2" xfId="3412" xr:uid="{00000000-0005-0000-0000-000044180000}"/>
    <cellStyle name="Standard 257 2 2 5 2 2 5 2 2" xfId="12234" xr:uid="{00000000-0005-0000-0000-000045180000}"/>
    <cellStyle name="Standard 257 2 2 5 2 2 5 2 2 2" xfId="25470" xr:uid="{00000000-0005-0000-0000-000046180000}"/>
    <cellStyle name="Standard 257 2 2 5 2 2 5 2 2 2 2" xfId="51942" xr:uid="{00000000-0005-0000-0000-000047180000}"/>
    <cellStyle name="Standard 257 2 2 5 2 2 5 2 2 3" xfId="38706" xr:uid="{00000000-0005-0000-0000-000048180000}"/>
    <cellStyle name="Standard 257 2 2 5 2 2 5 2 3" xfId="18853" xr:uid="{00000000-0005-0000-0000-000049180000}"/>
    <cellStyle name="Standard 257 2 2 5 2 2 5 2 3 2" xfId="45325" xr:uid="{00000000-0005-0000-0000-00004A180000}"/>
    <cellStyle name="Standard 257 2 2 5 2 2 5 2 4" xfId="29884" xr:uid="{00000000-0005-0000-0000-00004B180000}"/>
    <cellStyle name="Standard 257 2 2 5 2 2 5 3" xfId="6354" xr:uid="{00000000-0005-0000-0000-00004C180000}"/>
    <cellStyle name="Standard 257 2 2 5 2 2 5 3 2" xfId="10764" xr:uid="{00000000-0005-0000-0000-00004D180000}"/>
    <cellStyle name="Standard 257 2 2 5 2 2 5 3 2 2" xfId="24000" xr:uid="{00000000-0005-0000-0000-00004E180000}"/>
    <cellStyle name="Standard 257 2 2 5 2 2 5 3 2 2 2" xfId="50472" xr:uid="{00000000-0005-0000-0000-00004F180000}"/>
    <cellStyle name="Standard 257 2 2 5 2 2 5 3 2 3" xfId="37236" xr:uid="{00000000-0005-0000-0000-000050180000}"/>
    <cellStyle name="Standard 257 2 2 5 2 2 5 3 3" xfId="17383" xr:uid="{00000000-0005-0000-0000-000051180000}"/>
    <cellStyle name="Standard 257 2 2 5 2 2 5 3 3 2" xfId="43855" xr:uid="{00000000-0005-0000-0000-000052180000}"/>
    <cellStyle name="Standard 257 2 2 5 2 2 5 3 4" xfId="32826" xr:uid="{00000000-0005-0000-0000-000053180000}"/>
    <cellStyle name="Standard 257 2 2 5 2 2 5 4" xfId="7822" xr:uid="{00000000-0005-0000-0000-000054180000}"/>
    <cellStyle name="Standard 257 2 2 5 2 2 5 4 2" xfId="21058" xr:uid="{00000000-0005-0000-0000-000055180000}"/>
    <cellStyle name="Standard 257 2 2 5 2 2 5 4 2 2" xfId="47530" xr:uid="{00000000-0005-0000-0000-000056180000}"/>
    <cellStyle name="Standard 257 2 2 5 2 2 5 4 3" xfId="34294" xr:uid="{00000000-0005-0000-0000-000057180000}"/>
    <cellStyle name="Standard 257 2 2 5 2 2 5 5" xfId="14441" xr:uid="{00000000-0005-0000-0000-000058180000}"/>
    <cellStyle name="Standard 257 2 2 5 2 2 5 5 2" xfId="40913" xr:uid="{00000000-0005-0000-0000-000059180000}"/>
    <cellStyle name="Standard 257 2 2 5 2 2 5 6" xfId="28414" xr:uid="{00000000-0005-0000-0000-00005A180000}"/>
    <cellStyle name="Standard 257 2 2 5 2 2 6" xfId="2678" xr:uid="{00000000-0005-0000-0000-00005B180000}"/>
    <cellStyle name="Standard 257 2 2 5 2 2 6 2" xfId="11500" xr:uid="{00000000-0005-0000-0000-00005C180000}"/>
    <cellStyle name="Standard 257 2 2 5 2 2 6 2 2" xfId="24736" xr:uid="{00000000-0005-0000-0000-00005D180000}"/>
    <cellStyle name="Standard 257 2 2 5 2 2 6 2 2 2" xfId="51208" xr:uid="{00000000-0005-0000-0000-00005E180000}"/>
    <cellStyle name="Standard 257 2 2 5 2 2 6 2 3" xfId="37972" xr:uid="{00000000-0005-0000-0000-00005F180000}"/>
    <cellStyle name="Standard 257 2 2 5 2 2 6 3" xfId="18119" xr:uid="{00000000-0005-0000-0000-000060180000}"/>
    <cellStyle name="Standard 257 2 2 5 2 2 6 3 2" xfId="44591" xr:uid="{00000000-0005-0000-0000-000061180000}"/>
    <cellStyle name="Standard 257 2 2 5 2 2 6 4" xfId="29150" xr:uid="{00000000-0005-0000-0000-000062180000}"/>
    <cellStyle name="Standard 257 2 2 5 2 2 7" xfId="4883" xr:uid="{00000000-0005-0000-0000-000063180000}"/>
    <cellStyle name="Standard 257 2 2 5 2 2 7 2" xfId="9293" xr:uid="{00000000-0005-0000-0000-000064180000}"/>
    <cellStyle name="Standard 257 2 2 5 2 2 7 2 2" xfId="22529" xr:uid="{00000000-0005-0000-0000-000065180000}"/>
    <cellStyle name="Standard 257 2 2 5 2 2 7 2 2 2" xfId="49001" xr:uid="{00000000-0005-0000-0000-000066180000}"/>
    <cellStyle name="Standard 257 2 2 5 2 2 7 2 3" xfId="35765" xr:uid="{00000000-0005-0000-0000-000067180000}"/>
    <cellStyle name="Standard 257 2 2 5 2 2 7 3" xfId="15912" xr:uid="{00000000-0005-0000-0000-000068180000}"/>
    <cellStyle name="Standard 257 2 2 5 2 2 7 3 2" xfId="42384" xr:uid="{00000000-0005-0000-0000-000069180000}"/>
    <cellStyle name="Standard 257 2 2 5 2 2 7 4" xfId="31355" xr:uid="{00000000-0005-0000-0000-00006A180000}"/>
    <cellStyle name="Standard 257 2 2 5 2 2 8" xfId="7088" xr:uid="{00000000-0005-0000-0000-00006B180000}"/>
    <cellStyle name="Standard 257 2 2 5 2 2 8 2" xfId="20324" xr:uid="{00000000-0005-0000-0000-00006C180000}"/>
    <cellStyle name="Standard 257 2 2 5 2 2 8 2 2" xfId="46796" xr:uid="{00000000-0005-0000-0000-00006D180000}"/>
    <cellStyle name="Standard 257 2 2 5 2 2 8 3" xfId="33560" xr:uid="{00000000-0005-0000-0000-00006E180000}"/>
    <cellStyle name="Standard 257 2 2 5 2 2 9" xfId="13707" xr:uid="{00000000-0005-0000-0000-00006F180000}"/>
    <cellStyle name="Standard 257 2 2 5 2 2 9 2" xfId="40179" xr:uid="{00000000-0005-0000-0000-000070180000}"/>
    <cellStyle name="Standard 257 2 2 5 2 3" xfId="523" xr:uid="{00000000-0005-0000-0000-000071180000}"/>
    <cellStyle name="Standard 257 2 2 5 2 3 2" xfId="912" xr:uid="{00000000-0005-0000-0000-000072180000}"/>
    <cellStyle name="Standard 257 2 2 5 2 3 2 2" xfId="1661" xr:uid="{00000000-0005-0000-0000-000073180000}"/>
    <cellStyle name="Standard 257 2 2 5 2 3 2 2 2" xfId="4604" xr:uid="{00000000-0005-0000-0000-000074180000}"/>
    <cellStyle name="Standard 257 2 2 5 2 3 2 2 2 2" xfId="13426" xr:uid="{00000000-0005-0000-0000-000075180000}"/>
    <cellStyle name="Standard 257 2 2 5 2 3 2 2 2 2 2" xfId="26662" xr:uid="{00000000-0005-0000-0000-000076180000}"/>
    <cellStyle name="Standard 257 2 2 5 2 3 2 2 2 2 2 2" xfId="53134" xr:uid="{00000000-0005-0000-0000-000077180000}"/>
    <cellStyle name="Standard 257 2 2 5 2 3 2 2 2 2 3" xfId="39898" xr:uid="{00000000-0005-0000-0000-000078180000}"/>
    <cellStyle name="Standard 257 2 2 5 2 3 2 2 2 3" xfId="20045" xr:uid="{00000000-0005-0000-0000-000079180000}"/>
    <cellStyle name="Standard 257 2 2 5 2 3 2 2 2 3 2" xfId="46517" xr:uid="{00000000-0005-0000-0000-00007A180000}"/>
    <cellStyle name="Standard 257 2 2 5 2 3 2 2 2 4" xfId="31076" xr:uid="{00000000-0005-0000-0000-00007B180000}"/>
    <cellStyle name="Standard 257 2 2 5 2 3 2 2 3" xfId="6075" xr:uid="{00000000-0005-0000-0000-00007C180000}"/>
    <cellStyle name="Standard 257 2 2 5 2 3 2 2 3 2" xfId="10485" xr:uid="{00000000-0005-0000-0000-00007D180000}"/>
    <cellStyle name="Standard 257 2 2 5 2 3 2 2 3 2 2" xfId="23721" xr:uid="{00000000-0005-0000-0000-00007E180000}"/>
    <cellStyle name="Standard 257 2 2 5 2 3 2 2 3 2 2 2" xfId="50193" xr:uid="{00000000-0005-0000-0000-00007F180000}"/>
    <cellStyle name="Standard 257 2 2 5 2 3 2 2 3 2 3" xfId="36957" xr:uid="{00000000-0005-0000-0000-000080180000}"/>
    <cellStyle name="Standard 257 2 2 5 2 3 2 2 3 3" xfId="17104" xr:uid="{00000000-0005-0000-0000-000081180000}"/>
    <cellStyle name="Standard 257 2 2 5 2 3 2 2 3 3 2" xfId="43576" xr:uid="{00000000-0005-0000-0000-000082180000}"/>
    <cellStyle name="Standard 257 2 2 5 2 3 2 2 3 4" xfId="32547" xr:uid="{00000000-0005-0000-0000-000083180000}"/>
    <cellStyle name="Standard 257 2 2 5 2 3 2 2 4" xfId="9014" xr:uid="{00000000-0005-0000-0000-000084180000}"/>
    <cellStyle name="Standard 257 2 2 5 2 3 2 2 4 2" xfId="22250" xr:uid="{00000000-0005-0000-0000-000085180000}"/>
    <cellStyle name="Standard 257 2 2 5 2 3 2 2 4 2 2" xfId="48722" xr:uid="{00000000-0005-0000-0000-000086180000}"/>
    <cellStyle name="Standard 257 2 2 5 2 3 2 2 4 3" xfId="35486" xr:uid="{00000000-0005-0000-0000-000087180000}"/>
    <cellStyle name="Standard 257 2 2 5 2 3 2 2 5" xfId="15633" xr:uid="{00000000-0005-0000-0000-000088180000}"/>
    <cellStyle name="Standard 257 2 2 5 2 3 2 2 5 2" xfId="42105" xr:uid="{00000000-0005-0000-0000-000089180000}"/>
    <cellStyle name="Standard 257 2 2 5 2 3 2 2 6" xfId="28135" xr:uid="{00000000-0005-0000-0000-00008A180000}"/>
    <cellStyle name="Standard 257 2 2 5 2 3 2 3" xfId="2397" xr:uid="{00000000-0005-0000-0000-00008B180000}"/>
    <cellStyle name="Standard 257 2 2 5 2 3 2 3 2" xfId="3868" xr:uid="{00000000-0005-0000-0000-00008C180000}"/>
    <cellStyle name="Standard 257 2 2 5 2 3 2 3 2 2" xfId="12690" xr:uid="{00000000-0005-0000-0000-00008D180000}"/>
    <cellStyle name="Standard 257 2 2 5 2 3 2 3 2 2 2" xfId="25926" xr:uid="{00000000-0005-0000-0000-00008E180000}"/>
    <cellStyle name="Standard 257 2 2 5 2 3 2 3 2 2 2 2" xfId="52398" xr:uid="{00000000-0005-0000-0000-00008F180000}"/>
    <cellStyle name="Standard 257 2 2 5 2 3 2 3 2 2 3" xfId="39162" xr:uid="{00000000-0005-0000-0000-000090180000}"/>
    <cellStyle name="Standard 257 2 2 5 2 3 2 3 2 3" xfId="19309" xr:uid="{00000000-0005-0000-0000-000091180000}"/>
    <cellStyle name="Standard 257 2 2 5 2 3 2 3 2 3 2" xfId="45781" xr:uid="{00000000-0005-0000-0000-000092180000}"/>
    <cellStyle name="Standard 257 2 2 5 2 3 2 3 2 4" xfId="30340" xr:uid="{00000000-0005-0000-0000-000093180000}"/>
    <cellStyle name="Standard 257 2 2 5 2 3 2 3 3" xfId="6810" xr:uid="{00000000-0005-0000-0000-000094180000}"/>
    <cellStyle name="Standard 257 2 2 5 2 3 2 3 3 2" xfId="11220" xr:uid="{00000000-0005-0000-0000-000095180000}"/>
    <cellStyle name="Standard 257 2 2 5 2 3 2 3 3 2 2" xfId="24456" xr:uid="{00000000-0005-0000-0000-000096180000}"/>
    <cellStyle name="Standard 257 2 2 5 2 3 2 3 3 2 2 2" xfId="50928" xr:uid="{00000000-0005-0000-0000-000097180000}"/>
    <cellStyle name="Standard 257 2 2 5 2 3 2 3 3 2 3" xfId="37692" xr:uid="{00000000-0005-0000-0000-000098180000}"/>
    <cellStyle name="Standard 257 2 2 5 2 3 2 3 3 3" xfId="17839" xr:uid="{00000000-0005-0000-0000-000099180000}"/>
    <cellStyle name="Standard 257 2 2 5 2 3 2 3 3 3 2" xfId="44311" xr:uid="{00000000-0005-0000-0000-00009A180000}"/>
    <cellStyle name="Standard 257 2 2 5 2 3 2 3 3 4" xfId="33282" xr:uid="{00000000-0005-0000-0000-00009B180000}"/>
    <cellStyle name="Standard 257 2 2 5 2 3 2 3 4" xfId="8278" xr:uid="{00000000-0005-0000-0000-00009C180000}"/>
    <cellStyle name="Standard 257 2 2 5 2 3 2 3 4 2" xfId="21514" xr:uid="{00000000-0005-0000-0000-00009D180000}"/>
    <cellStyle name="Standard 257 2 2 5 2 3 2 3 4 2 2" xfId="47986" xr:uid="{00000000-0005-0000-0000-00009E180000}"/>
    <cellStyle name="Standard 257 2 2 5 2 3 2 3 4 3" xfId="34750" xr:uid="{00000000-0005-0000-0000-00009F180000}"/>
    <cellStyle name="Standard 257 2 2 5 2 3 2 3 5" xfId="14897" xr:uid="{00000000-0005-0000-0000-0000A0180000}"/>
    <cellStyle name="Standard 257 2 2 5 2 3 2 3 5 2" xfId="41369" xr:uid="{00000000-0005-0000-0000-0000A1180000}"/>
    <cellStyle name="Standard 257 2 2 5 2 3 2 3 6" xfId="28870" xr:uid="{00000000-0005-0000-0000-0000A2180000}"/>
    <cellStyle name="Standard 257 2 2 5 2 3 2 4" xfId="3134" xr:uid="{00000000-0005-0000-0000-0000A3180000}"/>
    <cellStyle name="Standard 257 2 2 5 2 3 2 4 2" xfId="11956" xr:uid="{00000000-0005-0000-0000-0000A4180000}"/>
    <cellStyle name="Standard 257 2 2 5 2 3 2 4 2 2" xfId="25192" xr:uid="{00000000-0005-0000-0000-0000A5180000}"/>
    <cellStyle name="Standard 257 2 2 5 2 3 2 4 2 2 2" xfId="51664" xr:uid="{00000000-0005-0000-0000-0000A6180000}"/>
    <cellStyle name="Standard 257 2 2 5 2 3 2 4 2 3" xfId="38428" xr:uid="{00000000-0005-0000-0000-0000A7180000}"/>
    <cellStyle name="Standard 257 2 2 5 2 3 2 4 3" xfId="18575" xr:uid="{00000000-0005-0000-0000-0000A8180000}"/>
    <cellStyle name="Standard 257 2 2 5 2 3 2 4 3 2" xfId="45047" xr:uid="{00000000-0005-0000-0000-0000A9180000}"/>
    <cellStyle name="Standard 257 2 2 5 2 3 2 4 4" xfId="29606" xr:uid="{00000000-0005-0000-0000-0000AA180000}"/>
    <cellStyle name="Standard 257 2 2 5 2 3 2 5" xfId="5339" xr:uid="{00000000-0005-0000-0000-0000AB180000}"/>
    <cellStyle name="Standard 257 2 2 5 2 3 2 5 2" xfId="9749" xr:uid="{00000000-0005-0000-0000-0000AC180000}"/>
    <cellStyle name="Standard 257 2 2 5 2 3 2 5 2 2" xfId="22985" xr:uid="{00000000-0005-0000-0000-0000AD180000}"/>
    <cellStyle name="Standard 257 2 2 5 2 3 2 5 2 2 2" xfId="49457" xr:uid="{00000000-0005-0000-0000-0000AE180000}"/>
    <cellStyle name="Standard 257 2 2 5 2 3 2 5 2 3" xfId="36221" xr:uid="{00000000-0005-0000-0000-0000AF180000}"/>
    <cellStyle name="Standard 257 2 2 5 2 3 2 5 3" xfId="16368" xr:uid="{00000000-0005-0000-0000-0000B0180000}"/>
    <cellStyle name="Standard 257 2 2 5 2 3 2 5 3 2" xfId="42840" xr:uid="{00000000-0005-0000-0000-0000B1180000}"/>
    <cellStyle name="Standard 257 2 2 5 2 3 2 5 4" xfId="31811" xr:uid="{00000000-0005-0000-0000-0000B2180000}"/>
    <cellStyle name="Standard 257 2 2 5 2 3 2 6" xfId="7544" xr:uid="{00000000-0005-0000-0000-0000B3180000}"/>
    <cellStyle name="Standard 257 2 2 5 2 3 2 6 2" xfId="20780" xr:uid="{00000000-0005-0000-0000-0000B4180000}"/>
    <cellStyle name="Standard 257 2 2 5 2 3 2 6 2 2" xfId="47252" xr:uid="{00000000-0005-0000-0000-0000B5180000}"/>
    <cellStyle name="Standard 257 2 2 5 2 3 2 6 3" xfId="34016" xr:uid="{00000000-0005-0000-0000-0000B6180000}"/>
    <cellStyle name="Standard 257 2 2 5 2 3 2 7" xfId="14163" xr:uid="{00000000-0005-0000-0000-0000B7180000}"/>
    <cellStyle name="Standard 257 2 2 5 2 3 2 7 2" xfId="40635" xr:uid="{00000000-0005-0000-0000-0000B8180000}"/>
    <cellStyle name="Standard 257 2 2 5 2 3 2 8" xfId="27399" xr:uid="{00000000-0005-0000-0000-0000B9180000}"/>
    <cellStyle name="Standard 257 2 2 5 2 3 3" xfId="1295" xr:uid="{00000000-0005-0000-0000-0000BA180000}"/>
    <cellStyle name="Standard 257 2 2 5 2 3 3 2" xfId="4238" xr:uid="{00000000-0005-0000-0000-0000BB180000}"/>
    <cellStyle name="Standard 257 2 2 5 2 3 3 2 2" xfId="13060" xr:uid="{00000000-0005-0000-0000-0000BC180000}"/>
    <cellStyle name="Standard 257 2 2 5 2 3 3 2 2 2" xfId="26296" xr:uid="{00000000-0005-0000-0000-0000BD180000}"/>
    <cellStyle name="Standard 257 2 2 5 2 3 3 2 2 2 2" xfId="52768" xr:uid="{00000000-0005-0000-0000-0000BE180000}"/>
    <cellStyle name="Standard 257 2 2 5 2 3 3 2 2 3" xfId="39532" xr:uid="{00000000-0005-0000-0000-0000BF180000}"/>
    <cellStyle name="Standard 257 2 2 5 2 3 3 2 3" xfId="19679" xr:uid="{00000000-0005-0000-0000-0000C0180000}"/>
    <cellStyle name="Standard 257 2 2 5 2 3 3 2 3 2" xfId="46151" xr:uid="{00000000-0005-0000-0000-0000C1180000}"/>
    <cellStyle name="Standard 257 2 2 5 2 3 3 2 4" xfId="30710" xr:uid="{00000000-0005-0000-0000-0000C2180000}"/>
    <cellStyle name="Standard 257 2 2 5 2 3 3 3" xfId="5709" xr:uid="{00000000-0005-0000-0000-0000C3180000}"/>
    <cellStyle name="Standard 257 2 2 5 2 3 3 3 2" xfId="10119" xr:uid="{00000000-0005-0000-0000-0000C4180000}"/>
    <cellStyle name="Standard 257 2 2 5 2 3 3 3 2 2" xfId="23355" xr:uid="{00000000-0005-0000-0000-0000C5180000}"/>
    <cellStyle name="Standard 257 2 2 5 2 3 3 3 2 2 2" xfId="49827" xr:uid="{00000000-0005-0000-0000-0000C6180000}"/>
    <cellStyle name="Standard 257 2 2 5 2 3 3 3 2 3" xfId="36591" xr:uid="{00000000-0005-0000-0000-0000C7180000}"/>
    <cellStyle name="Standard 257 2 2 5 2 3 3 3 3" xfId="16738" xr:uid="{00000000-0005-0000-0000-0000C8180000}"/>
    <cellStyle name="Standard 257 2 2 5 2 3 3 3 3 2" xfId="43210" xr:uid="{00000000-0005-0000-0000-0000C9180000}"/>
    <cellStyle name="Standard 257 2 2 5 2 3 3 3 4" xfId="32181" xr:uid="{00000000-0005-0000-0000-0000CA180000}"/>
    <cellStyle name="Standard 257 2 2 5 2 3 3 4" xfId="8648" xr:uid="{00000000-0005-0000-0000-0000CB180000}"/>
    <cellStyle name="Standard 257 2 2 5 2 3 3 4 2" xfId="21884" xr:uid="{00000000-0005-0000-0000-0000CC180000}"/>
    <cellStyle name="Standard 257 2 2 5 2 3 3 4 2 2" xfId="48356" xr:uid="{00000000-0005-0000-0000-0000CD180000}"/>
    <cellStyle name="Standard 257 2 2 5 2 3 3 4 3" xfId="35120" xr:uid="{00000000-0005-0000-0000-0000CE180000}"/>
    <cellStyle name="Standard 257 2 2 5 2 3 3 5" xfId="15267" xr:uid="{00000000-0005-0000-0000-0000CF180000}"/>
    <cellStyle name="Standard 257 2 2 5 2 3 3 5 2" xfId="41739" xr:uid="{00000000-0005-0000-0000-0000D0180000}"/>
    <cellStyle name="Standard 257 2 2 5 2 3 3 6" xfId="27769" xr:uid="{00000000-0005-0000-0000-0000D1180000}"/>
    <cellStyle name="Standard 257 2 2 5 2 3 4" xfId="2031" xr:uid="{00000000-0005-0000-0000-0000D2180000}"/>
    <cellStyle name="Standard 257 2 2 5 2 3 4 2" xfId="3502" xr:uid="{00000000-0005-0000-0000-0000D3180000}"/>
    <cellStyle name="Standard 257 2 2 5 2 3 4 2 2" xfId="12324" xr:uid="{00000000-0005-0000-0000-0000D4180000}"/>
    <cellStyle name="Standard 257 2 2 5 2 3 4 2 2 2" xfId="25560" xr:uid="{00000000-0005-0000-0000-0000D5180000}"/>
    <cellStyle name="Standard 257 2 2 5 2 3 4 2 2 2 2" xfId="52032" xr:uid="{00000000-0005-0000-0000-0000D6180000}"/>
    <cellStyle name="Standard 257 2 2 5 2 3 4 2 2 3" xfId="38796" xr:uid="{00000000-0005-0000-0000-0000D7180000}"/>
    <cellStyle name="Standard 257 2 2 5 2 3 4 2 3" xfId="18943" xr:uid="{00000000-0005-0000-0000-0000D8180000}"/>
    <cellStyle name="Standard 257 2 2 5 2 3 4 2 3 2" xfId="45415" xr:uid="{00000000-0005-0000-0000-0000D9180000}"/>
    <cellStyle name="Standard 257 2 2 5 2 3 4 2 4" xfId="29974" xr:uid="{00000000-0005-0000-0000-0000DA180000}"/>
    <cellStyle name="Standard 257 2 2 5 2 3 4 3" xfId="6444" xr:uid="{00000000-0005-0000-0000-0000DB180000}"/>
    <cellStyle name="Standard 257 2 2 5 2 3 4 3 2" xfId="10854" xr:uid="{00000000-0005-0000-0000-0000DC180000}"/>
    <cellStyle name="Standard 257 2 2 5 2 3 4 3 2 2" xfId="24090" xr:uid="{00000000-0005-0000-0000-0000DD180000}"/>
    <cellStyle name="Standard 257 2 2 5 2 3 4 3 2 2 2" xfId="50562" xr:uid="{00000000-0005-0000-0000-0000DE180000}"/>
    <cellStyle name="Standard 257 2 2 5 2 3 4 3 2 3" xfId="37326" xr:uid="{00000000-0005-0000-0000-0000DF180000}"/>
    <cellStyle name="Standard 257 2 2 5 2 3 4 3 3" xfId="17473" xr:uid="{00000000-0005-0000-0000-0000E0180000}"/>
    <cellStyle name="Standard 257 2 2 5 2 3 4 3 3 2" xfId="43945" xr:uid="{00000000-0005-0000-0000-0000E1180000}"/>
    <cellStyle name="Standard 257 2 2 5 2 3 4 3 4" xfId="32916" xr:uid="{00000000-0005-0000-0000-0000E2180000}"/>
    <cellStyle name="Standard 257 2 2 5 2 3 4 4" xfId="7912" xr:uid="{00000000-0005-0000-0000-0000E3180000}"/>
    <cellStyle name="Standard 257 2 2 5 2 3 4 4 2" xfId="21148" xr:uid="{00000000-0005-0000-0000-0000E4180000}"/>
    <cellStyle name="Standard 257 2 2 5 2 3 4 4 2 2" xfId="47620" xr:uid="{00000000-0005-0000-0000-0000E5180000}"/>
    <cellStyle name="Standard 257 2 2 5 2 3 4 4 3" xfId="34384" xr:uid="{00000000-0005-0000-0000-0000E6180000}"/>
    <cellStyle name="Standard 257 2 2 5 2 3 4 5" xfId="14531" xr:uid="{00000000-0005-0000-0000-0000E7180000}"/>
    <cellStyle name="Standard 257 2 2 5 2 3 4 5 2" xfId="41003" xr:uid="{00000000-0005-0000-0000-0000E8180000}"/>
    <cellStyle name="Standard 257 2 2 5 2 3 4 6" xfId="28504" xr:uid="{00000000-0005-0000-0000-0000E9180000}"/>
    <cellStyle name="Standard 257 2 2 5 2 3 5" xfId="2768" xr:uid="{00000000-0005-0000-0000-0000EA180000}"/>
    <cellStyle name="Standard 257 2 2 5 2 3 5 2" xfId="11590" xr:uid="{00000000-0005-0000-0000-0000EB180000}"/>
    <cellStyle name="Standard 257 2 2 5 2 3 5 2 2" xfId="24826" xr:uid="{00000000-0005-0000-0000-0000EC180000}"/>
    <cellStyle name="Standard 257 2 2 5 2 3 5 2 2 2" xfId="51298" xr:uid="{00000000-0005-0000-0000-0000ED180000}"/>
    <cellStyle name="Standard 257 2 2 5 2 3 5 2 3" xfId="38062" xr:uid="{00000000-0005-0000-0000-0000EE180000}"/>
    <cellStyle name="Standard 257 2 2 5 2 3 5 3" xfId="18209" xr:uid="{00000000-0005-0000-0000-0000EF180000}"/>
    <cellStyle name="Standard 257 2 2 5 2 3 5 3 2" xfId="44681" xr:uid="{00000000-0005-0000-0000-0000F0180000}"/>
    <cellStyle name="Standard 257 2 2 5 2 3 5 4" xfId="29240" xr:uid="{00000000-0005-0000-0000-0000F1180000}"/>
    <cellStyle name="Standard 257 2 2 5 2 3 6" xfId="4973" xr:uid="{00000000-0005-0000-0000-0000F2180000}"/>
    <cellStyle name="Standard 257 2 2 5 2 3 6 2" xfId="9383" xr:uid="{00000000-0005-0000-0000-0000F3180000}"/>
    <cellStyle name="Standard 257 2 2 5 2 3 6 2 2" xfId="22619" xr:uid="{00000000-0005-0000-0000-0000F4180000}"/>
    <cellStyle name="Standard 257 2 2 5 2 3 6 2 2 2" xfId="49091" xr:uid="{00000000-0005-0000-0000-0000F5180000}"/>
    <cellStyle name="Standard 257 2 2 5 2 3 6 2 3" xfId="35855" xr:uid="{00000000-0005-0000-0000-0000F6180000}"/>
    <cellStyle name="Standard 257 2 2 5 2 3 6 3" xfId="16002" xr:uid="{00000000-0005-0000-0000-0000F7180000}"/>
    <cellStyle name="Standard 257 2 2 5 2 3 6 3 2" xfId="42474" xr:uid="{00000000-0005-0000-0000-0000F8180000}"/>
    <cellStyle name="Standard 257 2 2 5 2 3 6 4" xfId="31445" xr:uid="{00000000-0005-0000-0000-0000F9180000}"/>
    <cellStyle name="Standard 257 2 2 5 2 3 7" xfId="7178" xr:uid="{00000000-0005-0000-0000-0000FA180000}"/>
    <cellStyle name="Standard 257 2 2 5 2 3 7 2" xfId="20414" xr:uid="{00000000-0005-0000-0000-0000FB180000}"/>
    <cellStyle name="Standard 257 2 2 5 2 3 7 2 2" xfId="46886" xr:uid="{00000000-0005-0000-0000-0000FC180000}"/>
    <cellStyle name="Standard 257 2 2 5 2 3 7 3" xfId="33650" xr:uid="{00000000-0005-0000-0000-0000FD180000}"/>
    <cellStyle name="Standard 257 2 2 5 2 3 8" xfId="13797" xr:uid="{00000000-0005-0000-0000-0000FE180000}"/>
    <cellStyle name="Standard 257 2 2 5 2 3 8 2" xfId="40269" xr:uid="{00000000-0005-0000-0000-0000FF180000}"/>
    <cellStyle name="Standard 257 2 2 5 2 3 9" xfId="27033" xr:uid="{00000000-0005-0000-0000-000000190000}"/>
    <cellStyle name="Standard 257 2 2 5 2 4" xfId="740" xr:uid="{00000000-0005-0000-0000-000001190000}"/>
    <cellStyle name="Standard 257 2 2 5 2 4 2" xfId="1490" xr:uid="{00000000-0005-0000-0000-000002190000}"/>
    <cellStyle name="Standard 257 2 2 5 2 4 2 2" xfId="4433" xr:uid="{00000000-0005-0000-0000-000003190000}"/>
    <cellStyle name="Standard 257 2 2 5 2 4 2 2 2" xfId="13255" xr:uid="{00000000-0005-0000-0000-000004190000}"/>
    <cellStyle name="Standard 257 2 2 5 2 4 2 2 2 2" xfId="26491" xr:uid="{00000000-0005-0000-0000-000005190000}"/>
    <cellStyle name="Standard 257 2 2 5 2 4 2 2 2 2 2" xfId="52963" xr:uid="{00000000-0005-0000-0000-000006190000}"/>
    <cellStyle name="Standard 257 2 2 5 2 4 2 2 2 3" xfId="39727" xr:uid="{00000000-0005-0000-0000-000007190000}"/>
    <cellStyle name="Standard 257 2 2 5 2 4 2 2 3" xfId="19874" xr:uid="{00000000-0005-0000-0000-000008190000}"/>
    <cellStyle name="Standard 257 2 2 5 2 4 2 2 3 2" xfId="46346" xr:uid="{00000000-0005-0000-0000-000009190000}"/>
    <cellStyle name="Standard 257 2 2 5 2 4 2 2 4" xfId="30905" xr:uid="{00000000-0005-0000-0000-00000A190000}"/>
    <cellStyle name="Standard 257 2 2 5 2 4 2 3" xfId="5904" xr:uid="{00000000-0005-0000-0000-00000B190000}"/>
    <cellStyle name="Standard 257 2 2 5 2 4 2 3 2" xfId="10314" xr:uid="{00000000-0005-0000-0000-00000C190000}"/>
    <cellStyle name="Standard 257 2 2 5 2 4 2 3 2 2" xfId="23550" xr:uid="{00000000-0005-0000-0000-00000D190000}"/>
    <cellStyle name="Standard 257 2 2 5 2 4 2 3 2 2 2" xfId="50022" xr:uid="{00000000-0005-0000-0000-00000E190000}"/>
    <cellStyle name="Standard 257 2 2 5 2 4 2 3 2 3" xfId="36786" xr:uid="{00000000-0005-0000-0000-00000F190000}"/>
    <cellStyle name="Standard 257 2 2 5 2 4 2 3 3" xfId="16933" xr:uid="{00000000-0005-0000-0000-000010190000}"/>
    <cellStyle name="Standard 257 2 2 5 2 4 2 3 3 2" xfId="43405" xr:uid="{00000000-0005-0000-0000-000011190000}"/>
    <cellStyle name="Standard 257 2 2 5 2 4 2 3 4" xfId="32376" xr:uid="{00000000-0005-0000-0000-000012190000}"/>
    <cellStyle name="Standard 257 2 2 5 2 4 2 4" xfId="8843" xr:uid="{00000000-0005-0000-0000-000013190000}"/>
    <cellStyle name="Standard 257 2 2 5 2 4 2 4 2" xfId="22079" xr:uid="{00000000-0005-0000-0000-000014190000}"/>
    <cellStyle name="Standard 257 2 2 5 2 4 2 4 2 2" xfId="48551" xr:uid="{00000000-0005-0000-0000-000015190000}"/>
    <cellStyle name="Standard 257 2 2 5 2 4 2 4 3" xfId="35315" xr:uid="{00000000-0005-0000-0000-000016190000}"/>
    <cellStyle name="Standard 257 2 2 5 2 4 2 5" xfId="15462" xr:uid="{00000000-0005-0000-0000-000017190000}"/>
    <cellStyle name="Standard 257 2 2 5 2 4 2 5 2" xfId="41934" xr:uid="{00000000-0005-0000-0000-000018190000}"/>
    <cellStyle name="Standard 257 2 2 5 2 4 2 6" xfId="27964" xr:uid="{00000000-0005-0000-0000-000019190000}"/>
    <cellStyle name="Standard 257 2 2 5 2 4 3" xfId="2226" xr:uid="{00000000-0005-0000-0000-00001A190000}"/>
    <cellStyle name="Standard 257 2 2 5 2 4 3 2" xfId="3697" xr:uid="{00000000-0005-0000-0000-00001B190000}"/>
    <cellStyle name="Standard 257 2 2 5 2 4 3 2 2" xfId="12519" xr:uid="{00000000-0005-0000-0000-00001C190000}"/>
    <cellStyle name="Standard 257 2 2 5 2 4 3 2 2 2" xfId="25755" xr:uid="{00000000-0005-0000-0000-00001D190000}"/>
    <cellStyle name="Standard 257 2 2 5 2 4 3 2 2 2 2" xfId="52227" xr:uid="{00000000-0005-0000-0000-00001E190000}"/>
    <cellStyle name="Standard 257 2 2 5 2 4 3 2 2 3" xfId="38991" xr:uid="{00000000-0005-0000-0000-00001F190000}"/>
    <cellStyle name="Standard 257 2 2 5 2 4 3 2 3" xfId="19138" xr:uid="{00000000-0005-0000-0000-000020190000}"/>
    <cellStyle name="Standard 257 2 2 5 2 4 3 2 3 2" xfId="45610" xr:uid="{00000000-0005-0000-0000-000021190000}"/>
    <cellStyle name="Standard 257 2 2 5 2 4 3 2 4" xfId="30169" xr:uid="{00000000-0005-0000-0000-000022190000}"/>
    <cellStyle name="Standard 257 2 2 5 2 4 3 3" xfId="6639" xr:uid="{00000000-0005-0000-0000-000023190000}"/>
    <cellStyle name="Standard 257 2 2 5 2 4 3 3 2" xfId="11049" xr:uid="{00000000-0005-0000-0000-000024190000}"/>
    <cellStyle name="Standard 257 2 2 5 2 4 3 3 2 2" xfId="24285" xr:uid="{00000000-0005-0000-0000-000025190000}"/>
    <cellStyle name="Standard 257 2 2 5 2 4 3 3 2 2 2" xfId="50757" xr:uid="{00000000-0005-0000-0000-000026190000}"/>
    <cellStyle name="Standard 257 2 2 5 2 4 3 3 2 3" xfId="37521" xr:uid="{00000000-0005-0000-0000-000027190000}"/>
    <cellStyle name="Standard 257 2 2 5 2 4 3 3 3" xfId="17668" xr:uid="{00000000-0005-0000-0000-000028190000}"/>
    <cellStyle name="Standard 257 2 2 5 2 4 3 3 3 2" xfId="44140" xr:uid="{00000000-0005-0000-0000-000029190000}"/>
    <cellStyle name="Standard 257 2 2 5 2 4 3 3 4" xfId="33111" xr:uid="{00000000-0005-0000-0000-00002A190000}"/>
    <cellStyle name="Standard 257 2 2 5 2 4 3 4" xfId="8107" xr:uid="{00000000-0005-0000-0000-00002B190000}"/>
    <cellStyle name="Standard 257 2 2 5 2 4 3 4 2" xfId="21343" xr:uid="{00000000-0005-0000-0000-00002C190000}"/>
    <cellStyle name="Standard 257 2 2 5 2 4 3 4 2 2" xfId="47815" xr:uid="{00000000-0005-0000-0000-00002D190000}"/>
    <cellStyle name="Standard 257 2 2 5 2 4 3 4 3" xfId="34579" xr:uid="{00000000-0005-0000-0000-00002E190000}"/>
    <cellStyle name="Standard 257 2 2 5 2 4 3 5" xfId="14726" xr:uid="{00000000-0005-0000-0000-00002F190000}"/>
    <cellStyle name="Standard 257 2 2 5 2 4 3 5 2" xfId="41198" xr:uid="{00000000-0005-0000-0000-000030190000}"/>
    <cellStyle name="Standard 257 2 2 5 2 4 3 6" xfId="28699" xr:uid="{00000000-0005-0000-0000-000031190000}"/>
    <cellStyle name="Standard 257 2 2 5 2 4 4" xfId="2963" xr:uid="{00000000-0005-0000-0000-000032190000}"/>
    <cellStyle name="Standard 257 2 2 5 2 4 4 2" xfId="11785" xr:uid="{00000000-0005-0000-0000-000033190000}"/>
    <cellStyle name="Standard 257 2 2 5 2 4 4 2 2" xfId="25021" xr:uid="{00000000-0005-0000-0000-000034190000}"/>
    <cellStyle name="Standard 257 2 2 5 2 4 4 2 2 2" xfId="51493" xr:uid="{00000000-0005-0000-0000-000035190000}"/>
    <cellStyle name="Standard 257 2 2 5 2 4 4 2 3" xfId="38257" xr:uid="{00000000-0005-0000-0000-000036190000}"/>
    <cellStyle name="Standard 257 2 2 5 2 4 4 3" xfId="18404" xr:uid="{00000000-0005-0000-0000-000037190000}"/>
    <cellStyle name="Standard 257 2 2 5 2 4 4 3 2" xfId="44876" xr:uid="{00000000-0005-0000-0000-000038190000}"/>
    <cellStyle name="Standard 257 2 2 5 2 4 4 4" xfId="29435" xr:uid="{00000000-0005-0000-0000-000039190000}"/>
    <cellStyle name="Standard 257 2 2 5 2 4 5" xfId="5168" xr:uid="{00000000-0005-0000-0000-00003A190000}"/>
    <cellStyle name="Standard 257 2 2 5 2 4 5 2" xfId="9578" xr:uid="{00000000-0005-0000-0000-00003B190000}"/>
    <cellStyle name="Standard 257 2 2 5 2 4 5 2 2" xfId="22814" xr:uid="{00000000-0005-0000-0000-00003C190000}"/>
    <cellStyle name="Standard 257 2 2 5 2 4 5 2 2 2" xfId="49286" xr:uid="{00000000-0005-0000-0000-00003D190000}"/>
    <cellStyle name="Standard 257 2 2 5 2 4 5 2 3" xfId="36050" xr:uid="{00000000-0005-0000-0000-00003E190000}"/>
    <cellStyle name="Standard 257 2 2 5 2 4 5 3" xfId="16197" xr:uid="{00000000-0005-0000-0000-00003F190000}"/>
    <cellStyle name="Standard 257 2 2 5 2 4 5 3 2" xfId="42669" xr:uid="{00000000-0005-0000-0000-000040190000}"/>
    <cellStyle name="Standard 257 2 2 5 2 4 5 4" xfId="31640" xr:uid="{00000000-0005-0000-0000-000041190000}"/>
    <cellStyle name="Standard 257 2 2 5 2 4 6" xfId="7373" xr:uid="{00000000-0005-0000-0000-000042190000}"/>
    <cellStyle name="Standard 257 2 2 5 2 4 6 2" xfId="20609" xr:uid="{00000000-0005-0000-0000-000043190000}"/>
    <cellStyle name="Standard 257 2 2 5 2 4 6 2 2" xfId="47081" xr:uid="{00000000-0005-0000-0000-000044190000}"/>
    <cellStyle name="Standard 257 2 2 5 2 4 6 3" xfId="33845" xr:uid="{00000000-0005-0000-0000-000045190000}"/>
    <cellStyle name="Standard 257 2 2 5 2 4 7" xfId="13992" xr:uid="{00000000-0005-0000-0000-000046190000}"/>
    <cellStyle name="Standard 257 2 2 5 2 4 7 2" xfId="40464" xr:uid="{00000000-0005-0000-0000-000047190000}"/>
    <cellStyle name="Standard 257 2 2 5 2 4 8" xfId="27228" xr:uid="{00000000-0005-0000-0000-000048190000}"/>
    <cellStyle name="Standard 257 2 2 5 2 5" xfId="1124" xr:uid="{00000000-0005-0000-0000-000049190000}"/>
    <cellStyle name="Standard 257 2 2 5 2 5 2" xfId="4067" xr:uid="{00000000-0005-0000-0000-00004A190000}"/>
    <cellStyle name="Standard 257 2 2 5 2 5 2 2" xfId="12889" xr:uid="{00000000-0005-0000-0000-00004B190000}"/>
    <cellStyle name="Standard 257 2 2 5 2 5 2 2 2" xfId="26125" xr:uid="{00000000-0005-0000-0000-00004C190000}"/>
    <cellStyle name="Standard 257 2 2 5 2 5 2 2 2 2" xfId="52597" xr:uid="{00000000-0005-0000-0000-00004D190000}"/>
    <cellStyle name="Standard 257 2 2 5 2 5 2 2 3" xfId="39361" xr:uid="{00000000-0005-0000-0000-00004E190000}"/>
    <cellStyle name="Standard 257 2 2 5 2 5 2 3" xfId="19508" xr:uid="{00000000-0005-0000-0000-00004F190000}"/>
    <cellStyle name="Standard 257 2 2 5 2 5 2 3 2" xfId="45980" xr:uid="{00000000-0005-0000-0000-000050190000}"/>
    <cellStyle name="Standard 257 2 2 5 2 5 2 4" xfId="30539" xr:uid="{00000000-0005-0000-0000-000051190000}"/>
    <cellStyle name="Standard 257 2 2 5 2 5 3" xfId="5538" xr:uid="{00000000-0005-0000-0000-000052190000}"/>
    <cellStyle name="Standard 257 2 2 5 2 5 3 2" xfId="9948" xr:uid="{00000000-0005-0000-0000-000053190000}"/>
    <cellStyle name="Standard 257 2 2 5 2 5 3 2 2" xfId="23184" xr:uid="{00000000-0005-0000-0000-000054190000}"/>
    <cellStyle name="Standard 257 2 2 5 2 5 3 2 2 2" xfId="49656" xr:uid="{00000000-0005-0000-0000-000055190000}"/>
    <cellStyle name="Standard 257 2 2 5 2 5 3 2 3" xfId="36420" xr:uid="{00000000-0005-0000-0000-000056190000}"/>
    <cellStyle name="Standard 257 2 2 5 2 5 3 3" xfId="16567" xr:uid="{00000000-0005-0000-0000-000057190000}"/>
    <cellStyle name="Standard 257 2 2 5 2 5 3 3 2" xfId="43039" xr:uid="{00000000-0005-0000-0000-000058190000}"/>
    <cellStyle name="Standard 257 2 2 5 2 5 3 4" xfId="32010" xr:uid="{00000000-0005-0000-0000-000059190000}"/>
    <cellStyle name="Standard 257 2 2 5 2 5 4" xfId="8477" xr:uid="{00000000-0005-0000-0000-00005A190000}"/>
    <cellStyle name="Standard 257 2 2 5 2 5 4 2" xfId="21713" xr:uid="{00000000-0005-0000-0000-00005B190000}"/>
    <cellStyle name="Standard 257 2 2 5 2 5 4 2 2" xfId="48185" xr:uid="{00000000-0005-0000-0000-00005C190000}"/>
    <cellStyle name="Standard 257 2 2 5 2 5 4 3" xfId="34949" xr:uid="{00000000-0005-0000-0000-00005D190000}"/>
    <cellStyle name="Standard 257 2 2 5 2 5 5" xfId="15096" xr:uid="{00000000-0005-0000-0000-00005E190000}"/>
    <cellStyle name="Standard 257 2 2 5 2 5 5 2" xfId="41568" xr:uid="{00000000-0005-0000-0000-00005F190000}"/>
    <cellStyle name="Standard 257 2 2 5 2 5 6" xfId="27598" xr:uid="{00000000-0005-0000-0000-000060190000}"/>
    <cellStyle name="Standard 257 2 2 5 2 6" xfId="1860" xr:uid="{00000000-0005-0000-0000-000061190000}"/>
    <cellStyle name="Standard 257 2 2 5 2 6 2" xfId="3331" xr:uid="{00000000-0005-0000-0000-000062190000}"/>
    <cellStyle name="Standard 257 2 2 5 2 6 2 2" xfId="12153" xr:uid="{00000000-0005-0000-0000-000063190000}"/>
    <cellStyle name="Standard 257 2 2 5 2 6 2 2 2" xfId="25389" xr:uid="{00000000-0005-0000-0000-000064190000}"/>
    <cellStyle name="Standard 257 2 2 5 2 6 2 2 2 2" xfId="51861" xr:uid="{00000000-0005-0000-0000-000065190000}"/>
    <cellStyle name="Standard 257 2 2 5 2 6 2 2 3" xfId="38625" xr:uid="{00000000-0005-0000-0000-000066190000}"/>
    <cellStyle name="Standard 257 2 2 5 2 6 2 3" xfId="18772" xr:uid="{00000000-0005-0000-0000-000067190000}"/>
    <cellStyle name="Standard 257 2 2 5 2 6 2 3 2" xfId="45244" xr:uid="{00000000-0005-0000-0000-000068190000}"/>
    <cellStyle name="Standard 257 2 2 5 2 6 2 4" xfId="29803" xr:uid="{00000000-0005-0000-0000-000069190000}"/>
    <cellStyle name="Standard 257 2 2 5 2 6 3" xfId="6273" xr:uid="{00000000-0005-0000-0000-00006A190000}"/>
    <cellStyle name="Standard 257 2 2 5 2 6 3 2" xfId="10683" xr:uid="{00000000-0005-0000-0000-00006B190000}"/>
    <cellStyle name="Standard 257 2 2 5 2 6 3 2 2" xfId="23919" xr:uid="{00000000-0005-0000-0000-00006C190000}"/>
    <cellStyle name="Standard 257 2 2 5 2 6 3 2 2 2" xfId="50391" xr:uid="{00000000-0005-0000-0000-00006D190000}"/>
    <cellStyle name="Standard 257 2 2 5 2 6 3 2 3" xfId="37155" xr:uid="{00000000-0005-0000-0000-00006E190000}"/>
    <cellStyle name="Standard 257 2 2 5 2 6 3 3" xfId="17302" xr:uid="{00000000-0005-0000-0000-00006F190000}"/>
    <cellStyle name="Standard 257 2 2 5 2 6 3 3 2" xfId="43774" xr:uid="{00000000-0005-0000-0000-000070190000}"/>
    <cellStyle name="Standard 257 2 2 5 2 6 3 4" xfId="32745" xr:uid="{00000000-0005-0000-0000-000071190000}"/>
    <cellStyle name="Standard 257 2 2 5 2 6 4" xfId="7741" xr:uid="{00000000-0005-0000-0000-000072190000}"/>
    <cellStyle name="Standard 257 2 2 5 2 6 4 2" xfId="20977" xr:uid="{00000000-0005-0000-0000-000073190000}"/>
    <cellStyle name="Standard 257 2 2 5 2 6 4 2 2" xfId="47449" xr:uid="{00000000-0005-0000-0000-000074190000}"/>
    <cellStyle name="Standard 257 2 2 5 2 6 4 3" xfId="34213" xr:uid="{00000000-0005-0000-0000-000075190000}"/>
    <cellStyle name="Standard 257 2 2 5 2 6 5" xfId="14360" xr:uid="{00000000-0005-0000-0000-000076190000}"/>
    <cellStyle name="Standard 257 2 2 5 2 6 5 2" xfId="40832" xr:uid="{00000000-0005-0000-0000-000077190000}"/>
    <cellStyle name="Standard 257 2 2 5 2 6 6" xfId="28333" xr:uid="{00000000-0005-0000-0000-000078190000}"/>
    <cellStyle name="Standard 257 2 2 5 2 7" xfId="2597" xr:uid="{00000000-0005-0000-0000-000079190000}"/>
    <cellStyle name="Standard 257 2 2 5 2 7 2" xfId="11419" xr:uid="{00000000-0005-0000-0000-00007A190000}"/>
    <cellStyle name="Standard 257 2 2 5 2 7 2 2" xfId="24655" xr:uid="{00000000-0005-0000-0000-00007B190000}"/>
    <cellStyle name="Standard 257 2 2 5 2 7 2 2 2" xfId="51127" xr:uid="{00000000-0005-0000-0000-00007C190000}"/>
    <cellStyle name="Standard 257 2 2 5 2 7 2 3" xfId="37891" xr:uid="{00000000-0005-0000-0000-00007D190000}"/>
    <cellStyle name="Standard 257 2 2 5 2 7 3" xfId="18038" xr:uid="{00000000-0005-0000-0000-00007E190000}"/>
    <cellStyle name="Standard 257 2 2 5 2 7 3 2" xfId="44510" xr:uid="{00000000-0005-0000-0000-00007F190000}"/>
    <cellStyle name="Standard 257 2 2 5 2 7 4" xfId="29069" xr:uid="{00000000-0005-0000-0000-000080190000}"/>
    <cellStyle name="Standard 257 2 2 5 2 8" xfId="4802" xr:uid="{00000000-0005-0000-0000-000081190000}"/>
    <cellStyle name="Standard 257 2 2 5 2 8 2" xfId="9212" xr:uid="{00000000-0005-0000-0000-000082190000}"/>
    <cellStyle name="Standard 257 2 2 5 2 8 2 2" xfId="22448" xr:uid="{00000000-0005-0000-0000-000083190000}"/>
    <cellStyle name="Standard 257 2 2 5 2 8 2 2 2" xfId="48920" xr:uid="{00000000-0005-0000-0000-000084190000}"/>
    <cellStyle name="Standard 257 2 2 5 2 8 2 3" xfId="35684" xr:uid="{00000000-0005-0000-0000-000085190000}"/>
    <cellStyle name="Standard 257 2 2 5 2 8 3" xfId="15831" xr:uid="{00000000-0005-0000-0000-000086190000}"/>
    <cellStyle name="Standard 257 2 2 5 2 8 3 2" xfId="42303" xr:uid="{00000000-0005-0000-0000-000087190000}"/>
    <cellStyle name="Standard 257 2 2 5 2 8 4" xfId="31274" xr:uid="{00000000-0005-0000-0000-000088190000}"/>
    <cellStyle name="Standard 257 2 2 5 2 9" xfId="7007" xr:uid="{00000000-0005-0000-0000-000089190000}"/>
    <cellStyle name="Standard 257 2 2 5 2 9 2" xfId="20243" xr:uid="{00000000-0005-0000-0000-00008A190000}"/>
    <cellStyle name="Standard 257 2 2 5 2 9 2 2" xfId="46715" xr:uid="{00000000-0005-0000-0000-00008B190000}"/>
    <cellStyle name="Standard 257 2 2 5 2 9 3" xfId="33479" xr:uid="{00000000-0005-0000-0000-00008C190000}"/>
    <cellStyle name="Standard 257 2 2 5 3" xfId="388" xr:uid="{00000000-0005-0000-0000-00008D190000}"/>
    <cellStyle name="Standard 257 2 2 5 3 10" xfId="26903" xr:uid="{00000000-0005-0000-0000-00008E190000}"/>
    <cellStyle name="Standard 257 2 2 5 3 2" xfId="564" xr:uid="{00000000-0005-0000-0000-00008F190000}"/>
    <cellStyle name="Standard 257 2 2 5 3 2 2" xfId="953" xr:uid="{00000000-0005-0000-0000-000090190000}"/>
    <cellStyle name="Standard 257 2 2 5 3 2 2 2" xfId="1702" xr:uid="{00000000-0005-0000-0000-000091190000}"/>
    <cellStyle name="Standard 257 2 2 5 3 2 2 2 2" xfId="4645" xr:uid="{00000000-0005-0000-0000-000092190000}"/>
    <cellStyle name="Standard 257 2 2 5 3 2 2 2 2 2" xfId="13467" xr:uid="{00000000-0005-0000-0000-000093190000}"/>
    <cellStyle name="Standard 257 2 2 5 3 2 2 2 2 2 2" xfId="26703" xr:uid="{00000000-0005-0000-0000-000094190000}"/>
    <cellStyle name="Standard 257 2 2 5 3 2 2 2 2 2 2 2" xfId="53175" xr:uid="{00000000-0005-0000-0000-000095190000}"/>
    <cellStyle name="Standard 257 2 2 5 3 2 2 2 2 2 3" xfId="39939" xr:uid="{00000000-0005-0000-0000-000096190000}"/>
    <cellStyle name="Standard 257 2 2 5 3 2 2 2 2 3" xfId="20086" xr:uid="{00000000-0005-0000-0000-000097190000}"/>
    <cellStyle name="Standard 257 2 2 5 3 2 2 2 2 3 2" xfId="46558" xr:uid="{00000000-0005-0000-0000-000098190000}"/>
    <cellStyle name="Standard 257 2 2 5 3 2 2 2 2 4" xfId="31117" xr:uid="{00000000-0005-0000-0000-000099190000}"/>
    <cellStyle name="Standard 257 2 2 5 3 2 2 2 3" xfId="6116" xr:uid="{00000000-0005-0000-0000-00009A190000}"/>
    <cellStyle name="Standard 257 2 2 5 3 2 2 2 3 2" xfId="10526" xr:uid="{00000000-0005-0000-0000-00009B190000}"/>
    <cellStyle name="Standard 257 2 2 5 3 2 2 2 3 2 2" xfId="23762" xr:uid="{00000000-0005-0000-0000-00009C190000}"/>
    <cellStyle name="Standard 257 2 2 5 3 2 2 2 3 2 2 2" xfId="50234" xr:uid="{00000000-0005-0000-0000-00009D190000}"/>
    <cellStyle name="Standard 257 2 2 5 3 2 2 2 3 2 3" xfId="36998" xr:uid="{00000000-0005-0000-0000-00009E190000}"/>
    <cellStyle name="Standard 257 2 2 5 3 2 2 2 3 3" xfId="17145" xr:uid="{00000000-0005-0000-0000-00009F190000}"/>
    <cellStyle name="Standard 257 2 2 5 3 2 2 2 3 3 2" xfId="43617" xr:uid="{00000000-0005-0000-0000-0000A0190000}"/>
    <cellStyle name="Standard 257 2 2 5 3 2 2 2 3 4" xfId="32588" xr:uid="{00000000-0005-0000-0000-0000A1190000}"/>
    <cellStyle name="Standard 257 2 2 5 3 2 2 2 4" xfId="9055" xr:uid="{00000000-0005-0000-0000-0000A2190000}"/>
    <cellStyle name="Standard 257 2 2 5 3 2 2 2 4 2" xfId="22291" xr:uid="{00000000-0005-0000-0000-0000A3190000}"/>
    <cellStyle name="Standard 257 2 2 5 3 2 2 2 4 2 2" xfId="48763" xr:uid="{00000000-0005-0000-0000-0000A4190000}"/>
    <cellStyle name="Standard 257 2 2 5 3 2 2 2 4 3" xfId="35527" xr:uid="{00000000-0005-0000-0000-0000A5190000}"/>
    <cellStyle name="Standard 257 2 2 5 3 2 2 2 5" xfId="15674" xr:uid="{00000000-0005-0000-0000-0000A6190000}"/>
    <cellStyle name="Standard 257 2 2 5 3 2 2 2 5 2" xfId="42146" xr:uid="{00000000-0005-0000-0000-0000A7190000}"/>
    <cellStyle name="Standard 257 2 2 5 3 2 2 2 6" xfId="28176" xr:uid="{00000000-0005-0000-0000-0000A8190000}"/>
    <cellStyle name="Standard 257 2 2 5 3 2 2 3" xfId="2438" xr:uid="{00000000-0005-0000-0000-0000A9190000}"/>
    <cellStyle name="Standard 257 2 2 5 3 2 2 3 2" xfId="3909" xr:uid="{00000000-0005-0000-0000-0000AA190000}"/>
    <cellStyle name="Standard 257 2 2 5 3 2 2 3 2 2" xfId="12731" xr:uid="{00000000-0005-0000-0000-0000AB190000}"/>
    <cellStyle name="Standard 257 2 2 5 3 2 2 3 2 2 2" xfId="25967" xr:uid="{00000000-0005-0000-0000-0000AC190000}"/>
    <cellStyle name="Standard 257 2 2 5 3 2 2 3 2 2 2 2" xfId="52439" xr:uid="{00000000-0005-0000-0000-0000AD190000}"/>
    <cellStyle name="Standard 257 2 2 5 3 2 2 3 2 2 3" xfId="39203" xr:uid="{00000000-0005-0000-0000-0000AE190000}"/>
    <cellStyle name="Standard 257 2 2 5 3 2 2 3 2 3" xfId="19350" xr:uid="{00000000-0005-0000-0000-0000AF190000}"/>
    <cellStyle name="Standard 257 2 2 5 3 2 2 3 2 3 2" xfId="45822" xr:uid="{00000000-0005-0000-0000-0000B0190000}"/>
    <cellStyle name="Standard 257 2 2 5 3 2 2 3 2 4" xfId="30381" xr:uid="{00000000-0005-0000-0000-0000B1190000}"/>
    <cellStyle name="Standard 257 2 2 5 3 2 2 3 3" xfId="6851" xr:uid="{00000000-0005-0000-0000-0000B2190000}"/>
    <cellStyle name="Standard 257 2 2 5 3 2 2 3 3 2" xfId="11261" xr:uid="{00000000-0005-0000-0000-0000B3190000}"/>
    <cellStyle name="Standard 257 2 2 5 3 2 2 3 3 2 2" xfId="24497" xr:uid="{00000000-0005-0000-0000-0000B4190000}"/>
    <cellStyle name="Standard 257 2 2 5 3 2 2 3 3 2 2 2" xfId="50969" xr:uid="{00000000-0005-0000-0000-0000B5190000}"/>
    <cellStyle name="Standard 257 2 2 5 3 2 2 3 3 2 3" xfId="37733" xr:uid="{00000000-0005-0000-0000-0000B6190000}"/>
    <cellStyle name="Standard 257 2 2 5 3 2 2 3 3 3" xfId="17880" xr:uid="{00000000-0005-0000-0000-0000B7190000}"/>
    <cellStyle name="Standard 257 2 2 5 3 2 2 3 3 3 2" xfId="44352" xr:uid="{00000000-0005-0000-0000-0000B8190000}"/>
    <cellStyle name="Standard 257 2 2 5 3 2 2 3 3 4" xfId="33323" xr:uid="{00000000-0005-0000-0000-0000B9190000}"/>
    <cellStyle name="Standard 257 2 2 5 3 2 2 3 4" xfId="8319" xr:uid="{00000000-0005-0000-0000-0000BA190000}"/>
    <cellStyle name="Standard 257 2 2 5 3 2 2 3 4 2" xfId="21555" xr:uid="{00000000-0005-0000-0000-0000BB190000}"/>
    <cellStyle name="Standard 257 2 2 5 3 2 2 3 4 2 2" xfId="48027" xr:uid="{00000000-0005-0000-0000-0000BC190000}"/>
    <cellStyle name="Standard 257 2 2 5 3 2 2 3 4 3" xfId="34791" xr:uid="{00000000-0005-0000-0000-0000BD190000}"/>
    <cellStyle name="Standard 257 2 2 5 3 2 2 3 5" xfId="14938" xr:uid="{00000000-0005-0000-0000-0000BE190000}"/>
    <cellStyle name="Standard 257 2 2 5 3 2 2 3 5 2" xfId="41410" xr:uid="{00000000-0005-0000-0000-0000BF190000}"/>
    <cellStyle name="Standard 257 2 2 5 3 2 2 3 6" xfId="28911" xr:uid="{00000000-0005-0000-0000-0000C0190000}"/>
    <cellStyle name="Standard 257 2 2 5 3 2 2 4" xfId="3175" xr:uid="{00000000-0005-0000-0000-0000C1190000}"/>
    <cellStyle name="Standard 257 2 2 5 3 2 2 4 2" xfId="11997" xr:uid="{00000000-0005-0000-0000-0000C2190000}"/>
    <cellStyle name="Standard 257 2 2 5 3 2 2 4 2 2" xfId="25233" xr:uid="{00000000-0005-0000-0000-0000C3190000}"/>
    <cellStyle name="Standard 257 2 2 5 3 2 2 4 2 2 2" xfId="51705" xr:uid="{00000000-0005-0000-0000-0000C4190000}"/>
    <cellStyle name="Standard 257 2 2 5 3 2 2 4 2 3" xfId="38469" xr:uid="{00000000-0005-0000-0000-0000C5190000}"/>
    <cellStyle name="Standard 257 2 2 5 3 2 2 4 3" xfId="18616" xr:uid="{00000000-0005-0000-0000-0000C6190000}"/>
    <cellStyle name="Standard 257 2 2 5 3 2 2 4 3 2" xfId="45088" xr:uid="{00000000-0005-0000-0000-0000C7190000}"/>
    <cellStyle name="Standard 257 2 2 5 3 2 2 4 4" xfId="29647" xr:uid="{00000000-0005-0000-0000-0000C8190000}"/>
    <cellStyle name="Standard 257 2 2 5 3 2 2 5" xfId="5380" xr:uid="{00000000-0005-0000-0000-0000C9190000}"/>
    <cellStyle name="Standard 257 2 2 5 3 2 2 5 2" xfId="9790" xr:uid="{00000000-0005-0000-0000-0000CA190000}"/>
    <cellStyle name="Standard 257 2 2 5 3 2 2 5 2 2" xfId="23026" xr:uid="{00000000-0005-0000-0000-0000CB190000}"/>
    <cellStyle name="Standard 257 2 2 5 3 2 2 5 2 2 2" xfId="49498" xr:uid="{00000000-0005-0000-0000-0000CC190000}"/>
    <cellStyle name="Standard 257 2 2 5 3 2 2 5 2 3" xfId="36262" xr:uid="{00000000-0005-0000-0000-0000CD190000}"/>
    <cellStyle name="Standard 257 2 2 5 3 2 2 5 3" xfId="16409" xr:uid="{00000000-0005-0000-0000-0000CE190000}"/>
    <cellStyle name="Standard 257 2 2 5 3 2 2 5 3 2" xfId="42881" xr:uid="{00000000-0005-0000-0000-0000CF190000}"/>
    <cellStyle name="Standard 257 2 2 5 3 2 2 5 4" xfId="31852" xr:uid="{00000000-0005-0000-0000-0000D0190000}"/>
    <cellStyle name="Standard 257 2 2 5 3 2 2 6" xfId="7585" xr:uid="{00000000-0005-0000-0000-0000D1190000}"/>
    <cellStyle name="Standard 257 2 2 5 3 2 2 6 2" xfId="20821" xr:uid="{00000000-0005-0000-0000-0000D2190000}"/>
    <cellStyle name="Standard 257 2 2 5 3 2 2 6 2 2" xfId="47293" xr:uid="{00000000-0005-0000-0000-0000D3190000}"/>
    <cellStyle name="Standard 257 2 2 5 3 2 2 6 3" xfId="34057" xr:uid="{00000000-0005-0000-0000-0000D4190000}"/>
    <cellStyle name="Standard 257 2 2 5 3 2 2 7" xfId="14204" xr:uid="{00000000-0005-0000-0000-0000D5190000}"/>
    <cellStyle name="Standard 257 2 2 5 3 2 2 7 2" xfId="40676" xr:uid="{00000000-0005-0000-0000-0000D6190000}"/>
    <cellStyle name="Standard 257 2 2 5 3 2 2 8" xfId="27440" xr:uid="{00000000-0005-0000-0000-0000D7190000}"/>
    <cellStyle name="Standard 257 2 2 5 3 2 3" xfId="1336" xr:uid="{00000000-0005-0000-0000-0000D8190000}"/>
    <cellStyle name="Standard 257 2 2 5 3 2 3 2" xfId="4279" xr:uid="{00000000-0005-0000-0000-0000D9190000}"/>
    <cellStyle name="Standard 257 2 2 5 3 2 3 2 2" xfId="13101" xr:uid="{00000000-0005-0000-0000-0000DA190000}"/>
    <cellStyle name="Standard 257 2 2 5 3 2 3 2 2 2" xfId="26337" xr:uid="{00000000-0005-0000-0000-0000DB190000}"/>
    <cellStyle name="Standard 257 2 2 5 3 2 3 2 2 2 2" xfId="52809" xr:uid="{00000000-0005-0000-0000-0000DC190000}"/>
    <cellStyle name="Standard 257 2 2 5 3 2 3 2 2 3" xfId="39573" xr:uid="{00000000-0005-0000-0000-0000DD190000}"/>
    <cellStyle name="Standard 257 2 2 5 3 2 3 2 3" xfId="19720" xr:uid="{00000000-0005-0000-0000-0000DE190000}"/>
    <cellStyle name="Standard 257 2 2 5 3 2 3 2 3 2" xfId="46192" xr:uid="{00000000-0005-0000-0000-0000DF190000}"/>
    <cellStyle name="Standard 257 2 2 5 3 2 3 2 4" xfId="30751" xr:uid="{00000000-0005-0000-0000-0000E0190000}"/>
    <cellStyle name="Standard 257 2 2 5 3 2 3 3" xfId="5750" xr:uid="{00000000-0005-0000-0000-0000E1190000}"/>
    <cellStyle name="Standard 257 2 2 5 3 2 3 3 2" xfId="10160" xr:uid="{00000000-0005-0000-0000-0000E2190000}"/>
    <cellStyle name="Standard 257 2 2 5 3 2 3 3 2 2" xfId="23396" xr:uid="{00000000-0005-0000-0000-0000E3190000}"/>
    <cellStyle name="Standard 257 2 2 5 3 2 3 3 2 2 2" xfId="49868" xr:uid="{00000000-0005-0000-0000-0000E4190000}"/>
    <cellStyle name="Standard 257 2 2 5 3 2 3 3 2 3" xfId="36632" xr:uid="{00000000-0005-0000-0000-0000E5190000}"/>
    <cellStyle name="Standard 257 2 2 5 3 2 3 3 3" xfId="16779" xr:uid="{00000000-0005-0000-0000-0000E6190000}"/>
    <cellStyle name="Standard 257 2 2 5 3 2 3 3 3 2" xfId="43251" xr:uid="{00000000-0005-0000-0000-0000E7190000}"/>
    <cellStyle name="Standard 257 2 2 5 3 2 3 3 4" xfId="32222" xr:uid="{00000000-0005-0000-0000-0000E8190000}"/>
    <cellStyle name="Standard 257 2 2 5 3 2 3 4" xfId="8689" xr:uid="{00000000-0005-0000-0000-0000E9190000}"/>
    <cellStyle name="Standard 257 2 2 5 3 2 3 4 2" xfId="21925" xr:uid="{00000000-0005-0000-0000-0000EA190000}"/>
    <cellStyle name="Standard 257 2 2 5 3 2 3 4 2 2" xfId="48397" xr:uid="{00000000-0005-0000-0000-0000EB190000}"/>
    <cellStyle name="Standard 257 2 2 5 3 2 3 4 3" xfId="35161" xr:uid="{00000000-0005-0000-0000-0000EC190000}"/>
    <cellStyle name="Standard 257 2 2 5 3 2 3 5" xfId="15308" xr:uid="{00000000-0005-0000-0000-0000ED190000}"/>
    <cellStyle name="Standard 257 2 2 5 3 2 3 5 2" xfId="41780" xr:uid="{00000000-0005-0000-0000-0000EE190000}"/>
    <cellStyle name="Standard 257 2 2 5 3 2 3 6" xfId="27810" xr:uid="{00000000-0005-0000-0000-0000EF190000}"/>
    <cellStyle name="Standard 257 2 2 5 3 2 4" xfId="2072" xr:uid="{00000000-0005-0000-0000-0000F0190000}"/>
    <cellStyle name="Standard 257 2 2 5 3 2 4 2" xfId="3543" xr:uid="{00000000-0005-0000-0000-0000F1190000}"/>
    <cellStyle name="Standard 257 2 2 5 3 2 4 2 2" xfId="12365" xr:uid="{00000000-0005-0000-0000-0000F2190000}"/>
    <cellStyle name="Standard 257 2 2 5 3 2 4 2 2 2" xfId="25601" xr:uid="{00000000-0005-0000-0000-0000F3190000}"/>
    <cellStyle name="Standard 257 2 2 5 3 2 4 2 2 2 2" xfId="52073" xr:uid="{00000000-0005-0000-0000-0000F4190000}"/>
    <cellStyle name="Standard 257 2 2 5 3 2 4 2 2 3" xfId="38837" xr:uid="{00000000-0005-0000-0000-0000F5190000}"/>
    <cellStyle name="Standard 257 2 2 5 3 2 4 2 3" xfId="18984" xr:uid="{00000000-0005-0000-0000-0000F6190000}"/>
    <cellStyle name="Standard 257 2 2 5 3 2 4 2 3 2" xfId="45456" xr:uid="{00000000-0005-0000-0000-0000F7190000}"/>
    <cellStyle name="Standard 257 2 2 5 3 2 4 2 4" xfId="30015" xr:uid="{00000000-0005-0000-0000-0000F8190000}"/>
    <cellStyle name="Standard 257 2 2 5 3 2 4 3" xfId="6485" xr:uid="{00000000-0005-0000-0000-0000F9190000}"/>
    <cellStyle name="Standard 257 2 2 5 3 2 4 3 2" xfId="10895" xr:uid="{00000000-0005-0000-0000-0000FA190000}"/>
    <cellStyle name="Standard 257 2 2 5 3 2 4 3 2 2" xfId="24131" xr:uid="{00000000-0005-0000-0000-0000FB190000}"/>
    <cellStyle name="Standard 257 2 2 5 3 2 4 3 2 2 2" xfId="50603" xr:uid="{00000000-0005-0000-0000-0000FC190000}"/>
    <cellStyle name="Standard 257 2 2 5 3 2 4 3 2 3" xfId="37367" xr:uid="{00000000-0005-0000-0000-0000FD190000}"/>
    <cellStyle name="Standard 257 2 2 5 3 2 4 3 3" xfId="17514" xr:uid="{00000000-0005-0000-0000-0000FE190000}"/>
    <cellStyle name="Standard 257 2 2 5 3 2 4 3 3 2" xfId="43986" xr:uid="{00000000-0005-0000-0000-0000FF190000}"/>
    <cellStyle name="Standard 257 2 2 5 3 2 4 3 4" xfId="32957" xr:uid="{00000000-0005-0000-0000-0000001A0000}"/>
    <cellStyle name="Standard 257 2 2 5 3 2 4 4" xfId="7953" xr:uid="{00000000-0005-0000-0000-0000011A0000}"/>
    <cellStyle name="Standard 257 2 2 5 3 2 4 4 2" xfId="21189" xr:uid="{00000000-0005-0000-0000-0000021A0000}"/>
    <cellStyle name="Standard 257 2 2 5 3 2 4 4 2 2" xfId="47661" xr:uid="{00000000-0005-0000-0000-0000031A0000}"/>
    <cellStyle name="Standard 257 2 2 5 3 2 4 4 3" xfId="34425" xr:uid="{00000000-0005-0000-0000-0000041A0000}"/>
    <cellStyle name="Standard 257 2 2 5 3 2 4 5" xfId="14572" xr:uid="{00000000-0005-0000-0000-0000051A0000}"/>
    <cellStyle name="Standard 257 2 2 5 3 2 4 5 2" xfId="41044" xr:uid="{00000000-0005-0000-0000-0000061A0000}"/>
    <cellStyle name="Standard 257 2 2 5 3 2 4 6" xfId="28545" xr:uid="{00000000-0005-0000-0000-0000071A0000}"/>
    <cellStyle name="Standard 257 2 2 5 3 2 5" xfId="2809" xr:uid="{00000000-0005-0000-0000-0000081A0000}"/>
    <cellStyle name="Standard 257 2 2 5 3 2 5 2" xfId="11631" xr:uid="{00000000-0005-0000-0000-0000091A0000}"/>
    <cellStyle name="Standard 257 2 2 5 3 2 5 2 2" xfId="24867" xr:uid="{00000000-0005-0000-0000-00000A1A0000}"/>
    <cellStyle name="Standard 257 2 2 5 3 2 5 2 2 2" xfId="51339" xr:uid="{00000000-0005-0000-0000-00000B1A0000}"/>
    <cellStyle name="Standard 257 2 2 5 3 2 5 2 3" xfId="38103" xr:uid="{00000000-0005-0000-0000-00000C1A0000}"/>
    <cellStyle name="Standard 257 2 2 5 3 2 5 3" xfId="18250" xr:uid="{00000000-0005-0000-0000-00000D1A0000}"/>
    <cellStyle name="Standard 257 2 2 5 3 2 5 3 2" xfId="44722" xr:uid="{00000000-0005-0000-0000-00000E1A0000}"/>
    <cellStyle name="Standard 257 2 2 5 3 2 5 4" xfId="29281" xr:uid="{00000000-0005-0000-0000-00000F1A0000}"/>
    <cellStyle name="Standard 257 2 2 5 3 2 6" xfId="5014" xr:uid="{00000000-0005-0000-0000-0000101A0000}"/>
    <cellStyle name="Standard 257 2 2 5 3 2 6 2" xfId="9424" xr:uid="{00000000-0005-0000-0000-0000111A0000}"/>
    <cellStyle name="Standard 257 2 2 5 3 2 6 2 2" xfId="22660" xr:uid="{00000000-0005-0000-0000-0000121A0000}"/>
    <cellStyle name="Standard 257 2 2 5 3 2 6 2 2 2" xfId="49132" xr:uid="{00000000-0005-0000-0000-0000131A0000}"/>
    <cellStyle name="Standard 257 2 2 5 3 2 6 2 3" xfId="35896" xr:uid="{00000000-0005-0000-0000-0000141A0000}"/>
    <cellStyle name="Standard 257 2 2 5 3 2 6 3" xfId="16043" xr:uid="{00000000-0005-0000-0000-0000151A0000}"/>
    <cellStyle name="Standard 257 2 2 5 3 2 6 3 2" xfId="42515" xr:uid="{00000000-0005-0000-0000-0000161A0000}"/>
    <cellStyle name="Standard 257 2 2 5 3 2 6 4" xfId="31486" xr:uid="{00000000-0005-0000-0000-0000171A0000}"/>
    <cellStyle name="Standard 257 2 2 5 3 2 7" xfId="7219" xr:uid="{00000000-0005-0000-0000-0000181A0000}"/>
    <cellStyle name="Standard 257 2 2 5 3 2 7 2" xfId="20455" xr:uid="{00000000-0005-0000-0000-0000191A0000}"/>
    <cellStyle name="Standard 257 2 2 5 3 2 7 2 2" xfId="46927" xr:uid="{00000000-0005-0000-0000-00001A1A0000}"/>
    <cellStyle name="Standard 257 2 2 5 3 2 7 3" xfId="33691" xr:uid="{00000000-0005-0000-0000-00001B1A0000}"/>
    <cellStyle name="Standard 257 2 2 5 3 2 8" xfId="13838" xr:uid="{00000000-0005-0000-0000-00001C1A0000}"/>
    <cellStyle name="Standard 257 2 2 5 3 2 8 2" xfId="40310" xr:uid="{00000000-0005-0000-0000-00001D1A0000}"/>
    <cellStyle name="Standard 257 2 2 5 3 2 9" xfId="27074" xr:uid="{00000000-0005-0000-0000-00001E1A0000}"/>
    <cellStyle name="Standard 257 2 2 5 3 3" xfId="781" xr:uid="{00000000-0005-0000-0000-00001F1A0000}"/>
    <cellStyle name="Standard 257 2 2 5 3 3 2" xfId="1531" xr:uid="{00000000-0005-0000-0000-0000201A0000}"/>
    <cellStyle name="Standard 257 2 2 5 3 3 2 2" xfId="4474" xr:uid="{00000000-0005-0000-0000-0000211A0000}"/>
    <cellStyle name="Standard 257 2 2 5 3 3 2 2 2" xfId="13296" xr:uid="{00000000-0005-0000-0000-0000221A0000}"/>
    <cellStyle name="Standard 257 2 2 5 3 3 2 2 2 2" xfId="26532" xr:uid="{00000000-0005-0000-0000-0000231A0000}"/>
    <cellStyle name="Standard 257 2 2 5 3 3 2 2 2 2 2" xfId="53004" xr:uid="{00000000-0005-0000-0000-0000241A0000}"/>
    <cellStyle name="Standard 257 2 2 5 3 3 2 2 2 3" xfId="39768" xr:uid="{00000000-0005-0000-0000-0000251A0000}"/>
    <cellStyle name="Standard 257 2 2 5 3 3 2 2 3" xfId="19915" xr:uid="{00000000-0005-0000-0000-0000261A0000}"/>
    <cellStyle name="Standard 257 2 2 5 3 3 2 2 3 2" xfId="46387" xr:uid="{00000000-0005-0000-0000-0000271A0000}"/>
    <cellStyle name="Standard 257 2 2 5 3 3 2 2 4" xfId="30946" xr:uid="{00000000-0005-0000-0000-0000281A0000}"/>
    <cellStyle name="Standard 257 2 2 5 3 3 2 3" xfId="5945" xr:uid="{00000000-0005-0000-0000-0000291A0000}"/>
    <cellStyle name="Standard 257 2 2 5 3 3 2 3 2" xfId="10355" xr:uid="{00000000-0005-0000-0000-00002A1A0000}"/>
    <cellStyle name="Standard 257 2 2 5 3 3 2 3 2 2" xfId="23591" xr:uid="{00000000-0005-0000-0000-00002B1A0000}"/>
    <cellStyle name="Standard 257 2 2 5 3 3 2 3 2 2 2" xfId="50063" xr:uid="{00000000-0005-0000-0000-00002C1A0000}"/>
    <cellStyle name="Standard 257 2 2 5 3 3 2 3 2 3" xfId="36827" xr:uid="{00000000-0005-0000-0000-00002D1A0000}"/>
    <cellStyle name="Standard 257 2 2 5 3 3 2 3 3" xfId="16974" xr:uid="{00000000-0005-0000-0000-00002E1A0000}"/>
    <cellStyle name="Standard 257 2 2 5 3 3 2 3 3 2" xfId="43446" xr:uid="{00000000-0005-0000-0000-00002F1A0000}"/>
    <cellStyle name="Standard 257 2 2 5 3 3 2 3 4" xfId="32417" xr:uid="{00000000-0005-0000-0000-0000301A0000}"/>
    <cellStyle name="Standard 257 2 2 5 3 3 2 4" xfId="8884" xr:uid="{00000000-0005-0000-0000-0000311A0000}"/>
    <cellStyle name="Standard 257 2 2 5 3 3 2 4 2" xfId="22120" xr:uid="{00000000-0005-0000-0000-0000321A0000}"/>
    <cellStyle name="Standard 257 2 2 5 3 3 2 4 2 2" xfId="48592" xr:uid="{00000000-0005-0000-0000-0000331A0000}"/>
    <cellStyle name="Standard 257 2 2 5 3 3 2 4 3" xfId="35356" xr:uid="{00000000-0005-0000-0000-0000341A0000}"/>
    <cellStyle name="Standard 257 2 2 5 3 3 2 5" xfId="15503" xr:uid="{00000000-0005-0000-0000-0000351A0000}"/>
    <cellStyle name="Standard 257 2 2 5 3 3 2 5 2" xfId="41975" xr:uid="{00000000-0005-0000-0000-0000361A0000}"/>
    <cellStyle name="Standard 257 2 2 5 3 3 2 6" xfId="28005" xr:uid="{00000000-0005-0000-0000-0000371A0000}"/>
    <cellStyle name="Standard 257 2 2 5 3 3 3" xfId="2267" xr:uid="{00000000-0005-0000-0000-0000381A0000}"/>
    <cellStyle name="Standard 257 2 2 5 3 3 3 2" xfId="3738" xr:uid="{00000000-0005-0000-0000-0000391A0000}"/>
    <cellStyle name="Standard 257 2 2 5 3 3 3 2 2" xfId="12560" xr:uid="{00000000-0005-0000-0000-00003A1A0000}"/>
    <cellStyle name="Standard 257 2 2 5 3 3 3 2 2 2" xfId="25796" xr:uid="{00000000-0005-0000-0000-00003B1A0000}"/>
    <cellStyle name="Standard 257 2 2 5 3 3 3 2 2 2 2" xfId="52268" xr:uid="{00000000-0005-0000-0000-00003C1A0000}"/>
    <cellStyle name="Standard 257 2 2 5 3 3 3 2 2 3" xfId="39032" xr:uid="{00000000-0005-0000-0000-00003D1A0000}"/>
    <cellStyle name="Standard 257 2 2 5 3 3 3 2 3" xfId="19179" xr:uid="{00000000-0005-0000-0000-00003E1A0000}"/>
    <cellStyle name="Standard 257 2 2 5 3 3 3 2 3 2" xfId="45651" xr:uid="{00000000-0005-0000-0000-00003F1A0000}"/>
    <cellStyle name="Standard 257 2 2 5 3 3 3 2 4" xfId="30210" xr:uid="{00000000-0005-0000-0000-0000401A0000}"/>
    <cellStyle name="Standard 257 2 2 5 3 3 3 3" xfId="6680" xr:uid="{00000000-0005-0000-0000-0000411A0000}"/>
    <cellStyle name="Standard 257 2 2 5 3 3 3 3 2" xfId="11090" xr:uid="{00000000-0005-0000-0000-0000421A0000}"/>
    <cellStyle name="Standard 257 2 2 5 3 3 3 3 2 2" xfId="24326" xr:uid="{00000000-0005-0000-0000-0000431A0000}"/>
    <cellStyle name="Standard 257 2 2 5 3 3 3 3 2 2 2" xfId="50798" xr:uid="{00000000-0005-0000-0000-0000441A0000}"/>
    <cellStyle name="Standard 257 2 2 5 3 3 3 3 2 3" xfId="37562" xr:uid="{00000000-0005-0000-0000-0000451A0000}"/>
    <cellStyle name="Standard 257 2 2 5 3 3 3 3 3" xfId="17709" xr:uid="{00000000-0005-0000-0000-0000461A0000}"/>
    <cellStyle name="Standard 257 2 2 5 3 3 3 3 3 2" xfId="44181" xr:uid="{00000000-0005-0000-0000-0000471A0000}"/>
    <cellStyle name="Standard 257 2 2 5 3 3 3 3 4" xfId="33152" xr:uid="{00000000-0005-0000-0000-0000481A0000}"/>
    <cellStyle name="Standard 257 2 2 5 3 3 3 4" xfId="8148" xr:uid="{00000000-0005-0000-0000-0000491A0000}"/>
    <cellStyle name="Standard 257 2 2 5 3 3 3 4 2" xfId="21384" xr:uid="{00000000-0005-0000-0000-00004A1A0000}"/>
    <cellStyle name="Standard 257 2 2 5 3 3 3 4 2 2" xfId="47856" xr:uid="{00000000-0005-0000-0000-00004B1A0000}"/>
    <cellStyle name="Standard 257 2 2 5 3 3 3 4 3" xfId="34620" xr:uid="{00000000-0005-0000-0000-00004C1A0000}"/>
    <cellStyle name="Standard 257 2 2 5 3 3 3 5" xfId="14767" xr:uid="{00000000-0005-0000-0000-00004D1A0000}"/>
    <cellStyle name="Standard 257 2 2 5 3 3 3 5 2" xfId="41239" xr:uid="{00000000-0005-0000-0000-00004E1A0000}"/>
    <cellStyle name="Standard 257 2 2 5 3 3 3 6" xfId="28740" xr:uid="{00000000-0005-0000-0000-00004F1A0000}"/>
    <cellStyle name="Standard 257 2 2 5 3 3 4" xfId="3004" xr:uid="{00000000-0005-0000-0000-0000501A0000}"/>
    <cellStyle name="Standard 257 2 2 5 3 3 4 2" xfId="11826" xr:uid="{00000000-0005-0000-0000-0000511A0000}"/>
    <cellStyle name="Standard 257 2 2 5 3 3 4 2 2" xfId="25062" xr:uid="{00000000-0005-0000-0000-0000521A0000}"/>
    <cellStyle name="Standard 257 2 2 5 3 3 4 2 2 2" xfId="51534" xr:uid="{00000000-0005-0000-0000-0000531A0000}"/>
    <cellStyle name="Standard 257 2 2 5 3 3 4 2 3" xfId="38298" xr:uid="{00000000-0005-0000-0000-0000541A0000}"/>
    <cellStyle name="Standard 257 2 2 5 3 3 4 3" xfId="18445" xr:uid="{00000000-0005-0000-0000-0000551A0000}"/>
    <cellStyle name="Standard 257 2 2 5 3 3 4 3 2" xfId="44917" xr:uid="{00000000-0005-0000-0000-0000561A0000}"/>
    <cellStyle name="Standard 257 2 2 5 3 3 4 4" xfId="29476" xr:uid="{00000000-0005-0000-0000-0000571A0000}"/>
    <cellStyle name="Standard 257 2 2 5 3 3 5" xfId="5209" xr:uid="{00000000-0005-0000-0000-0000581A0000}"/>
    <cellStyle name="Standard 257 2 2 5 3 3 5 2" xfId="9619" xr:uid="{00000000-0005-0000-0000-0000591A0000}"/>
    <cellStyle name="Standard 257 2 2 5 3 3 5 2 2" xfId="22855" xr:uid="{00000000-0005-0000-0000-00005A1A0000}"/>
    <cellStyle name="Standard 257 2 2 5 3 3 5 2 2 2" xfId="49327" xr:uid="{00000000-0005-0000-0000-00005B1A0000}"/>
    <cellStyle name="Standard 257 2 2 5 3 3 5 2 3" xfId="36091" xr:uid="{00000000-0005-0000-0000-00005C1A0000}"/>
    <cellStyle name="Standard 257 2 2 5 3 3 5 3" xfId="16238" xr:uid="{00000000-0005-0000-0000-00005D1A0000}"/>
    <cellStyle name="Standard 257 2 2 5 3 3 5 3 2" xfId="42710" xr:uid="{00000000-0005-0000-0000-00005E1A0000}"/>
    <cellStyle name="Standard 257 2 2 5 3 3 5 4" xfId="31681" xr:uid="{00000000-0005-0000-0000-00005F1A0000}"/>
    <cellStyle name="Standard 257 2 2 5 3 3 6" xfId="7414" xr:uid="{00000000-0005-0000-0000-0000601A0000}"/>
    <cellStyle name="Standard 257 2 2 5 3 3 6 2" xfId="20650" xr:uid="{00000000-0005-0000-0000-0000611A0000}"/>
    <cellStyle name="Standard 257 2 2 5 3 3 6 2 2" xfId="47122" xr:uid="{00000000-0005-0000-0000-0000621A0000}"/>
    <cellStyle name="Standard 257 2 2 5 3 3 6 3" xfId="33886" xr:uid="{00000000-0005-0000-0000-0000631A0000}"/>
    <cellStyle name="Standard 257 2 2 5 3 3 7" xfId="14033" xr:uid="{00000000-0005-0000-0000-0000641A0000}"/>
    <cellStyle name="Standard 257 2 2 5 3 3 7 2" xfId="40505" xr:uid="{00000000-0005-0000-0000-0000651A0000}"/>
    <cellStyle name="Standard 257 2 2 5 3 3 8" xfId="27269" xr:uid="{00000000-0005-0000-0000-0000661A0000}"/>
    <cellStyle name="Standard 257 2 2 5 3 4" xfId="1165" xr:uid="{00000000-0005-0000-0000-0000671A0000}"/>
    <cellStyle name="Standard 257 2 2 5 3 4 2" xfId="4108" xr:uid="{00000000-0005-0000-0000-0000681A0000}"/>
    <cellStyle name="Standard 257 2 2 5 3 4 2 2" xfId="12930" xr:uid="{00000000-0005-0000-0000-0000691A0000}"/>
    <cellStyle name="Standard 257 2 2 5 3 4 2 2 2" xfId="26166" xr:uid="{00000000-0005-0000-0000-00006A1A0000}"/>
    <cellStyle name="Standard 257 2 2 5 3 4 2 2 2 2" xfId="52638" xr:uid="{00000000-0005-0000-0000-00006B1A0000}"/>
    <cellStyle name="Standard 257 2 2 5 3 4 2 2 3" xfId="39402" xr:uid="{00000000-0005-0000-0000-00006C1A0000}"/>
    <cellStyle name="Standard 257 2 2 5 3 4 2 3" xfId="19549" xr:uid="{00000000-0005-0000-0000-00006D1A0000}"/>
    <cellStyle name="Standard 257 2 2 5 3 4 2 3 2" xfId="46021" xr:uid="{00000000-0005-0000-0000-00006E1A0000}"/>
    <cellStyle name="Standard 257 2 2 5 3 4 2 4" xfId="30580" xr:uid="{00000000-0005-0000-0000-00006F1A0000}"/>
    <cellStyle name="Standard 257 2 2 5 3 4 3" xfId="5579" xr:uid="{00000000-0005-0000-0000-0000701A0000}"/>
    <cellStyle name="Standard 257 2 2 5 3 4 3 2" xfId="9989" xr:uid="{00000000-0005-0000-0000-0000711A0000}"/>
    <cellStyle name="Standard 257 2 2 5 3 4 3 2 2" xfId="23225" xr:uid="{00000000-0005-0000-0000-0000721A0000}"/>
    <cellStyle name="Standard 257 2 2 5 3 4 3 2 2 2" xfId="49697" xr:uid="{00000000-0005-0000-0000-0000731A0000}"/>
    <cellStyle name="Standard 257 2 2 5 3 4 3 2 3" xfId="36461" xr:uid="{00000000-0005-0000-0000-0000741A0000}"/>
    <cellStyle name="Standard 257 2 2 5 3 4 3 3" xfId="16608" xr:uid="{00000000-0005-0000-0000-0000751A0000}"/>
    <cellStyle name="Standard 257 2 2 5 3 4 3 3 2" xfId="43080" xr:uid="{00000000-0005-0000-0000-0000761A0000}"/>
    <cellStyle name="Standard 257 2 2 5 3 4 3 4" xfId="32051" xr:uid="{00000000-0005-0000-0000-0000771A0000}"/>
    <cellStyle name="Standard 257 2 2 5 3 4 4" xfId="8518" xr:uid="{00000000-0005-0000-0000-0000781A0000}"/>
    <cellStyle name="Standard 257 2 2 5 3 4 4 2" xfId="21754" xr:uid="{00000000-0005-0000-0000-0000791A0000}"/>
    <cellStyle name="Standard 257 2 2 5 3 4 4 2 2" xfId="48226" xr:uid="{00000000-0005-0000-0000-00007A1A0000}"/>
    <cellStyle name="Standard 257 2 2 5 3 4 4 3" xfId="34990" xr:uid="{00000000-0005-0000-0000-00007B1A0000}"/>
    <cellStyle name="Standard 257 2 2 5 3 4 5" xfId="15137" xr:uid="{00000000-0005-0000-0000-00007C1A0000}"/>
    <cellStyle name="Standard 257 2 2 5 3 4 5 2" xfId="41609" xr:uid="{00000000-0005-0000-0000-00007D1A0000}"/>
    <cellStyle name="Standard 257 2 2 5 3 4 6" xfId="27639" xr:uid="{00000000-0005-0000-0000-00007E1A0000}"/>
    <cellStyle name="Standard 257 2 2 5 3 5" xfId="1901" xr:uid="{00000000-0005-0000-0000-00007F1A0000}"/>
    <cellStyle name="Standard 257 2 2 5 3 5 2" xfId="3372" xr:uid="{00000000-0005-0000-0000-0000801A0000}"/>
    <cellStyle name="Standard 257 2 2 5 3 5 2 2" xfId="12194" xr:uid="{00000000-0005-0000-0000-0000811A0000}"/>
    <cellStyle name="Standard 257 2 2 5 3 5 2 2 2" xfId="25430" xr:uid="{00000000-0005-0000-0000-0000821A0000}"/>
    <cellStyle name="Standard 257 2 2 5 3 5 2 2 2 2" xfId="51902" xr:uid="{00000000-0005-0000-0000-0000831A0000}"/>
    <cellStyle name="Standard 257 2 2 5 3 5 2 2 3" xfId="38666" xr:uid="{00000000-0005-0000-0000-0000841A0000}"/>
    <cellStyle name="Standard 257 2 2 5 3 5 2 3" xfId="18813" xr:uid="{00000000-0005-0000-0000-0000851A0000}"/>
    <cellStyle name="Standard 257 2 2 5 3 5 2 3 2" xfId="45285" xr:uid="{00000000-0005-0000-0000-0000861A0000}"/>
    <cellStyle name="Standard 257 2 2 5 3 5 2 4" xfId="29844" xr:uid="{00000000-0005-0000-0000-0000871A0000}"/>
    <cellStyle name="Standard 257 2 2 5 3 5 3" xfId="6314" xr:uid="{00000000-0005-0000-0000-0000881A0000}"/>
    <cellStyle name="Standard 257 2 2 5 3 5 3 2" xfId="10724" xr:uid="{00000000-0005-0000-0000-0000891A0000}"/>
    <cellStyle name="Standard 257 2 2 5 3 5 3 2 2" xfId="23960" xr:uid="{00000000-0005-0000-0000-00008A1A0000}"/>
    <cellStyle name="Standard 257 2 2 5 3 5 3 2 2 2" xfId="50432" xr:uid="{00000000-0005-0000-0000-00008B1A0000}"/>
    <cellStyle name="Standard 257 2 2 5 3 5 3 2 3" xfId="37196" xr:uid="{00000000-0005-0000-0000-00008C1A0000}"/>
    <cellStyle name="Standard 257 2 2 5 3 5 3 3" xfId="17343" xr:uid="{00000000-0005-0000-0000-00008D1A0000}"/>
    <cellStyle name="Standard 257 2 2 5 3 5 3 3 2" xfId="43815" xr:uid="{00000000-0005-0000-0000-00008E1A0000}"/>
    <cellStyle name="Standard 257 2 2 5 3 5 3 4" xfId="32786" xr:uid="{00000000-0005-0000-0000-00008F1A0000}"/>
    <cellStyle name="Standard 257 2 2 5 3 5 4" xfId="7782" xr:uid="{00000000-0005-0000-0000-0000901A0000}"/>
    <cellStyle name="Standard 257 2 2 5 3 5 4 2" xfId="21018" xr:uid="{00000000-0005-0000-0000-0000911A0000}"/>
    <cellStyle name="Standard 257 2 2 5 3 5 4 2 2" xfId="47490" xr:uid="{00000000-0005-0000-0000-0000921A0000}"/>
    <cellStyle name="Standard 257 2 2 5 3 5 4 3" xfId="34254" xr:uid="{00000000-0005-0000-0000-0000931A0000}"/>
    <cellStyle name="Standard 257 2 2 5 3 5 5" xfId="14401" xr:uid="{00000000-0005-0000-0000-0000941A0000}"/>
    <cellStyle name="Standard 257 2 2 5 3 5 5 2" xfId="40873" xr:uid="{00000000-0005-0000-0000-0000951A0000}"/>
    <cellStyle name="Standard 257 2 2 5 3 5 6" xfId="28374" xr:uid="{00000000-0005-0000-0000-0000961A0000}"/>
    <cellStyle name="Standard 257 2 2 5 3 6" xfId="2638" xr:uid="{00000000-0005-0000-0000-0000971A0000}"/>
    <cellStyle name="Standard 257 2 2 5 3 6 2" xfId="11460" xr:uid="{00000000-0005-0000-0000-0000981A0000}"/>
    <cellStyle name="Standard 257 2 2 5 3 6 2 2" xfId="24696" xr:uid="{00000000-0005-0000-0000-0000991A0000}"/>
    <cellStyle name="Standard 257 2 2 5 3 6 2 2 2" xfId="51168" xr:uid="{00000000-0005-0000-0000-00009A1A0000}"/>
    <cellStyle name="Standard 257 2 2 5 3 6 2 3" xfId="37932" xr:uid="{00000000-0005-0000-0000-00009B1A0000}"/>
    <cellStyle name="Standard 257 2 2 5 3 6 3" xfId="18079" xr:uid="{00000000-0005-0000-0000-00009C1A0000}"/>
    <cellStyle name="Standard 257 2 2 5 3 6 3 2" xfId="44551" xr:uid="{00000000-0005-0000-0000-00009D1A0000}"/>
    <cellStyle name="Standard 257 2 2 5 3 6 4" xfId="29110" xr:uid="{00000000-0005-0000-0000-00009E1A0000}"/>
    <cellStyle name="Standard 257 2 2 5 3 7" xfId="4843" xr:uid="{00000000-0005-0000-0000-00009F1A0000}"/>
    <cellStyle name="Standard 257 2 2 5 3 7 2" xfId="9253" xr:uid="{00000000-0005-0000-0000-0000A01A0000}"/>
    <cellStyle name="Standard 257 2 2 5 3 7 2 2" xfId="22489" xr:uid="{00000000-0005-0000-0000-0000A11A0000}"/>
    <cellStyle name="Standard 257 2 2 5 3 7 2 2 2" xfId="48961" xr:uid="{00000000-0005-0000-0000-0000A21A0000}"/>
    <cellStyle name="Standard 257 2 2 5 3 7 2 3" xfId="35725" xr:uid="{00000000-0005-0000-0000-0000A31A0000}"/>
    <cellStyle name="Standard 257 2 2 5 3 7 3" xfId="15872" xr:uid="{00000000-0005-0000-0000-0000A41A0000}"/>
    <cellStyle name="Standard 257 2 2 5 3 7 3 2" xfId="42344" xr:uid="{00000000-0005-0000-0000-0000A51A0000}"/>
    <cellStyle name="Standard 257 2 2 5 3 7 4" xfId="31315" xr:uid="{00000000-0005-0000-0000-0000A61A0000}"/>
    <cellStyle name="Standard 257 2 2 5 3 8" xfId="7048" xr:uid="{00000000-0005-0000-0000-0000A71A0000}"/>
    <cellStyle name="Standard 257 2 2 5 3 8 2" xfId="20284" xr:uid="{00000000-0005-0000-0000-0000A81A0000}"/>
    <cellStyle name="Standard 257 2 2 5 3 8 2 2" xfId="46756" xr:uid="{00000000-0005-0000-0000-0000A91A0000}"/>
    <cellStyle name="Standard 257 2 2 5 3 8 3" xfId="33520" xr:uid="{00000000-0005-0000-0000-0000AA1A0000}"/>
    <cellStyle name="Standard 257 2 2 5 3 9" xfId="13667" xr:uid="{00000000-0005-0000-0000-0000AB1A0000}"/>
    <cellStyle name="Standard 257 2 2 5 3 9 2" xfId="40139" xr:uid="{00000000-0005-0000-0000-0000AC1A0000}"/>
    <cellStyle name="Standard 257 2 2 5 4" xfId="481" xr:uid="{00000000-0005-0000-0000-0000AD1A0000}"/>
    <cellStyle name="Standard 257 2 2 5 4 2" xfId="871" xr:uid="{00000000-0005-0000-0000-0000AE1A0000}"/>
    <cellStyle name="Standard 257 2 2 5 4 2 2" xfId="1620" xr:uid="{00000000-0005-0000-0000-0000AF1A0000}"/>
    <cellStyle name="Standard 257 2 2 5 4 2 2 2" xfId="4563" xr:uid="{00000000-0005-0000-0000-0000B01A0000}"/>
    <cellStyle name="Standard 257 2 2 5 4 2 2 2 2" xfId="13385" xr:uid="{00000000-0005-0000-0000-0000B11A0000}"/>
    <cellStyle name="Standard 257 2 2 5 4 2 2 2 2 2" xfId="26621" xr:uid="{00000000-0005-0000-0000-0000B21A0000}"/>
    <cellStyle name="Standard 257 2 2 5 4 2 2 2 2 2 2" xfId="53093" xr:uid="{00000000-0005-0000-0000-0000B31A0000}"/>
    <cellStyle name="Standard 257 2 2 5 4 2 2 2 2 3" xfId="39857" xr:uid="{00000000-0005-0000-0000-0000B41A0000}"/>
    <cellStyle name="Standard 257 2 2 5 4 2 2 2 3" xfId="20004" xr:uid="{00000000-0005-0000-0000-0000B51A0000}"/>
    <cellStyle name="Standard 257 2 2 5 4 2 2 2 3 2" xfId="46476" xr:uid="{00000000-0005-0000-0000-0000B61A0000}"/>
    <cellStyle name="Standard 257 2 2 5 4 2 2 2 4" xfId="31035" xr:uid="{00000000-0005-0000-0000-0000B71A0000}"/>
    <cellStyle name="Standard 257 2 2 5 4 2 2 3" xfId="6034" xr:uid="{00000000-0005-0000-0000-0000B81A0000}"/>
    <cellStyle name="Standard 257 2 2 5 4 2 2 3 2" xfId="10444" xr:uid="{00000000-0005-0000-0000-0000B91A0000}"/>
    <cellStyle name="Standard 257 2 2 5 4 2 2 3 2 2" xfId="23680" xr:uid="{00000000-0005-0000-0000-0000BA1A0000}"/>
    <cellStyle name="Standard 257 2 2 5 4 2 2 3 2 2 2" xfId="50152" xr:uid="{00000000-0005-0000-0000-0000BB1A0000}"/>
    <cellStyle name="Standard 257 2 2 5 4 2 2 3 2 3" xfId="36916" xr:uid="{00000000-0005-0000-0000-0000BC1A0000}"/>
    <cellStyle name="Standard 257 2 2 5 4 2 2 3 3" xfId="17063" xr:uid="{00000000-0005-0000-0000-0000BD1A0000}"/>
    <cellStyle name="Standard 257 2 2 5 4 2 2 3 3 2" xfId="43535" xr:uid="{00000000-0005-0000-0000-0000BE1A0000}"/>
    <cellStyle name="Standard 257 2 2 5 4 2 2 3 4" xfId="32506" xr:uid="{00000000-0005-0000-0000-0000BF1A0000}"/>
    <cellStyle name="Standard 257 2 2 5 4 2 2 4" xfId="8973" xr:uid="{00000000-0005-0000-0000-0000C01A0000}"/>
    <cellStyle name="Standard 257 2 2 5 4 2 2 4 2" xfId="22209" xr:uid="{00000000-0005-0000-0000-0000C11A0000}"/>
    <cellStyle name="Standard 257 2 2 5 4 2 2 4 2 2" xfId="48681" xr:uid="{00000000-0005-0000-0000-0000C21A0000}"/>
    <cellStyle name="Standard 257 2 2 5 4 2 2 4 3" xfId="35445" xr:uid="{00000000-0005-0000-0000-0000C31A0000}"/>
    <cellStyle name="Standard 257 2 2 5 4 2 2 5" xfId="15592" xr:uid="{00000000-0005-0000-0000-0000C41A0000}"/>
    <cellStyle name="Standard 257 2 2 5 4 2 2 5 2" xfId="42064" xr:uid="{00000000-0005-0000-0000-0000C51A0000}"/>
    <cellStyle name="Standard 257 2 2 5 4 2 2 6" xfId="28094" xr:uid="{00000000-0005-0000-0000-0000C61A0000}"/>
    <cellStyle name="Standard 257 2 2 5 4 2 3" xfId="2356" xr:uid="{00000000-0005-0000-0000-0000C71A0000}"/>
    <cellStyle name="Standard 257 2 2 5 4 2 3 2" xfId="3827" xr:uid="{00000000-0005-0000-0000-0000C81A0000}"/>
    <cellStyle name="Standard 257 2 2 5 4 2 3 2 2" xfId="12649" xr:uid="{00000000-0005-0000-0000-0000C91A0000}"/>
    <cellStyle name="Standard 257 2 2 5 4 2 3 2 2 2" xfId="25885" xr:uid="{00000000-0005-0000-0000-0000CA1A0000}"/>
    <cellStyle name="Standard 257 2 2 5 4 2 3 2 2 2 2" xfId="52357" xr:uid="{00000000-0005-0000-0000-0000CB1A0000}"/>
    <cellStyle name="Standard 257 2 2 5 4 2 3 2 2 3" xfId="39121" xr:uid="{00000000-0005-0000-0000-0000CC1A0000}"/>
    <cellStyle name="Standard 257 2 2 5 4 2 3 2 3" xfId="19268" xr:uid="{00000000-0005-0000-0000-0000CD1A0000}"/>
    <cellStyle name="Standard 257 2 2 5 4 2 3 2 3 2" xfId="45740" xr:uid="{00000000-0005-0000-0000-0000CE1A0000}"/>
    <cellStyle name="Standard 257 2 2 5 4 2 3 2 4" xfId="30299" xr:uid="{00000000-0005-0000-0000-0000CF1A0000}"/>
    <cellStyle name="Standard 257 2 2 5 4 2 3 3" xfId="6769" xr:uid="{00000000-0005-0000-0000-0000D01A0000}"/>
    <cellStyle name="Standard 257 2 2 5 4 2 3 3 2" xfId="11179" xr:uid="{00000000-0005-0000-0000-0000D11A0000}"/>
    <cellStyle name="Standard 257 2 2 5 4 2 3 3 2 2" xfId="24415" xr:uid="{00000000-0005-0000-0000-0000D21A0000}"/>
    <cellStyle name="Standard 257 2 2 5 4 2 3 3 2 2 2" xfId="50887" xr:uid="{00000000-0005-0000-0000-0000D31A0000}"/>
    <cellStyle name="Standard 257 2 2 5 4 2 3 3 2 3" xfId="37651" xr:uid="{00000000-0005-0000-0000-0000D41A0000}"/>
    <cellStyle name="Standard 257 2 2 5 4 2 3 3 3" xfId="17798" xr:uid="{00000000-0005-0000-0000-0000D51A0000}"/>
    <cellStyle name="Standard 257 2 2 5 4 2 3 3 3 2" xfId="44270" xr:uid="{00000000-0005-0000-0000-0000D61A0000}"/>
    <cellStyle name="Standard 257 2 2 5 4 2 3 3 4" xfId="33241" xr:uid="{00000000-0005-0000-0000-0000D71A0000}"/>
    <cellStyle name="Standard 257 2 2 5 4 2 3 4" xfId="8237" xr:uid="{00000000-0005-0000-0000-0000D81A0000}"/>
    <cellStyle name="Standard 257 2 2 5 4 2 3 4 2" xfId="21473" xr:uid="{00000000-0005-0000-0000-0000D91A0000}"/>
    <cellStyle name="Standard 257 2 2 5 4 2 3 4 2 2" xfId="47945" xr:uid="{00000000-0005-0000-0000-0000DA1A0000}"/>
    <cellStyle name="Standard 257 2 2 5 4 2 3 4 3" xfId="34709" xr:uid="{00000000-0005-0000-0000-0000DB1A0000}"/>
    <cellStyle name="Standard 257 2 2 5 4 2 3 5" xfId="14856" xr:uid="{00000000-0005-0000-0000-0000DC1A0000}"/>
    <cellStyle name="Standard 257 2 2 5 4 2 3 5 2" xfId="41328" xr:uid="{00000000-0005-0000-0000-0000DD1A0000}"/>
    <cellStyle name="Standard 257 2 2 5 4 2 3 6" xfId="28829" xr:uid="{00000000-0005-0000-0000-0000DE1A0000}"/>
    <cellStyle name="Standard 257 2 2 5 4 2 4" xfId="3093" xr:uid="{00000000-0005-0000-0000-0000DF1A0000}"/>
    <cellStyle name="Standard 257 2 2 5 4 2 4 2" xfId="11915" xr:uid="{00000000-0005-0000-0000-0000E01A0000}"/>
    <cellStyle name="Standard 257 2 2 5 4 2 4 2 2" xfId="25151" xr:uid="{00000000-0005-0000-0000-0000E11A0000}"/>
    <cellStyle name="Standard 257 2 2 5 4 2 4 2 2 2" xfId="51623" xr:uid="{00000000-0005-0000-0000-0000E21A0000}"/>
    <cellStyle name="Standard 257 2 2 5 4 2 4 2 3" xfId="38387" xr:uid="{00000000-0005-0000-0000-0000E31A0000}"/>
    <cellStyle name="Standard 257 2 2 5 4 2 4 3" xfId="18534" xr:uid="{00000000-0005-0000-0000-0000E41A0000}"/>
    <cellStyle name="Standard 257 2 2 5 4 2 4 3 2" xfId="45006" xr:uid="{00000000-0005-0000-0000-0000E51A0000}"/>
    <cellStyle name="Standard 257 2 2 5 4 2 4 4" xfId="29565" xr:uid="{00000000-0005-0000-0000-0000E61A0000}"/>
    <cellStyle name="Standard 257 2 2 5 4 2 5" xfId="5298" xr:uid="{00000000-0005-0000-0000-0000E71A0000}"/>
    <cellStyle name="Standard 257 2 2 5 4 2 5 2" xfId="9708" xr:uid="{00000000-0005-0000-0000-0000E81A0000}"/>
    <cellStyle name="Standard 257 2 2 5 4 2 5 2 2" xfId="22944" xr:uid="{00000000-0005-0000-0000-0000E91A0000}"/>
    <cellStyle name="Standard 257 2 2 5 4 2 5 2 2 2" xfId="49416" xr:uid="{00000000-0005-0000-0000-0000EA1A0000}"/>
    <cellStyle name="Standard 257 2 2 5 4 2 5 2 3" xfId="36180" xr:uid="{00000000-0005-0000-0000-0000EB1A0000}"/>
    <cellStyle name="Standard 257 2 2 5 4 2 5 3" xfId="16327" xr:uid="{00000000-0005-0000-0000-0000EC1A0000}"/>
    <cellStyle name="Standard 257 2 2 5 4 2 5 3 2" xfId="42799" xr:uid="{00000000-0005-0000-0000-0000ED1A0000}"/>
    <cellStyle name="Standard 257 2 2 5 4 2 5 4" xfId="31770" xr:uid="{00000000-0005-0000-0000-0000EE1A0000}"/>
    <cellStyle name="Standard 257 2 2 5 4 2 6" xfId="7503" xr:uid="{00000000-0005-0000-0000-0000EF1A0000}"/>
    <cellStyle name="Standard 257 2 2 5 4 2 6 2" xfId="20739" xr:uid="{00000000-0005-0000-0000-0000F01A0000}"/>
    <cellStyle name="Standard 257 2 2 5 4 2 6 2 2" xfId="47211" xr:uid="{00000000-0005-0000-0000-0000F11A0000}"/>
    <cellStyle name="Standard 257 2 2 5 4 2 6 3" xfId="33975" xr:uid="{00000000-0005-0000-0000-0000F21A0000}"/>
    <cellStyle name="Standard 257 2 2 5 4 2 7" xfId="14122" xr:uid="{00000000-0005-0000-0000-0000F31A0000}"/>
    <cellStyle name="Standard 257 2 2 5 4 2 7 2" xfId="40594" xr:uid="{00000000-0005-0000-0000-0000F41A0000}"/>
    <cellStyle name="Standard 257 2 2 5 4 2 8" xfId="27358" xr:uid="{00000000-0005-0000-0000-0000F51A0000}"/>
    <cellStyle name="Standard 257 2 2 5 4 3" xfId="1254" xr:uid="{00000000-0005-0000-0000-0000F61A0000}"/>
    <cellStyle name="Standard 257 2 2 5 4 3 2" xfId="4197" xr:uid="{00000000-0005-0000-0000-0000F71A0000}"/>
    <cellStyle name="Standard 257 2 2 5 4 3 2 2" xfId="13019" xr:uid="{00000000-0005-0000-0000-0000F81A0000}"/>
    <cellStyle name="Standard 257 2 2 5 4 3 2 2 2" xfId="26255" xr:uid="{00000000-0005-0000-0000-0000F91A0000}"/>
    <cellStyle name="Standard 257 2 2 5 4 3 2 2 2 2" xfId="52727" xr:uid="{00000000-0005-0000-0000-0000FA1A0000}"/>
    <cellStyle name="Standard 257 2 2 5 4 3 2 2 3" xfId="39491" xr:uid="{00000000-0005-0000-0000-0000FB1A0000}"/>
    <cellStyle name="Standard 257 2 2 5 4 3 2 3" xfId="19638" xr:uid="{00000000-0005-0000-0000-0000FC1A0000}"/>
    <cellStyle name="Standard 257 2 2 5 4 3 2 3 2" xfId="46110" xr:uid="{00000000-0005-0000-0000-0000FD1A0000}"/>
    <cellStyle name="Standard 257 2 2 5 4 3 2 4" xfId="30669" xr:uid="{00000000-0005-0000-0000-0000FE1A0000}"/>
    <cellStyle name="Standard 257 2 2 5 4 3 3" xfId="5668" xr:uid="{00000000-0005-0000-0000-0000FF1A0000}"/>
    <cellStyle name="Standard 257 2 2 5 4 3 3 2" xfId="10078" xr:uid="{00000000-0005-0000-0000-0000001B0000}"/>
    <cellStyle name="Standard 257 2 2 5 4 3 3 2 2" xfId="23314" xr:uid="{00000000-0005-0000-0000-0000011B0000}"/>
    <cellStyle name="Standard 257 2 2 5 4 3 3 2 2 2" xfId="49786" xr:uid="{00000000-0005-0000-0000-0000021B0000}"/>
    <cellStyle name="Standard 257 2 2 5 4 3 3 2 3" xfId="36550" xr:uid="{00000000-0005-0000-0000-0000031B0000}"/>
    <cellStyle name="Standard 257 2 2 5 4 3 3 3" xfId="16697" xr:uid="{00000000-0005-0000-0000-0000041B0000}"/>
    <cellStyle name="Standard 257 2 2 5 4 3 3 3 2" xfId="43169" xr:uid="{00000000-0005-0000-0000-0000051B0000}"/>
    <cellStyle name="Standard 257 2 2 5 4 3 3 4" xfId="32140" xr:uid="{00000000-0005-0000-0000-0000061B0000}"/>
    <cellStyle name="Standard 257 2 2 5 4 3 4" xfId="8607" xr:uid="{00000000-0005-0000-0000-0000071B0000}"/>
    <cellStyle name="Standard 257 2 2 5 4 3 4 2" xfId="21843" xr:uid="{00000000-0005-0000-0000-0000081B0000}"/>
    <cellStyle name="Standard 257 2 2 5 4 3 4 2 2" xfId="48315" xr:uid="{00000000-0005-0000-0000-0000091B0000}"/>
    <cellStyle name="Standard 257 2 2 5 4 3 4 3" xfId="35079" xr:uid="{00000000-0005-0000-0000-00000A1B0000}"/>
    <cellStyle name="Standard 257 2 2 5 4 3 5" xfId="15226" xr:uid="{00000000-0005-0000-0000-00000B1B0000}"/>
    <cellStyle name="Standard 257 2 2 5 4 3 5 2" xfId="41698" xr:uid="{00000000-0005-0000-0000-00000C1B0000}"/>
    <cellStyle name="Standard 257 2 2 5 4 3 6" xfId="27728" xr:uid="{00000000-0005-0000-0000-00000D1B0000}"/>
    <cellStyle name="Standard 257 2 2 5 4 4" xfId="1990" xr:uid="{00000000-0005-0000-0000-00000E1B0000}"/>
    <cellStyle name="Standard 257 2 2 5 4 4 2" xfId="3461" xr:uid="{00000000-0005-0000-0000-00000F1B0000}"/>
    <cellStyle name="Standard 257 2 2 5 4 4 2 2" xfId="12283" xr:uid="{00000000-0005-0000-0000-0000101B0000}"/>
    <cellStyle name="Standard 257 2 2 5 4 4 2 2 2" xfId="25519" xr:uid="{00000000-0005-0000-0000-0000111B0000}"/>
    <cellStyle name="Standard 257 2 2 5 4 4 2 2 2 2" xfId="51991" xr:uid="{00000000-0005-0000-0000-0000121B0000}"/>
    <cellStyle name="Standard 257 2 2 5 4 4 2 2 3" xfId="38755" xr:uid="{00000000-0005-0000-0000-0000131B0000}"/>
    <cellStyle name="Standard 257 2 2 5 4 4 2 3" xfId="18902" xr:uid="{00000000-0005-0000-0000-0000141B0000}"/>
    <cellStyle name="Standard 257 2 2 5 4 4 2 3 2" xfId="45374" xr:uid="{00000000-0005-0000-0000-0000151B0000}"/>
    <cellStyle name="Standard 257 2 2 5 4 4 2 4" xfId="29933" xr:uid="{00000000-0005-0000-0000-0000161B0000}"/>
    <cellStyle name="Standard 257 2 2 5 4 4 3" xfId="6403" xr:uid="{00000000-0005-0000-0000-0000171B0000}"/>
    <cellStyle name="Standard 257 2 2 5 4 4 3 2" xfId="10813" xr:uid="{00000000-0005-0000-0000-0000181B0000}"/>
    <cellStyle name="Standard 257 2 2 5 4 4 3 2 2" xfId="24049" xr:uid="{00000000-0005-0000-0000-0000191B0000}"/>
    <cellStyle name="Standard 257 2 2 5 4 4 3 2 2 2" xfId="50521" xr:uid="{00000000-0005-0000-0000-00001A1B0000}"/>
    <cellStyle name="Standard 257 2 2 5 4 4 3 2 3" xfId="37285" xr:uid="{00000000-0005-0000-0000-00001B1B0000}"/>
    <cellStyle name="Standard 257 2 2 5 4 4 3 3" xfId="17432" xr:uid="{00000000-0005-0000-0000-00001C1B0000}"/>
    <cellStyle name="Standard 257 2 2 5 4 4 3 3 2" xfId="43904" xr:uid="{00000000-0005-0000-0000-00001D1B0000}"/>
    <cellStyle name="Standard 257 2 2 5 4 4 3 4" xfId="32875" xr:uid="{00000000-0005-0000-0000-00001E1B0000}"/>
    <cellStyle name="Standard 257 2 2 5 4 4 4" xfId="7871" xr:uid="{00000000-0005-0000-0000-00001F1B0000}"/>
    <cellStyle name="Standard 257 2 2 5 4 4 4 2" xfId="21107" xr:uid="{00000000-0005-0000-0000-0000201B0000}"/>
    <cellStyle name="Standard 257 2 2 5 4 4 4 2 2" xfId="47579" xr:uid="{00000000-0005-0000-0000-0000211B0000}"/>
    <cellStyle name="Standard 257 2 2 5 4 4 4 3" xfId="34343" xr:uid="{00000000-0005-0000-0000-0000221B0000}"/>
    <cellStyle name="Standard 257 2 2 5 4 4 5" xfId="14490" xr:uid="{00000000-0005-0000-0000-0000231B0000}"/>
    <cellStyle name="Standard 257 2 2 5 4 4 5 2" xfId="40962" xr:uid="{00000000-0005-0000-0000-0000241B0000}"/>
    <cellStyle name="Standard 257 2 2 5 4 4 6" xfId="28463" xr:uid="{00000000-0005-0000-0000-0000251B0000}"/>
    <cellStyle name="Standard 257 2 2 5 4 5" xfId="2727" xr:uid="{00000000-0005-0000-0000-0000261B0000}"/>
    <cellStyle name="Standard 257 2 2 5 4 5 2" xfId="11549" xr:uid="{00000000-0005-0000-0000-0000271B0000}"/>
    <cellStyle name="Standard 257 2 2 5 4 5 2 2" xfId="24785" xr:uid="{00000000-0005-0000-0000-0000281B0000}"/>
    <cellStyle name="Standard 257 2 2 5 4 5 2 2 2" xfId="51257" xr:uid="{00000000-0005-0000-0000-0000291B0000}"/>
    <cellStyle name="Standard 257 2 2 5 4 5 2 3" xfId="38021" xr:uid="{00000000-0005-0000-0000-00002A1B0000}"/>
    <cellStyle name="Standard 257 2 2 5 4 5 3" xfId="18168" xr:uid="{00000000-0005-0000-0000-00002B1B0000}"/>
    <cellStyle name="Standard 257 2 2 5 4 5 3 2" xfId="44640" xr:uid="{00000000-0005-0000-0000-00002C1B0000}"/>
    <cellStyle name="Standard 257 2 2 5 4 5 4" xfId="29199" xr:uid="{00000000-0005-0000-0000-00002D1B0000}"/>
    <cellStyle name="Standard 257 2 2 5 4 6" xfId="4932" xr:uid="{00000000-0005-0000-0000-00002E1B0000}"/>
    <cellStyle name="Standard 257 2 2 5 4 6 2" xfId="9342" xr:uid="{00000000-0005-0000-0000-00002F1B0000}"/>
    <cellStyle name="Standard 257 2 2 5 4 6 2 2" xfId="22578" xr:uid="{00000000-0005-0000-0000-0000301B0000}"/>
    <cellStyle name="Standard 257 2 2 5 4 6 2 2 2" xfId="49050" xr:uid="{00000000-0005-0000-0000-0000311B0000}"/>
    <cellStyle name="Standard 257 2 2 5 4 6 2 3" xfId="35814" xr:uid="{00000000-0005-0000-0000-0000321B0000}"/>
    <cellStyle name="Standard 257 2 2 5 4 6 3" xfId="15961" xr:uid="{00000000-0005-0000-0000-0000331B0000}"/>
    <cellStyle name="Standard 257 2 2 5 4 6 3 2" xfId="42433" xr:uid="{00000000-0005-0000-0000-0000341B0000}"/>
    <cellStyle name="Standard 257 2 2 5 4 6 4" xfId="31404" xr:uid="{00000000-0005-0000-0000-0000351B0000}"/>
    <cellStyle name="Standard 257 2 2 5 4 7" xfId="7137" xr:uid="{00000000-0005-0000-0000-0000361B0000}"/>
    <cellStyle name="Standard 257 2 2 5 4 7 2" xfId="20373" xr:uid="{00000000-0005-0000-0000-0000371B0000}"/>
    <cellStyle name="Standard 257 2 2 5 4 7 2 2" xfId="46845" xr:uid="{00000000-0005-0000-0000-0000381B0000}"/>
    <cellStyle name="Standard 257 2 2 5 4 7 3" xfId="33609" xr:uid="{00000000-0005-0000-0000-0000391B0000}"/>
    <cellStyle name="Standard 257 2 2 5 4 8" xfId="13756" xr:uid="{00000000-0005-0000-0000-00003A1B0000}"/>
    <cellStyle name="Standard 257 2 2 5 4 8 2" xfId="40228" xr:uid="{00000000-0005-0000-0000-00003B1B0000}"/>
    <cellStyle name="Standard 257 2 2 5 4 9" xfId="26992" xr:uid="{00000000-0005-0000-0000-00003C1B0000}"/>
    <cellStyle name="Standard 257 2 2 5 5" xfId="663" xr:uid="{00000000-0005-0000-0000-00003D1B0000}"/>
    <cellStyle name="Standard 257 2 2 5 5 2" xfId="1051" xr:uid="{00000000-0005-0000-0000-00003E1B0000}"/>
    <cellStyle name="Standard 257 2 2 5 5 2 2" xfId="1794" xr:uid="{00000000-0005-0000-0000-00003F1B0000}"/>
    <cellStyle name="Standard 257 2 2 5 5 2 2 2" xfId="4737" xr:uid="{00000000-0005-0000-0000-0000401B0000}"/>
    <cellStyle name="Standard 257 2 2 5 5 2 2 2 2" xfId="13559" xr:uid="{00000000-0005-0000-0000-0000411B0000}"/>
    <cellStyle name="Standard 257 2 2 5 5 2 2 2 2 2" xfId="26795" xr:uid="{00000000-0005-0000-0000-0000421B0000}"/>
    <cellStyle name="Standard 257 2 2 5 5 2 2 2 2 2 2" xfId="53267" xr:uid="{00000000-0005-0000-0000-0000431B0000}"/>
    <cellStyle name="Standard 257 2 2 5 5 2 2 2 2 3" xfId="40031" xr:uid="{00000000-0005-0000-0000-0000441B0000}"/>
    <cellStyle name="Standard 257 2 2 5 5 2 2 2 3" xfId="20178" xr:uid="{00000000-0005-0000-0000-0000451B0000}"/>
    <cellStyle name="Standard 257 2 2 5 5 2 2 2 3 2" xfId="46650" xr:uid="{00000000-0005-0000-0000-0000461B0000}"/>
    <cellStyle name="Standard 257 2 2 5 5 2 2 2 4" xfId="31209" xr:uid="{00000000-0005-0000-0000-0000471B0000}"/>
    <cellStyle name="Standard 257 2 2 5 5 2 2 3" xfId="6208" xr:uid="{00000000-0005-0000-0000-0000481B0000}"/>
    <cellStyle name="Standard 257 2 2 5 5 2 2 3 2" xfId="10618" xr:uid="{00000000-0005-0000-0000-0000491B0000}"/>
    <cellStyle name="Standard 257 2 2 5 5 2 2 3 2 2" xfId="23854" xr:uid="{00000000-0005-0000-0000-00004A1B0000}"/>
    <cellStyle name="Standard 257 2 2 5 5 2 2 3 2 2 2" xfId="50326" xr:uid="{00000000-0005-0000-0000-00004B1B0000}"/>
    <cellStyle name="Standard 257 2 2 5 5 2 2 3 2 3" xfId="37090" xr:uid="{00000000-0005-0000-0000-00004C1B0000}"/>
    <cellStyle name="Standard 257 2 2 5 5 2 2 3 3" xfId="17237" xr:uid="{00000000-0005-0000-0000-00004D1B0000}"/>
    <cellStyle name="Standard 257 2 2 5 5 2 2 3 3 2" xfId="43709" xr:uid="{00000000-0005-0000-0000-00004E1B0000}"/>
    <cellStyle name="Standard 257 2 2 5 5 2 2 3 4" xfId="32680" xr:uid="{00000000-0005-0000-0000-00004F1B0000}"/>
    <cellStyle name="Standard 257 2 2 5 5 2 2 4" xfId="9147" xr:uid="{00000000-0005-0000-0000-0000501B0000}"/>
    <cellStyle name="Standard 257 2 2 5 5 2 2 4 2" xfId="22383" xr:uid="{00000000-0005-0000-0000-0000511B0000}"/>
    <cellStyle name="Standard 257 2 2 5 5 2 2 4 2 2" xfId="48855" xr:uid="{00000000-0005-0000-0000-0000521B0000}"/>
    <cellStyle name="Standard 257 2 2 5 5 2 2 4 3" xfId="35619" xr:uid="{00000000-0005-0000-0000-0000531B0000}"/>
    <cellStyle name="Standard 257 2 2 5 5 2 2 5" xfId="15766" xr:uid="{00000000-0005-0000-0000-0000541B0000}"/>
    <cellStyle name="Standard 257 2 2 5 5 2 2 5 2" xfId="42238" xr:uid="{00000000-0005-0000-0000-0000551B0000}"/>
    <cellStyle name="Standard 257 2 2 5 5 2 2 6" xfId="28268" xr:uid="{00000000-0005-0000-0000-0000561B0000}"/>
    <cellStyle name="Standard 257 2 2 5 5 2 3" xfId="2530" xr:uid="{00000000-0005-0000-0000-0000571B0000}"/>
    <cellStyle name="Standard 257 2 2 5 5 2 3 2" xfId="4001" xr:uid="{00000000-0005-0000-0000-0000581B0000}"/>
    <cellStyle name="Standard 257 2 2 5 5 2 3 2 2" xfId="12823" xr:uid="{00000000-0005-0000-0000-0000591B0000}"/>
    <cellStyle name="Standard 257 2 2 5 5 2 3 2 2 2" xfId="26059" xr:uid="{00000000-0005-0000-0000-00005A1B0000}"/>
    <cellStyle name="Standard 257 2 2 5 5 2 3 2 2 2 2" xfId="52531" xr:uid="{00000000-0005-0000-0000-00005B1B0000}"/>
    <cellStyle name="Standard 257 2 2 5 5 2 3 2 2 3" xfId="39295" xr:uid="{00000000-0005-0000-0000-00005C1B0000}"/>
    <cellStyle name="Standard 257 2 2 5 5 2 3 2 3" xfId="19442" xr:uid="{00000000-0005-0000-0000-00005D1B0000}"/>
    <cellStyle name="Standard 257 2 2 5 5 2 3 2 3 2" xfId="45914" xr:uid="{00000000-0005-0000-0000-00005E1B0000}"/>
    <cellStyle name="Standard 257 2 2 5 5 2 3 2 4" xfId="30473" xr:uid="{00000000-0005-0000-0000-00005F1B0000}"/>
    <cellStyle name="Standard 257 2 2 5 5 2 3 3" xfId="6943" xr:uid="{00000000-0005-0000-0000-0000601B0000}"/>
    <cellStyle name="Standard 257 2 2 5 5 2 3 3 2" xfId="11353" xr:uid="{00000000-0005-0000-0000-0000611B0000}"/>
    <cellStyle name="Standard 257 2 2 5 5 2 3 3 2 2" xfId="24589" xr:uid="{00000000-0005-0000-0000-0000621B0000}"/>
    <cellStyle name="Standard 257 2 2 5 5 2 3 3 2 2 2" xfId="51061" xr:uid="{00000000-0005-0000-0000-0000631B0000}"/>
    <cellStyle name="Standard 257 2 2 5 5 2 3 3 2 3" xfId="37825" xr:uid="{00000000-0005-0000-0000-0000641B0000}"/>
    <cellStyle name="Standard 257 2 2 5 5 2 3 3 3" xfId="17972" xr:uid="{00000000-0005-0000-0000-0000651B0000}"/>
    <cellStyle name="Standard 257 2 2 5 5 2 3 3 3 2" xfId="44444" xr:uid="{00000000-0005-0000-0000-0000661B0000}"/>
    <cellStyle name="Standard 257 2 2 5 5 2 3 3 4" xfId="33415" xr:uid="{00000000-0005-0000-0000-0000671B0000}"/>
    <cellStyle name="Standard 257 2 2 5 5 2 3 4" xfId="8411" xr:uid="{00000000-0005-0000-0000-0000681B0000}"/>
    <cellStyle name="Standard 257 2 2 5 5 2 3 4 2" xfId="21647" xr:uid="{00000000-0005-0000-0000-0000691B0000}"/>
    <cellStyle name="Standard 257 2 2 5 5 2 3 4 2 2" xfId="48119" xr:uid="{00000000-0005-0000-0000-00006A1B0000}"/>
    <cellStyle name="Standard 257 2 2 5 5 2 3 4 3" xfId="34883" xr:uid="{00000000-0005-0000-0000-00006B1B0000}"/>
    <cellStyle name="Standard 257 2 2 5 5 2 3 5" xfId="15030" xr:uid="{00000000-0005-0000-0000-00006C1B0000}"/>
    <cellStyle name="Standard 257 2 2 5 5 2 3 5 2" xfId="41502" xr:uid="{00000000-0005-0000-0000-00006D1B0000}"/>
    <cellStyle name="Standard 257 2 2 5 5 2 3 6" xfId="29003" xr:uid="{00000000-0005-0000-0000-00006E1B0000}"/>
    <cellStyle name="Standard 257 2 2 5 5 2 4" xfId="3267" xr:uid="{00000000-0005-0000-0000-00006F1B0000}"/>
    <cellStyle name="Standard 257 2 2 5 5 2 4 2" xfId="12089" xr:uid="{00000000-0005-0000-0000-0000701B0000}"/>
    <cellStyle name="Standard 257 2 2 5 5 2 4 2 2" xfId="25325" xr:uid="{00000000-0005-0000-0000-0000711B0000}"/>
    <cellStyle name="Standard 257 2 2 5 5 2 4 2 2 2" xfId="51797" xr:uid="{00000000-0005-0000-0000-0000721B0000}"/>
    <cellStyle name="Standard 257 2 2 5 5 2 4 2 3" xfId="38561" xr:uid="{00000000-0005-0000-0000-0000731B0000}"/>
    <cellStyle name="Standard 257 2 2 5 5 2 4 3" xfId="18708" xr:uid="{00000000-0005-0000-0000-0000741B0000}"/>
    <cellStyle name="Standard 257 2 2 5 5 2 4 3 2" xfId="45180" xr:uid="{00000000-0005-0000-0000-0000751B0000}"/>
    <cellStyle name="Standard 257 2 2 5 5 2 4 4" xfId="29739" xr:uid="{00000000-0005-0000-0000-0000761B0000}"/>
    <cellStyle name="Standard 257 2 2 5 5 2 5" xfId="5472" xr:uid="{00000000-0005-0000-0000-0000771B0000}"/>
    <cellStyle name="Standard 257 2 2 5 5 2 5 2" xfId="9882" xr:uid="{00000000-0005-0000-0000-0000781B0000}"/>
    <cellStyle name="Standard 257 2 2 5 5 2 5 2 2" xfId="23118" xr:uid="{00000000-0005-0000-0000-0000791B0000}"/>
    <cellStyle name="Standard 257 2 2 5 5 2 5 2 2 2" xfId="49590" xr:uid="{00000000-0005-0000-0000-00007A1B0000}"/>
    <cellStyle name="Standard 257 2 2 5 5 2 5 2 3" xfId="36354" xr:uid="{00000000-0005-0000-0000-00007B1B0000}"/>
    <cellStyle name="Standard 257 2 2 5 5 2 5 3" xfId="16501" xr:uid="{00000000-0005-0000-0000-00007C1B0000}"/>
    <cellStyle name="Standard 257 2 2 5 5 2 5 3 2" xfId="42973" xr:uid="{00000000-0005-0000-0000-00007D1B0000}"/>
    <cellStyle name="Standard 257 2 2 5 5 2 5 4" xfId="31944" xr:uid="{00000000-0005-0000-0000-00007E1B0000}"/>
    <cellStyle name="Standard 257 2 2 5 5 2 6" xfId="7677" xr:uid="{00000000-0005-0000-0000-00007F1B0000}"/>
    <cellStyle name="Standard 257 2 2 5 5 2 6 2" xfId="20913" xr:uid="{00000000-0005-0000-0000-0000801B0000}"/>
    <cellStyle name="Standard 257 2 2 5 5 2 6 2 2" xfId="47385" xr:uid="{00000000-0005-0000-0000-0000811B0000}"/>
    <cellStyle name="Standard 257 2 2 5 5 2 6 3" xfId="34149" xr:uid="{00000000-0005-0000-0000-0000821B0000}"/>
    <cellStyle name="Standard 257 2 2 5 5 2 7" xfId="14296" xr:uid="{00000000-0005-0000-0000-0000831B0000}"/>
    <cellStyle name="Standard 257 2 2 5 5 2 7 2" xfId="40768" xr:uid="{00000000-0005-0000-0000-0000841B0000}"/>
    <cellStyle name="Standard 257 2 2 5 5 2 8" xfId="27532" xr:uid="{00000000-0005-0000-0000-0000851B0000}"/>
    <cellStyle name="Standard 257 2 2 5 5 3" xfId="1428" xr:uid="{00000000-0005-0000-0000-0000861B0000}"/>
    <cellStyle name="Standard 257 2 2 5 5 3 2" xfId="4371" xr:uid="{00000000-0005-0000-0000-0000871B0000}"/>
    <cellStyle name="Standard 257 2 2 5 5 3 2 2" xfId="13193" xr:uid="{00000000-0005-0000-0000-0000881B0000}"/>
    <cellStyle name="Standard 257 2 2 5 5 3 2 2 2" xfId="26429" xr:uid="{00000000-0005-0000-0000-0000891B0000}"/>
    <cellStyle name="Standard 257 2 2 5 5 3 2 2 2 2" xfId="52901" xr:uid="{00000000-0005-0000-0000-00008A1B0000}"/>
    <cellStyle name="Standard 257 2 2 5 5 3 2 2 3" xfId="39665" xr:uid="{00000000-0005-0000-0000-00008B1B0000}"/>
    <cellStyle name="Standard 257 2 2 5 5 3 2 3" xfId="19812" xr:uid="{00000000-0005-0000-0000-00008C1B0000}"/>
    <cellStyle name="Standard 257 2 2 5 5 3 2 3 2" xfId="46284" xr:uid="{00000000-0005-0000-0000-00008D1B0000}"/>
    <cellStyle name="Standard 257 2 2 5 5 3 2 4" xfId="30843" xr:uid="{00000000-0005-0000-0000-00008E1B0000}"/>
    <cellStyle name="Standard 257 2 2 5 5 3 3" xfId="5842" xr:uid="{00000000-0005-0000-0000-00008F1B0000}"/>
    <cellStyle name="Standard 257 2 2 5 5 3 3 2" xfId="10252" xr:uid="{00000000-0005-0000-0000-0000901B0000}"/>
    <cellStyle name="Standard 257 2 2 5 5 3 3 2 2" xfId="23488" xr:uid="{00000000-0005-0000-0000-0000911B0000}"/>
    <cellStyle name="Standard 257 2 2 5 5 3 3 2 2 2" xfId="49960" xr:uid="{00000000-0005-0000-0000-0000921B0000}"/>
    <cellStyle name="Standard 257 2 2 5 5 3 3 2 3" xfId="36724" xr:uid="{00000000-0005-0000-0000-0000931B0000}"/>
    <cellStyle name="Standard 257 2 2 5 5 3 3 3" xfId="16871" xr:uid="{00000000-0005-0000-0000-0000941B0000}"/>
    <cellStyle name="Standard 257 2 2 5 5 3 3 3 2" xfId="43343" xr:uid="{00000000-0005-0000-0000-0000951B0000}"/>
    <cellStyle name="Standard 257 2 2 5 5 3 3 4" xfId="32314" xr:uid="{00000000-0005-0000-0000-0000961B0000}"/>
    <cellStyle name="Standard 257 2 2 5 5 3 4" xfId="8781" xr:uid="{00000000-0005-0000-0000-0000971B0000}"/>
    <cellStyle name="Standard 257 2 2 5 5 3 4 2" xfId="22017" xr:uid="{00000000-0005-0000-0000-0000981B0000}"/>
    <cellStyle name="Standard 257 2 2 5 5 3 4 2 2" xfId="48489" xr:uid="{00000000-0005-0000-0000-0000991B0000}"/>
    <cellStyle name="Standard 257 2 2 5 5 3 4 3" xfId="35253" xr:uid="{00000000-0005-0000-0000-00009A1B0000}"/>
    <cellStyle name="Standard 257 2 2 5 5 3 5" xfId="15400" xr:uid="{00000000-0005-0000-0000-00009B1B0000}"/>
    <cellStyle name="Standard 257 2 2 5 5 3 5 2" xfId="41872" xr:uid="{00000000-0005-0000-0000-00009C1B0000}"/>
    <cellStyle name="Standard 257 2 2 5 5 3 6" xfId="27902" xr:uid="{00000000-0005-0000-0000-00009D1B0000}"/>
    <cellStyle name="Standard 257 2 2 5 5 4" xfId="2164" xr:uid="{00000000-0005-0000-0000-00009E1B0000}"/>
    <cellStyle name="Standard 257 2 2 5 5 4 2" xfId="3635" xr:uid="{00000000-0005-0000-0000-00009F1B0000}"/>
    <cellStyle name="Standard 257 2 2 5 5 4 2 2" xfId="12457" xr:uid="{00000000-0005-0000-0000-0000A01B0000}"/>
    <cellStyle name="Standard 257 2 2 5 5 4 2 2 2" xfId="25693" xr:uid="{00000000-0005-0000-0000-0000A11B0000}"/>
    <cellStyle name="Standard 257 2 2 5 5 4 2 2 2 2" xfId="52165" xr:uid="{00000000-0005-0000-0000-0000A21B0000}"/>
    <cellStyle name="Standard 257 2 2 5 5 4 2 2 3" xfId="38929" xr:uid="{00000000-0005-0000-0000-0000A31B0000}"/>
    <cellStyle name="Standard 257 2 2 5 5 4 2 3" xfId="19076" xr:uid="{00000000-0005-0000-0000-0000A41B0000}"/>
    <cellStyle name="Standard 257 2 2 5 5 4 2 3 2" xfId="45548" xr:uid="{00000000-0005-0000-0000-0000A51B0000}"/>
    <cellStyle name="Standard 257 2 2 5 5 4 2 4" xfId="30107" xr:uid="{00000000-0005-0000-0000-0000A61B0000}"/>
    <cellStyle name="Standard 257 2 2 5 5 4 3" xfId="6577" xr:uid="{00000000-0005-0000-0000-0000A71B0000}"/>
    <cellStyle name="Standard 257 2 2 5 5 4 3 2" xfId="10987" xr:uid="{00000000-0005-0000-0000-0000A81B0000}"/>
    <cellStyle name="Standard 257 2 2 5 5 4 3 2 2" xfId="24223" xr:uid="{00000000-0005-0000-0000-0000A91B0000}"/>
    <cellStyle name="Standard 257 2 2 5 5 4 3 2 2 2" xfId="50695" xr:uid="{00000000-0005-0000-0000-0000AA1B0000}"/>
    <cellStyle name="Standard 257 2 2 5 5 4 3 2 3" xfId="37459" xr:uid="{00000000-0005-0000-0000-0000AB1B0000}"/>
    <cellStyle name="Standard 257 2 2 5 5 4 3 3" xfId="17606" xr:uid="{00000000-0005-0000-0000-0000AC1B0000}"/>
    <cellStyle name="Standard 257 2 2 5 5 4 3 3 2" xfId="44078" xr:uid="{00000000-0005-0000-0000-0000AD1B0000}"/>
    <cellStyle name="Standard 257 2 2 5 5 4 3 4" xfId="33049" xr:uid="{00000000-0005-0000-0000-0000AE1B0000}"/>
    <cellStyle name="Standard 257 2 2 5 5 4 4" xfId="8045" xr:uid="{00000000-0005-0000-0000-0000AF1B0000}"/>
    <cellStyle name="Standard 257 2 2 5 5 4 4 2" xfId="21281" xr:uid="{00000000-0005-0000-0000-0000B01B0000}"/>
    <cellStyle name="Standard 257 2 2 5 5 4 4 2 2" xfId="47753" xr:uid="{00000000-0005-0000-0000-0000B11B0000}"/>
    <cellStyle name="Standard 257 2 2 5 5 4 4 3" xfId="34517" xr:uid="{00000000-0005-0000-0000-0000B21B0000}"/>
    <cellStyle name="Standard 257 2 2 5 5 4 5" xfId="14664" xr:uid="{00000000-0005-0000-0000-0000B31B0000}"/>
    <cellStyle name="Standard 257 2 2 5 5 4 5 2" xfId="41136" xr:uid="{00000000-0005-0000-0000-0000B41B0000}"/>
    <cellStyle name="Standard 257 2 2 5 5 4 6" xfId="28637" xr:uid="{00000000-0005-0000-0000-0000B51B0000}"/>
    <cellStyle name="Standard 257 2 2 5 5 5" xfId="2901" xr:uid="{00000000-0005-0000-0000-0000B61B0000}"/>
    <cellStyle name="Standard 257 2 2 5 5 5 2" xfId="11723" xr:uid="{00000000-0005-0000-0000-0000B71B0000}"/>
    <cellStyle name="Standard 257 2 2 5 5 5 2 2" xfId="24959" xr:uid="{00000000-0005-0000-0000-0000B81B0000}"/>
    <cellStyle name="Standard 257 2 2 5 5 5 2 2 2" xfId="51431" xr:uid="{00000000-0005-0000-0000-0000B91B0000}"/>
    <cellStyle name="Standard 257 2 2 5 5 5 2 3" xfId="38195" xr:uid="{00000000-0005-0000-0000-0000BA1B0000}"/>
    <cellStyle name="Standard 257 2 2 5 5 5 3" xfId="18342" xr:uid="{00000000-0005-0000-0000-0000BB1B0000}"/>
    <cellStyle name="Standard 257 2 2 5 5 5 3 2" xfId="44814" xr:uid="{00000000-0005-0000-0000-0000BC1B0000}"/>
    <cellStyle name="Standard 257 2 2 5 5 5 4" xfId="29373" xr:uid="{00000000-0005-0000-0000-0000BD1B0000}"/>
    <cellStyle name="Standard 257 2 2 5 5 6" xfId="5106" xr:uid="{00000000-0005-0000-0000-0000BE1B0000}"/>
    <cellStyle name="Standard 257 2 2 5 5 6 2" xfId="9516" xr:uid="{00000000-0005-0000-0000-0000BF1B0000}"/>
    <cellStyle name="Standard 257 2 2 5 5 6 2 2" xfId="22752" xr:uid="{00000000-0005-0000-0000-0000C01B0000}"/>
    <cellStyle name="Standard 257 2 2 5 5 6 2 2 2" xfId="49224" xr:uid="{00000000-0005-0000-0000-0000C11B0000}"/>
    <cellStyle name="Standard 257 2 2 5 5 6 2 3" xfId="35988" xr:uid="{00000000-0005-0000-0000-0000C21B0000}"/>
    <cellStyle name="Standard 257 2 2 5 5 6 3" xfId="16135" xr:uid="{00000000-0005-0000-0000-0000C31B0000}"/>
    <cellStyle name="Standard 257 2 2 5 5 6 3 2" xfId="42607" xr:uid="{00000000-0005-0000-0000-0000C41B0000}"/>
    <cellStyle name="Standard 257 2 2 5 5 6 4" xfId="31578" xr:uid="{00000000-0005-0000-0000-0000C51B0000}"/>
    <cellStyle name="Standard 257 2 2 5 5 7" xfId="7311" xr:uid="{00000000-0005-0000-0000-0000C61B0000}"/>
    <cellStyle name="Standard 257 2 2 5 5 7 2" xfId="20547" xr:uid="{00000000-0005-0000-0000-0000C71B0000}"/>
    <cellStyle name="Standard 257 2 2 5 5 7 2 2" xfId="47019" xr:uid="{00000000-0005-0000-0000-0000C81B0000}"/>
    <cellStyle name="Standard 257 2 2 5 5 7 3" xfId="33783" xr:uid="{00000000-0005-0000-0000-0000C91B0000}"/>
    <cellStyle name="Standard 257 2 2 5 5 8" xfId="13930" xr:uid="{00000000-0005-0000-0000-0000CA1B0000}"/>
    <cellStyle name="Standard 257 2 2 5 5 8 2" xfId="40402" xr:uid="{00000000-0005-0000-0000-0000CB1B0000}"/>
    <cellStyle name="Standard 257 2 2 5 5 9" xfId="27166" xr:uid="{00000000-0005-0000-0000-0000CC1B0000}"/>
    <cellStyle name="Standard 257 2 2 5 6" xfId="700" xr:uid="{00000000-0005-0000-0000-0000CD1B0000}"/>
    <cellStyle name="Standard 257 2 2 5 6 2" xfId="1450" xr:uid="{00000000-0005-0000-0000-0000CE1B0000}"/>
    <cellStyle name="Standard 257 2 2 5 6 2 2" xfId="4393" xr:uid="{00000000-0005-0000-0000-0000CF1B0000}"/>
    <cellStyle name="Standard 257 2 2 5 6 2 2 2" xfId="13215" xr:uid="{00000000-0005-0000-0000-0000D01B0000}"/>
    <cellStyle name="Standard 257 2 2 5 6 2 2 2 2" xfId="26451" xr:uid="{00000000-0005-0000-0000-0000D11B0000}"/>
    <cellStyle name="Standard 257 2 2 5 6 2 2 2 2 2" xfId="52923" xr:uid="{00000000-0005-0000-0000-0000D21B0000}"/>
    <cellStyle name="Standard 257 2 2 5 6 2 2 2 3" xfId="39687" xr:uid="{00000000-0005-0000-0000-0000D31B0000}"/>
    <cellStyle name="Standard 257 2 2 5 6 2 2 3" xfId="19834" xr:uid="{00000000-0005-0000-0000-0000D41B0000}"/>
    <cellStyle name="Standard 257 2 2 5 6 2 2 3 2" xfId="46306" xr:uid="{00000000-0005-0000-0000-0000D51B0000}"/>
    <cellStyle name="Standard 257 2 2 5 6 2 2 4" xfId="30865" xr:uid="{00000000-0005-0000-0000-0000D61B0000}"/>
    <cellStyle name="Standard 257 2 2 5 6 2 3" xfId="5864" xr:uid="{00000000-0005-0000-0000-0000D71B0000}"/>
    <cellStyle name="Standard 257 2 2 5 6 2 3 2" xfId="10274" xr:uid="{00000000-0005-0000-0000-0000D81B0000}"/>
    <cellStyle name="Standard 257 2 2 5 6 2 3 2 2" xfId="23510" xr:uid="{00000000-0005-0000-0000-0000D91B0000}"/>
    <cellStyle name="Standard 257 2 2 5 6 2 3 2 2 2" xfId="49982" xr:uid="{00000000-0005-0000-0000-0000DA1B0000}"/>
    <cellStyle name="Standard 257 2 2 5 6 2 3 2 3" xfId="36746" xr:uid="{00000000-0005-0000-0000-0000DB1B0000}"/>
    <cellStyle name="Standard 257 2 2 5 6 2 3 3" xfId="16893" xr:uid="{00000000-0005-0000-0000-0000DC1B0000}"/>
    <cellStyle name="Standard 257 2 2 5 6 2 3 3 2" xfId="43365" xr:uid="{00000000-0005-0000-0000-0000DD1B0000}"/>
    <cellStyle name="Standard 257 2 2 5 6 2 3 4" xfId="32336" xr:uid="{00000000-0005-0000-0000-0000DE1B0000}"/>
    <cellStyle name="Standard 257 2 2 5 6 2 4" xfId="8803" xr:uid="{00000000-0005-0000-0000-0000DF1B0000}"/>
    <cellStyle name="Standard 257 2 2 5 6 2 4 2" xfId="22039" xr:uid="{00000000-0005-0000-0000-0000E01B0000}"/>
    <cellStyle name="Standard 257 2 2 5 6 2 4 2 2" xfId="48511" xr:uid="{00000000-0005-0000-0000-0000E11B0000}"/>
    <cellStyle name="Standard 257 2 2 5 6 2 4 3" xfId="35275" xr:uid="{00000000-0005-0000-0000-0000E21B0000}"/>
    <cellStyle name="Standard 257 2 2 5 6 2 5" xfId="15422" xr:uid="{00000000-0005-0000-0000-0000E31B0000}"/>
    <cellStyle name="Standard 257 2 2 5 6 2 5 2" xfId="41894" xr:uid="{00000000-0005-0000-0000-0000E41B0000}"/>
    <cellStyle name="Standard 257 2 2 5 6 2 6" xfId="27924" xr:uid="{00000000-0005-0000-0000-0000E51B0000}"/>
    <cellStyle name="Standard 257 2 2 5 6 3" xfId="2186" xr:uid="{00000000-0005-0000-0000-0000E61B0000}"/>
    <cellStyle name="Standard 257 2 2 5 6 3 2" xfId="3657" xr:uid="{00000000-0005-0000-0000-0000E71B0000}"/>
    <cellStyle name="Standard 257 2 2 5 6 3 2 2" xfId="12479" xr:uid="{00000000-0005-0000-0000-0000E81B0000}"/>
    <cellStyle name="Standard 257 2 2 5 6 3 2 2 2" xfId="25715" xr:uid="{00000000-0005-0000-0000-0000E91B0000}"/>
    <cellStyle name="Standard 257 2 2 5 6 3 2 2 2 2" xfId="52187" xr:uid="{00000000-0005-0000-0000-0000EA1B0000}"/>
    <cellStyle name="Standard 257 2 2 5 6 3 2 2 3" xfId="38951" xr:uid="{00000000-0005-0000-0000-0000EB1B0000}"/>
    <cellStyle name="Standard 257 2 2 5 6 3 2 3" xfId="19098" xr:uid="{00000000-0005-0000-0000-0000EC1B0000}"/>
    <cellStyle name="Standard 257 2 2 5 6 3 2 3 2" xfId="45570" xr:uid="{00000000-0005-0000-0000-0000ED1B0000}"/>
    <cellStyle name="Standard 257 2 2 5 6 3 2 4" xfId="30129" xr:uid="{00000000-0005-0000-0000-0000EE1B0000}"/>
    <cellStyle name="Standard 257 2 2 5 6 3 3" xfId="6599" xr:uid="{00000000-0005-0000-0000-0000EF1B0000}"/>
    <cellStyle name="Standard 257 2 2 5 6 3 3 2" xfId="11009" xr:uid="{00000000-0005-0000-0000-0000F01B0000}"/>
    <cellStyle name="Standard 257 2 2 5 6 3 3 2 2" xfId="24245" xr:uid="{00000000-0005-0000-0000-0000F11B0000}"/>
    <cellStyle name="Standard 257 2 2 5 6 3 3 2 2 2" xfId="50717" xr:uid="{00000000-0005-0000-0000-0000F21B0000}"/>
    <cellStyle name="Standard 257 2 2 5 6 3 3 2 3" xfId="37481" xr:uid="{00000000-0005-0000-0000-0000F31B0000}"/>
    <cellStyle name="Standard 257 2 2 5 6 3 3 3" xfId="17628" xr:uid="{00000000-0005-0000-0000-0000F41B0000}"/>
    <cellStyle name="Standard 257 2 2 5 6 3 3 3 2" xfId="44100" xr:uid="{00000000-0005-0000-0000-0000F51B0000}"/>
    <cellStyle name="Standard 257 2 2 5 6 3 3 4" xfId="33071" xr:uid="{00000000-0005-0000-0000-0000F61B0000}"/>
    <cellStyle name="Standard 257 2 2 5 6 3 4" xfId="8067" xr:uid="{00000000-0005-0000-0000-0000F71B0000}"/>
    <cellStyle name="Standard 257 2 2 5 6 3 4 2" xfId="21303" xr:uid="{00000000-0005-0000-0000-0000F81B0000}"/>
    <cellStyle name="Standard 257 2 2 5 6 3 4 2 2" xfId="47775" xr:uid="{00000000-0005-0000-0000-0000F91B0000}"/>
    <cellStyle name="Standard 257 2 2 5 6 3 4 3" xfId="34539" xr:uid="{00000000-0005-0000-0000-0000FA1B0000}"/>
    <cellStyle name="Standard 257 2 2 5 6 3 5" xfId="14686" xr:uid="{00000000-0005-0000-0000-0000FB1B0000}"/>
    <cellStyle name="Standard 257 2 2 5 6 3 5 2" xfId="41158" xr:uid="{00000000-0005-0000-0000-0000FC1B0000}"/>
    <cellStyle name="Standard 257 2 2 5 6 3 6" xfId="28659" xr:uid="{00000000-0005-0000-0000-0000FD1B0000}"/>
    <cellStyle name="Standard 257 2 2 5 6 4" xfId="2923" xr:uid="{00000000-0005-0000-0000-0000FE1B0000}"/>
    <cellStyle name="Standard 257 2 2 5 6 4 2" xfId="11745" xr:uid="{00000000-0005-0000-0000-0000FF1B0000}"/>
    <cellStyle name="Standard 257 2 2 5 6 4 2 2" xfId="24981" xr:uid="{00000000-0005-0000-0000-0000001C0000}"/>
    <cellStyle name="Standard 257 2 2 5 6 4 2 2 2" xfId="51453" xr:uid="{00000000-0005-0000-0000-0000011C0000}"/>
    <cellStyle name="Standard 257 2 2 5 6 4 2 3" xfId="38217" xr:uid="{00000000-0005-0000-0000-0000021C0000}"/>
    <cellStyle name="Standard 257 2 2 5 6 4 3" xfId="18364" xr:uid="{00000000-0005-0000-0000-0000031C0000}"/>
    <cellStyle name="Standard 257 2 2 5 6 4 3 2" xfId="44836" xr:uid="{00000000-0005-0000-0000-0000041C0000}"/>
    <cellStyle name="Standard 257 2 2 5 6 4 4" xfId="29395" xr:uid="{00000000-0005-0000-0000-0000051C0000}"/>
    <cellStyle name="Standard 257 2 2 5 6 5" xfId="5128" xr:uid="{00000000-0005-0000-0000-0000061C0000}"/>
    <cellStyle name="Standard 257 2 2 5 6 5 2" xfId="9538" xr:uid="{00000000-0005-0000-0000-0000071C0000}"/>
    <cellStyle name="Standard 257 2 2 5 6 5 2 2" xfId="22774" xr:uid="{00000000-0005-0000-0000-0000081C0000}"/>
    <cellStyle name="Standard 257 2 2 5 6 5 2 2 2" xfId="49246" xr:uid="{00000000-0005-0000-0000-0000091C0000}"/>
    <cellStyle name="Standard 257 2 2 5 6 5 2 3" xfId="36010" xr:uid="{00000000-0005-0000-0000-00000A1C0000}"/>
    <cellStyle name="Standard 257 2 2 5 6 5 3" xfId="16157" xr:uid="{00000000-0005-0000-0000-00000B1C0000}"/>
    <cellStyle name="Standard 257 2 2 5 6 5 3 2" xfId="42629" xr:uid="{00000000-0005-0000-0000-00000C1C0000}"/>
    <cellStyle name="Standard 257 2 2 5 6 5 4" xfId="31600" xr:uid="{00000000-0005-0000-0000-00000D1C0000}"/>
    <cellStyle name="Standard 257 2 2 5 6 6" xfId="7333" xr:uid="{00000000-0005-0000-0000-00000E1C0000}"/>
    <cellStyle name="Standard 257 2 2 5 6 6 2" xfId="20569" xr:uid="{00000000-0005-0000-0000-00000F1C0000}"/>
    <cellStyle name="Standard 257 2 2 5 6 6 2 2" xfId="47041" xr:uid="{00000000-0005-0000-0000-0000101C0000}"/>
    <cellStyle name="Standard 257 2 2 5 6 6 3" xfId="33805" xr:uid="{00000000-0005-0000-0000-0000111C0000}"/>
    <cellStyle name="Standard 257 2 2 5 6 7" xfId="13952" xr:uid="{00000000-0005-0000-0000-0000121C0000}"/>
    <cellStyle name="Standard 257 2 2 5 6 7 2" xfId="40424" xr:uid="{00000000-0005-0000-0000-0000131C0000}"/>
    <cellStyle name="Standard 257 2 2 5 6 8" xfId="27188" xr:uid="{00000000-0005-0000-0000-0000141C0000}"/>
    <cellStyle name="Standard 257 2 2 5 7" xfId="1084" xr:uid="{00000000-0005-0000-0000-0000151C0000}"/>
    <cellStyle name="Standard 257 2 2 5 7 2" xfId="4027" xr:uid="{00000000-0005-0000-0000-0000161C0000}"/>
    <cellStyle name="Standard 257 2 2 5 7 2 2" xfId="12849" xr:uid="{00000000-0005-0000-0000-0000171C0000}"/>
    <cellStyle name="Standard 257 2 2 5 7 2 2 2" xfId="26085" xr:uid="{00000000-0005-0000-0000-0000181C0000}"/>
    <cellStyle name="Standard 257 2 2 5 7 2 2 2 2" xfId="52557" xr:uid="{00000000-0005-0000-0000-0000191C0000}"/>
    <cellStyle name="Standard 257 2 2 5 7 2 2 3" xfId="39321" xr:uid="{00000000-0005-0000-0000-00001A1C0000}"/>
    <cellStyle name="Standard 257 2 2 5 7 2 3" xfId="19468" xr:uid="{00000000-0005-0000-0000-00001B1C0000}"/>
    <cellStyle name="Standard 257 2 2 5 7 2 3 2" xfId="45940" xr:uid="{00000000-0005-0000-0000-00001C1C0000}"/>
    <cellStyle name="Standard 257 2 2 5 7 2 4" xfId="30499" xr:uid="{00000000-0005-0000-0000-00001D1C0000}"/>
    <cellStyle name="Standard 257 2 2 5 7 3" xfId="5498" xr:uid="{00000000-0005-0000-0000-00001E1C0000}"/>
    <cellStyle name="Standard 257 2 2 5 7 3 2" xfId="9908" xr:uid="{00000000-0005-0000-0000-00001F1C0000}"/>
    <cellStyle name="Standard 257 2 2 5 7 3 2 2" xfId="23144" xr:uid="{00000000-0005-0000-0000-0000201C0000}"/>
    <cellStyle name="Standard 257 2 2 5 7 3 2 2 2" xfId="49616" xr:uid="{00000000-0005-0000-0000-0000211C0000}"/>
    <cellStyle name="Standard 257 2 2 5 7 3 2 3" xfId="36380" xr:uid="{00000000-0005-0000-0000-0000221C0000}"/>
    <cellStyle name="Standard 257 2 2 5 7 3 3" xfId="16527" xr:uid="{00000000-0005-0000-0000-0000231C0000}"/>
    <cellStyle name="Standard 257 2 2 5 7 3 3 2" xfId="42999" xr:uid="{00000000-0005-0000-0000-0000241C0000}"/>
    <cellStyle name="Standard 257 2 2 5 7 3 4" xfId="31970" xr:uid="{00000000-0005-0000-0000-0000251C0000}"/>
    <cellStyle name="Standard 257 2 2 5 7 4" xfId="8437" xr:uid="{00000000-0005-0000-0000-0000261C0000}"/>
    <cellStyle name="Standard 257 2 2 5 7 4 2" xfId="21673" xr:uid="{00000000-0005-0000-0000-0000271C0000}"/>
    <cellStyle name="Standard 257 2 2 5 7 4 2 2" xfId="48145" xr:uid="{00000000-0005-0000-0000-0000281C0000}"/>
    <cellStyle name="Standard 257 2 2 5 7 4 3" xfId="34909" xr:uid="{00000000-0005-0000-0000-0000291C0000}"/>
    <cellStyle name="Standard 257 2 2 5 7 5" xfId="15056" xr:uid="{00000000-0005-0000-0000-00002A1C0000}"/>
    <cellStyle name="Standard 257 2 2 5 7 5 2" xfId="41528" xr:uid="{00000000-0005-0000-0000-00002B1C0000}"/>
    <cellStyle name="Standard 257 2 2 5 7 6" xfId="27558" xr:uid="{00000000-0005-0000-0000-00002C1C0000}"/>
    <cellStyle name="Standard 257 2 2 5 8" xfId="1820" xr:uid="{00000000-0005-0000-0000-00002D1C0000}"/>
    <cellStyle name="Standard 257 2 2 5 8 2" xfId="3291" xr:uid="{00000000-0005-0000-0000-00002E1C0000}"/>
    <cellStyle name="Standard 257 2 2 5 8 2 2" xfId="12113" xr:uid="{00000000-0005-0000-0000-00002F1C0000}"/>
    <cellStyle name="Standard 257 2 2 5 8 2 2 2" xfId="25349" xr:uid="{00000000-0005-0000-0000-0000301C0000}"/>
    <cellStyle name="Standard 257 2 2 5 8 2 2 2 2" xfId="51821" xr:uid="{00000000-0005-0000-0000-0000311C0000}"/>
    <cellStyle name="Standard 257 2 2 5 8 2 2 3" xfId="38585" xr:uid="{00000000-0005-0000-0000-0000321C0000}"/>
    <cellStyle name="Standard 257 2 2 5 8 2 3" xfId="18732" xr:uid="{00000000-0005-0000-0000-0000331C0000}"/>
    <cellStyle name="Standard 257 2 2 5 8 2 3 2" xfId="45204" xr:uid="{00000000-0005-0000-0000-0000341C0000}"/>
    <cellStyle name="Standard 257 2 2 5 8 2 4" xfId="29763" xr:uid="{00000000-0005-0000-0000-0000351C0000}"/>
    <cellStyle name="Standard 257 2 2 5 8 3" xfId="6233" xr:uid="{00000000-0005-0000-0000-0000361C0000}"/>
    <cellStyle name="Standard 257 2 2 5 8 3 2" xfId="10643" xr:uid="{00000000-0005-0000-0000-0000371C0000}"/>
    <cellStyle name="Standard 257 2 2 5 8 3 2 2" xfId="23879" xr:uid="{00000000-0005-0000-0000-0000381C0000}"/>
    <cellStyle name="Standard 257 2 2 5 8 3 2 2 2" xfId="50351" xr:uid="{00000000-0005-0000-0000-0000391C0000}"/>
    <cellStyle name="Standard 257 2 2 5 8 3 2 3" xfId="37115" xr:uid="{00000000-0005-0000-0000-00003A1C0000}"/>
    <cellStyle name="Standard 257 2 2 5 8 3 3" xfId="17262" xr:uid="{00000000-0005-0000-0000-00003B1C0000}"/>
    <cellStyle name="Standard 257 2 2 5 8 3 3 2" xfId="43734" xr:uid="{00000000-0005-0000-0000-00003C1C0000}"/>
    <cellStyle name="Standard 257 2 2 5 8 3 4" xfId="32705" xr:uid="{00000000-0005-0000-0000-00003D1C0000}"/>
    <cellStyle name="Standard 257 2 2 5 8 4" xfId="7701" xr:uid="{00000000-0005-0000-0000-00003E1C0000}"/>
    <cellStyle name="Standard 257 2 2 5 8 4 2" xfId="20937" xr:uid="{00000000-0005-0000-0000-00003F1C0000}"/>
    <cellStyle name="Standard 257 2 2 5 8 4 2 2" xfId="47409" xr:uid="{00000000-0005-0000-0000-0000401C0000}"/>
    <cellStyle name="Standard 257 2 2 5 8 4 3" xfId="34173" xr:uid="{00000000-0005-0000-0000-0000411C0000}"/>
    <cellStyle name="Standard 257 2 2 5 8 5" xfId="14320" xr:uid="{00000000-0005-0000-0000-0000421C0000}"/>
    <cellStyle name="Standard 257 2 2 5 8 5 2" xfId="40792" xr:uid="{00000000-0005-0000-0000-0000431C0000}"/>
    <cellStyle name="Standard 257 2 2 5 8 6" xfId="28293" xr:uid="{00000000-0005-0000-0000-0000441C0000}"/>
    <cellStyle name="Standard 257 2 2 5 9" xfId="2557" xr:uid="{00000000-0005-0000-0000-0000451C0000}"/>
    <cellStyle name="Standard 257 2 2 5 9 2" xfId="11379" xr:uid="{00000000-0005-0000-0000-0000461C0000}"/>
    <cellStyle name="Standard 257 2 2 5 9 2 2" xfId="24615" xr:uid="{00000000-0005-0000-0000-0000471C0000}"/>
    <cellStyle name="Standard 257 2 2 5 9 2 2 2" xfId="51087" xr:uid="{00000000-0005-0000-0000-0000481C0000}"/>
    <cellStyle name="Standard 257 2 2 5 9 2 3" xfId="37851" xr:uid="{00000000-0005-0000-0000-0000491C0000}"/>
    <cellStyle name="Standard 257 2 2 5 9 3" xfId="17998" xr:uid="{00000000-0005-0000-0000-00004A1C0000}"/>
    <cellStyle name="Standard 257 2 2 5 9 3 2" xfId="44470" xr:uid="{00000000-0005-0000-0000-00004B1C0000}"/>
    <cellStyle name="Standard 257 2 2 5 9 4" xfId="29029" xr:uid="{00000000-0005-0000-0000-00004C1C0000}"/>
    <cellStyle name="Standard 257 2 2 6" xfId="331" xr:uid="{00000000-0005-0000-0000-00004D1C0000}"/>
    <cellStyle name="Standard 257 2 2 6 10" xfId="13617" xr:uid="{00000000-0005-0000-0000-00004E1C0000}"/>
    <cellStyle name="Standard 257 2 2 6 10 2" xfId="40089" xr:uid="{00000000-0005-0000-0000-00004F1C0000}"/>
    <cellStyle name="Standard 257 2 2 6 11" xfId="26853" xr:uid="{00000000-0005-0000-0000-0000501C0000}"/>
    <cellStyle name="Standard 257 2 2 6 2" xfId="419" xr:uid="{00000000-0005-0000-0000-0000511C0000}"/>
    <cellStyle name="Standard 257 2 2 6 2 10" xfId="26934" xr:uid="{00000000-0005-0000-0000-0000521C0000}"/>
    <cellStyle name="Standard 257 2 2 6 2 2" xfId="595" xr:uid="{00000000-0005-0000-0000-0000531C0000}"/>
    <cellStyle name="Standard 257 2 2 6 2 2 2" xfId="984" xr:uid="{00000000-0005-0000-0000-0000541C0000}"/>
    <cellStyle name="Standard 257 2 2 6 2 2 2 2" xfId="1733" xr:uid="{00000000-0005-0000-0000-0000551C0000}"/>
    <cellStyle name="Standard 257 2 2 6 2 2 2 2 2" xfId="4676" xr:uid="{00000000-0005-0000-0000-0000561C0000}"/>
    <cellStyle name="Standard 257 2 2 6 2 2 2 2 2 2" xfId="13498" xr:uid="{00000000-0005-0000-0000-0000571C0000}"/>
    <cellStyle name="Standard 257 2 2 6 2 2 2 2 2 2 2" xfId="26734" xr:uid="{00000000-0005-0000-0000-0000581C0000}"/>
    <cellStyle name="Standard 257 2 2 6 2 2 2 2 2 2 2 2" xfId="53206" xr:uid="{00000000-0005-0000-0000-0000591C0000}"/>
    <cellStyle name="Standard 257 2 2 6 2 2 2 2 2 2 3" xfId="39970" xr:uid="{00000000-0005-0000-0000-00005A1C0000}"/>
    <cellStyle name="Standard 257 2 2 6 2 2 2 2 2 3" xfId="20117" xr:uid="{00000000-0005-0000-0000-00005B1C0000}"/>
    <cellStyle name="Standard 257 2 2 6 2 2 2 2 2 3 2" xfId="46589" xr:uid="{00000000-0005-0000-0000-00005C1C0000}"/>
    <cellStyle name="Standard 257 2 2 6 2 2 2 2 2 4" xfId="31148" xr:uid="{00000000-0005-0000-0000-00005D1C0000}"/>
    <cellStyle name="Standard 257 2 2 6 2 2 2 2 3" xfId="6147" xr:uid="{00000000-0005-0000-0000-00005E1C0000}"/>
    <cellStyle name="Standard 257 2 2 6 2 2 2 2 3 2" xfId="10557" xr:uid="{00000000-0005-0000-0000-00005F1C0000}"/>
    <cellStyle name="Standard 257 2 2 6 2 2 2 2 3 2 2" xfId="23793" xr:uid="{00000000-0005-0000-0000-0000601C0000}"/>
    <cellStyle name="Standard 257 2 2 6 2 2 2 2 3 2 2 2" xfId="50265" xr:uid="{00000000-0005-0000-0000-0000611C0000}"/>
    <cellStyle name="Standard 257 2 2 6 2 2 2 2 3 2 3" xfId="37029" xr:uid="{00000000-0005-0000-0000-0000621C0000}"/>
    <cellStyle name="Standard 257 2 2 6 2 2 2 2 3 3" xfId="17176" xr:uid="{00000000-0005-0000-0000-0000631C0000}"/>
    <cellStyle name="Standard 257 2 2 6 2 2 2 2 3 3 2" xfId="43648" xr:uid="{00000000-0005-0000-0000-0000641C0000}"/>
    <cellStyle name="Standard 257 2 2 6 2 2 2 2 3 4" xfId="32619" xr:uid="{00000000-0005-0000-0000-0000651C0000}"/>
    <cellStyle name="Standard 257 2 2 6 2 2 2 2 4" xfId="9086" xr:uid="{00000000-0005-0000-0000-0000661C0000}"/>
    <cellStyle name="Standard 257 2 2 6 2 2 2 2 4 2" xfId="22322" xr:uid="{00000000-0005-0000-0000-0000671C0000}"/>
    <cellStyle name="Standard 257 2 2 6 2 2 2 2 4 2 2" xfId="48794" xr:uid="{00000000-0005-0000-0000-0000681C0000}"/>
    <cellStyle name="Standard 257 2 2 6 2 2 2 2 4 3" xfId="35558" xr:uid="{00000000-0005-0000-0000-0000691C0000}"/>
    <cellStyle name="Standard 257 2 2 6 2 2 2 2 5" xfId="15705" xr:uid="{00000000-0005-0000-0000-00006A1C0000}"/>
    <cellStyle name="Standard 257 2 2 6 2 2 2 2 5 2" xfId="42177" xr:uid="{00000000-0005-0000-0000-00006B1C0000}"/>
    <cellStyle name="Standard 257 2 2 6 2 2 2 2 6" xfId="28207" xr:uid="{00000000-0005-0000-0000-00006C1C0000}"/>
    <cellStyle name="Standard 257 2 2 6 2 2 2 3" xfId="2469" xr:uid="{00000000-0005-0000-0000-00006D1C0000}"/>
    <cellStyle name="Standard 257 2 2 6 2 2 2 3 2" xfId="3940" xr:uid="{00000000-0005-0000-0000-00006E1C0000}"/>
    <cellStyle name="Standard 257 2 2 6 2 2 2 3 2 2" xfId="12762" xr:uid="{00000000-0005-0000-0000-00006F1C0000}"/>
    <cellStyle name="Standard 257 2 2 6 2 2 2 3 2 2 2" xfId="25998" xr:uid="{00000000-0005-0000-0000-0000701C0000}"/>
    <cellStyle name="Standard 257 2 2 6 2 2 2 3 2 2 2 2" xfId="52470" xr:uid="{00000000-0005-0000-0000-0000711C0000}"/>
    <cellStyle name="Standard 257 2 2 6 2 2 2 3 2 2 3" xfId="39234" xr:uid="{00000000-0005-0000-0000-0000721C0000}"/>
    <cellStyle name="Standard 257 2 2 6 2 2 2 3 2 3" xfId="19381" xr:uid="{00000000-0005-0000-0000-0000731C0000}"/>
    <cellStyle name="Standard 257 2 2 6 2 2 2 3 2 3 2" xfId="45853" xr:uid="{00000000-0005-0000-0000-0000741C0000}"/>
    <cellStyle name="Standard 257 2 2 6 2 2 2 3 2 4" xfId="30412" xr:uid="{00000000-0005-0000-0000-0000751C0000}"/>
    <cellStyle name="Standard 257 2 2 6 2 2 2 3 3" xfId="6882" xr:uid="{00000000-0005-0000-0000-0000761C0000}"/>
    <cellStyle name="Standard 257 2 2 6 2 2 2 3 3 2" xfId="11292" xr:uid="{00000000-0005-0000-0000-0000771C0000}"/>
    <cellStyle name="Standard 257 2 2 6 2 2 2 3 3 2 2" xfId="24528" xr:uid="{00000000-0005-0000-0000-0000781C0000}"/>
    <cellStyle name="Standard 257 2 2 6 2 2 2 3 3 2 2 2" xfId="51000" xr:uid="{00000000-0005-0000-0000-0000791C0000}"/>
    <cellStyle name="Standard 257 2 2 6 2 2 2 3 3 2 3" xfId="37764" xr:uid="{00000000-0005-0000-0000-00007A1C0000}"/>
    <cellStyle name="Standard 257 2 2 6 2 2 2 3 3 3" xfId="17911" xr:uid="{00000000-0005-0000-0000-00007B1C0000}"/>
    <cellStyle name="Standard 257 2 2 6 2 2 2 3 3 3 2" xfId="44383" xr:uid="{00000000-0005-0000-0000-00007C1C0000}"/>
    <cellStyle name="Standard 257 2 2 6 2 2 2 3 3 4" xfId="33354" xr:uid="{00000000-0005-0000-0000-00007D1C0000}"/>
    <cellStyle name="Standard 257 2 2 6 2 2 2 3 4" xfId="8350" xr:uid="{00000000-0005-0000-0000-00007E1C0000}"/>
    <cellStyle name="Standard 257 2 2 6 2 2 2 3 4 2" xfId="21586" xr:uid="{00000000-0005-0000-0000-00007F1C0000}"/>
    <cellStyle name="Standard 257 2 2 6 2 2 2 3 4 2 2" xfId="48058" xr:uid="{00000000-0005-0000-0000-0000801C0000}"/>
    <cellStyle name="Standard 257 2 2 6 2 2 2 3 4 3" xfId="34822" xr:uid="{00000000-0005-0000-0000-0000811C0000}"/>
    <cellStyle name="Standard 257 2 2 6 2 2 2 3 5" xfId="14969" xr:uid="{00000000-0005-0000-0000-0000821C0000}"/>
    <cellStyle name="Standard 257 2 2 6 2 2 2 3 5 2" xfId="41441" xr:uid="{00000000-0005-0000-0000-0000831C0000}"/>
    <cellStyle name="Standard 257 2 2 6 2 2 2 3 6" xfId="28942" xr:uid="{00000000-0005-0000-0000-0000841C0000}"/>
    <cellStyle name="Standard 257 2 2 6 2 2 2 4" xfId="3206" xr:uid="{00000000-0005-0000-0000-0000851C0000}"/>
    <cellStyle name="Standard 257 2 2 6 2 2 2 4 2" xfId="12028" xr:uid="{00000000-0005-0000-0000-0000861C0000}"/>
    <cellStyle name="Standard 257 2 2 6 2 2 2 4 2 2" xfId="25264" xr:uid="{00000000-0005-0000-0000-0000871C0000}"/>
    <cellStyle name="Standard 257 2 2 6 2 2 2 4 2 2 2" xfId="51736" xr:uid="{00000000-0005-0000-0000-0000881C0000}"/>
    <cellStyle name="Standard 257 2 2 6 2 2 2 4 2 3" xfId="38500" xr:uid="{00000000-0005-0000-0000-0000891C0000}"/>
    <cellStyle name="Standard 257 2 2 6 2 2 2 4 3" xfId="18647" xr:uid="{00000000-0005-0000-0000-00008A1C0000}"/>
    <cellStyle name="Standard 257 2 2 6 2 2 2 4 3 2" xfId="45119" xr:uid="{00000000-0005-0000-0000-00008B1C0000}"/>
    <cellStyle name="Standard 257 2 2 6 2 2 2 4 4" xfId="29678" xr:uid="{00000000-0005-0000-0000-00008C1C0000}"/>
    <cellStyle name="Standard 257 2 2 6 2 2 2 5" xfId="5411" xr:uid="{00000000-0005-0000-0000-00008D1C0000}"/>
    <cellStyle name="Standard 257 2 2 6 2 2 2 5 2" xfId="9821" xr:uid="{00000000-0005-0000-0000-00008E1C0000}"/>
    <cellStyle name="Standard 257 2 2 6 2 2 2 5 2 2" xfId="23057" xr:uid="{00000000-0005-0000-0000-00008F1C0000}"/>
    <cellStyle name="Standard 257 2 2 6 2 2 2 5 2 2 2" xfId="49529" xr:uid="{00000000-0005-0000-0000-0000901C0000}"/>
    <cellStyle name="Standard 257 2 2 6 2 2 2 5 2 3" xfId="36293" xr:uid="{00000000-0005-0000-0000-0000911C0000}"/>
    <cellStyle name="Standard 257 2 2 6 2 2 2 5 3" xfId="16440" xr:uid="{00000000-0005-0000-0000-0000921C0000}"/>
    <cellStyle name="Standard 257 2 2 6 2 2 2 5 3 2" xfId="42912" xr:uid="{00000000-0005-0000-0000-0000931C0000}"/>
    <cellStyle name="Standard 257 2 2 6 2 2 2 5 4" xfId="31883" xr:uid="{00000000-0005-0000-0000-0000941C0000}"/>
    <cellStyle name="Standard 257 2 2 6 2 2 2 6" xfId="7616" xr:uid="{00000000-0005-0000-0000-0000951C0000}"/>
    <cellStyle name="Standard 257 2 2 6 2 2 2 6 2" xfId="20852" xr:uid="{00000000-0005-0000-0000-0000961C0000}"/>
    <cellStyle name="Standard 257 2 2 6 2 2 2 6 2 2" xfId="47324" xr:uid="{00000000-0005-0000-0000-0000971C0000}"/>
    <cellStyle name="Standard 257 2 2 6 2 2 2 6 3" xfId="34088" xr:uid="{00000000-0005-0000-0000-0000981C0000}"/>
    <cellStyle name="Standard 257 2 2 6 2 2 2 7" xfId="14235" xr:uid="{00000000-0005-0000-0000-0000991C0000}"/>
    <cellStyle name="Standard 257 2 2 6 2 2 2 7 2" xfId="40707" xr:uid="{00000000-0005-0000-0000-00009A1C0000}"/>
    <cellStyle name="Standard 257 2 2 6 2 2 2 8" xfId="27471" xr:uid="{00000000-0005-0000-0000-00009B1C0000}"/>
    <cellStyle name="Standard 257 2 2 6 2 2 3" xfId="1367" xr:uid="{00000000-0005-0000-0000-00009C1C0000}"/>
    <cellStyle name="Standard 257 2 2 6 2 2 3 2" xfId="4310" xr:uid="{00000000-0005-0000-0000-00009D1C0000}"/>
    <cellStyle name="Standard 257 2 2 6 2 2 3 2 2" xfId="13132" xr:uid="{00000000-0005-0000-0000-00009E1C0000}"/>
    <cellStyle name="Standard 257 2 2 6 2 2 3 2 2 2" xfId="26368" xr:uid="{00000000-0005-0000-0000-00009F1C0000}"/>
    <cellStyle name="Standard 257 2 2 6 2 2 3 2 2 2 2" xfId="52840" xr:uid="{00000000-0005-0000-0000-0000A01C0000}"/>
    <cellStyle name="Standard 257 2 2 6 2 2 3 2 2 3" xfId="39604" xr:uid="{00000000-0005-0000-0000-0000A11C0000}"/>
    <cellStyle name="Standard 257 2 2 6 2 2 3 2 3" xfId="19751" xr:uid="{00000000-0005-0000-0000-0000A21C0000}"/>
    <cellStyle name="Standard 257 2 2 6 2 2 3 2 3 2" xfId="46223" xr:uid="{00000000-0005-0000-0000-0000A31C0000}"/>
    <cellStyle name="Standard 257 2 2 6 2 2 3 2 4" xfId="30782" xr:uid="{00000000-0005-0000-0000-0000A41C0000}"/>
    <cellStyle name="Standard 257 2 2 6 2 2 3 3" xfId="5781" xr:uid="{00000000-0005-0000-0000-0000A51C0000}"/>
    <cellStyle name="Standard 257 2 2 6 2 2 3 3 2" xfId="10191" xr:uid="{00000000-0005-0000-0000-0000A61C0000}"/>
    <cellStyle name="Standard 257 2 2 6 2 2 3 3 2 2" xfId="23427" xr:uid="{00000000-0005-0000-0000-0000A71C0000}"/>
    <cellStyle name="Standard 257 2 2 6 2 2 3 3 2 2 2" xfId="49899" xr:uid="{00000000-0005-0000-0000-0000A81C0000}"/>
    <cellStyle name="Standard 257 2 2 6 2 2 3 3 2 3" xfId="36663" xr:uid="{00000000-0005-0000-0000-0000A91C0000}"/>
    <cellStyle name="Standard 257 2 2 6 2 2 3 3 3" xfId="16810" xr:uid="{00000000-0005-0000-0000-0000AA1C0000}"/>
    <cellStyle name="Standard 257 2 2 6 2 2 3 3 3 2" xfId="43282" xr:uid="{00000000-0005-0000-0000-0000AB1C0000}"/>
    <cellStyle name="Standard 257 2 2 6 2 2 3 3 4" xfId="32253" xr:uid="{00000000-0005-0000-0000-0000AC1C0000}"/>
    <cellStyle name="Standard 257 2 2 6 2 2 3 4" xfId="8720" xr:uid="{00000000-0005-0000-0000-0000AD1C0000}"/>
    <cellStyle name="Standard 257 2 2 6 2 2 3 4 2" xfId="21956" xr:uid="{00000000-0005-0000-0000-0000AE1C0000}"/>
    <cellStyle name="Standard 257 2 2 6 2 2 3 4 2 2" xfId="48428" xr:uid="{00000000-0005-0000-0000-0000AF1C0000}"/>
    <cellStyle name="Standard 257 2 2 6 2 2 3 4 3" xfId="35192" xr:uid="{00000000-0005-0000-0000-0000B01C0000}"/>
    <cellStyle name="Standard 257 2 2 6 2 2 3 5" xfId="15339" xr:uid="{00000000-0005-0000-0000-0000B11C0000}"/>
    <cellStyle name="Standard 257 2 2 6 2 2 3 5 2" xfId="41811" xr:uid="{00000000-0005-0000-0000-0000B21C0000}"/>
    <cellStyle name="Standard 257 2 2 6 2 2 3 6" xfId="27841" xr:uid="{00000000-0005-0000-0000-0000B31C0000}"/>
    <cellStyle name="Standard 257 2 2 6 2 2 4" xfId="2103" xr:uid="{00000000-0005-0000-0000-0000B41C0000}"/>
    <cellStyle name="Standard 257 2 2 6 2 2 4 2" xfId="3574" xr:uid="{00000000-0005-0000-0000-0000B51C0000}"/>
    <cellStyle name="Standard 257 2 2 6 2 2 4 2 2" xfId="12396" xr:uid="{00000000-0005-0000-0000-0000B61C0000}"/>
    <cellStyle name="Standard 257 2 2 6 2 2 4 2 2 2" xfId="25632" xr:uid="{00000000-0005-0000-0000-0000B71C0000}"/>
    <cellStyle name="Standard 257 2 2 6 2 2 4 2 2 2 2" xfId="52104" xr:uid="{00000000-0005-0000-0000-0000B81C0000}"/>
    <cellStyle name="Standard 257 2 2 6 2 2 4 2 2 3" xfId="38868" xr:uid="{00000000-0005-0000-0000-0000B91C0000}"/>
    <cellStyle name="Standard 257 2 2 6 2 2 4 2 3" xfId="19015" xr:uid="{00000000-0005-0000-0000-0000BA1C0000}"/>
    <cellStyle name="Standard 257 2 2 6 2 2 4 2 3 2" xfId="45487" xr:uid="{00000000-0005-0000-0000-0000BB1C0000}"/>
    <cellStyle name="Standard 257 2 2 6 2 2 4 2 4" xfId="30046" xr:uid="{00000000-0005-0000-0000-0000BC1C0000}"/>
    <cellStyle name="Standard 257 2 2 6 2 2 4 3" xfId="6516" xr:uid="{00000000-0005-0000-0000-0000BD1C0000}"/>
    <cellStyle name="Standard 257 2 2 6 2 2 4 3 2" xfId="10926" xr:uid="{00000000-0005-0000-0000-0000BE1C0000}"/>
    <cellStyle name="Standard 257 2 2 6 2 2 4 3 2 2" xfId="24162" xr:uid="{00000000-0005-0000-0000-0000BF1C0000}"/>
    <cellStyle name="Standard 257 2 2 6 2 2 4 3 2 2 2" xfId="50634" xr:uid="{00000000-0005-0000-0000-0000C01C0000}"/>
    <cellStyle name="Standard 257 2 2 6 2 2 4 3 2 3" xfId="37398" xr:uid="{00000000-0005-0000-0000-0000C11C0000}"/>
    <cellStyle name="Standard 257 2 2 6 2 2 4 3 3" xfId="17545" xr:uid="{00000000-0005-0000-0000-0000C21C0000}"/>
    <cellStyle name="Standard 257 2 2 6 2 2 4 3 3 2" xfId="44017" xr:uid="{00000000-0005-0000-0000-0000C31C0000}"/>
    <cellStyle name="Standard 257 2 2 6 2 2 4 3 4" xfId="32988" xr:uid="{00000000-0005-0000-0000-0000C41C0000}"/>
    <cellStyle name="Standard 257 2 2 6 2 2 4 4" xfId="7984" xr:uid="{00000000-0005-0000-0000-0000C51C0000}"/>
    <cellStyle name="Standard 257 2 2 6 2 2 4 4 2" xfId="21220" xr:uid="{00000000-0005-0000-0000-0000C61C0000}"/>
    <cellStyle name="Standard 257 2 2 6 2 2 4 4 2 2" xfId="47692" xr:uid="{00000000-0005-0000-0000-0000C71C0000}"/>
    <cellStyle name="Standard 257 2 2 6 2 2 4 4 3" xfId="34456" xr:uid="{00000000-0005-0000-0000-0000C81C0000}"/>
    <cellStyle name="Standard 257 2 2 6 2 2 4 5" xfId="14603" xr:uid="{00000000-0005-0000-0000-0000C91C0000}"/>
    <cellStyle name="Standard 257 2 2 6 2 2 4 5 2" xfId="41075" xr:uid="{00000000-0005-0000-0000-0000CA1C0000}"/>
    <cellStyle name="Standard 257 2 2 6 2 2 4 6" xfId="28576" xr:uid="{00000000-0005-0000-0000-0000CB1C0000}"/>
    <cellStyle name="Standard 257 2 2 6 2 2 5" xfId="2840" xr:uid="{00000000-0005-0000-0000-0000CC1C0000}"/>
    <cellStyle name="Standard 257 2 2 6 2 2 5 2" xfId="11662" xr:uid="{00000000-0005-0000-0000-0000CD1C0000}"/>
    <cellStyle name="Standard 257 2 2 6 2 2 5 2 2" xfId="24898" xr:uid="{00000000-0005-0000-0000-0000CE1C0000}"/>
    <cellStyle name="Standard 257 2 2 6 2 2 5 2 2 2" xfId="51370" xr:uid="{00000000-0005-0000-0000-0000CF1C0000}"/>
    <cellStyle name="Standard 257 2 2 6 2 2 5 2 3" xfId="38134" xr:uid="{00000000-0005-0000-0000-0000D01C0000}"/>
    <cellStyle name="Standard 257 2 2 6 2 2 5 3" xfId="18281" xr:uid="{00000000-0005-0000-0000-0000D11C0000}"/>
    <cellStyle name="Standard 257 2 2 6 2 2 5 3 2" xfId="44753" xr:uid="{00000000-0005-0000-0000-0000D21C0000}"/>
    <cellStyle name="Standard 257 2 2 6 2 2 5 4" xfId="29312" xr:uid="{00000000-0005-0000-0000-0000D31C0000}"/>
    <cellStyle name="Standard 257 2 2 6 2 2 6" xfId="5045" xr:uid="{00000000-0005-0000-0000-0000D41C0000}"/>
    <cellStyle name="Standard 257 2 2 6 2 2 6 2" xfId="9455" xr:uid="{00000000-0005-0000-0000-0000D51C0000}"/>
    <cellStyle name="Standard 257 2 2 6 2 2 6 2 2" xfId="22691" xr:uid="{00000000-0005-0000-0000-0000D61C0000}"/>
    <cellStyle name="Standard 257 2 2 6 2 2 6 2 2 2" xfId="49163" xr:uid="{00000000-0005-0000-0000-0000D71C0000}"/>
    <cellStyle name="Standard 257 2 2 6 2 2 6 2 3" xfId="35927" xr:uid="{00000000-0005-0000-0000-0000D81C0000}"/>
    <cellStyle name="Standard 257 2 2 6 2 2 6 3" xfId="16074" xr:uid="{00000000-0005-0000-0000-0000D91C0000}"/>
    <cellStyle name="Standard 257 2 2 6 2 2 6 3 2" xfId="42546" xr:uid="{00000000-0005-0000-0000-0000DA1C0000}"/>
    <cellStyle name="Standard 257 2 2 6 2 2 6 4" xfId="31517" xr:uid="{00000000-0005-0000-0000-0000DB1C0000}"/>
    <cellStyle name="Standard 257 2 2 6 2 2 7" xfId="7250" xr:uid="{00000000-0005-0000-0000-0000DC1C0000}"/>
    <cellStyle name="Standard 257 2 2 6 2 2 7 2" xfId="20486" xr:uid="{00000000-0005-0000-0000-0000DD1C0000}"/>
    <cellStyle name="Standard 257 2 2 6 2 2 7 2 2" xfId="46958" xr:uid="{00000000-0005-0000-0000-0000DE1C0000}"/>
    <cellStyle name="Standard 257 2 2 6 2 2 7 3" xfId="33722" xr:uid="{00000000-0005-0000-0000-0000DF1C0000}"/>
    <cellStyle name="Standard 257 2 2 6 2 2 8" xfId="13869" xr:uid="{00000000-0005-0000-0000-0000E01C0000}"/>
    <cellStyle name="Standard 257 2 2 6 2 2 8 2" xfId="40341" xr:uid="{00000000-0005-0000-0000-0000E11C0000}"/>
    <cellStyle name="Standard 257 2 2 6 2 2 9" xfId="27105" xr:uid="{00000000-0005-0000-0000-0000E21C0000}"/>
    <cellStyle name="Standard 257 2 2 6 2 3" xfId="812" xr:uid="{00000000-0005-0000-0000-0000E31C0000}"/>
    <cellStyle name="Standard 257 2 2 6 2 3 2" xfId="1562" xr:uid="{00000000-0005-0000-0000-0000E41C0000}"/>
    <cellStyle name="Standard 257 2 2 6 2 3 2 2" xfId="4505" xr:uid="{00000000-0005-0000-0000-0000E51C0000}"/>
    <cellStyle name="Standard 257 2 2 6 2 3 2 2 2" xfId="13327" xr:uid="{00000000-0005-0000-0000-0000E61C0000}"/>
    <cellStyle name="Standard 257 2 2 6 2 3 2 2 2 2" xfId="26563" xr:uid="{00000000-0005-0000-0000-0000E71C0000}"/>
    <cellStyle name="Standard 257 2 2 6 2 3 2 2 2 2 2" xfId="53035" xr:uid="{00000000-0005-0000-0000-0000E81C0000}"/>
    <cellStyle name="Standard 257 2 2 6 2 3 2 2 2 3" xfId="39799" xr:uid="{00000000-0005-0000-0000-0000E91C0000}"/>
    <cellStyle name="Standard 257 2 2 6 2 3 2 2 3" xfId="19946" xr:uid="{00000000-0005-0000-0000-0000EA1C0000}"/>
    <cellStyle name="Standard 257 2 2 6 2 3 2 2 3 2" xfId="46418" xr:uid="{00000000-0005-0000-0000-0000EB1C0000}"/>
    <cellStyle name="Standard 257 2 2 6 2 3 2 2 4" xfId="30977" xr:uid="{00000000-0005-0000-0000-0000EC1C0000}"/>
    <cellStyle name="Standard 257 2 2 6 2 3 2 3" xfId="5976" xr:uid="{00000000-0005-0000-0000-0000ED1C0000}"/>
    <cellStyle name="Standard 257 2 2 6 2 3 2 3 2" xfId="10386" xr:uid="{00000000-0005-0000-0000-0000EE1C0000}"/>
    <cellStyle name="Standard 257 2 2 6 2 3 2 3 2 2" xfId="23622" xr:uid="{00000000-0005-0000-0000-0000EF1C0000}"/>
    <cellStyle name="Standard 257 2 2 6 2 3 2 3 2 2 2" xfId="50094" xr:uid="{00000000-0005-0000-0000-0000F01C0000}"/>
    <cellStyle name="Standard 257 2 2 6 2 3 2 3 2 3" xfId="36858" xr:uid="{00000000-0005-0000-0000-0000F11C0000}"/>
    <cellStyle name="Standard 257 2 2 6 2 3 2 3 3" xfId="17005" xr:uid="{00000000-0005-0000-0000-0000F21C0000}"/>
    <cellStyle name="Standard 257 2 2 6 2 3 2 3 3 2" xfId="43477" xr:uid="{00000000-0005-0000-0000-0000F31C0000}"/>
    <cellStyle name="Standard 257 2 2 6 2 3 2 3 4" xfId="32448" xr:uid="{00000000-0005-0000-0000-0000F41C0000}"/>
    <cellStyle name="Standard 257 2 2 6 2 3 2 4" xfId="8915" xr:uid="{00000000-0005-0000-0000-0000F51C0000}"/>
    <cellStyle name="Standard 257 2 2 6 2 3 2 4 2" xfId="22151" xr:uid="{00000000-0005-0000-0000-0000F61C0000}"/>
    <cellStyle name="Standard 257 2 2 6 2 3 2 4 2 2" xfId="48623" xr:uid="{00000000-0005-0000-0000-0000F71C0000}"/>
    <cellStyle name="Standard 257 2 2 6 2 3 2 4 3" xfId="35387" xr:uid="{00000000-0005-0000-0000-0000F81C0000}"/>
    <cellStyle name="Standard 257 2 2 6 2 3 2 5" xfId="15534" xr:uid="{00000000-0005-0000-0000-0000F91C0000}"/>
    <cellStyle name="Standard 257 2 2 6 2 3 2 5 2" xfId="42006" xr:uid="{00000000-0005-0000-0000-0000FA1C0000}"/>
    <cellStyle name="Standard 257 2 2 6 2 3 2 6" xfId="28036" xr:uid="{00000000-0005-0000-0000-0000FB1C0000}"/>
    <cellStyle name="Standard 257 2 2 6 2 3 3" xfId="2298" xr:uid="{00000000-0005-0000-0000-0000FC1C0000}"/>
    <cellStyle name="Standard 257 2 2 6 2 3 3 2" xfId="3769" xr:uid="{00000000-0005-0000-0000-0000FD1C0000}"/>
    <cellStyle name="Standard 257 2 2 6 2 3 3 2 2" xfId="12591" xr:uid="{00000000-0005-0000-0000-0000FE1C0000}"/>
    <cellStyle name="Standard 257 2 2 6 2 3 3 2 2 2" xfId="25827" xr:uid="{00000000-0005-0000-0000-0000FF1C0000}"/>
    <cellStyle name="Standard 257 2 2 6 2 3 3 2 2 2 2" xfId="52299" xr:uid="{00000000-0005-0000-0000-0000001D0000}"/>
    <cellStyle name="Standard 257 2 2 6 2 3 3 2 2 3" xfId="39063" xr:uid="{00000000-0005-0000-0000-0000011D0000}"/>
    <cellStyle name="Standard 257 2 2 6 2 3 3 2 3" xfId="19210" xr:uid="{00000000-0005-0000-0000-0000021D0000}"/>
    <cellStyle name="Standard 257 2 2 6 2 3 3 2 3 2" xfId="45682" xr:uid="{00000000-0005-0000-0000-0000031D0000}"/>
    <cellStyle name="Standard 257 2 2 6 2 3 3 2 4" xfId="30241" xr:uid="{00000000-0005-0000-0000-0000041D0000}"/>
    <cellStyle name="Standard 257 2 2 6 2 3 3 3" xfId="6711" xr:uid="{00000000-0005-0000-0000-0000051D0000}"/>
    <cellStyle name="Standard 257 2 2 6 2 3 3 3 2" xfId="11121" xr:uid="{00000000-0005-0000-0000-0000061D0000}"/>
    <cellStyle name="Standard 257 2 2 6 2 3 3 3 2 2" xfId="24357" xr:uid="{00000000-0005-0000-0000-0000071D0000}"/>
    <cellStyle name="Standard 257 2 2 6 2 3 3 3 2 2 2" xfId="50829" xr:uid="{00000000-0005-0000-0000-0000081D0000}"/>
    <cellStyle name="Standard 257 2 2 6 2 3 3 3 2 3" xfId="37593" xr:uid="{00000000-0005-0000-0000-0000091D0000}"/>
    <cellStyle name="Standard 257 2 2 6 2 3 3 3 3" xfId="17740" xr:uid="{00000000-0005-0000-0000-00000A1D0000}"/>
    <cellStyle name="Standard 257 2 2 6 2 3 3 3 3 2" xfId="44212" xr:uid="{00000000-0005-0000-0000-00000B1D0000}"/>
    <cellStyle name="Standard 257 2 2 6 2 3 3 3 4" xfId="33183" xr:uid="{00000000-0005-0000-0000-00000C1D0000}"/>
    <cellStyle name="Standard 257 2 2 6 2 3 3 4" xfId="8179" xr:uid="{00000000-0005-0000-0000-00000D1D0000}"/>
    <cellStyle name="Standard 257 2 2 6 2 3 3 4 2" xfId="21415" xr:uid="{00000000-0005-0000-0000-00000E1D0000}"/>
    <cellStyle name="Standard 257 2 2 6 2 3 3 4 2 2" xfId="47887" xr:uid="{00000000-0005-0000-0000-00000F1D0000}"/>
    <cellStyle name="Standard 257 2 2 6 2 3 3 4 3" xfId="34651" xr:uid="{00000000-0005-0000-0000-0000101D0000}"/>
    <cellStyle name="Standard 257 2 2 6 2 3 3 5" xfId="14798" xr:uid="{00000000-0005-0000-0000-0000111D0000}"/>
    <cellStyle name="Standard 257 2 2 6 2 3 3 5 2" xfId="41270" xr:uid="{00000000-0005-0000-0000-0000121D0000}"/>
    <cellStyle name="Standard 257 2 2 6 2 3 3 6" xfId="28771" xr:uid="{00000000-0005-0000-0000-0000131D0000}"/>
    <cellStyle name="Standard 257 2 2 6 2 3 4" xfId="3035" xr:uid="{00000000-0005-0000-0000-0000141D0000}"/>
    <cellStyle name="Standard 257 2 2 6 2 3 4 2" xfId="11857" xr:uid="{00000000-0005-0000-0000-0000151D0000}"/>
    <cellStyle name="Standard 257 2 2 6 2 3 4 2 2" xfId="25093" xr:uid="{00000000-0005-0000-0000-0000161D0000}"/>
    <cellStyle name="Standard 257 2 2 6 2 3 4 2 2 2" xfId="51565" xr:uid="{00000000-0005-0000-0000-0000171D0000}"/>
    <cellStyle name="Standard 257 2 2 6 2 3 4 2 3" xfId="38329" xr:uid="{00000000-0005-0000-0000-0000181D0000}"/>
    <cellStyle name="Standard 257 2 2 6 2 3 4 3" xfId="18476" xr:uid="{00000000-0005-0000-0000-0000191D0000}"/>
    <cellStyle name="Standard 257 2 2 6 2 3 4 3 2" xfId="44948" xr:uid="{00000000-0005-0000-0000-00001A1D0000}"/>
    <cellStyle name="Standard 257 2 2 6 2 3 4 4" xfId="29507" xr:uid="{00000000-0005-0000-0000-00001B1D0000}"/>
    <cellStyle name="Standard 257 2 2 6 2 3 5" xfId="5240" xr:uid="{00000000-0005-0000-0000-00001C1D0000}"/>
    <cellStyle name="Standard 257 2 2 6 2 3 5 2" xfId="9650" xr:uid="{00000000-0005-0000-0000-00001D1D0000}"/>
    <cellStyle name="Standard 257 2 2 6 2 3 5 2 2" xfId="22886" xr:uid="{00000000-0005-0000-0000-00001E1D0000}"/>
    <cellStyle name="Standard 257 2 2 6 2 3 5 2 2 2" xfId="49358" xr:uid="{00000000-0005-0000-0000-00001F1D0000}"/>
    <cellStyle name="Standard 257 2 2 6 2 3 5 2 3" xfId="36122" xr:uid="{00000000-0005-0000-0000-0000201D0000}"/>
    <cellStyle name="Standard 257 2 2 6 2 3 5 3" xfId="16269" xr:uid="{00000000-0005-0000-0000-0000211D0000}"/>
    <cellStyle name="Standard 257 2 2 6 2 3 5 3 2" xfId="42741" xr:uid="{00000000-0005-0000-0000-0000221D0000}"/>
    <cellStyle name="Standard 257 2 2 6 2 3 5 4" xfId="31712" xr:uid="{00000000-0005-0000-0000-0000231D0000}"/>
    <cellStyle name="Standard 257 2 2 6 2 3 6" xfId="7445" xr:uid="{00000000-0005-0000-0000-0000241D0000}"/>
    <cellStyle name="Standard 257 2 2 6 2 3 6 2" xfId="20681" xr:uid="{00000000-0005-0000-0000-0000251D0000}"/>
    <cellStyle name="Standard 257 2 2 6 2 3 6 2 2" xfId="47153" xr:uid="{00000000-0005-0000-0000-0000261D0000}"/>
    <cellStyle name="Standard 257 2 2 6 2 3 6 3" xfId="33917" xr:uid="{00000000-0005-0000-0000-0000271D0000}"/>
    <cellStyle name="Standard 257 2 2 6 2 3 7" xfId="14064" xr:uid="{00000000-0005-0000-0000-0000281D0000}"/>
    <cellStyle name="Standard 257 2 2 6 2 3 7 2" xfId="40536" xr:uid="{00000000-0005-0000-0000-0000291D0000}"/>
    <cellStyle name="Standard 257 2 2 6 2 3 8" xfId="27300" xr:uid="{00000000-0005-0000-0000-00002A1D0000}"/>
    <cellStyle name="Standard 257 2 2 6 2 4" xfId="1196" xr:uid="{00000000-0005-0000-0000-00002B1D0000}"/>
    <cellStyle name="Standard 257 2 2 6 2 4 2" xfId="4139" xr:uid="{00000000-0005-0000-0000-00002C1D0000}"/>
    <cellStyle name="Standard 257 2 2 6 2 4 2 2" xfId="12961" xr:uid="{00000000-0005-0000-0000-00002D1D0000}"/>
    <cellStyle name="Standard 257 2 2 6 2 4 2 2 2" xfId="26197" xr:uid="{00000000-0005-0000-0000-00002E1D0000}"/>
    <cellStyle name="Standard 257 2 2 6 2 4 2 2 2 2" xfId="52669" xr:uid="{00000000-0005-0000-0000-00002F1D0000}"/>
    <cellStyle name="Standard 257 2 2 6 2 4 2 2 3" xfId="39433" xr:uid="{00000000-0005-0000-0000-0000301D0000}"/>
    <cellStyle name="Standard 257 2 2 6 2 4 2 3" xfId="19580" xr:uid="{00000000-0005-0000-0000-0000311D0000}"/>
    <cellStyle name="Standard 257 2 2 6 2 4 2 3 2" xfId="46052" xr:uid="{00000000-0005-0000-0000-0000321D0000}"/>
    <cellStyle name="Standard 257 2 2 6 2 4 2 4" xfId="30611" xr:uid="{00000000-0005-0000-0000-0000331D0000}"/>
    <cellStyle name="Standard 257 2 2 6 2 4 3" xfId="5610" xr:uid="{00000000-0005-0000-0000-0000341D0000}"/>
    <cellStyle name="Standard 257 2 2 6 2 4 3 2" xfId="10020" xr:uid="{00000000-0005-0000-0000-0000351D0000}"/>
    <cellStyle name="Standard 257 2 2 6 2 4 3 2 2" xfId="23256" xr:uid="{00000000-0005-0000-0000-0000361D0000}"/>
    <cellStyle name="Standard 257 2 2 6 2 4 3 2 2 2" xfId="49728" xr:uid="{00000000-0005-0000-0000-0000371D0000}"/>
    <cellStyle name="Standard 257 2 2 6 2 4 3 2 3" xfId="36492" xr:uid="{00000000-0005-0000-0000-0000381D0000}"/>
    <cellStyle name="Standard 257 2 2 6 2 4 3 3" xfId="16639" xr:uid="{00000000-0005-0000-0000-0000391D0000}"/>
    <cellStyle name="Standard 257 2 2 6 2 4 3 3 2" xfId="43111" xr:uid="{00000000-0005-0000-0000-00003A1D0000}"/>
    <cellStyle name="Standard 257 2 2 6 2 4 3 4" xfId="32082" xr:uid="{00000000-0005-0000-0000-00003B1D0000}"/>
    <cellStyle name="Standard 257 2 2 6 2 4 4" xfId="8549" xr:uid="{00000000-0005-0000-0000-00003C1D0000}"/>
    <cellStyle name="Standard 257 2 2 6 2 4 4 2" xfId="21785" xr:uid="{00000000-0005-0000-0000-00003D1D0000}"/>
    <cellStyle name="Standard 257 2 2 6 2 4 4 2 2" xfId="48257" xr:uid="{00000000-0005-0000-0000-00003E1D0000}"/>
    <cellStyle name="Standard 257 2 2 6 2 4 4 3" xfId="35021" xr:uid="{00000000-0005-0000-0000-00003F1D0000}"/>
    <cellStyle name="Standard 257 2 2 6 2 4 5" xfId="15168" xr:uid="{00000000-0005-0000-0000-0000401D0000}"/>
    <cellStyle name="Standard 257 2 2 6 2 4 5 2" xfId="41640" xr:uid="{00000000-0005-0000-0000-0000411D0000}"/>
    <cellStyle name="Standard 257 2 2 6 2 4 6" xfId="27670" xr:uid="{00000000-0005-0000-0000-0000421D0000}"/>
    <cellStyle name="Standard 257 2 2 6 2 5" xfId="1932" xr:uid="{00000000-0005-0000-0000-0000431D0000}"/>
    <cellStyle name="Standard 257 2 2 6 2 5 2" xfId="3403" xr:uid="{00000000-0005-0000-0000-0000441D0000}"/>
    <cellStyle name="Standard 257 2 2 6 2 5 2 2" xfId="12225" xr:uid="{00000000-0005-0000-0000-0000451D0000}"/>
    <cellStyle name="Standard 257 2 2 6 2 5 2 2 2" xfId="25461" xr:uid="{00000000-0005-0000-0000-0000461D0000}"/>
    <cellStyle name="Standard 257 2 2 6 2 5 2 2 2 2" xfId="51933" xr:uid="{00000000-0005-0000-0000-0000471D0000}"/>
    <cellStyle name="Standard 257 2 2 6 2 5 2 2 3" xfId="38697" xr:uid="{00000000-0005-0000-0000-0000481D0000}"/>
    <cellStyle name="Standard 257 2 2 6 2 5 2 3" xfId="18844" xr:uid="{00000000-0005-0000-0000-0000491D0000}"/>
    <cellStyle name="Standard 257 2 2 6 2 5 2 3 2" xfId="45316" xr:uid="{00000000-0005-0000-0000-00004A1D0000}"/>
    <cellStyle name="Standard 257 2 2 6 2 5 2 4" xfId="29875" xr:uid="{00000000-0005-0000-0000-00004B1D0000}"/>
    <cellStyle name="Standard 257 2 2 6 2 5 3" xfId="6345" xr:uid="{00000000-0005-0000-0000-00004C1D0000}"/>
    <cellStyle name="Standard 257 2 2 6 2 5 3 2" xfId="10755" xr:uid="{00000000-0005-0000-0000-00004D1D0000}"/>
    <cellStyle name="Standard 257 2 2 6 2 5 3 2 2" xfId="23991" xr:uid="{00000000-0005-0000-0000-00004E1D0000}"/>
    <cellStyle name="Standard 257 2 2 6 2 5 3 2 2 2" xfId="50463" xr:uid="{00000000-0005-0000-0000-00004F1D0000}"/>
    <cellStyle name="Standard 257 2 2 6 2 5 3 2 3" xfId="37227" xr:uid="{00000000-0005-0000-0000-0000501D0000}"/>
    <cellStyle name="Standard 257 2 2 6 2 5 3 3" xfId="17374" xr:uid="{00000000-0005-0000-0000-0000511D0000}"/>
    <cellStyle name="Standard 257 2 2 6 2 5 3 3 2" xfId="43846" xr:uid="{00000000-0005-0000-0000-0000521D0000}"/>
    <cellStyle name="Standard 257 2 2 6 2 5 3 4" xfId="32817" xr:uid="{00000000-0005-0000-0000-0000531D0000}"/>
    <cellStyle name="Standard 257 2 2 6 2 5 4" xfId="7813" xr:uid="{00000000-0005-0000-0000-0000541D0000}"/>
    <cellStyle name="Standard 257 2 2 6 2 5 4 2" xfId="21049" xr:uid="{00000000-0005-0000-0000-0000551D0000}"/>
    <cellStyle name="Standard 257 2 2 6 2 5 4 2 2" xfId="47521" xr:uid="{00000000-0005-0000-0000-0000561D0000}"/>
    <cellStyle name="Standard 257 2 2 6 2 5 4 3" xfId="34285" xr:uid="{00000000-0005-0000-0000-0000571D0000}"/>
    <cellStyle name="Standard 257 2 2 6 2 5 5" xfId="14432" xr:uid="{00000000-0005-0000-0000-0000581D0000}"/>
    <cellStyle name="Standard 257 2 2 6 2 5 5 2" xfId="40904" xr:uid="{00000000-0005-0000-0000-0000591D0000}"/>
    <cellStyle name="Standard 257 2 2 6 2 5 6" xfId="28405" xr:uid="{00000000-0005-0000-0000-00005A1D0000}"/>
    <cellStyle name="Standard 257 2 2 6 2 6" xfId="2669" xr:uid="{00000000-0005-0000-0000-00005B1D0000}"/>
    <cellStyle name="Standard 257 2 2 6 2 6 2" xfId="11491" xr:uid="{00000000-0005-0000-0000-00005C1D0000}"/>
    <cellStyle name="Standard 257 2 2 6 2 6 2 2" xfId="24727" xr:uid="{00000000-0005-0000-0000-00005D1D0000}"/>
    <cellStyle name="Standard 257 2 2 6 2 6 2 2 2" xfId="51199" xr:uid="{00000000-0005-0000-0000-00005E1D0000}"/>
    <cellStyle name="Standard 257 2 2 6 2 6 2 3" xfId="37963" xr:uid="{00000000-0005-0000-0000-00005F1D0000}"/>
    <cellStyle name="Standard 257 2 2 6 2 6 3" xfId="18110" xr:uid="{00000000-0005-0000-0000-0000601D0000}"/>
    <cellStyle name="Standard 257 2 2 6 2 6 3 2" xfId="44582" xr:uid="{00000000-0005-0000-0000-0000611D0000}"/>
    <cellStyle name="Standard 257 2 2 6 2 6 4" xfId="29141" xr:uid="{00000000-0005-0000-0000-0000621D0000}"/>
    <cellStyle name="Standard 257 2 2 6 2 7" xfId="4874" xr:uid="{00000000-0005-0000-0000-0000631D0000}"/>
    <cellStyle name="Standard 257 2 2 6 2 7 2" xfId="9284" xr:uid="{00000000-0005-0000-0000-0000641D0000}"/>
    <cellStyle name="Standard 257 2 2 6 2 7 2 2" xfId="22520" xr:uid="{00000000-0005-0000-0000-0000651D0000}"/>
    <cellStyle name="Standard 257 2 2 6 2 7 2 2 2" xfId="48992" xr:uid="{00000000-0005-0000-0000-0000661D0000}"/>
    <cellStyle name="Standard 257 2 2 6 2 7 2 3" xfId="35756" xr:uid="{00000000-0005-0000-0000-0000671D0000}"/>
    <cellStyle name="Standard 257 2 2 6 2 7 3" xfId="15903" xr:uid="{00000000-0005-0000-0000-0000681D0000}"/>
    <cellStyle name="Standard 257 2 2 6 2 7 3 2" xfId="42375" xr:uid="{00000000-0005-0000-0000-0000691D0000}"/>
    <cellStyle name="Standard 257 2 2 6 2 7 4" xfId="31346" xr:uid="{00000000-0005-0000-0000-00006A1D0000}"/>
    <cellStyle name="Standard 257 2 2 6 2 8" xfId="7079" xr:uid="{00000000-0005-0000-0000-00006B1D0000}"/>
    <cellStyle name="Standard 257 2 2 6 2 8 2" xfId="20315" xr:uid="{00000000-0005-0000-0000-00006C1D0000}"/>
    <cellStyle name="Standard 257 2 2 6 2 8 2 2" xfId="46787" xr:uid="{00000000-0005-0000-0000-00006D1D0000}"/>
    <cellStyle name="Standard 257 2 2 6 2 8 3" xfId="33551" xr:uid="{00000000-0005-0000-0000-00006E1D0000}"/>
    <cellStyle name="Standard 257 2 2 6 2 9" xfId="13698" xr:uid="{00000000-0005-0000-0000-00006F1D0000}"/>
    <cellStyle name="Standard 257 2 2 6 2 9 2" xfId="40170" xr:uid="{00000000-0005-0000-0000-0000701D0000}"/>
    <cellStyle name="Standard 257 2 2 6 3" xfId="514" xr:uid="{00000000-0005-0000-0000-0000711D0000}"/>
    <cellStyle name="Standard 257 2 2 6 3 2" xfId="903" xr:uid="{00000000-0005-0000-0000-0000721D0000}"/>
    <cellStyle name="Standard 257 2 2 6 3 2 2" xfId="1652" xr:uid="{00000000-0005-0000-0000-0000731D0000}"/>
    <cellStyle name="Standard 257 2 2 6 3 2 2 2" xfId="4595" xr:uid="{00000000-0005-0000-0000-0000741D0000}"/>
    <cellStyle name="Standard 257 2 2 6 3 2 2 2 2" xfId="13417" xr:uid="{00000000-0005-0000-0000-0000751D0000}"/>
    <cellStyle name="Standard 257 2 2 6 3 2 2 2 2 2" xfId="26653" xr:uid="{00000000-0005-0000-0000-0000761D0000}"/>
    <cellStyle name="Standard 257 2 2 6 3 2 2 2 2 2 2" xfId="53125" xr:uid="{00000000-0005-0000-0000-0000771D0000}"/>
    <cellStyle name="Standard 257 2 2 6 3 2 2 2 2 3" xfId="39889" xr:uid="{00000000-0005-0000-0000-0000781D0000}"/>
    <cellStyle name="Standard 257 2 2 6 3 2 2 2 3" xfId="20036" xr:uid="{00000000-0005-0000-0000-0000791D0000}"/>
    <cellStyle name="Standard 257 2 2 6 3 2 2 2 3 2" xfId="46508" xr:uid="{00000000-0005-0000-0000-00007A1D0000}"/>
    <cellStyle name="Standard 257 2 2 6 3 2 2 2 4" xfId="31067" xr:uid="{00000000-0005-0000-0000-00007B1D0000}"/>
    <cellStyle name="Standard 257 2 2 6 3 2 2 3" xfId="6066" xr:uid="{00000000-0005-0000-0000-00007C1D0000}"/>
    <cellStyle name="Standard 257 2 2 6 3 2 2 3 2" xfId="10476" xr:uid="{00000000-0005-0000-0000-00007D1D0000}"/>
    <cellStyle name="Standard 257 2 2 6 3 2 2 3 2 2" xfId="23712" xr:uid="{00000000-0005-0000-0000-00007E1D0000}"/>
    <cellStyle name="Standard 257 2 2 6 3 2 2 3 2 2 2" xfId="50184" xr:uid="{00000000-0005-0000-0000-00007F1D0000}"/>
    <cellStyle name="Standard 257 2 2 6 3 2 2 3 2 3" xfId="36948" xr:uid="{00000000-0005-0000-0000-0000801D0000}"/>
    <cellStyle name="Standard 257 2 2 6 3 2 2 3 3" xfId="17095" xr:uid="{00000000-0005-0000-0000-0000811D0000}"/>
    <cellStyle name="Standard 257 2 2 6 3 2 2 3 3 2" xfId="43567" xr:uid="{00000000-0005-0000-0000-0000821D0000}"/>
    <cellStyle name="Standard 257 2 2 6 3 2 2 3 4" xfId="32538" xr:uid="{00000000-0005-0000-0000-0000831D0000}"/>
    <cellStyle name="Standard 257 2 2 6 3 2 2 4" xfId="9005" xr:uid="{00000000-0005-0000-0000-0000841D0000}"/>
    <cellStyle name="Standard 257 2 2 6 3 2 2 4 2" xfId="22241" xr:uid="{00000000-0005-0000-0000-0000851D0000}"/>
    <cellStyle name="Standard 257 2 2 6 3 2 2 4 2 2" xfId="48713" xr:uid="{00000000-0005-0000-0000-0000861D0000}"/>
    <cellStyle name="Standard 257 2 2 6 3 2 2 4 3" xfId="35477" xr:uid="{00000000-0005-0000-0000-0000871D0000}"/>
    <cellStyle name="Standard 257 2 2 6 3 2 2 5" xfId="15624" xr:uid="{00000000-0005-0000-0000-0000881D0000}"/>
    <cellStyle name="Standard 257 2 2 6 3 2 2 5 2" xfId="42096" xr:uid="{00000000-0005-0000-0000-0000891D0000}"/>
    <cellStyle name="Standard 257 2 2 6 3 2 2 6" xfId="28126" xr:uid="{00000000-0005-0000-0000-00008A1D0000}"/>
    <cellStyle name="Standard 257 2 2 6 3 2 3" xfId="2388" xr:uid="{00000000-0005-0000-0000-00008B1D0000}"/>
    <cellStyle name="Standard 257 2 2 6 3 2 3 2" xfId="3859" xr:uid="{00000000-0005-0000-0000-00008C1D0000}"/>
    <cellStyle name="Standard 257 2 2 6 3 2 3 2 2" xfId="12681" xr:uid="{00000000-0005-0000-0000-00008D1D0000}"/>
    <cellStyle name="Standard 257 2 2 6 3 2 3 2 2 2" xfId="25917" xr:uid="{00000000-0005-0000-0000-00008E1D0000}"/>
    <cellStyle name="Standard 257 2 2 6 3 2 3 2 2 2 2" xfId="52389" xr:uid="{00000000-0005-0000-0000-00008F1D0000}"/>
    <cellStyle name="Standard 257 2 2 6 3 2 3 2 2 3" xfId="39153" xr:uid="{00000000-0005-0000-0000-0000901D0000}"/>
    <cellStyle name="Standard 257 2 2 6 3 2 3 2 3" xfId="19300" xr:uid="{00000000-0005-0000-0000-0000911D0000}"/>
    <cellStyle name="Standard 257 2 2 6 3 2 3 2 3 2" xfId="45772" xr:uid="{00000000-0005-0000-0000-0000921D0000}"/>
    <cellStyle name="Standard 257 2 2 6 3 2 3 2 4" xfId="30331" xr:uid="{00000000-0005-0000-0000-0000931D0000}"/>
    <cellStyle name="Standard 257 2 2 6 3 2 3 3" xfId="6801" xr:uid="{00000000-0005-0000-0000-0000941D0000}"/>
    <cellStyle name="Standard 257 2 2 6 3 2 3 3 2" xfId="11211" xr:uid="{00000000-0005-0000-0000-0000951D0000}"/>
    <cellStyle name="Standard 257 2 2 6 3 2 3 3 2 2" xfId="24447" xr:uid="{00000000-0005-0000-0000-0000961D0000}"/>
    <cellStyle name="Standard 257 2 2 6 3 2 3 3 2 2 2" xfId="50919" xr:uid="{00000000-0005-0000-0000-0000971D0000}"/>
    <cellStyle name="Standard 257 2 2 6 3 2 3 3 2 3" xfId="37683" xr:uid="{00000000-0005-0000-0000-0000981D0000}"/>
    <cellStyle name="Standard 257 2 2 6 3 2 3 3 3" xfId="17830" xr:uid="{00000000-0005-0000-0000-0000991D0000}"/>
    <cellStyle name="Standard 257 2 2 6 3 2 3 3 3 2" xfId="44302" xr:uid="{00000000-0005-0000-0000-00009A1D0000}"/>
    <cellStyle name="Standard 257 2 2 6 3 2 3 3 4" xfId="33273" xr:uid="{00000000-0005-0000-0000-00009B1D0000}"/>
    <cellStyle name="Standard 257 2 2 6 3 2 3 4" xfId="8269" xr:uid="{00000000-0005-0000-0000-00009C1D0000}"/>
    <cellStyle name="Standard 257 2 2 6 3 2 3 4 2" xfId="21505" xr:uid="{00000000-0005-0000-0000-00009D1D0000}"/>
    <cellStyle name="Standard 257 2 2 6 3 2 3 4 2 2" xfId="47977" xr:uid="{00000000-0005-0000-0000-00009E1D0000}"/>
    <cellStyle name="Standard 257 2 2 6 3 2 3 4 3" xfId="34741" xr:uid="{00000000-0005-0000-0000-00009F1D0000}"/>
    <cellStyle name="Standard 257 2 2 6 3 2 3 5" xfId="14888" xr:uid="{00000000-0005-0000-0000-0000A01D0000}"/>
    <cellStyle name="Standard 257 2 2 6 3 2 3 5 2" xfId="41360" xr:uid="{00000000-0005-0000-0000-0000A11D0000}"/>
    <cellStyle name="Standard 257 2 2 6 3 2 3 6" xfId="28861" xr:uid="{00000000-0005-0000-0000-0000A21D0000}"/>
    <cellStyle name="Standard 257 2 2 6 3 2 4" xfId="3125" xr:uid="{00000000-0005-0000-0000-0000A31D0000}"/>
    <cellStyle name="Standard 257 2 2 6 3 2 4 2" xfId="11947" xr:uid="{00000000-0005-0000-0000-0000A41D0000}"/>
    <cellStyle name="Standard 257 2 2 6 3 2 4 2 2" xfId="25183" xr:uid="{00000000-0005-0000-0000-0000A51D0000}"/>
    <cellStyle name="Standard 257 2 2 6 3 2 4 2 2 2" xfId="51655" xr:uid="{00000000-0005-0000-0000-0000A61D0000}"/>
    <cellStyle name="Standard 257 2 2 6 3 2 4 2 3" xfId="38419" xr:uid="{00000000-0005-0000-0000-0000A71D0000}"/>
    <cellStyle name="Standard 257 2 2 6 3 2 4 3" xfId="18566" xr:uid="{00000000-0005-0000-0000-0000A81D0000}"/>
    <cellStyle name="Standard 257 2 2 6 3 2 4 3 2" xfId="45038" xr:uid="{00000000-0005-0000-0000-0000A91D0000}"/>
    <cellStyle name="Standard 257 2 2 6 3 2 4 4" xfId="29597" xr:uid="{00000000-0005-0000-0000-0000AA1D0000}"/>
    <cellStyle name="Standard 257 2 2 6 3 2 5" xfId="5330" xr:uid="{00000000-0005-0000-0000-0000AB1D0000}"/>
    <cellStyle name="Standard 257 2 2 6 3 2 5 2" xfId="9740" xr:uid="{00000000-0005-0000-0000-0000AC1D0000}"/>
    <cellStyle name="Standard 257 2 2 6 3 2 5 2 2" xfId="22976" xr:uid="{00000000-0005-0000-0000-0000AD1D0000}"/>
    <cellStyle name="Standard 257 2 2 6 3 2 5 2 2 2" xfId="49448" xr:uid="{00000000-0005-0000-0000-0000AE1D0000}"/>
    <cellStyle name="Standard 257 2 2 6 3 2 5 2 3" xfId="36212" xr:uid="{00000000-0005-0000-0000-0000AF1D0000}"/>
    <cellStyle name="Standard 257 2 2 6 3 2 5 3" xfId="16359" xr:uid="{00000000-0005-0000-0000-0000B01D0000}"/>
    <cellStyle name="Standard 257 2 2 6 3 2 5 3 2" xfId="42831" xr:uid="{00000000-0005-0000-0000-0000B11D0000}"/>
    <cellStyle name="Standard 257 2 2 6 3 2 5 4" xfId="31802" xr:uid="{00000000-0005-0000-0000-0000B21D0000}"/>
    <cellStyle name="Standard 257 2 2 6 3 2 6" xfId="7535" xr:uid="{00000000-0005-0000-0000-0000B31D0000}"/>
    <cellStyle name="Standard 257 2 2 6 3 2 6 2" xfId="20771" xr:uid="{00000000-0005-0000-0000-0000B41D0000}"/>
    <cellStyle name="Standard 257 2 2 6 3 2 6 2 2" xfId="47243" xr:uid="{00000000-0005-0000-0000-0000B51D0000}"/>
    <cellStyle name="Standard 257 2 2 6 3 2 6 3" xfId="34007" xr:uid="{00000000-0005-0000-0000-0000B61D0000}"/>
    <cellStyle name="Standard 257 2 2 6 3 2 7" xfId="14154" xr:uid="{00000000-0005-0000-0000-0000B71D0000}"/>
    <cellStyle name="Standard 257 2 2 6 3 2 7 2" xfId="40626" xr:uid="{00000000-0005-0000-0000-0000B81D0000}"/>
    <cellStyle name="Standard 257 2 2 6 3 2 8" xfId="27390" xr:uid="{00000000-0005-0000-0000-0000B91D0000}"/>
    <cellStyle name="Standard 257 2 2 6 3 3" xfId="1286" xr:uid="{00000000-0005-0000-0000-0000BA1D0000}"/>
    <cellStyle name="Standard 257 2 2 6 3 3 2" xfId="4229" xr:uid="{00000000-0005-0000-0000-0000BB1D0000}"/>
    <cellStyle name="Standard 257 2 2 6 3 3 2 2" xfId="13051" xr:uid="{00000000-0005-0000-0000-0000BC1D0000}"/>
    <cellStyle name="Standard 257 2 2 6 3 3 2 2 2" xfId="26287" xr:uid="{00000000-0005-0000-0000-0000BD1D0000}"/>
    <cellStyle name="Standard 257 2 2 6 3 3 2 2 2 2" xfId="52759" xr:uid="{00000000-0005-0000-0000-0000BE1D0000}"/>
    <cellStyle name="Standard 257 2 2 6 3 3 2 2 3" xfId="39523" xr:uid="{00000000-0005-0000-0000-0000BF1D0000}"/>
    <cellStyle name="Standard 257 2 2 6 3 3 2 3" xfId="19670" xr:uid="{00000000-0005-0000-0000-0000C01D0000}"/>
    <cellStyle name="Standard 257 2 2 6 3 3 2 3 2" xfId="46142" xr:uid="{00000000-0005-0000-0000-0000C11D0000}"/>
    <cellStyle name="Standard 257 2 2 6 3 3 2 4" xfId="30701" xr:uid="{00000000-0005-0000-0000-0000C21D0000}"/>
    <cellStyle name="Standard 257 2 2 6 3 3 3" xfId="5700" xr:uid="{00000000-0005-0000-0000-0000C31D0000}"/>
    <cellStyle name="Standard 257 2 2 6 3 3 3 2" xfId="10110" xr:uid="{00000000-0005-0000-0000-0000C41D0000}"/>
    <cellStyle name="Standard 257 2 2 6 3 3 3 2 2" xfId="23346" xr:uid="{00000000-0005-0000-0000-0000C51D0000}"/>
    <cellStyle name="Standard 257 2 2 6 3 3 3 2 2 2" xfId="49818" xr:uid="{00000000-0005-0000-0000-0000C61D0000}"/>
    <cellStyle name="Standard 257 2 2 6 3 3 3 2 3" xfId="36582" xr:uid="{00000000-0005-0000-0000-0000C71D0000}"/>
    <cellStyle name="Standard 257 2 2 6 3 3 3 3" xfId="16729" xr:uid="{00000000-0005-0000-0000-0000C81D0000}"/>
    <cellStyle name="Standard 257 2 2 6 3 3 3 3 2" xfId="43201" xr:uid="{00000000-0005-0000-0000-0000C91D0000}"/>
    <cellStyle name="Standard 257 2 2 6 3 3 3 4" xfId="32172" xr:uid="{00000000-0005-0000-0000-0000CA1D0000}"/>
    <cellStyle name="Standard 257 2 2 6 3 3 4" xfId="8639" xr:uid="{00000000-0005-0000-0000-0000CB1D0000}"/>
    <cellStyle name="Standard 257 2 2 6 3 3 4 2" xfId="21875" xr:uid="{00000000-0005-0000-0000-0000CC1D0000}"/>
    <cellStyle name="Standard 257 2 2 6 3 3 4 2 2" xfId="48347" xr:uid="{00000000-0005-0000-0000-0000CD1D0000}"/>
    <cellStyle name="Standard 257 2 2 6 3 3 4 3" xfId="35111" xr:uid="{00000000-0005-0000-0000-0000CE1D0000}"/>
    <cellStyle name="Standard 257 2 2 6 3 3 5" xfId="15258" xr:uid="{00000000-0005-0000-0000-0000CF1D0000}"/>
    <cellStyle name="Standard 257 2 2 6 3 3 5 2" xfId="41730" xr:uid="{00000000-0005-0000-0000-0000D01D0000}"/>
    <cellStyle name="Standard 257 2 2 6 3 3 6" xfId="27760" xr:uid="{00000000-0005-0000-0000-0000D11D0000}"/>
    <cellStyle name="Standard 257 2 2 6 3 4" xfId="2022" xr:uid="{00000000-0005-0000-0000-0000D21D0000}"/>
    <cellStyle name="Standard 257 2 2 6 3 4 2" xfId="3493" xr:uid="{00000000-0005-0000-0000-0000D31D0000}"/>
    <cellStyle name="Standard 257 2 2 6 3 4 2 2" xfId="12315" xr:uid="{00000000-0005-0000-0000-0000D41D0000}"/>
    <cellStyle name="Standard 257 2 2 6 3 4 2 2 2" xfId="25551" xr:uid="{00000000-0005-0000-0000-0000D51D0000}"/>
    <cellStyle name="Standard 257 2 2 6 3 4 2 2 2 2" xfId="52023" xr:uid="{00000000-0005-0000-0000-0000D61D0000}"/>
    <cellStyle name="Standard 257 2 2 6 3 4 2 2 3" xfId="38787" xr:uid="{00000000-0005-0000-0000-0000D71D0000}"/>
    <cellStyle name="Standard 257 2 2 6 3 4 2 3" xfId="18934" xr:uid="{00000000-0005-0000-0000-0000D81D0000}"/>
    <cellStyle name="Standard 257 2 2 6 3 4 2 3 2" xfId="45406" xr:uid="{00000000-0005-0000-0000-0000D91D0000}"/>
    <cellStyle name="Standard 257 2 2 6 3 4 2 4" xfId="29965" xr:uid="{00000000-0005-0000-0000-0000DA1D0000}"/>
    <cellStyle name="Standard 257 2 2 6 3 4 3" xfId="6435" xr:uid="{00000000-0005-0000-0000-0000DB1D0000}"/>
    <cellStyle name="Standard 257 2 2 6 3 4 3 2" xfId="10845" xr:uid="{00000000-0005-0000-0000-0000DC1D0000}"/>
    <cellStyle name="Standard 257 2 2 6 3 4 3 2 2" xfId="24081" xr:uid="{00000000-0005-0000-0000-0000DD1D0000}"/>
    <cellStyle name="Standard 257 2 2 6 3 4 3 2 2 2" xfId="50553" xr:uid="{00000000-0005-0000-0000-0000DE1D0000}"/>
    <cellStyle name="Standard 257 2 2 6 3 4 3 2 3" xfId="37317" xr:uid="{00000000-0005-0000-0000-0000DF1D0000}"/>
    <cellStyle name="Standard 257 2 2 6 3 4 3 3" xfId="17464" xr:uid="{00000000-0005-0000-0000-0000E01D0000}"/>
    <cellStyle name="Standard 257 2 2 6 3 4 3 3 2" xfId="43936" xr:uid="{00000000-0005-0000-0000-0000E11D0000}"/>
    <cellStyle name="Standard 257 2 2 6 3 4 3 4" xfId="32907" xr:uid="{00000000-0005-0000-0000-0000E21D0000}"/>
    <cellStyle name="Standard 257 2 2 6 3 4 4" xfId="7903" xr:uid="{00000000-0005-0000-0000-0000E31D0000}"/>
    <cellStyle name="Standard 257 2 2 6 3 4 4 2" xfId="21139" xr:uid="{00000000-0005-0000-0000-0000E41D0000}"/>
    <cellStyle name="Standard 257 2 2 6 3 4 4 2 2" xfId="47611" xr:uid="{00000000-0005-0000-0000-0000E51D0000}"/>
    <cellStyle name="Standard 257 2 2 6 3 4 4 3" xfId="34375" xr:uid="{00000000-0005-0000-0000-0000E61D0000}"/>
    <cellStyle name="Standard 257 2 2 6 3 4 5" xfId="14522" xr:uid="{00000000-0005-0000-0000-0000E71D0000}"/>
    <cellStyle name="Standard 257 2 2 6 3 4 5 2" xfId="40994" xr:uid="{00000000-0005-0000-0000-0000E81D0000}"/>
    <cellStyle name="Standard 257 2 2 6 3 4 6" xfId="28495" xr:uid="{00000000-0005-0000-0000-0000E91D0000}"/>
    <cellStyle name="Standard 257 2 2 6 3 5" xfId="2759" xr:uid="{00000000-0005-0000-0000-0000EA1D0000}"/>
    <cellStyle name="Standard 257 2 2 6 3 5 2" xfId="11581" xr:uid="{00000000-0005-0000-0000-0000EB1D0000}"/>
    <cellStyle name="Standard 257 2 2 6 3 5 2 2" xfId="24817" xr:uid="{00000000-0005-0000-0000-0000EC1D0000}"/>
    <cellStyle name="Standard 257 2 2 6 3 5 2 2 2" xfId="51289" xr:uid="{00000000-0005-0000-0000-0000ED1D0000}"/>
    <cellStyle name="Standard 257 2 2 6 3 5 2 3" xfId="38053" xr:uid="{00000000-0005-0000-0000-0000EE1D0000}"/>
    <cellStyle name="Standard 257 2 2 6 3 5 3" xfId="18200" xr:uid="{00000000-0005-0000-0000-0000EF1D0000}"/>
    <cellStyle name="Standard 257 2 2 6 3 5 3 2" xfId="44672" xr:uid="{00000000-0005-0000-0000-0000F01D0000}"/>
    <cellStyle name="Standard 257 2 2 6 3 5 4" xfId="29231" xr:uid="{00000000-0005-0000-0000-0000F11D0000}"/>
    <cellStyle name="Standard 257 2 2 6 3 6" xfId="4964" xr:uid="{00000000-0005-0000-0000-0000F21D0000}"/>
    <cellStyle name="Standard 257 2 2 6 3 6 2" xfId="9374" xr:uid="{00000000-0005-0000-0000-0000F31D0000}"/>
    <cellStyle name="Standard 257 2 2 6 3 6 2 2" xfId="22610" xr:uid="{00000000-0005-0000-0000-0000F41D0000}"/>
    <cellStyle name="Standard 257 2 2 6 3 6 2 2 2" xfId="49082" xr:uid="{00000000-0005-0000-0000-0000F51D0000}"/>
    <cellStyle name="Standard 257 2 2 6 3 6 2 3" xfId="35846" xr:uid="{00000000-0005-0000-0000-0000F61D0000}"/>
    <cellStyle name="Standard 257 2 2 6 3 6 3" xfId="15993" xr:uid="{00000000-0005-0000-0000-0000F71D0000}"/>
    <cellStyle name="Standard 257 2 2 6 3 6 3 2" xfId="42465" xr:uid="{00000000-0005-0000-0000-0000F81D0000}"/>
    <cellStyle name="Standard 257 2 2 6 3 6 4" xfId="31436" xr:uid="{00000000-0005-0000-0000-0000F91D0000}"/>
    <cellStyle name="Standard 257 2 2 6 3 7" xfId="7169" xr:uid="{00000000-0005-0000-0000-0000FA1D0000}"/>
    <cellStyle name="Standard 257 2 2 6 3 7 2" xfId="20405" xr:uid="{00000000-0005-0000-0000-0000FB1D0000}"/>
    <cellStyle name="Standard 257 2 2 6 3 7 2 2" xfId="46877" xr:uid="{00000000-0005-0000-0000-0000FC1D0000}"/>
    <cellStyle name="Standard 257 2 2 6 3 7 3" xfId="33641" xr:uid="{00000000-0005-0000-0000-0000FD1D0000}"/>
    <cellStyle name="Standard 257 2 2 6 3 8" xfId="13788" xr:uid="{00000000-0005-0000-0000-0000FE1D0000}"/>
    <cellStyle name="Standard 257 2 2 6 3 8 2" xfId="40260" xr:uid="{00000000-0005-0000-0000-0000FF1D0000}"/>
    <cellStyle name="Standard 257 2 2 6 3 9" xfId="27024" xr:uid="{00000000-0005-0000-0000-0000001E0000}"/>
    <cellStyle name="Standard 257 2 2 6 4" xfId="731" xr:uid="{00000000-0005-0000-0000-0000011E0000}"/>
    <cellStyle name="Standard 257 2 2 6 4 2" xfId="1481" xr:uid="{00000000-0005-0000-0000-0000021E0000}"/>
    <cellStyle name="Standard 257 2 2 6 4 2 2" xfId="4424" xr:uid="{00000000-0005-0000-0000-0000031E0000}"/>
    <cellStyle name="Standard 257 2 2 6 4 2 2 2" xfId="13246" xr:uid="{00000000-0005-0000-0000-0000041E0000}"/>
    <cellStyle name="Standard 257 2 2 6 4 2 2 2 2" xfId="26482" xr:uid="{00000000-0005-0000-0000-0000051E0000}"/>
    <cellStyle name="Standard 257 2 2 6 4 2 2 2 2 2" xfId="52954" xr:uid="{00000000-0005-0000-0000-0000061E0000}"/>
    <cellStyle name="Standard 257 2 2 6 4 2 2 2 3" xfId="39718" xr:uid="{00000000-0005-0000-0000-0000071E0000}"/>
    <cellStyle name="Standard 257 2 2 6 4 2 2 3" xfId="19865" xr:uid="{00000000-0005-0000-0000-0000081E0000}"/>
    <cellStyle name="Standard 257 2 2 6 4 2 2 3 2" xfId="46337" xr:uid="{00000000-0005-0000-0000-0000091E0000}"/>
    <cellStyle name="Standard 257 2 2 6 4 2 2 4" xfId="30896" xr:uid="{00000000-0005-0000-0000-00000A1E0000}"/>
    <cellStyle name="Standard 257 2 2 6 4 2 3" xfId="5895" xr:uid="{00000000-0005-0000-0000-00000B1E0000}"/>
    <cellStyle name="Standard 257 2 2 6 4 2 3 2" xfId="10305" xr:uid="{00000000-0005-0000-0000-00000C1E0000}"/>
    <cellStyle name="Standard 257 2 2 6 4 2 3 2 2" xfId="23541" xr:uid="{00000000-0005-0000-0000-00000D1E0000}"/>
    <cellStyle name="Standard 257 2 2 6 4 2 3 2 2 2" xfId="50013" xr:uid="{00000000-0005-0000-0000-00000E1E0000}"/>
    <cellStyle name="Standard 257 2 2 6 4 2 3 2 3" xfId="36777" xr:uid="{00000000-0005-0000-0000-00000F1E0000}"/>
    <cellStyle name="Standard 257 2 2 6 4 2 3 3" xfId="16924" xr:uid="{00000000-0005-0000-0000-0000101E0000}"/>
    <cellStyle name="Standard 257 2 2 6 4 2 3 3 2" xfId="43396" xr:uid="{00000000-0005-0000-0000-0000111E0000}"/>
    <cellStyle name="Standard 257 2 2 6 4 2 3 4" xfId="32367" xr:uid="{00000000-0005-0000-0000-0000121E0000}"/>
    <cellStyle name="Standard 257 2 2 6 4 2 4" xfId="8834" xr:uid="{00000000-0005-0000-0000-0000131E0000}"/>
    <cellStyle name="Standard 257 2 2 6 4 2 4 2" xfId="22070" xr:uid="{00000000-0005-0000-0000-0000141E0000}"/>
    <cellStyle name="Standard 257 2 2 6 4 2 4 2 2" xfId="48542" xr:uid="{00000000-0005-0000-0000-0000151E0000}"/>
    <cellStyle name="Standard 257 2 2 6 4 2 4 3" xfId="35306" xr:uid="{00000000-0005-0000-0000-0000161E0000}"/>
    <cellStyle name="Standard 257 2 2 6 4 2 5" xfId="15453" xr:uid="{00000000-0005-0000-0000-0000171E0000}"/>
    <cellStyle name="Standard 257 2 2 6 4 2 5 2" xfId="41925" xr:uid="{00000000-0005-0000-0000-0000181E0000}"/>
    <cellStyle name="Standard 257 2 2 6 4 2 6" xfId="27955" xr:uid="{00000000-0005-0000-0000-0000191E0000}"/>
    <cellStyle name="Standard 257 2 2 6 4 3" xfId="2217" xr:uid="{00000000-0005-0000-0000-00001A1E0000}"/>
    <cellStyle name="Standard 257 2 2 6 4 3 2" xfId="3688" xr:uid="{00000000-0005-0000-0000-00001B1E0000}"/>
    <cellStyle name="Standard 257 2 2 6 4 3 2 2" xfId="12510" xr:uid="{00000000-0005-0000-0000-00001C1E0000}"/>
    <cellStyle name="Standard 257 2 2 6 4 3 2 2 2" xfId="25746" xr:uid="{00000000-0005-0000-0000-00001D1E0000}"/>
    <cellStyle name="Standard 257 2 2 6 4 3 2 2 2 2" xfId="52218" xr:uid="{00000000-0005-0000-0000-00001E1E0000}"/>
    <cellStyle name="Standard 257 2 2 6 4 3 2 2 3" xfId="38982" xr:uid="{00000000-0005-0000-0000-00001F1E0000}"/>
    <cellStyle name="Standard 257 2 2 6 4 3 2 3" xfId="19129" xr:uid="{00000000-0005-0000-0000-0000201E0000}"/>
    <cellStyle name="Standard 257 2 2 6 4 3 2 3 2" xfId="45601" xr:uid="{00000000-0005-0000-0000-0000211E0000}"/>
    <cellStyle name="Standard 257 2 2 6 4 3 2 4" xfId="30160" xr:uid="{00000000-0005-0000-0000-0000221E0000}"/>
    <cellStyle name="Standard 257 2 2 6 4 3 3" xfId="6630" xr:uid="{00000000-0005-0000-0000-0000231E0000}"/>
    <cellStyle name="Standard 257 2 2 6 4 3 3 2" xfId="11040" xr:uid="{00000000-0005-0000-0000-0000241E0000}"/>
    <cellStyle name="Standard 257 2 2 6 4 3 3 2 2" xfId="24276" xr:uid="{00000000-0005-0000-0000-0000251E0000}"/>
    <cellStyle name="Standard 257 2 2 6 4 3 3 2 2 2" xfId="50748" xr:uid="{00000000-0005-0000-0000-0000261E0000}"/>
    <cellStyle name="Standard 257 2 2 6 4 3 3 2 3" xfId="37512" xr:uid="{00000000-0005-0000-0000-0000271E0000}"/>
    <cellStyle name="Standard 257 2 2 6 4 3 3 3" xfId="17659" xr:uid="{00000000-0005-0000-0000-0000281E0000}"/>
    <cellStyle name="Standard 257 2 2 6 4 3 3 3 2" xfId="44131" xr:uid="{00000000-0005-0000-0000-0000291E0000}"/>
    <cellStyle name="Standard 257 2 2 6 4 3 3 4" xfId="33102" xr:uid="{00000000-0005-0000-0000-00002A1E0000}"/>
    <cellStyle name="Standard 257 2 2 6 4 3 4" xfId="8098" xr:uid="{00000000-0005-0000-0000-00002B1E0000}"/>
    <cellStyle name="Standard 257 2 2 6 4 3 4 2" xfId="21334" xr:uid="{00000000-0005-0000-0000-00002C1E0000}"/>
    <cellStyle name="Standard 257 2 2 6 4 3 4 2 2" xfId="47806" xr:uid="{00000000-0005-0000-0000-00002D1E0000}"/>
    <cellStyle name="Standard 257 2 2 6 4 3 4 3" xfId="34570" xr:uid="{00000000-0005-0000-0000-00002E1E0000}"/>
    <cellStyle name="Standard 257 2 2 6 4 3 5" xfId="14717" xr:uid="{00000000-0005-0000-0000-00002F1E0000}"/>
    <cellStyle name="Standard 257 2 2 6 4 3 5 2" xfId="41189" xr:uid="{00000000-0005-0000-0000-0000301E0000}"/>
    <cellStyle name="Standard 257 2 2 6 4 3 6" xfId="28690" xr:uid="{00000000-0005-0000-0000-0000311E0000}"/>
    <cellStyle name="Standard 257 2 2 6 4 4" xfId="2954" xr:uid="{00000000-0005-0000-0000-0000321E0000}"/>
    <cellStyle name="Standard 257 2 2 6 4 4 2" xfId="11776" xr:uid="{00000000-0005-0000-0000-0000331E0000}"/>
    <cellStyle name="Standard 257 2 2 6 4 4 2 2" xfId="25012" xr:uid="{00000000-0005-0000-0000-0000341E0000}"/>
    <cellStyle name="Standard 257 2 2 6 4 4 2 2 2" xfId="51484" xr:uid="{00000000-0005-0000-0000-0000351E0000}"/>
    <cellStyle name="Standard 257 2 2 6 4 4 2 3" xfId="38248" xr:uid="{00000000-0005-0000-0000-0000361E0000}"/>
    <cellStyle name="Standard 257 2 2 6 4 4 3" xfId="18395" xr:uid="{00000000-0005-0000-0000-0000371E0000}"/>
    <cellStyle name="Standard 257 2 2 6 4 4 3 2" xfId="44867" xr:uid="{00000000-0005-0000-0000-0000381E0000}"/>
    <cellStyle name="Standard 257 2 2 6 4 4 4" xfId="29426" xr:uid="{00000000-0005-0000-0000-0000391E0000}"/>
    <cellStyle name="Standard 257 2 2 6 4 5" xfId="5159" xr:uid="{00000000-0005-0000-0000-00003A1E0000}"/>
    <cellStyle name="Standard 257 2 2 6 4 5 2" xfId="9569" xr:uid="{00000000-0005-0000-0000-00003B1E0000}"/>
    <cellStyle name="Standard 257 2 2 6 4 5 2 2" xfId="22805" xr:uid="{00000000-0005-0000-0000-00003C1E0000}"/>
    <cellStyle name="Standard 257 2 2 6 4 5 2 2 2" xfId="49277" xr:uid="{00000000-0005-0000-0000-00003D1E0000}"/>
    <cellStyle name="Standard 257 2 2 6 4 5 2 3" xfId="36041" xr:uid="{00000000-0005-0000-0000-00003E1E0000}"/>
    <cellStyle name="Standard 257 2 2 6 4 5 3" xfId="16188" xr:uid="{00000000-0005-0000-0000-00003F1E0000}"/>
    <cellStyle name="Standard 257 2 2 6 4 5 3 2" xfId="42660" xr:uid="{00000000-0005-0000-0000-0000401E0000}"/>
    <cellStyle name="Standard 257 2 2 6 4 5 4" xfId="31631" xr:uid="{00000000-0005-0000-0000-0000411E0000}"/>
    <cellStyle name="Standard 257 2 2 6 4 6" xfId="7364" xr:uid="{00000000-0005-0000-0000-0000421E0000}"/>
    <cellStyle name="Standard 257 2 2 6 4 6 2" xfId="20600" xr:uid="{00000000-0005-0000-0000-0000431E0000}"/>
    <cellStyle name="Standard 257 2 2 6 4 6 2 2" xfId="47072" xr:uid="{00000000-0005-0000-0000-0000441E0000}"/>
    <cellStyle name="Standard 257 2 2 6 4 6 3" xfId="33836" xr:uid="{00000000-0005-0000-0000-0000451E0000}"/>
    <cellStyle name="Standard 257 2 2 6 4 7" xfId="13983" xr:uid="{00000000-0005-0000-0000-0000461E0000}"/>
    <cellStyle name="Standard 257 2 2 6 4 7 2" xfId="40455" xr:uid="{00000000-0005-0000-0000-0000471E0000}"/>
    <cellStyle name="Standard 257 2 2 6 4 8" xfId="27219" xr:uid="{00000000-0005-0000-0000-0000481E0000}"/>
    <cellStyle name="Standard 257 2 2 6 5" xfId="1115" xr:uid="{00000000-0005-0000-0000-0000491E0000}"/>
    <cellStyle name="Standard 257 2 2 6 5 2" xfId="4058" xr:uid="{00000000-0005-0000-0000-00004A1E0000}"/>
    <cellStyle name="Standard 257 2 2 6 5 2 2" xfId="12880" xr:uid="{00000000-0005-0000-0000-00004B1E0000}"/>
    <cellStyle name="Standard 257 2 2 6 5 2 2 2" xfId="26116" xr:uid="{00000000-0005-0000-0000-00004C1E0000}"/>
    <cellStyle name="Standard 257 2 2 6 5 2 2 2 2" xfId="52588" xr:uid="{00000000-0005-0000-0000-00004D1E0000}"/>
    <cellStyle name="Standard 257 2 2 6 5 2 2 3" xfId="39352" xr:uid="{00000000-0005-0000-0000-00004E1E0000}"/>
    <cellStyle name="Standard 257 2 2 6 5 2 3" xfId="19499" xr:uid="{00000000-0005-0000-0000-00004F1E0000}"/>
    <cellStyle name="Standard 257 2 2 6 5 2 3 2" xfId="45971" xr:uid="{00000000-0005-0000-0000-0000501E0000}"/>
    <cellStyle name="Standard 257 2 2 6 5 2 4" xfId="30530" xr:uid="{00000000-0005-0000-0000-0000511E0000}"/>
    <cellStyle name="Standard 257 2 2 6 5 3" xfId="5529" xr:uid="{00000000-0005-0000-0000-0000521E0000}"/>
    <cellStyle name="Standard 257 2 2 6 5 3 2" xfId="9939" xr:uid="{00000000-0005-0000-0000-0000531E0000}"/>
    <cellStyle name="Standard 257 2 2 6 5 3 2 2" xfId="23175" xr:uid="{00000000-0005-0000-0000-0000541E0000}"/>
    <cellStyle name="Standard 257 2 2 6 5 3 2 2 2" xfId="49647" xr:uid="{00000000-0005-0000-0000-0000551E0000}"/>
    <cellStyle name="Standard 257 2 2 6 5 3 2 3" xfId="36411" xr:uid="{00000000-0005-0000-0000-0000561E0000}"/>
    <cellStyle name="Standard 257 2 2 6 5 3 3" xfId="16558" xr:uid="{00000000-0005-0000-0000-0000571E0000}"/>
    <cellStyle name="Standard 257 2 2 6 5 3 3 2" xfId="43030" xr:uid="{00000000-0005-0000-0000-0000581E0000}"/>
    <cellStyle name="Standard 257 2 2 6 5 3 4" xfId="32001" xr:uid="{00000000-0005-0000-0000-0000591E0000}"/>
    <cellStyle name="Standard 257 2 2 6 5 4" xfId="8468" xr:uid="{00000000-0005-0000-0000-00005A1E0000}"/>
    <cellStyle name="Standard 257 2 2 6 5 4 2" xfId="21704" xr:uid="{00000000-0005-0000-0000-00005B1E0000}"/>
    <cellStyle name="Standard 257 2 2 6 5 4 2 2" xfId="48176" xr:uid="{00000000-0005-0000-0000-00005C1E0000}"/>
    <cellStyle name="Standard 257 2 2 6 5 4 3" xfId="34940" xr:uid="{00000000-0005-0000-0000-00005D1E0000}"/>
    <cellStyle name="Standard 257 2 2 6 5 5" xfId="15087" xr:uid="{00000000-0005-0000-0000-00005E1E0000}"/>
    <cellStyle name="Standard 257 2 2 6 5 5 2" xfId="41559" xr:uid="{00000000-0005-0000-0000-00005F1E0000}"/>
    <cellStyle name="Standard 257 2 2 6 5 6" xfId="27589" xr:uid="{00000000-0005-0000-0000-0000601E0000}"/>
    <cellStyle name="Standard 257 2 2 6 6" xfId="1851" xr:uid="{00000000-0005-0000-0000-0000611E0000}"/>
    <cellStyle name="Standard 257 2 2 6 6 2" xfId="3322" xr:uid="{00000000-0005-0000-0000-0000621E0000}"/>
    <cellStyle name="Standard 257 2 2 6 6 2 2" xfId="12144" xr:uid="{00000000-0005-0000-0000-0000631E0000}"/>
    <cellStyle name="Standard 257 2 2 6 6 2 2 2" xfId="25380" xr:uid="{00000000-0005-0000-0000-0000641E0000}"/>
    <cellStyle name="Standard 257 2 2 6 6 2 2 2 2" xfId="51852" xr:uid="{00000000-0005-0000-0000-0000651E0000}"/>
    <cellStyle name="Standard 257 2 2 6 6 2 2 3" xfId="38616" xr:uid="{00000000-0005-0000-0000-0000661E0000}"/>
    <cellStyle name="Standard 257 2 2 6 6 2 3" xfId="18763" xr:uid="{00000000-0005-0000-0000-0000671E0000}"/>
    <cellStyle name="Standard 257 2 2 6 6 2 3 2" xfId="45235" xr:uid="{00000000-0005-0000-0000-0000681E0000}"/>
    <cellStyle name="Standard 257 2 2 6 6 2 4" xfId="29794" xr:uid="{00000000-0005-0000-0000-0000691E0000}"/>
    <cellStyle name="Standard 257 2 2 6 6 3" xfId="6264" xr:uid="{00000000-0005-0000-0000-00006A1E0000}"/>
    <cellStyle name="Standard 257 2 2 6 6 3 2" xfId="10674" xr:uid="{00000000-0005-0000-0000-00006B1E0000}"/>
    <cellStyle name="Standard 257 2 2 6 6 3 2 2" xfId="23910" xr:uid="{00000000-0005-0000-0000-00006C1E0000}"/>
    <cellStyle name="Standard 257 2 2 6 6 3 2 2 2" xfId="50382" xr:uid="{00000000-0005-0000-0000-00006D1E0000}"/>
    <cellStyle name="Standard 257 2 2 6 6 3 2 3" xfId="37146" xr:uid="{00000000-0005-0000-0000-00006E1E0000}"/>
    <cellStyle name="Standard 257 2 2 6 6 3 3" xfId="17293" xr:uid="{00000000-0005-0000-0000-00006F1E0000}"/>
    <cellStyle name="Standard 257 2 2 6 6 3 3 2" xfId="43765" xr:uid="{00000000-0005-0000-0000-0000701E0000}"/>
    <cellStyle name="Standard 257 2 2 6 6 3 4" xfId="32736" xr:uid="{00000000-0005-0000-0000-0000711E0000}"/>
    <cellStyle name="Standard 257 2 2 6 6 4" xfId="7732" xr:uid="{00000000-0005-0000-0000-0000721E0000}"/>
    <cellStyle name="Standard 257 2 2 6 6 4 2" xfId="20968" xr:uid="{00000000-0005-0000-0000-0000731E0000}"/>
    <cellStyle name="Standard 257 2 2 6 6 4 2 2" xfId="47440" xr:uid="{00000000-0005-0000-0000-0000741E0000}"/>
    <cellStyle name="Standard 257 2 2 6 6 4 3" xfId="34204" xr:uid="{00000000-0005-0000-0000-0000751E0000}"/>
    <cellStyle name="Standard 257 2 2 6 6 5" xfId="14351" xr:uid="{00000000-0005-0000-0000-0000761E0000}"/>
    <cellStyle name="Standard 257 2 2 6 6 5 2" xfId="40823" xr:uid="{00000000-0005-0000-0000-0000771E0000}"/>
    <cellStyle name="Standard 257 2 2 6 6 6" xfId="28324" xr:uid="{00000000-0005-0000-0000-0000781E0000}"/>
    <cellStyle name="Standard 257 2 2 6 7" xfId="2588" xr:uid="{00000000-0005-0000-0000-0000791E0000}"/>
    <cellStyle name="Standard 257 2 2 6 7 2" xfId="11410" xr:uid="{00000000-0005-0000-0000-00007A1E0000}"/>
    <cellStyle name="Standard 257 2 2 6 7 2 2" xfId="24646" xr:uid="{00000000-0005-0000-0000-00007B1E0000}"/>
    <cellStyle name="Standard 257 2 2 6 7 2 2 2" xfId="51118" xr:uid="{00000000-0005-0000-0000-00007C1E0000}"/>
    <cellStyle name="Standard 257 2 2 6 7 2 3" xfId="37882" xr:uid="{00000000-0005-0000-0000-00007D1E0000}"/>
    <cellStyle name="Standard 257 2 2 6 7 3" xfId="18029" xr:uid="{00000000-0005-0000-0000-00007E1E0000}"/>
    <cellStyle name="Standard 257 2 2 6 7 3 2" xfId="44501" xr:uid="{00000000-0005-0000-0000-00007F1E0000}"/>
    <cellStyle name="Standard 257 2 2 6 7 4" xfId="29060" xr:uid="{00000000-0005-0000-0000-0000801E0000}"/>
    <cellStyle name="Standard 257 2 2 6 8" xfId="4793" xr:uid="{00000000-0005-0000-0000-0000811E0000}"/>
    <cellStyle name="Standard 257 2 2 6 8 2" xfId="9203" xr:uid="{00000000-0005-0000-0000-0000821E0000}"/>
    <cellStyle name="Standard 257 2 2 6 8 2 2" xfId="22439" xr:uid="{00000000-0005-0000-0000-0000831E0000}"/>
    <cellStyle name="Standard 257 2 2 6 8 2 2 2" xfId="48911" xr:uid="{00000000-0005-0000-0000-0000841E0000}"/>
    <cellStyle name="Standard 257 2 2 6 8 2 3" xfId="35675" xr:uid="{00000000-0005-0000-0000-0000851E0000}"/>
    <cellStyle name="Standard 257 2 2 6 8 3" xfId="15822" xr:uid="{00000000-0005-0000-0000-0000861E0000}"/>
    <cellStyle name="Standard 257 2 2 6 8 3 2" xfId="42294" xr:uid="{00000000-0005-0000-0000-0000871E0000}"/>
    <cellStyle name="Standard 257 2 2 6 8 4" xfId="31265" xr:uid="{00000000-0005-0000-0000-0000881E0000}"/>
    <cellStyle name="Standard 257 2 2 6 9" xfId="6998" xr:uid="{00000000-0005-0000-0000-0000891E0000}"/>
    <cellStyle name="Standard 257 2 2 6 9 2" xfId="20234" xr:uid="{00000000-0005-0000-0000-00008A1E0000}"/>
    <cellStyle name="Standard 257 2 2 6 9 2 2" xfId="46706" xr:uid="{00000000-0005-0000-0000-00008B1E0000}"/>
    <cellStyle name="Standard 257 2 2 6 9 3" xfId="33470" xr:uid="{00000000-0005-0000-0000-00008C1E0000}"/>
    <cellStyle name="Standard 257 2 2 7" xfId="379" xr:uid="{00000000-0005-0000-0000-00008D1E0000}"/>
    <cellStyle name="Standard 257 2 2 7 10" xfId="26894" xr:uid="{00000000-0005-0000-0000-00008E1E0000}"/>
    <cellStyle name="Standard 257 2 2 7 2" xfId="555" xr:uid="{00000000-0005-0000-0000-00008F1E0000}"/>
    <cellStyle name="Standard 257 2 2 7 2 2" xfId="944" xr:uid="{00000000-0005-0000-0000-0000901E0000}"/>
    <cellStyle name="Standard 257 2 2 7 2 2 2" xfId="1693" xr:uid="{00000000-0005-0000-0000-0000911E0000}"/>
    <cellStyle name="Standard 257 2 2 7 2 2 2 2" xfId="4636" xr:uid="{00000000-0005-0000-0000-0000921E0000}"/>
    <cellStyle name="Standard 257 2 2 7 2 2 2 2 2" xfId="13458" xr:uid="{00000000-0005-0000-0000-0000931E0000}"/>
    <cellStyle name="Standard 257 2 2 7 2 2 2 2 2 2" xfId="26694" xr:uid="{00000000-0005-0000-0000-0000941E0000}"/>
    <cellStyle name="Standard 257 2 2 7 2 2 2 2 2 2 2" xfId="53166" xr:uid="{00000000-0005-0000-0000-0000951E0000}"/>
    <cellStyle name="Standard 257 2 2 7 2 2 2 2 2 3" xfId="39930" xr:uid="{00000000-0005-0000-0000-0000961E0000}"/>
    <cellStyle name="Standard 257 2 2 7 2 2 2 2 3" xfId="20077" xr:uid="{00000000-0005-0000-0000-0000971E0000}"/>
    <cellStyle name="Standard 257 2 2 7 2 2 2 2 3 2" xfId="46549" xr:uid="{00000000-0005-0000-0000-0000981E0000}"/>
    <cellStyle name="Standard 257 2 2 7 2 2 2 2 4" xfId="31108" xr:uid="{00000000-0005-0000-0000-0000991E0000}"/>
    <cellStyle name="Standard 257 2 2 7 2 2 2 3" xfId="6107" xr:uid="{00000000-0005-0000-0000-00009A1E0000}"/>
    <cellStyle name="Standard 257 2 2 7 2 2 2 3 2" xfId="10517" xr:uid="{00000000-0005-0000-0000-00009B1E0000}"/>
    <cellStyle name="Standard 257 2 2 7 2 2 2 3 2 2" xfId="23753" xr:uid="{00000000-0005-0000-0000-00009C1E0000}"/>
    <cellStyle name="Standard 257 2 2 7 2 2 2 3 2 2 2" xfId="50225" xr:uid="{00000000-0005-0000-0000-00009D1E0000}"/>
    <cellStyle name="Standard 257 2 2 7 2 2 2 3 2 3" xfId="36989" xr:uid="{00000000-0005-0000-0000-00009E1E0000}"/>
    <cellStyle name="Standard 257 2 2 7 2 2 2 3 3" xfId="17136" xr:uid="{00000000-0005-0000-0000-00009F1E0000}"/>
    <cellStyle name="Standard 257 2 2 7 2 2 2 3 3 2" xfId="43608" xr:uid="{00000000-0005-0000-0000-0000A01E0000}"/>
    <cellStyle name="Standard 257 2 2 7 2 2 2 3 4" xfId="32579" xr:uid="{00000000-0005-0000-0000-0000A11E0000}"/>
    <cellStyle name="Standard 257 2 2 7 2 2 2 4" xfId="9046" xr:uid="{00000000-0005-0000-0000-0000A21E0000}"/>
    <cellStyle name="Standard 257 2 2 7 2 2 2 4 2" xfId="22282" xr:uid="{00000000-0005-0000-0000-0000A31E0000}"/>
    <cellStyle name="Standard 257 2 2 7 2 2 2 4 2 2" xfId="48754" xr:uid="{00000000-0005-0000-0000-0000A41E0000}"/>
    <cellStyle name="Standard 257 2 2 7 2 2 2 4 3" xfId="35518" xr:uid="{00000000-0005-0000-0000-0000A51E0000}"/>
    <cellStyle name="Standard 257 2 2 7 2 2 2 5" xfId="15665" xr:uid="{00000000-0005-0000-0000-0000A61E0000}"/>
    <cellStyle name="Standard 257 2 2 7 2 2 2 5 2" xfId="42137" xr:uid="{00000000-0005-0000-0000-0000A71E0000}"/>
    <cellStyle name="Standard 257 2 2 7 2 2 2 6" xfId="28167" xr:uid="{00000000-0005-0000-0000-0000A81E0000}"/>
    <cellStyle name="Standard 257 2 2 7 2 2 3" xfId="2429" xr:uid="{00000000-0005-0000-0000-0000A91E0000}"/>
    <cellStyle name="Standard 257 2 2 7 2 2 3 2" xfId="3900" xr:uid="{00000000-0005-0000-0000-0000AA1E0000}"/>
    <cellStyle name="Standard 257 2 2 7 2 2 3 2 2" xfId="12722" xr:uid="{00000000-0005-0000-0000-0000AB1E0000}"/>
    <cellStyle name="Standard 257 2 2 7 2 2 3 2 2 2" xfId="25958" xr:uid="{00000000-0005-0000-0000-0000AC1E0000}"/>
    <cellStyle name="Standard 257 2 2 7 2 2 3 2 2 2 2" xfId="52430" xr:uid="{00000000-0005-0000-0000-0000AD1E0000}"/>
    <cellStyle name="Standard 257 2 2 7 2 2 3 2 2 3" xfId="39194" xr:uid="{00000000-0005-0000-0000-0000AE1E0000}"/>
    <cellStyle name="Standard 257 2 2 7 2 2 3 2 3" xfId="19341" xr:uid="{00000000-0005-0000-0000-0000AF1E0000}"/>
    <cellStyle name="Standard 257 2 2 7 2 2 3 2 3 2" xfId="45813" xr:uid="{00000000-0005-0000-0000-0000B01E0000}"/>
    <cellStyle name="Standard 257 2 2 7 2 2 3 2 4" xfId="30372" xr:uid="{00000000-0005-0000-0000-0000B11E0000}"/>
    <cellStyle name="Standard 257 2 2 7 2 2 3 3" xfId="6842" xr:uid="{00000000-0005-0000-0000-0000B21E0000}"/>
    <cellStyle name="Standard 257 2 2 7 2 2 3 3 2" xfId="11252" xr:uid="{00000000-0005-0000-0000-0000B31E0000}"/>
    <cellStyle name="Standard 257 2 2 7 2 2 3 3 2 2" xfId="24488" xr:uid="{00000000-0005-0000-0000-0000B41E0000}"/>
    <cellStyle name="Standard 257 2 2 7 2 2 3 3 2 2 2" xfId="50960" xr:uid="{00000000-0005-0000-0000-0000B51E0000}"/>
    <cellStyle name="Standard 257 2 2 7 2 2 3 3 2 3" xfId="37724" xr:uid="{00000000-0005-0000-0000-0000B61E0000}"/>
    <cellStyle name="Standard 257 2 2 7 2 2 3 3 3" xfId="17871" xr:uid="{00000000-0005-0000-0000-0000B71E0000}"/>
    <cellStyle name="Standard 257 2 2 7 2 2 3 3 3 2" xfId="44343" xr:uid="{00000000-0005-0000-0000-0000B81E0000}"/>
    <cellStyle name="Standard 257 2 2 7 2 2 3 3 4" xfId="33314" xr:uid="{00000000-0005-0000-0000-0000B91E0000}"/>
    <cellStyle name="Standard 257 2 2 7 2 2 3 4" xfId="8310" xr:uid="{00000000-0005-0000-0000-0000BA1E0000}"/>
    <cellStyle name="Standard 257 2 2 7 2 2 3 4 2" xfId="21546" xr:uid="{00000000-0005-0000-0000-0000BB1E0000}"/>
    <cellStyle name="Standard 257 2 2 7 2 2 3 4 2 2" xfId="48018" xr:uid="{00000000-0005-0000-0000-0000BC1E0000}"/>
    <cellStyle name="Standard 257 2 2 7 2 2 3 4 3" xfId="34782" xr:uid="{00000000-0005-0000-0000-0000BD1E0000}"/>
    <cellStyle name="Standard 257 2 2 7 2 2 3 5" xfId="14929" xr:uid="{00000000-0005-0000-0000-0000BE1E0000}"/>
    <cellStyle name="Standard 257 2 2 7 2 2 3 5 2" xfId="41401" xr:uid="{00000000-0005-0000-0000-0000BF1E0000}"/>
    <cellStyle name="Standard 257 2 2 7 2 2 3 6" xfId="28902" xr:uid="{00000000-0005-0000-0000-0000C01E0000}"/>
    <cellStyle name="Standard 257 2 2 7 2 2 4" xfId="3166" xr:uid="{00000000-0005-0000-0000-0000C11E0000}"/>
    <cellStyle name="Standard 257 2 2 7 2 2 4 2" xfId="11988" xr:uid="{00000000-0005-0000-0000-0000C21E0000}"/>
    <cellStyle name="Standard 257 2 2 7 2 2 4 2 2" xfId="25224" xr:uid="{00000000-0005-0000-0000-0000C31E0000}"/>
    <cellStyle name="Standard 257 2 2 7 2 2 4 2 2 2" xfId="51696" xr:uid="{00000000-0005-0000-0000-0000C41E0000}"/>
    <cellStyle name="Standard 257 2 2 7 2 2 4 2 3" xfId="38460" xr:uid="{00000000-0005-0000-0000-0000C51E0000}"/>
    <cellStyle name="Standard 257 2 2 7 2 2 4 3" xfId="18607" xr:uid="{00000000-0005-0000-0000-0000C61E0000}"/>
    <cellStyle name="Standard 257 2 2 7 2 2 4 3 2" xfId="45079" xr:uid="{00000000-0005-0000-0000-0000C71E0000}"/>
    <cellStyle name="Standard 257 2 2 7 2 2 4 4" xfId="29638" xr:uid="{00000000-0005-0000-0000-0000C81E0000}"/>
    <cellStyle name="Standard 257 2 2 7 2 2 5" xfId="5371" xr:uid="{00000000-0005-0000-0000-0000C91E0000}"/>
    <cellStyle name="Standard 257 2 2 7 2 2 5 2" xfId="9781" xr:uid="{00000000-0005-0000-0000-0000CA1E0000}"/>
    <cellStyle name="Standard 257 2 2 7 2 2 5 2 2" xfId="23017" xr:uid="{00000000-0005-0000-0000-0000CB1E0000}"/>
    <cellStyle name="Standard 257 2 2 7 2 2 5 2 2 2" xfId="49489" xr:uid="{00000000-0005-0000-0000-0000CC1E0000}"/>
    <cellStyle name="Standard 257 2 2 7 2 2 5 2 3" xfId="36253" xr:uid="{00000000-0005-0000-0000-0000CD1E0000}"/>
    <cellStyle name="Standard 257 2 2 7 2 2 5 3" xfId="16400" xr:uid="{00000000-0005-0000-0000-0000CE1E0000}"/>
    <cellStyle name="Standard 257 2 2 7 2 2 5 3 2" xfId="42872" xr:uid="{00000000-0005-0000-0000-0000CF1E0000}"/>
    <cellStyle name="Standard 257 2 2 7 2 2 5 4" xfId="31843" xr:uid="{00000000-0005-0000-0000-0000D01E0000}"/>
    <cellStyle name="Standard 257 2 2 7 2 2 6" xfId="7576" xr:uid="{00000000-0005-0000-0000-0000D11E0000}"/>
    <cellStyle name="Standard 257 2 2 7 2 2 6 2" xfId="20812" xr:uid="{00000000-0005-0000-0000-0000D21E0000}"/>
    <cellStyle name="Standard 257 2 2 7 2 2 6 2 2" xfId="47284" xr:uid="{00000000-0005-0000-0000-0000D31E0000}"/>
    <cellStyle name="Standard 257 2 2 7 2 2 6 3" xfId="34048" xr:uid="{00000000-0005-0000-0000-0000D41E0000}"/>
    <cellStyle name="Standard 257 2 2 7 2 2 7" xfId="14195" xr:uid="{00000000-0005-0000-0000-0000D51E0000}"/>
    <cellStyle name="Standard 257 2 2 7 2 2 7 2" xfId="40667" xr:uid="{00000000-0005-0000-0000-0000D61E0000}"/>
    <cellStyle name="Standard 257 2 2 7 2 2 8" xfId="27431" xr:uid="{00000000-0005-0000-0000-0000D71E0000}"/>
    <cellStyle name="Standard 257 2 2 7 2 3" xfId="1327" xr:uid="{00000000-0005-0000-0000-0000D81E0000}"/>
    <cellStyle name="Standard 257 2 2 7 2 3 2" xfId="4270" xr:uid="{00000000-0005-0000-0000-0000D91E0000}"/>
    <cellStyle name="Standard 257 2 2 7 2 3 2 2" xfId="13092" xr:uid="{00000000-0005-0000-0000-0000DA1E0000}"/>
    <cellStyle name="Standard 257 2 2 7 2 3 2 2 2" xfId="26328" xr:uid="{00000000-0005-0000-0000-0000DB1E0000}"/>
    <cellStyle name="Standard 257 2 2 7 2 3 2 2 2 2" xfId="52800" xr:uid="{00000000-0005-0000-0000-0000DC1E0000}"/>
    <cellStyle name="Standard 257 2 2 7 2 3 2 2 3" xfId="39564" xr:uid="{00000000-0005-0000-0000-0000DD1E0000}"/>
    <cellStyle name="Standard 257 2 2 7 2 3 2 3" xfId="19711" xr:uid="{00000000-0005-0000-0000-0000DE1E0000}"/>
    <cellStyle name="Standard 257 2 2 7 2 3 2 3 2" xfId="46183" xr:uid="{00000000-0005-0000-0000-0000DF1E0000}"/>
    <cellStyle name="Standard 257 2 2 7 2 3 2 4" xfId="30742" xr:uid="{00000000-0005-0000-0000-0000E01E0000}"/>
    <cellStyle name="Standard 257 2 2 7 2 3 3" xfId="5741" xr:uid="{00000000-0005-0000-0000-0000E11E0000}"/>
    <cellStyle name="Standard 257 2 2 7 2 3 3 2" xfId="10151" xr:uid="{00000000-0005-0000-0000-0000E21E0000}"/>
    <cellStyle name="Standard 257 2 2 7 2 3 3 2 2" xfId="23387" xr:uid="{00000000-0005-0000-0000-0000E31E0000}"/>
    <cellStyle name="Standard 257 2 2 7 2 3 3 2 2 2" xfId="49859" xr:uid="{00000000-0005-0000-0000-0000E41E0000}"/>
    <cellStyle name="Standard 257 2 2 7 2 3 3 2 3" xfId="36623" xr:uid="{00000000-0005-0000-0000-0000E51E0000}"/>
    <cellStyle name="Standard 257 2 2 7 2 3 3 3" xfId="16770" xr:uid="{00000000-0005-0000-0000-0000E61E0000}"/>
    <cellStyle name="Standard 257 2 2 7 2 3 3 3 2" xfId="43242" xr:uid="{00000000-0005-0000-0000-0000E71E0000}"/>
    <cellStyle name="Standard 257 2 2 7 2 3 3 4" xfId="32213" xr:uid="{00000000-0005-0000-0000-0000E81E0000}"/>
    <cellStyle name="Standard 257 2 2 7 2 3 4" xfId="8680" xr:uid="{00000000-0005-0000-0000-0000E91E0000}"/>
    <cellStyle name="Standard 257 2 2 7 2 3 4 2" xfId="21916" xr:uid="{00000000-0005-0000-0000-0000EA1E0000}"/>
    <cellStyle name="Standard 257 2 2 7 2 3 4 2 2" xfId="48388" xr:uid="{00000000-0005-0000-0000-0000EB1E0000}"/>
    <cellStyle name="Standard 257 2 2 7 2 3 4 3" xfId="35152" xr:uid="{00000000-0005-0000-0000-0000EC1E0000}"/>
    <cellStyle name="Standard 257 2 2 7 2 3 5" xfId="15299" xr:uid="{00000000-0005-0000-0000-0000ED1E0000}"/>
    <cellStyle name="Standard 257 2 2 7 2 3 5 2" xfId="41771" xr:uid="{00000000-0005-0000-0000-0000EE1E0000}"/>
    <cellStyle name="Standard 257 2 2 7 2 3 6" xfId="27801" xr:uid="{00000000-0005-0000-0000-0000EF1E0000}"/>
    <cellStyle name="Standard 257 2 2 7 2 4" xfId="2063" xr:uid="{00000000-0005-0000-0000-0000F01E0000}"/>
    <cellStyle name="Standard 257 2 2 7 2 4 2" xfId="3534" xr:uid="{00000000-0005-0000-0000-0000F11E0000}"/>
    <cellStyle name="Standard 257 2 2 7 2 4 2 2" xfId="12356" xr:uid="{00000000-0005-0000-0000-0000F21E0000}"/>
    <cellStyle name="Standard 257 2 2 7 2 4 2 2 2" xfId="25592" xr:uid="{00000000-0005-0000-0000-0000F31E0000}"/>
    <cellStyle name="Standard 257 2 2 7 2 4 2 2 2 2" xfId="52064" xr:uid="{00000000-0005-0000-0000-0000F41E0000}"/>
    <cellStyle name="Standard 257 2 2 7 2 4 2 2 3" xfId="38828" xr:uid="{00000000-0005-0000-0000-0000F51E0000}"/>
    <cellStyle name="Standard 257 2 2 7 2 4 2 3" xfId="18975" xr:uid="{00000000-0005-0000-0000-0000F61E0000}"/>
    <cellStyle name="Standard 257 2 2 7 2 4 2 3 2" xfId="45447" xr:uid="{00000000-0005-0000-0000-0000F71E0000}"/>
    <cellStyle name="Standard 257 2 2 7 2 4 2 4" xfId="30006" xr:uid="{00000000-0005-0000-0000-0000F81E0000}"/>
    <cellStyle name="Standard 257 2 2 7 2 4 3" xfId="6476" xr:uid="{00000000-0005-0000-0000-0000F91E0000}"/>
    <cellStyle name="Standard 257 2 2 7 2 4 3 2" xfId="10886" xr:uid="{00000000-0005-0000-0000-0000FA1E0000}"/>
    <cellStyle name="Standard 257 2 2 7 2 4 3 2 2" xfId="24122" xr:uid="{00000000-0005-0000-0000-0000FB1E0000}"/>
    <cellStyle name="Standard 257 2 2 7 2 4 3 2 2 2" xfId="50594" xr:uid="{00000000-0005-0000-0000-0000FC1E0000}"/>
    <cellStyle name="Standard 257 2 2 7 2 4 3 2 3" xfId="37358" xr:uid="{00000000-0005-0000-0000-0000FD1E0000}"/>
    <cellStyle name="Standard 257 2 2 7 2 4 3 3" xfId="17505" xr:uid="{00000000-0005-0000-0000-0000FE1E0000}"/>
    <cellStyle name="Standard 257 2 2 7 2 4 3 3 2" xfId="43977" xr:uid="{00000000-0005-0000-0000-0000FF1E0000}"/>
    <cellStyle name="Standard 257 2 2 7 2 4 3 4" xfId="32948" xr:uid="{00000000-0005-0000-0000-0000001F0000}"/>
    <cellStyle name="Standard 257 2 2 7 2 4 4" xfId="7944" xr:uid="{00000000-0005-0000-0000-0000011F0000}"/>
    <cellStyle name="Standard 257 2 2 7 2 4 4 2" xfId="21180" xr:uid="{00000000-0005-0000-0000-0000021F0000}"/>
    <cellStyle name="Standard 257 2 2 7 2 4 4 2 2" xfId="47652" xr:uid="{00000000-0005-0000-0000-0000031F0000}"/>
    <cellStyle name="Standard 257 2 2 7 2 4 4 3" xfId="34416" xr:uid="{00000000-0005-0000-0000-0000041F0000}"/>
    <cellStyle name="Standard 257 2 2 7 2 4 5" xfId="14563" xr:uid="{00000000-0005-0000-0000-0000051F0000}"/>
    <cellStyle name="Standard 257 2 2 7 2 4 5 2" xfId="41035" xr:uid="{00000000-0005-0000-0000-0000061F0000}"/>
    <cellStyle name="Standard 257 2 2 7 2 4 6" xfId="28536" xr:uid="{00000000-0005-0000-0000-0000071F0000}"/>
    <cellStyle name="Standard 257 2 2 7 2 5" xfId="2800" xr:uid="{00000000-0005-0000-0000-0000081F0000}"/>
    <cellStyle name="Standard 257 2 2 7 2 5 2" xfId="11622" xr:uid="{00000000-0005-0000-0000-0000091F0000}"/>
    <cellStyle name="Standard 257 2 2 7 2 5 2 2" xfId="24858" xr:uid="{00000000-0005-0000-0000-00000A1F0000}"/>
    <cellStyle name="Standard 257 2 2 7 2 5 2 2 2" xfId="51330" xr:uid="{00000000-0005-0000-0000-00000B1F0000}"/>
    <cellStyle name="Standard 257 2 2 7 2 5 2 3" xfId="38094" xr:uid="{00000000-0005-0000-0000-00000C1F0000}"/>
    <cellStyle name="Standard 257 2 2 7 2 5 3" xfId="18241" xr:uid="{00000000-0005-0000-0000-00000D1F0000}"/>
    <cellStyle name="Standard 257 2 2 7 2 5 3 2" xfId="44713" xr:uid="{00000000-0005-0000-0000-00000E1F0000}"/>
    <cellStyle name="Standard 257 2 2 7 2 5 4" xfId="29272" xr:uid="{00000000-0005-0000-0000-00000F1F0000}"/>
    <cellStyle name="Standard 257 2 2 7 2 6" xfId="5005" xr:uid="{00000000-0005-0000-0000-0000101F0000}"/>
    <cellStyle name="Standard 257 2 2 7 2 6 2" xfId="9415" xr:uid="{00000000-0005-0000-0000-0000111F0000}"/>
    <cellStyle name="Standard 257 2 2 7 2 6 2 2" xfId="22651" xr:uid="{00000000-0005-0000-0000-0000121F0000}"/>
    <cellStyle name="Standard 257 2 2 7 2 6 2 2 2" xfId="49123" xr:uid="{00000000-0005-0000-0000-0000131F0000}"/>
    <cellStyle name="Standard 257 2 2 7 2 6 2 3" xfId="35887" xr:uid="{00000000-0005-0000-0000-0000141F0000}"/>
    <cellStyle name="Standard 257 2 2 7 2 6 3" xfId="16034" xr:uid="{00000000-0005-0000-0000-0000151F0000}"/>
    <cellStyle name="Standard 257 2 2 7 2 6 3 2" xfId="42506" xr:uid="{00000000-0005-0000-0000-0000161F0000}"/>
    <cellStyle name="Standard 257 2 2 7 2 6 4" xfId="31477" xr:uid="{00000000-0005-0000-0000-0000171F0000}"/>
    <cellStyle name="Standard 257 2 2 7 2 7" xfId="7210" xr:uid="{00000000-0005-0000-0000-0000181F0000}"/>
    <cellStyle name="Standard 257 2 2 7 2 7 2" xfId="20446" xr:uid="{00000000-0005-0000-0000-0000191F0000}"/>
    <cellStyle name="Standard 257 2 2 7 2 7 2 2" xfId="46918" xr:uid="{00000000-0005-0000-0000-00001A1F0000}"/>
    <cellStyle name="Standard 257 2 2 7 2 7 3" xfId="33682" xr:uid="{00000000-0005-0000-0000-00001B1F0000}"/>
    <cellStyle name="Standard 257 2 2 7 2 8" xfId="13829" xr:uid="{00000000-0005-0000-0000-00001C1F0000}"/>
    <cellStyle name="Standard 257 2 2 7 2 8 2" xfId="40301" xr:uid="{00000000-0005-0000-0000-00001D1F0000}"/>
    <cellStyle name="Standard 257 2 2 7 2 9" xfId="27065" xr:uid="{00000000-0005-0000-0000-00001E1F0000}"/>
    <cellStyle name="Standard 257 2 2 7 3" xfId="772" xr:uid="{00000000-0005-0000-0000-00001F1F0000}"/>
    <cellStyle name="Standard 257 2 2 7 3 2" xfId="1522" xr:uid="{00000000-0005-0000-0000-0000201F0000}"/>
    <cellStyle name="Standard 257 2 2 7 3 2 2" xfId="4465" xr:uid="{00000000-0005-0000-0000-0000211F0000}"/>
    <cellStyle name="Standard 257 2 2 7 3 2 2 2" xfId="13287" xr:uid="{00000000-0005-0000-0000-0000221F0000}"/>
    <cellStyle name="Standard 257 2 2 7 3 2 2 2 2" xfId="26523" xr:uid="{00000000-0005-0000-0000-0000231F0000}"/>
    <cellStyle name="Standard 257 2 2 7 3 2 2 2 2 2" xfId="52995" xr:uid="{00000000-0005-0000-0000-0000241F0000}"/>
    <cellStyle name="Standard 257 2 2 7 3 2 2 2 3" xfId="39759" xr:uid="{00000000-0005-0000-0000-0000251F0000}"/>
    <cellStyle name="Standard 257 2 2 7 3 2 2 3" xfId="19906" xr:uid="{00000000-0005-0000-0000-0000261F0000}"/>
    <cellStyle name="Standard 257 2 2 7 3 2 2 3 2" xfId="46378" xr:uid="{00000000-0005-0000-0000-0000271F0000}"/>
    <cellStyle name="Standard 257 2 2 7 3 2 2 4" xfId="30937" xr:uid="{00000000-0005-0000-0000-0000281F0000}"/>
    <cellStyle name="Standard 257 2 2 7 3 2 3" xfId="5936" xr:uid="{00000000-0005-0000-0000-0000291F0000}"/>
    <cellStyle name="Standard 257 2 2 7 3 2 3 2" xfId="10346" xr:uid="{00000000-0005-0000-0000-00002A1F0000}"/>
    <cellStyle name="Standard 257 2 2 7 3 2 3 2 2" xfId="23582" xr:uid="{00000000-0005-0000-0000-00002B1F0000}"/>
    <cellStyle name="Standard 257 2 2 7 3 2 3 2 2 2" xfId="50054" xr:uid="{00000000-0005-0000-0000-00002C1F0000}"/>
    <cellStyle name="Standard 257 2 2 7 3 2 3 2 3" xfId="36818" xr:uid="{00000000-0005-0000-0000-00002D1F0000}"/>
    <cellStyle name="Standard 257 2 2 7 3 2 3 3" xfId="16965" xr:uid="{00000000-0005-0000-0000-00002E1F0000}"/>
    <cellStyle name="Standard 257 2 2 7 3 2 3 3 2" xfId="43437" xr:uid="{00000000-0005-0000-0000-00002F1F0000}"/>
    <cellStyle name="Standard 257 2 2 7 3 2 3 4" xfId="32408" xr:uid="{00000000-0005-0000-0000-0000301F0000}"/>
    <cellStyle name="Standard 257 2 2 7 3 2 4" xfId="8875" xr:uid="{00000000-0005-0000-0000-0000311F0000}"/>
    <cellStyle name="Standard 257 2 2 7 3 2 4 2" xfId="22111" xr:uid="{00000000-0005-0000-0000-0000321F0000}"/>
    <cellStyle name="Standard 257 2 2 7 3 2 4 2 2" xfId="48583" xr:uid="{00000000-0005-0000-0000-0000331F0000}"/>
    <cellStyle name="Standard 257 2 2 7 3 2 4 3" xfId="35347" xr:uid="{00000000-0005-0000-0000-0000341F0000}"/>
    <cellStyle name="Standard 257 2 2 7 3 2 5" xfId="15494" xr:uid="{00000000-0005-0000-0000-0000351F0000}"/>
    <cellStyle name="Standard 257 2 2 7 3 2 5 2" xfId="41966" xr:uid="{00000000-0005-0000-0000-0000361F0000}"/>
    <cellStyle name="Standard 257 2 2 7 3 2 6" xfId="27996" xr:uid="{00000000-0005-0000-0000-0000371F0000}"/>
    <cellStyle name="Standard 257 2 2 7 3 3" xfId="2258" xr:uid="{00000000-0005-0000-0000-0000381F0000}"/>
    <cellStyle name="Standard 257 2 2 7 3 3 2" xfId="3729" xr:uid="{00000000-0005-0000-0000-0000391F0000}"/>
    <cellStyle name="Standard 257 2 2 7 3 3 2 2" xfId="12551" xr:uid="{00000000-0005-0000-0000-00003A1F0000}"/>
    <cellStyle name="Standard 257 2 2 7 3 3 2 2 2" xfId="25787" xr:uid="{00000000-0005-0000-0000-00003B1F0000}"/>
    <cellStyle name="Standard 257 2 2 7 3 3 2 2 2 2" xfId="52259" xr:uid="{00000000-0005-0000-0000-00003C1F0000}"/>
    <cellStyle name="Standard 257 2 2 7 3 3 2 2 3" xfId="39023" xr:uid="{00000000-0005-0000-0000-00003D1F0000}"/>
    <cellStyle name="Standard 257 2 2 7 3 3 2 3" xfId="19170" xr:uid="{00000000-0005-0000-0000-00003E1F0000}"/>
    <cellStyle name="Standard 257 2 2 7 3 3 2 3 2" xfId="45642" xr:uid="{00000000-0005-0000-0000-00003F1F0000}"/>
    <cellStyle name="Standard 257 2 2 7 3 3 2 4" xfId="30201" xr:uid="{00000000-0005-0000-0000-0000401F0000}"/>
    <cellStyle name="Standard 257 2 2 7 3 3 3" xfId="6671" xr:uid="{00000000-0005-0000-0000-0000411F0000}"/>
    <cellStyle name="Standard 257 2 2 7 3 3 3 2" xfId="11081" xr:uid="{00000000-0005-0000-0000-0000421F0000}"/>
    <cellStyle name="Standard 257 2 2 7 3 3 3 2 2" xfId="24317" xr:uid="{00000000-0005-0000-0000-0000431F0000}"/>
    <cellStyle name="Standard 257 2 2 7 3 3 3 2 2 2" xfId="50789" xr:uid="{00000000-0005-0000-0000-0000441F0000}"/>
    <cellStyle name="Standard 257 2 2 7 3 3 3 2 3" xfId="37553" xr:uid="{00000000-0005-0000-0000-0000451F0000}"/>
    <cellStyle name="Standard 257 2 2 7 3 3 3 3" xfId="17700" xr:uid="{00000000-0005-0000-0000-0000461F0000}"/>
    <cellStyle name="Standard 257 2 2 7 3 3 3 3 2" xfId="44172" xr:uid="{00000000-0005-0000-0000-0000471F0000}"/>
    <cellStyle name="Standard 257 2 2 7 3 3 3 4" xfId="33143" xr:uid="{00000000-0005-0000-0000-0000481F0000}"/>
    <cellStyle name="Standard 257 2 2 7 3 3 4" xfId="8139" xr:uid="{00000000-0005-0000-0000-0000491F0000}"/>
    <cellStyle name="Standard 257 2 2 7 3 3 4 2" xfId="21375" xr:uid="{00000000-0005-0000-0000-00004A1F0000}"/>
    <cellStyle name="Standard 257 2 2 7 3 3 4 2 2" xfId="47847" xr:uid="{00000000-0005-0000-0000-00004B1F0000}"/>
    <cellStyle name="Standard 257 2 2 7 3 3 4 3" xfId="34611" xr:uid="{00000000-0005-0000-0000-00004C1F0000}"/>
    <cellStyle name="Standard 257 2 2 7 3 3 5" xfId="14758" xr:uid="{00000000-0005-0000-0000-00004D1F0000}"/>
    <cellStyle name="Standard 257 2 2 7 3 3 5 2" xfId="41230" xr:uid="{00000000-0005-0000-0000-00004E1F0000}"/>
    <cellStyle name="Standard 257 2 2 7 3 3 6" xfId="28731" xr:uid="{00000000-0005-0000-0000-00004F1F0000}"/>
    <cellStyle name="Standard 257 2 2 7 3 4" xfId="2995" xr:uid="{00000000-0005-0000-0000-0000501F0000}"/>
    <cellStyle name="Standard 257 2 2 7 3 4 2" xfId="11817" xr:uid="{00000000-0005-0000-0000-0000511F0000}"/>
    <cellStyle name="Standard 257 2 2 7 3 4 2 2" xfId="25053" xr:uid="{00000000-0005-0000-0000-0000521F0000}"/>
    <cellStyle name="Standard 257 2 2 7 3 4 2 2 2" xfId="51525" xr:uid="{00000000-0005-0000-0000-0000531F0000}"/>
    <cellStyle name="Standard 257 2 2 7 3 4 2 3" xfId="38289" xr:uid="{00000000-0005-0000-0000-0000541F0000}"/>
    <cellStyle name="Standard 257 2 2 7 3 4 3" xfId="18436" xr:uid="{00000000-0005-0000-0000-0000551F0000}"/>
    <cellStyle name="Standard 257 2 2 7 3 4 3 2" xfId="44908" xr:uid="{00000000-0005-0000-0000-0000561F0000}"/>
    <cellStyle name="Standard 257 2 2 7 3 4 4" xfId="29467" xr:uid="{00000000-0005-0000-0000-0000571F0000}"/>
    <cellStyle name="Standard 257 2 2 7 3 5" xfId="5200" xr:uid="{00000000-0005-0000-0000-0000581F0000}"/>
    <cellStyle name="Standard 257 2 2 7 3 5 2" xfId="9610" xr:uid="{00000000-0005-0000-0000-0000591F0000}"/>
    <cellStyle name="Standard 257 2 2 7 3 5 2 2" xfId="22846" xr:uid="{00000000-0005-0000-0000-00005A1F0000}"/>
    <cellStyle name="Standard 257 2 2 7 3 5 2 2 2" xfId="49318" xr:uid="{00000000-0005-0000-0000-00005B1F0000}"/>
    <cellStyle name="Standard 257 2 2 7 3 5 2 3" xfId="36082" xr:uid="{00000000-0005-0000-0000-00005C1F0000}"/>
    <cellStyle name="Standard 257 2 2 7 3 5 3" xfId="16229" xr:uid="{00000000-0005-0000-0000-00005D1F0000}"/>
    <cellStyle name="Standard 257 2 2 7 3 5 3 2" xfId="42701" xr:uid="{00000000-0005-0000-0000-00005E1F0000}"/>
    <cellStyle name="Standard 257 2 2 7 3 5 4" xfId="31672" xr:uid="{00000000-0005-0000-0000-00005F1F0000}"/>
    <cellStyle name="Standard 257 2 2 7 3 6" xfId="7405" xr:uid="{00000000-0005-0000-0000-0000601F0000}"/>
    <cellStyle name="Standard 257 2 2 7 3 6 2" xfId="20641" xr:uid="{00000000-0005-0000-0000-0000611F0000}"/>
    <cellStyle name="Standard 257 2 2 7 3 6 2 2" xfId="47113" xr:uid="{00000000-0005-0000-0000-0000621F0000}"/>
    <cellStyle name="Standard 257 2 2 7 3 6 3" xfId="33877" xr:uid="{00000000-0005-0000-0000-0000631F0000}"/>
    <cellStyle name="Standard 257 2 2 7 3 7" xfId="14024" xr:uid="{00000000-0005-0000-0000-0000641F0000}"/>
    <cellStyle name="Standard 257 2 2 7 3 7 2" xfId="40496" xr:uid="{00000000-0005-0000-0000-0000651F0000}"/>
    <cellStyle name="Standard 257 2 2 7 3 8" xfId="27260" xr:uid="{00000000-0005-0000-0000-0000661F0000}"/>
    <cellStyle name="Standard 257 2 2 7 4" xfId="1156" xr:uid="{00000000-0005-0000-0000-0000671F0000}"/>
    <cellStyle name="Standard 257 2 2 7 4 2" xfId="4099" xr:uid="{00000000-0005-0000-0000-0000681F0000}"/>
    <cellStyle name="Standard 257 2 2 7 4 2 2" xfId="12921" xr:uid="{00000000-0005-0000-0000-0000691F0000}"/>
    <cellStyle name="Standard 257 2 2 7 4 2 2 2" xfId="26157" xr:uid="{00000000-0005-0000-0000-00006A1F0000}"/>
    <cellStyle name="Standard 257 2 2 7 4 2 2 2 2" xfId="52629" xr:uid="{00000000-0005-0000-0000-00006B1F0000}"/>
    <cellStyle name="Standard 257 2 2 7 4 2 2 3" xfId="39393" xr:uid="{00000000-0005-0000-0000-00006C1F0000}"/>
    <cellStyle name="Standard 257 2 2 7 4 2 3" xfId="19540" xr:uid="{00000000-0005-0000-0000-00006D1F0000}"/>
    <cellStyle name="Standard 257 2 2 7 4 2 3 2" xfId="46012" xr:uid="{00000000-0005-0000-0000-00006E1F0000}"/>
    <cellStyle name="Standard 257 2 2 7 4 2 4" xfId="30571" xr:uid="{00000000-0005-0000-0000-00006F1F0000}"/>
    <cellStyle name="Standard 257 2 2 7 4 3" xfId="5570" xr:uid="{00000000-0005-0000-0000-0000701F0000}"/>
    <cellStyle name="Standard 257 2 2 7 4 3 2" xfId="9980" xr:uid="{00000000-0005-0000-0000-0000711F0000}"/>
    <cellStyle name="Standard 257 2 2 7 4 3 2 2" xfId="23216" xr:uid="{00000000-0005-0000-0000-0000721F0000}"/>
    <cellStyle name="Standard 257 2 2 7 4 3 2 2 2" xfId="49688" xr:uid="{00000000-0005-0000-0000-0000731F0000}"/>
    <cellStyle name="Standard 257 2 2 7 4 3 2 3" xfId="36452" xr:uid="{00000000-0005-0000-0000-0000741F0000}"/>
    <cellStyle name="Standard 257 2 2 7 4 3 3" xfId="16599" xr:uid="{00000000-0005-0000-0000-0000751F0000}"/>
    <cellStyle name="Standard 257 2 2 7 4 3 3 2" xfId="43071" xr:uid="{00000000-0005-0000-0000-0000761F0000}"/>
    <cellStyle name="Standard 257 2 2 7 4 3 4" xfId="32042" xr:uid="{00000000-0005-0000-0000-0000771F0000}"/>
    <cellStyle name="Standard 257 2 2 7 4 4" xfId="8509" xr:uid="{00000000-0005-0000-0000-0000781F0000}"/>
    <cellStyle name="Standard 257 2 2 7 4 4 2" xfId="21745" xr:uid="{00000000-0005-0000-0000-0000791F0000}"/>
    <cellStyle name="Standard 257 2 2 7 4 4 2 2" xfId="48217" xr:uid="{00000000-0005-0000-0000-00007A1F0000}"/>
    <cellStyle name="Standard 257 2 2 7 4 4 3" xfId="34981" xr:uid="{00000000-0005-0000-0000-00007B1F0000}"/>
    <cellStyle name="Standard 257 2 2 7 4 5" xfId="15128" xr:uid="{00000000-0005-0000-0000-00007C1F0000}"/>
    <cellStyle name="Standard 257 2 2 7 4 5 2" xfId="41600" xr:uid="{00000000-0005-0000-0000-00007D1F0000}"/>
    <cellStyle name="Standard 257 2 2 7 4 6" xfId="27630" xr:uid="{00000000-0005-0000-0000-00007E1F0000}"/>
    <cellStyle name="Standard 257 2 2 7 5" xfId="1892" xr:uid="{00000000-0005-0000-0000-00007F1F0000}"/>
    <cellStyle name="Standard 257 2 2 7 5 2" xfId="3363" xr:uid="{00000000-0005-0000-0000-0000801F0000}"/>
    <cellStyle name="Standard 257 2 2 7 5 2 2" xfId="12185" xr:uid="{00000000-0005-0000-0000-0000811F0000}"/>
    <cellStyle name="Standard 257 2 2 7 5 2 2 2" xfId="25421" xr:uid="{00000000-0005-0000-0000-0000821F0000}"/>
    <cellStyle name="Standard 257 2 2 7 5 2 2 2 2" xfId="51893" xr:uid="{00000000-0005-0000-0000-0000831F0000}"/>
    <cellStyle name="Standard 257 2 2 7 5 2 2 3" xfId="38657" xr:uid="{00000000-0005-0000-0000-0000841F0000}"/>
    <cellStyle name="Standard 257 2 2 7 5 2 3" xfId="18804" xr:uid="{00000000-0005-0000-0000-0000851F0000}"/>
    <cellStyle name="Standard 257 2 2 7 5 2 3 2" xfId="45276" xr:uid="{00000000-0005-0000-0000-0000861F0000}"/>
    <cellStyle name="Standard 257 2 2 7 5 2 4" xfId="29835" xr:uid="{00000000-0005-0000-0000-0000871F0000}"/>
    <cellStyle name="Standard 257 2 2 7 5 3" xfId="6305" xr:uid="{00000000-0005-0000-0000-0000881F0000}"/>
    <cellStyle name="Standard 257 2 2 7 5 3 2" xfId="10715" xr:uid="{00000000-0005-0000-0000-0000891F0000}"/>
    <cellStyle name="Standard 257 2 2 7 5 3 2 2" xfId="23951" xr:uid="{00000000-0005-0000-0000-00008A1F0000}"/>
    <cellStyle name="Standard 257 2 2 7 5 3 2 2 2" xfId="50423" xr:uid="{00000000-0005-0000-0000-00008B1F0000}"/>
    <cellStyle name="Standard 257 2 2 7 5 3 2 3" xfId="37187" xr:uid="{00000000-0005-0000-0000-00008C1F0000}"/>
    <cellStyle name="Standard 257 2 2 7 5 3 3" xfId="17334" xr:uid="{00000000-0005-0000-0000-00008D1F0000}"/>
    <cellStyle name="Standard 257 2 2 7 5 3 3 2" xfId="43806" xr:uid="{00000000-0005-0000-0000-00008E1F0000}"/>
    <cellStyle name="Standard 257 2 2 7 5 3 4" xfId="32777" xr:uid="{00000000-0005-0000-0000-00008F1F0000}"/>
    <cellStyle name="Standard 257 2 2 7 5 4" xfId="7773" xr:uid="{00000000-0005-0000-0000-0000901F0000}"/>
    <cellStyle name="Standard 257 2 2 7 5 4 2" xfId="21009" xr:uid="{00000000-0005-0000-0000-0000911F0000}"/>
    <cellStyle name="Standard 257 2 2 7 5 4 2 2" xfId="47481" xr:uid="{00000000-0005-0000-0000-0000921F0000}"/>
    <cellStyle name="Standard 257 2 2 7 5 4 3" xfId="34245" xr:uid="{00000000-0005-0000-0000-0000931F0000}"/>
    <cellStyle name="Standard 257 2 2 7 5 5" xfId="14392" xr:uid="{00000000-0005-0000-0000-0000941F0000}"/>
    <cellStyle name="Standard 257 2 2 7 5 5 2" xfId="40864" xr:uid="{00000000-0005-0000-0000-0000951F0000}"/>
    <cellStyle name="Standard 257 2 2 7 5 6" xfId="28365" xr:uid="{00000000-0005-0000-0000-0000961F0000}"/>
    <cellStyle name="Standard 257 2 2 7 6" xfId="2629" xr:uid="{00000000-0005-0000-0000-0000971F0000}"/>
    <cellStyle name="Standard 257 2 2 7 6 2" xfId="11451" xr:uid="{00000000-0005-0000-0000-0000981F0000}"/>
    <cellStyle name="Standard 257 2 2 7 6 2 2" xfId="24687" xr:uid="{00000000-0005-0000-0000-0000991F0000}"/>
    <cellStyle name="Standard 257 2 2 7 6 2 2 2" xfId="51159" xr:uid="{00000000-0005-0000-0000-00009A1F0000}"/>
    <cellStyle name="Standard 257 2 2 7 6 2 3" xfId="37923" xr:uid="{00000000-0005-0000-0000-00009B1F0000}"/>
    <cellStyle name="Standard 257 2 2 7 6 3" xfId="18070" xr:uid="{00000000-0005-0000-0000-00009C1F0000}"/>
    <cellStyle name="Standard 257 2 2 7 6 3 2" xfId="44542" xr:uid="{00000000-0005-0000-0000-00009D1F0000}"/>
    <cellStyle name="Standard 257 2 2 7 6 4" xfId="29101" xr:uid="{00000000-0005-0000-0000-00009E1F0000}"/>
    <cellStyle name="Standard 257 2 2 7 7" xfId="4834" xr:uid="{00000000-0005-0000-0000-00009F1F0000}"/>
    <cellStyle name="Standard 257 2 2 7 7 2" xfId="9244" xr:uid="{00000000-0005-0000-0000-0000A01F0000}"/>
    <cellStyle name="Standard 257 2 2 7 7 2 2" xfId="22480" xr:uid="{00000000-0005-0000-0000-0000A11F0000}"/>
    <cellStyle name="Standard 257 2 2 7 7 2 2 2" xfId="48952" xr:uid="{00000000-0005-0000-0000-0000A21F0000}"/>
    <cellStyle name="Standard 257 2 2 7 7 2 3" xfId="35716" xr:uid="{00000000-0005-0000-0000-0000A31F0000}"/>
    <cellStyle name="Standard 257 2 2 7 7 3" xfId="15863" xr:uid="{00000000-0005-0000-0000-0000A41F0000}"/>
    <cellStyle name="Standard 257 2 2 7 7 3 2" xfId="42335" xr:uid="{00000000-0005-0000-0000-0000A51F0000}"/>
    <cellStyle name="Standard 257 2 2 7 7 4" xfId="31306" xr:uid="{00000000-0005-0000-0000-0000A61F0000}"/>
    <cellStyle name="Standard 257 2 2 7 8" xfId="7039" xr:uid="{00000000-0005-0000-0000-0000A71F0000}"/>
    <cellStyle name="Standard 257 2 2 7 8 2" xfId="20275" xr:uid="{00000000-0005-0000-0000-0000A81F0000}"/>
    <cellStyle name="Standard 257 2 2 7 8 2 2" xfId="46747" xr:uid="{00000000-0005-0000-0000-0000A91F0000}"/>
    <cellStyle name="Standard 257 2 2 7 8 3" xfId="33511" xr:uid="{00000000-0005-0000-0000-0000AA1F0000}"/>
    <cellStyle name="Standard 257 2 2 7 9" xfId="13658" xr:uid="{00000000-0005-0000-0000-0000AB1F0000}"/>
    <cellStyle name="Standard 257 2 2 7 9 2" xfId="40130" xr:uid="{00000000-0005-0000-0000-0000AC1F0000}"/>
    <cellStyle name="Standard 257 2 2 8" xfId="471" xr:uid="{00000000-0005-0000-0000-0000AD1F0000}"/>
    <cellStyle name="Standard 257 2 2 8 2" xfId="861" xr:uid="{00000000-0005-0000-0000-0000AE1F0000}"/>
    <cellStyle name="Standard 257 2 2 8 2 2" xfId="1610" xr:uid="{00000000-0005-0000-0000-0000AF1F0000}"/>
    <cellStyle name="Standard 257 2 2 8 2 2 2" xfId="4553" xr:uid="{00000000-0005-0000-0000-0000B01F0000}"/>
    <cellStyle name="Standard 257 2 2 8 2 2 2 2" xfId="13375" xr:uid="{00000000-0005-0000-0000-0000B11F0000}"/>
    <cellStyle name="Standard 257 2 2 8 2 2 2 2 2" xfId="26611" xr:uid="{00000000-0005-0000-0000-0000B21F0000}"/>
    <cellStyle name="Standard 257 2 2 8 2 2 2 2 2 2" xfId="53083" xr:uid="{00000000-0005-0000-0000-0000B31F0000}"/>
    <cellStyle name="Standard 257 2 2 8 2 2 2 2 3" xfId="39847" xr:uid="{00000000-0005-0000-0000-0000B41F0000}"/>
    <cellStyle name="Standard 257 2 2 8 2 2 2 3" xfId="19994" xr:uid="{00000000-0005-0000-0000-0000B51F0000}"/>
    <cellStyle name="Standard 257 2 2 8 2 2 2 3 2" xfId="46466" xr:uid="{00000000-0005-0000-0000-0000B61F0000}"/>
    <cellStyle name="Standard 257 2 2 8 2 2 2 4" xfId="31025" xr:uid="{00000000-0005-0000-0000-0000B71F0000}"/>
    <cellStyle name="Standard 257 2 2 8 2 2 3" xfId="6024" xr:uid="{00000000-0005-0000-0000-0000B81F0000}"/>
    <cellStyle name="Standard 257 2 2 8 2 2 3 2" xfId="10434" xr:uid="{00000000-0005-0000-0000-0000B91F0000}"/>
    <cellStyle name="Standard 257 2 2 8 2 2 3 2 2" xfId="23670" xr:uid="{00000000-0005-0000-0000-0000BA1F0000}"/>
    <cellStyle name="Standard 257 2 2 8 2 2 3 2 2 2" xfId="50142" xr:uid="{00000000-0005-0000-0000-0000BB1F0000}"/>
    <cellStyle name="Standard 257 2 2 8 2 2 3 2 3" xfId="36906" xr:uid="{00000000-0005-0000-0000-0000BC1F0000}"/>
    <cellStyle name="Standard 257 2 2 8 2 2 3 3" xfId="17053" xr:uid="{00000000-0005-0000-0000-0000BD1F0000}"/>
    <cellStyle name="Standard 257 2 2 8 2 2 3 3 2" xfId="43525" xr:uid="{00000000-0005-0000-0000-0000BE1F0000}"/>
    <cellStyle name="Standard 257 2 2 8 2 2 3 4" xfId="32496" xr:uid="{00000000-0005-0000-0000-0000BF1F0000}"/>
    <cellStyle name="Standard 257 2 2 8 2 2 4" xfId="8963" xr:uid="{00000000-0005-0000-0000-0000C01F0000}"/>
    <cellStyle name="Standard 257 2 2 8 2 2 4 2" xfId="22199" xr:uid="{00000000-0005-0000-0000-0000C11F0000}"/>
    <cellStyle name="Standard 257 2 2 8 2 2 4 2 2" xfId="48671" xr:uid="{00000000-0005-0000-0000-0000C21F0000}"/>
    <cellStyle name="Standard 257 2 2 8 2 2 4 3" xfId="35435" xr:uid="{00000000-0005-0000-0000-0000C31F0000}"/>
    <cellStyle name="Standard 257 2 2 8 2 2 5" xfId="15582" xr:uid="{00000000-0005-0000-0000-0000C41F0000}"/>
    <cellStyle name="Standard 257 2 2 8 2 2 5 2" xfId="42054" xr:uid="{00000000-0005-0000-0000-0000C51F0000}"/>
    <cellStyle name="Standard 257 2 2 8 2 2 6" xfId="28084" xr:uid="{00000000-0005-0000-0000-0000C61F0000}"/>
    <cellStyle name="Standard 257 2 2 8 2 3" xfId="2346" xr:uid="{00000000-0005-0000-0000-0000C71F0000}"/>
    <cellStyle name="Standard 257 2 2 8 2 3 2" xfId="3817" xr:uid="{00000000-0005-0000-0000-0000C81F0000}"/>
    <cellStyle name="Standard 257 2 2 8 2 3 2 2" xfId="12639" xr:uid="{00000000-0005-0000-0000-0000C91F0000}"/>
    <cellStyle name="Standard 257 2 2 8 2 3 2 2 2" xfId="25875" xr:uid="{00000000-0005-0000-0000-0000CA1F0000}"/>
    <cellStyle name="Standard 257 2 2 8 2 3 2 2 2 2" xfId="52347" xr:uid="{00000000-0005-0000-0000-0000CB1F0000}"/>
    <cellStyle name="Standard 257 2 2 8 2 3 2 2 3" xfId="39111" xr:uid="{00000000-0005-0000-0000-0000CC1F0000}"/>
    <cellStyle name="Standard 257 2 2 8 2 3 2 3" xfId="19258" xr:uid="{00000000-0005-0000-0000-0000CD1F0000}"/>
    <cellStyle name="Standard 257 2 2 8 2 3 2 3 2" xfId="45730" xr:uid="{00000000-0005-0000-0000-0000CE1F0000}"/>
    <cellStyle name="Standard 257 2 2 8 2 3 2 4" xfId="30289" xr:uid="{00000000-0005-0000-0000-0000CF1F0000}"/>
    <cellStyle name="Standard 257 2 2 8 2 3 3" xfId="6759" xr:uid="{00000000-0005-0000-0000-0000D01F0000}"/>
    <cellStyle name="Standard 257 2 2 8 2 3 3 2" xfId="11169" xr:uid="{00000000-0005-0000-0000-0000D11F0000}"/>
    <cellStyle name="Standard 257 2 2 8 2 3 3 2 2" xfId="24405" xr:uid="{00000000-0005-0000-0000-0000D21F0000}"/>
    <cellStyle name="Standard 257 2 2 8 2 3 3 2 2 2" xfId="50877" xr:uid="{00000000-0005-0000-0000-0000D31F0000}"/>
    <cellStyle name="Standard 257 2 2 8 2 3 3 2 3" xfId="37641" xr:uid="{00000000-0005-0000-0000-0000D41F0000}"/>
    <cellStyle name="Standard 257 2 2 8 2 3 3 3" xfId="17788" xr:uid="{00000000-0005-0000-0000-0000D51F0000}"/>
    <cellStyle name="Standard 257 2 2 8 2 3 3 3 2" xfId="44260" xr:uid="{00000000-0005-0000-0000-0000D61F0000}"/>
    <cellStyle name="Standard 257 2 2 8 2 3 3 4" xfId="33231" xr:uid="{00000000-0005-0000-0000-0000D71F0000}"/>
    <cellStyle name="Standard 257 2 2 8 2 3 4" xfId="8227" xr:uid="{00000000-0005-0000-0000-0000D81F0000}"/>
    <cellStyle name="Standard 257 2 2 8 2 3 4 2" xfId="21463" xr:uid="{00000000-0005-0000-0000-0000D91F0000}"/>
    <cellStyle name="Standard 257 2 2 8 2 3 4 2 2" xfId="47935" xr:uid="{00000000-0005-0000-0000-0000DA1F0000}"/>
    <cellStyle name="Standard 257 2 2 8 2 3 4 3" xfId="34699" xr:uid="{00000000-0005-0000-0000-0000DB1F0000}"/>
    <cellStyle name="Standard 257 2 2 8 2 3 5" xfId="14846" xr:uid="{00000000-0005-0000-0000-0000DC1F0000}"/>
    <cellStyle name="Standard 257 2 2 8 2 3 5 2" xfId="41318" xr:uid="{00000000-0005-0000-0000-0000DD1F0000}"/>
    <cellStyle name="Standard 257 2 2 8 2 3 6" xfId="28819" xr:uid="{00000000-0005-0000-0000-0000DE1F0000}"/>
    <cellStyle name="Standard 257 2 2 8 2 4" xfId="3083" xr:uid="{00000000-0005-0000-0000-0000DF1F0000}"/>
    <cellStyle name="Standard 257 2 2 8 2 4 2" xfId="11905" xr:uid="{00000000-0005-0000-0000-0000E01F0000}"/>
    <cellStyle name="Standard 257 2 2 8 2 4 2 2" xfId="25141" xr:uid="{00000000-0005-0000-0000-0000E11F0000}"/>
    <cellStyle name="Standard 257 2 2 8 2 4 2 2 2" xfId="51613" xr:uid="{00000000-0005-0000-0000-0000E21F0000}"/>
    <cellStyle name="Standard 257 2 2 8 2 4 2 3" xfId="38377" xr:uid="{00000000-0005-0000-0000-0000E31F0000}"/>
    <cellStyle name="Standard 257 2 2 8 2 4 3" xfId="18524" xr:uid="{00000000-0005-0000-0000-0000E41F0000}"/>
    <cellStyle name="Standard 257 2 2 8 2 4 3 2" xfId="44996" xr:uid="{00000000-0005-0000-0000-0000E51F0000}"/>
    <cellStyle name="Standard 257 2 2 8 2 4 4" xfId="29555" xr:uid="{00000000-0005-0000-0000-0000E61F0000}"/>
    <cellStyle name="Standard 257 2 2 8 2 5" xfId="5288" xr:uid="{00000000-0005-0000-0000-0000E71F0000}"/>
    <cellStyle name="Standard 257 2 2 8 2 5 2" xfId="9698" xr:uid="{00000000-0005-0000-0000-0000E81F0000}"/>
    <cellStyle name="Standard 257 2 2 8 2 5 2 2" xfId="22934" xr:uid="{00000000-0005-0000-0000-0000E91F0000}"/>
    <cellStyle name="Standard 257 2 2 8 2 5 2 2 2" xfId="49406" xr:uid="{00000000-0005-0000-0000-0000EA1F0000}"/>
    <cellStyle name="Standard 257 2 2 8 2 5 2 3" xfId="36170" xr:uid="{00000000-0005-0000-0000-0000EB1F0000}"/>
    <cellStyle name="Standard 257 2 2 8 2 5 3" xfId="16317" xr:uid="{00000000-0005-0000-0000-0000EC1F0000}"/>
    <cellStyle name="Standard 257 2 2 8 2 5 3 2" xfId="42789" xr:uid="{00000000-0005-0000-0000-0000ED1F0000}"/>
    <cellStyle name="Standard 257 2 2 8 2 5 4" xfId="31760" xr:uid="{00000000-0005-0000-0000-0000EE1F0000}"/>
    <cellStyle name="Standard 257 2 2 8 2 6" xfId="7493" xr:uid="{00000000-0005-0000-0000-0000EF1F0000}"/>
    <cellStyle name="Standard 257 2 2 8 2 6 2" xfId="20729" xr:uid="{00000000-0005-0000-0000-0000F01F0000}"/>
    <cellStyle name="Standard 257 2 2 8 2 6 2 2" xfId="47201" xr:uid="{00000000-0005-0000-0000-0000F11F0000}"/>
    <cellStyle name="Standard 257 2 2 8 2 6 3" xfId="33965" xr:uid="{00000000-0005-0000-0000-0000F21F0000}"/>
    <cellStyle name="Standard 257 2 2 8 2 7" xfId="14112" xr:uid="{00000000-0005-0000-0000-0000F31F0000}"/>
    <cellStyle name="Standard 257 2 2 8 2 7 2" xfId="40584" xr:uid="{00000000-0005-0000-0000-0000F41F0000}"/>
    <cellStyle name="Standard 257 2 2 8 2 8" xfId="27348" xr:uid="{00000000-0005-0000-0000-0000F51F0000}"/>
    <cellStyle name="Standard 257 2 2 8 3" xfId="1244" xr:uid="{00000000-0005-0000-0000-0000F61F0000}"/>
    <cellStyle name="Standard 257 2 2 8 3 2" xfId="4187" xr:uid="{00000000-0005-0000-0000-0000F71F0000}"/>
    <cellStyle name="Standard 257 2 2 8 3 2 2" xfId="13009" xr:uid="{00000000-0005-0000-0000-0000F81F0000}"/>
    <cellStyle name="Standard 257 2 2 8 3 2 2 2" xfId="26245" xr:uid="{00000000-0005-0000-0000-0000F91F0000}"/>
    <cellStyle name="Standard 257 2 2 8 3 2 2 2 2" xfId="52717" xr:uid="{00000000-0005-0000-0000-0000FA1F0000}"/>
    <cellStyle name="Standard 257 2 2 8 3 2 2 3" xfId="39481" xr:uid="{00000000-0005-0000-0000-0000FB1F0000}"/>
    <cellStyle name="Standard 257 2 2 8 3 2 3" xfId="19628" xr:uid="{00000000-0005-0000-0000-0000FC1F0000}"/>
    <cellStyle name="Standard 257 2 2 8 3 2 3 2" xfId="46100" xr:uid="{00000000-0005-0000-0000-0000FD1F0000}"/>
    <cellStyle name="Standard 257 2 2 8 3 2 4" xfId="30659" xr:uid="{00000000-0005-0000-0000-0000FE1F0000}"/>
    <cellStyle name="Standard 257 2 2 8 3 3" xfId="5658" xr:uid="{00000000-0005-0000-0000-0000FF1F0000}"/>
    <cellStyle name="Standard 257 2 2 8 3 3 2" xfId="10068" xr:uid="{00000000-0005-0000-0000-000000200000}"/>
    <cellStyle name="Standard 257 2 2 8 3 3 2 2" xfId="23304" xr:uid="{00000000-0005-0000-0000-000001200000}"/>
    <cellStyle name="Standard 257 2 2 8 3 3 2 2 2" xfId="49776" xr:uid="{00000000-0005-0000-0000-000002200000}"/>
    <cellStyle name="Standard 257 2 2 8 3 3 2 3" xfId="36540" xr:uid="{00000000-0005-0000-0000-000003200000}"/>
    <cellStyle name="Standard 257 2 2 8 3 3 3" xfId="16687" xr:uid="{00000000-0005-0000-0000-000004200000}"/>
    <cellStyle name="Standard 257 2 2 8 3 3 3 2" xfId="43159" xr:uid="{00000000-0005-0000-0000-000005200000}"/>
    <cellStyle name="Standard 257 2 2 8 3 3 4" xfId="32130" xr:uid="{00000000-0005-0000-0000-000006200000}"/>
    <cellStyle name="Standard 257 2 2 8 3 4" xfId="8597" xr:uid="{00000000-0005-0000-0000-000007200000}"/>
    <cellStyle name="Standard 257 2 2 8 3 4 2" xfId="21833" xr:uid="{00000000-0005-0000-0000-000008200000}"/>
    <cellStyle name="Standard 257 2 2 8 3 4 2 2" xfId="48305" xr:uid="{00000000-0005-0000-0000-000009200000}"/>
    <cellStyle name="Standard 257 2 2 8 3 4 3" xfId="35069" xr:uid="{00000000-0005-0000-0000-00000A200000}"/>
    <cellStyle name="Standard 257 2 2 8 3 5" xfId="15216" xr:uid="{00000000-0005-0000-0000-00000B200000}"/>
    <cellStyle name="Standard 257 2 2 8 3 5 2" xfId="41688" xr:uid="{00000000-0005-0000-0000-00000C200000}"/>
    <cellStyle name="Standard 257 2 2 8 3 6" xfId="27718" xr:uid="{00000000-0005-0000-0000-00000D200000}"/>
    <cellStyle name="Standard 257 2 2 8 4" xfId="1980" xr:uid="{00000000-0005-0000-0000-00000E200000}"/>
    <cellStyle name="Standard 257 2 2 8 4 2" xfId="3451" xr:uid="{00000000-0005-0000-0000-00000F200000}"/>
    <cellStyle name="Standard 257 2 2 8 4 2 2" xfId="12273" xr:uid="{00000000-0005-0000-0000-000010200000}"/>
    <cellStyle name="Standard 257 2 2 8 4 2 2 2" xfId="25509" xr:uid="{00000000-0005-0000-0000-000011200000}"/>
    <cellStyle name="Standard 257 2 2 8 4 2 2 2 2" xfId="51981" xr:uid="{00000000-0005-0000-0000-000012200000}"/>
    <cellStyle name="Standard 257 2 2 8 4 2 2 3" xfId="38745" xr:uid="{00000000-0005-0000-0000-000013200000}"/>
    <cellStyle name="Standard 257 2 2 8 4 2 3" xfId="18892" xr:uid="{00000000-0005-0000-0000-000014200000}"/>
    <cellStyle name="Standard 257 2 2 8 4 2 3 2" xfId="45364" xr:uid="{00000000-0005-0000-0000-000015200000}"/>
    <cellStyle name="Standard 257 2 2 8 4 2 4" xfId="29923" xr:uid="{00000000-0005-0000-0000-000016200000}"/>
    <cellStyle name="Standard 257 2 2 8 4 3" xfId="6393" xr:uid="{00000000-0005-0000-0000-000017200000}"/>
    <cellStyle name="Standard 257 2 2 8 4 3 2" xfId="10803" xr:uid="{00000000-0005-0000-0000-000018200000}"/>
    <cellStyle name="Standard 257 2 2 8 4 3 2 2" xfId="24039" xr:uid="{00000000-0005-0000-0000-000019200000}"/>
    <cellStyle name="Standard 257 2 2 8 4 3 2 2 2" xfId="50511" xr:uid="{00000000-0005-0000-0000-00001A200000}"/>
    <cellStyle name="Standard 257 2 2 8 4 3 2 3" xfId="37275" xr:uid="{00000000-0005-0000-0000-00001B200000}"/>
    <cellStyle name="Standard 257 2 2 8 4 3 3" xfId="17422" xr:uid="{00000000-0005-0000-0000-00001C200000}"/>
    <cellStyle name="Standard 257 2 2 8 4 3 3 2" xfId="43894" xr:uid="{00000000-0005-0000-0000-00001D200000}"/>
    <cellStyle name="Standard 257 2 2 8 4 3 4" xfId="32865" xr:uid="{00000000-0005-0000-0000-00001E200000}"/>
    <cellStyle name="Standard 257 2 2 8 4 4" xfId="7861" xr:uid="{00000000-0005-0000-0000-00001F200000}"/>
    <cellStyle name="Standard 257 2 2 8 4 4 2" xfId="21097" xr:uid="{00000000-0005-0000-0000-000020200000}"/>
    <cellStyle name="Standard 257 2 2 8 4 4 2 2" xfId="47569" xr:uid="{00000000-0005-0000-0000-000021200000}"/>
    <cellStyle name="Standard 257 2 2 8 4 4 3" xfId="34333" xr:uid="{00000000-0005-0000-0000-000022200000}"/>
    <cellStyle name="Standard 257 2 2 8 4 5" xfId="14480" xr:uid="{00000000-0005-0000-0000-000023200000}"/>
    <cellStyle name="Standard 257 2 2 8 4 5 2" xfId="40952" xr:uid="{00000000-0005-0000-0000-000024200000}"/>
    <cellStyle name="Standard 257 2 2 8 4 6" xfId="28453" xr:uid="{00000000-0005-0000-0000-000025200000}"/>
    <cellStyle name="Standard 257 2 2 8 5" xfId="2717" xr:uid="{00000000-0005-0000-0000-000026200000}"/>
    <cellStyle name="Standard 257 2 2 8 5 2" xfId="11539" xr:uid="{00000000-0005-0000-0000-000027200000}"/>
    <cellStyle name="Standard 257 2 2 8 5 2 2" xfId="24775" xr:uid="{00000000-0005-0000-0000-000028200000}"/>
    <cellStyle name="Standard 257 2 2 8 5 2 2 2" xfId="51247" xr:uid="{00000000-0005-0000-0000-000029200000}"/>
    <cellStyle name="Standard 257 2 2 8 5 2 3" xfId="38011" xr:uid="{00000000-0005-0000-0000-00002A200000}"/>
    <cellStyle name="Standard 257 2 2 8 5 3" xfId="18158" xr:uid="{00000000-0005-0000-0000-00002B200000}"/>
    <cellStyle name="Standard 257 2 2 8 5 3 2" xfId="44630" xr:uid="{00000000-0005-0000-0000-00002C200000}"/>
    <cellStyle name="Standard 257 2 2 8 5 4" xfId="29189" xr:uid="{00000000-0005-0000-0000-00002D200000}"/>
    <cellStyle name="Standard 257 2 2 8 6" xfId="4922" xr:uid="{00000000-0005-0000-0000-00002E200000}"/>
    <cellStyle name="Standard 257 2 2 8 6 2" xfId="9332" xr:uid="{00000000-0005-0000-0000-00002F200000}"/>
    <cellStyle name="Standard 257 2 2 8 6 2 2" xfId="22568" xr:uid="{00000000-0005-0000-0000-000030200000}"/>
    <cellStyle name="Standard 257 2 2 8 6 2 2 2" xfId="49040" xr:uid="{00000000-0005-0000-0000-000031200000}"/>
    <cellStyle name="Standard 257 2 2 8 6 2 3" xfId="35804" xr:uid="{00000000-0005-0000-0000-000032200000}"/>
    <cellStyle name="Standard 257 2 2 8 6 3" xfId="15951" xr:uid="{00000000-0005-0000-0000-000033200000}"/>
    <cellStyle name="Standard 257 2 2 8 6 3 2" xfId="42423" xr:uid="{00000000-0005-0000-0000-000034200000}"/>
    <cellStyle name="Standard 257 2 2 8 6 4" xfId="31394" xr:uid="{00000000-0005-0000-0000-000035200000}"/>
    <cellStyle name="Standard 257 2 2 8 7" xfId="7127" xr:uid="{00000000-0005-0000-0000-000036200000}"/>
    <cellStyle name="Standard 257 2 2 8 7 2" xfId="20363" xr:uid="{00000000-0005-0000-0000-000037200000}"/>
    <cellStyle name="Standard 257 2 2 8 7 2 2" xfId="46835" xr:uid="{00000000-0005-0000-0000-000038200000}"/>
    <cellStyle name="Standard 257 2 2 8 7 3" xfId="33599" xr:uid="{00000000-0005-0000-0000-000039200000}"/>
    <cellStyle name="Standard 257 2 2 8 8" xfId="13746" xr:uid="{00000000-0005-0000-0000-00003A200000}"/>
    <cellStyle name="Standard 257 2 2 8 8 2" xfId="40218" xr:uid="{00000000-0005-0000-0000-00003B200000}"/>
    <cellStyle name="Standard 257 2 2 8 9" xfId="26982" xr:uid="{00000000-0005-0000-0000-00003C200000}"/>
    <cellStyle name="Standard 257 2 2 9" xfId="657" xr:uid="{00000000-0005-0000-0000-00003D200000}"/>
    <cellStyle name="Standard 257 2 2 9 2" xfId="1046" xr:uid="{00000000-0005-0000-0000-00003E200000}"/>
    <cellStyle name="Standard 257 2 2 9 2 2" xfId="1789" xr:uid="{00000000-0005-0000-0000-00003F200000}"/>
    <cellStyle name="Standard 257 2 2 9 2 2 2" xfId="4732" xr:uid="{00000000-0005-0000-0000-000040200000}"/>
    <cellStyle name="Standard 257 2 2 9 2 2 2 2" xfId="13554" xr:uid="{00000000-0005-0000-0000-000041200000}"/>
    <cellStyle name="Standard 257 2 2 9 2 2 2 2 2" xfId="26790" xr:uid="{00000000-0005-0000-0000-000042200000}"/>
    <cellStyle name="Standard 257 2 2 9 2 2 2 2 2 2" xfId="53262" xr:uid="{00000000-0005-0000-0000-000043200000}"/>
    <cellStyle name="Standard 257 2 2 9 2 2 2 2 3" xfId="40026" xr:uid="{00000000-0005-0000-0000-000044200000}"/>
    <cellStyle name="Standard 257 2 2 9 2 2 2 3" xfId="20173" xr:uid="{00000000-0005-0000-0000-000045200000}"/>
    <cellStyle name="Standard 257 2 2 9 2 2 2 3 2" xfId="46645" xr:uid="{00000000-0005-0000-0000-000046200000}"/>
    <cellStyle name="Standard 257 2 2 9 2 2 2 4" xfId="31204" xr:uid="{00000000-0005-0000-0000-000047200000}"/>
    <cellStyle name="Standard 257 2 2 9 2 2 3" xfId="6203" xr:uid="{00000000-0005-0000-0000-000048200000}"/>
    <cellStyle name="Standard 257 2 2 9 2 2 3 2" xfId="10613" xr:uid="{00000000-0005-0000-0000-000049200000}"/>
    <cellStyle name="Standard 257 2 2 9 2 2 3 2 2" xfId="23849" xr:uid="{00000000-0005-0000-0000-00004A200000}"/>
    <cellStyle name="Standard 257 2 2 9 2 2 3 2 2 2" xfId="50321" xr:uid="{00000000-0005-0000-0000-00004B200000}"/>
    <cellStyle name="Standard 257 2 2 9 2 2 3 2 3" xfId="37085" xr:uid="{00000000-0005-0000-0000-00004C200000}"/>
    <cellStyle name="Standard 257 2 2 9 2 2 3 3" xfId="17232" xr:uid="{00000000-0005-0000-0000-00004D200000}"/>
    <cellStyle name="Standard 257 2 2 9 2 2 3 3 2" xfId="43704" xr:uid="{00000000-0005-0000-0000-00004E200000}"/>
    <cellStyle name="Standard 257 2 2 9 2 2 3 4" xfId="32675" xr:uid="{00000000-0005-0000-0000-00004F200000}"/>
    <cellStyle name="Standard 257 2 2 9 2 2 4" xfId="9142" xr:uid="{00000000-0005-0000-0000-000050200000}"/>
    <cellStyle name="Standard 257 2 2 9 2 2 4 2" xfId="22378" xr:uid="{00000000-0005-0000-0000-000051200000}"/>
    <cellStyle name="Standard 257 2 2 9 2 2 4 2 2" xfId="48850" xr:uid="{00000000-0005-0000-0000-000052200000}"/>
    <cellStyle name="Standard 257 2 2 9 2 2 4 3" xfId="35614" xr:uid="{00000000-0005-0000-0000-000053200000}"/>
    <cellStyle name="Standard 257 2 2 9 2 2 5" xfId="15761" xr:uid="{00000000-0005-0000-0000-000054200000}"/>
    <cellStyle name="Standard 257 2 2 9 2 2 5 2" xfId="42233" xr:uid="{00000000-0005-0000-0000-000055200000}"/>
    <cellStyle name="Standard 257 2 2 9 2 2 6" xfId="28263" xr:uid="{00000000-0005-0000-0000-000056200000}"/>
    <cellStyle name="Standard 257 2 2 9 2 3" xfId="2525" xr:uid="{00000000-0005-0000-0000-000057200000}"/>
    <cellStyle name="Standard 257 2 2 9 2 3 2" xfId="3996" xr:uid="{00000000-0005-0000-0000-000058200000}"/>
    <cellStyle name="Standard 257 2 2 9 2 3 2 2" xfId="12818" xr:uid="{00000000-0005-0000-0000-000059200000}"/>
    <cellStyle name="Standard 257 2 2 9 2 3 2 2 2" xfId="26054" xr:uid="{00000000-0005-0000-0000-00005A200000}"/>
    <cellStyle name="Standard 257 2 2 9 2 3 2 2 2 2" xfId="52526" xr:uid="{00000000-0005-0000-0000-00005B200000}"/>
    <cellStyle name="Standard 257 2 2 9 2 3 2 2 3" xfId="39290" xr:uid="{00000000-0005-0000-0000-00005C200000}"/>
    <cellStyle name="Standard 257 2 2 9 2 3 2 3" xfId="19437" xr:uid="{00000000-0005-0000-0000-00005D200000}"/>
    <cellStyle name="Standard 257 2 2 9 2 3 2 3 2" xfId="45909" xr:uid="{00000000-0005-0000-0000-00005E200000}"/>
    <cellStyle name="Standard 257 2 2 9 2 3 2 4" xfId="30468" xr:uid="{00000000-0005-0000-0000-00005F200000}"/>
    <cellStyle name="Standard 257 2 2 9 2 3 3" xfId="6938" xr:uid="{00000000-0005-0000-0000-000060200000}"/>
    <cellStyle name="Standard 257 2 2 9 2 3 3 2" xfId="11348" xr:uid="{00000000-0005-0000-0000-000061200000}"/>
    <cellStyle name="Standard 257 2 2 9 2 3 3 2 2" xfId="24584" xr:uid="{00000000-0005-0000-0000-000062200000}"/>
    <cellStyle name="Standard 257 2 2 9 2 3 3 2 2 2" xfId="51056" xr:uid="{00000000-0005-0000-0000-000063200000}"/>
    <cellStyle name="Standard 257 2 2 9 2 3 3 2 3" xfId="37820" xr:uid="{00000000-0005-0000-0000-000064200000}"/>
    <cellStyle name="Standard 257 2 2 9 2 3 3 3" xfId="17967" xr:uid="{00000000-0005-0000-0000-000065200000}"/>
    <cellStyle name="Standard 257 2 2 9 2 3 3 3 2" xfId="44439" xr:uid="{00000000-0005-0000-0000-000066200000}"/>
    <cellStyle name="Standard 257 2 2 9 2 3 3 4" xfId="33410" xr:uid="{00000000-0005-0000-0000-000067200000}"/>
    <cellStyle name="Standard 257 2 2 9 2 3 4" xfId="8406" xr:uid="{00000000-0005-0000-0000-000068200000}"/>
    <cellStyle name="Standard 257 2 2 9 2 3 4 2" xfId="21642" xr:uid="{00000000-0005-0000-0000-000069200000}"/>
    <cellStyle name="Standard 257 2 2 9 2 3 4 2 2" xfId="48114" xr:uid="{00000000-0005-0000-0000-00006A200000}"/>
    <cellStyle name="Standard 257 2 2 9 2 3 4 3" xfId="34878" xr:uid="{00000000-0005-0000-0000-00006B200000}"/>
    <cellStyle name="Standard 257 2 2 9 2 3 5" xfId="15025" xr:uid="{00000000-0005-0000-0000-00006C200000}"/>
    <cellStyle name="Standard 257 2 2 9 2 3 5 2" xfId="41497" xr:uid="{00000000-0005-0000-0000-00006D200000}"/>
    <cellStyle name="Standard 257 2 2 9 2 3 6" xfId="28998" xr:uid="{00000000-0005-0000-0000-00006E200000}"/>
    <cellStyle name="Standard 257 2 2 9 2 4" xfId="3262" xr:uid="{00000000-0005-0000-0000-00006F200000}"/>
    <cellStyle name="Standard 257 2 2 9 2 4 2" xfId="12084" xr:uid="{00000000-0005-0000-0000-000070200000}"/>
    <cellStyle name="Standard 257 2 2 9 2 4 2 2" xfId="25320" xr:uid="{00000000-0005-0000-0000-000071200000}"/>
    <cellStyle name="Standard 257 2 2 9 2 4 2 2 2" xfId="51792" xr:uid="{00000000-0005-0000-0000-000072200000}"/>
    <cellStyle name="Standard 257 2 2 9 2 4 2 3" xfId="38556" xr:uid="{00000000-0005-0000-0000-000073200000}"/>
    <cellStyle name="Standard 257 2 2 9 2 4 3" xfId="18703" xr:uid="{00000000-0005-0000-0000-000074200000}"/>
    <cellStyle name="Standard 257 2 2 9 2 4 3 2" xfId="45175" xr:uid="{00000000-0005-0000-0000-000075200000}"/>
    <cellStyle name="Standard 257 2 2 9 2 4 4" xfId="29734" xr:uid="{00000000-0005-0000-0000-000076200000}"/>
    <cellStyle name="Standard 257 2 2 9 2 5" xfId="5467" xr:uid="{00000000-0005-0000-0000-000077200000}"/>
    <cellStyle name="Standard 257 2 2 9 2 5 2" xfId="9877" xr:uid="{00000000-0005-0000-0000-000078200000}"/>
    <cellStyle name="Standard 257 2 2 9 2 5 2 2" xfId="23113" xr:uid="{00000000-0005-0000-0000-000079200000}"/>
    <cellStyle name="Standard 257 2 2 9 2 5 2 2 2" xfId="49585" xr:uid="{00000000-0005-0000-0000-00007A200000}"/>
    <cellStyle name="Standard 257 2 2 9 2 5 2 3" xfId="36349" xr:uid="{00000000-0005-0000-0000-00007B200000}"/>
    <cellStyle name="Standard 257 2 2 9 2 5 3" xfId="16496" xr:uid="{00000000-0005-0000-0000-00007C200000}"/>
    <cellStyle name="Standard 257 2 2 9 2 5 3 2" xfId="42968" xr:uid="{00000000-0005-0000-0000-00007D200000}"/>
    <cellStyle name="Standard 257 2 2 9 2 5 4" xfId="31939" xr:uid="{00000000-0005-0000-0000-00007E200000}"/>
    <cellStyle name="Standard 257 2 2 9 2 6" xfId="7672" xr:uid="{00000000-0005-0000-0000-00007F200000}"/>
    <cellStyle name="Standard 257 2 2 9 2 6 2" xfId="20908" xr:uid="{00000000-0005-0000-0000-000080200000}"/>
    <cellStyle name="Standard 257 2 2 9 2 6 2 2" xfId="47380" xr:uid="{00000000-0005-0000-0000-000081200000}"/>
    <cellStyle name="Standard 257 2 2 9 2 6 3" xfId="34144" xr:uid="{00000000-0005-0000-0000-000082200000}"/>
    <cellStyle name="Standard 257 2 2 9 2 7" xfId="14291" xr:uid="{00000000-0005-0000-0000-000083200000}"/>
    <cellStyle name="Standard 257 2 2 9 2 7 2" xfId="40763" xr:uid="{00000000-0005-0000-0000-000084200000}"/>
    <cellStyle name="Standard 257 2 2 9 2 8" xfId="27527" xr:uid="{00000000-0005-0000-0000-000085200000}"/>
    <cellStyle name="Standard 257 2 2 9 3" xfId="1423" xr:uid="{00000000-0005-0000-0000-000086200000}"/>
    <cellStyle name="Standard 257 2 2 9 3 2" xfId="4366" xr:uid="{00000000-0005-0000-0000-000087200000}"/>
    <cellStyle name="Standard 257 2 2 9 3 2 2" xfId="13188" xr:uid="{00000000-0005-0000-0000-000088200000}"/>
    <cellStyle name="Standard 257 2 2 9 3 2 2 2" xfId="26424" xr:uid="{00000000-0005-0000-0000-000089200000}"/>
    <cellStyle name="Standard 257 2 2 9 3 2 2 2 2" xfId="52896" xr:uid="{00000000-0005-0000-0000-00008A200000}"/>
    <cellStyle name="Standard 257 2 2 9 3 2 2 3" xfId="39660" xr:uid="{00000000-0005-0000-0000-00008B200000}"/>
    <cellStyle name="Standard 257 2 2 9 3 2 3" xfId="19807" xr:uid="{00000000-0005-0000-0000-00008C200000}"/>
    <cellStyle name="Standard 257 2 2 9 3 2 3 2" xfId="46279" xr:uid="{00000000-0005-0000-0000-00008D200000}"/>
    <cellStyle name="Standard 257 2 2 9 3 2 4" xfId="30838" xr:uid="{00000000-0005-0000-0000-00008E200000}"/>
    <cellStyle name="Standard 257 2 2 9 3 3" xfId="5837" xr:uid="{00000000-0005-0000-0000-00008F200000}"/>
    <cellStyle name="Standard 257 2 2 9 3 3 2" xfId="10247" xr:uid="{00000000-0005-0000-0000-000090200000}"/>
    <cellStyle name="Standard 257 2 2 9 3 3 2 2" xfId="23483" xr:uid="{00000000-0005-0000-0000-000091200000}"/>
    <cellStyle name="Standard 257 2 2 9 3 3 2 2 2" xfId="49955" xr:uid="{00000000-0005-0000-0000-000092200000}"/>
    <cellStyle name="Standard 257 2 2 9 3 3 2 3" xfId="36719" xr:uid="{00000000-0005-0000-0000-000093200000}"/>
    <cellStyle name="Standard 257 2 2 9 3 3 3" xfId="16866" xr:uid="{00000000-0005-0000-0000-000094200000}"/>
    <cellStyle name="Standard 257 2 2 9 3 3 3 2" xfId="43338" xr:uid="{00000000-0005-0000-0000-000095200000}"/>
    <cellStyle name="Standard 257 2 2 9 3 3 4" xfId="32309" xr:uid="{00000000-0005-0000-0000-000096200000}"/>
    <cellStyle name="Standard 257 2 2 9 3 4" xfId="8776" xr:uid="{00000000-0005-0000-0000-000097200000}"/>
    <cellStyle name="Standard 257 2 2 9 3 4 2" xfId="22012" xr:uid="{00000000-0005-0000-0000-000098200000}"/>
    <cellStyle name="Standard 257 2 2 9 3 4 2 2" xfId="48484" xr:uid="{00000000-0005-0000-0000-000099200000}"/>
    <cellStyle name="Standard 257 2 2 9 3 4 3" xfId="35248" xr:uid="{00000000-0005-0000-0000-00009A200000}"/>
    <cellStyle name="Standard 257 2 2 9 3 5" xfId="15395" xr:uid="{00000000-0005-0000-0000-00009B200000}"/>
    <cellStyle name="Standard 257 2 2 9 3 5 2" xfId="41867" xr:uid="{00000000-0005-0000-0000-00009C200000}"/>
    <cellStyle name="Standard 257 2 2 9 3 6" xfId="27897" xr:uid="{00000000-0005-0000-0000-00009D200000}"/>
    <cellStyle name="Standard 257 2 2 9 4" xfId="2159" xr:uid="{00000000-0005-0000-0000-00009E200000}"/>
    <cellStyle name="Standard 257 2 2 9 4 2" xfId="3630" xr:uid="{00000000-0005-0000-0000-00009F200000}"/>
    <cellStyle name="Standard 257 2 2 9 4 2 2" xfId="12452" xr:uid="{00000000-0005-0000-0000-0000A0200000}"/>
    <cellStyle name="Standard 257 2 2 9 4 2 2 2" xfId="25688" xr:uid="{00000000-0005-0000-0000-0000A1200000}"/>
    <cellStyle name="Standard 257 2 2 9 4 2 2 2 2" xfId="52160" xr:uid="{00000000-0005-0000-0000-0000A2200000}"/>
    <cellStyle name="Standard 257 2 2 9 4 2 2 3" xfId="38924" xr:uid="{00000000-0005-0000-0000-0000A3200000}"/>
    <cellStyle name="Standard 257 2 2 9 4 2 3" xfId="19071" xr:uid="{00000000-0005-0000-0000-0000A4200000}"/>
    <cellStyle name="Standard 257 2 2 9 4 2 3 2" xfId="45543" xr:uid="{00000000-0005-0000-0000-0000A5200000}"/>
    <cellStyle name="Standard 257 2 2 9 4 2 4" xfId="30102" xr:uid="{00000000-0005-0000-0000-0000A6200000}"/>
    <cellStyle name="Standard 257 2 2 9 4 3" xfId="6572" xr:uid="{00000000-0005-0000-0000-0000A7200000}"/>
    <cellStyle name="Standard 257 2 2 9 4 3 2" xfId="10982" xr:uid="{00000000-0005-0000-0000-0000A8200000}"/>
    <cellStyle name="Standard 257 2 2 9 4 3 2 2" xfId="24218" xr:uid="{00000000-0005-0000-0000-0000A9200000}"/>
    <cellStyle name="Standard 257 2 2 9 4 3 2 2 2" xfId="50690" xr:uid="{00000000-0005-0000-0000-0000AA200000}"/>
    <cellStyle name="Standard 257 2 2 9 4 3 2 3" xfId="37454" xr:uid="{00000000-0005-0000-0000-0000AB200000}"/>
    <cellStyle name="Standard 257 2 2 9 4 3 3" xfId="17601" xr:uid="{00000000-0005-0000-0000-0000AC200000}"/>
    <cellStyle name="Standard 257 2 2 9 4 3 3 2" xfId="44073" xr:uid="{00000000-0005-0000-0000-0000AD200000}"/>
    <cellStyle name="Standard 257 2 2 9 4 3 4" xfId="33044" xr:uid="{00000000-0005-0000-0000-0000AE200000}"/>
    <cellStyle name="Standard 257 2 2 9 4 4" xfId="8040" xr:uid="{00000000-0005-0000-0000-0000AF200000}"/>
    <cellStyle name="Standard 257 2 2 9 4 4 2" xfId="21276" xr:uid="{00000000-0005-0000-0000-0000B0200000}"/>
    <cellStyle name="Standard 257 2 2 9 4 4 2 2" xfId="47748" xr:uid="{00000000-0005-0000-0000-0000B1200000}"/>
    <cellStyle name="Standard 257 2 2 9 4 4 3" xfId="34512" xr:uid="{00000000-0005-0000-0000-0000B2200000}"/>
    <cellStyle name="Standard 257 2 2 9 4 5" xfId="14659" xr:uid="{00000000-0005-0000-0000-0000B3200000}"/>
    <cellStyle name="Standard 257 2 2 9 4 5 2" xfId="41131" xr:uid="{00000000-0005-0000-0000-0000B4200000}"/>
    <cellStyle name="Standard 257 2 2 9 4 6" xfId="28632" xr:uid="{00000000-0005-0000-0000-0000B5200000}"/>
    <cellStyle name="Standard 257 2 2 9 5" xfId="2896" xr:uid="{00000000-0005-0000-0000-0000B6200000}"/>
    <cellStyle name="Standard 257 2 2 9 5 2" xfId="11718" xr:uid="{00000000-0005-0000-0000-0000B7200000}"/>
    <cellStyle name="Standard 257 2 2 9 5 2 2" xfId="24954" xr:uid="{00000000-0005-0000-0000-0000B8200000}"/>
    <cellStyle name="Standard 257 2 2 9 5 2 2 2" xfId="51426" xr:uid="{00000000-0005-0000-0000-0000B9200000}"/>
    <cellStyle name="Standard 257 2 2 9 5 2 3" xfId="38190" xr:uid="{00000000-0005-0000-0000-0000BA200000}"/>
    <cellStyle name="Standard 257 2 2 9 5 3" xfId="18337" xr:uid="{00000000-0005-0000-0000-0000BB200000}"/>
    <cellStyle name="Standard 257 2 2 9 5 3 2" xfId="44809" xr:uid="{00000000-0005-0000-0000-0000BC200000}"/>
    <cellStyle name="Standard 257 2 2 9 5 4" xfId="29368" xr:uid="{00000000-0005-0000-0000-0000BD200000}"/>
    <cellStyle name="Standard 257 2 2 9 6" xfId="5101" xr:uid="{00000000-0005-0000-0000-0000BE200000}"/>
    <cellStyle name="Standard 257 2 2 9 6 2" xfId="9511" xr:uid="{00000000-0005-0000-0000-0000BF200000}"/>
    <cellStyle name="Standard 257 2 2 9 6 2 2" xfId="22747" xr:uid="{00000000-0005-0000-0000-0000C0200000}"/>
    <cellStyle name="Standard 257 2 2 9 6 2 2 2" xfId="49219" xr:uid="{00000000-0005-0000-0000-0000C1200000}"/>
    <cellStyle name="Standard 257 2 2 9 6 2 3" xfId="35983" xr:uid="{00000000-0005-0000-0000-0000C2200000}"/>
    <cellStyle name="Standard 257 2 2 9 6 3" xfId="16130" xr:uid="{00000000-0005-0000-0000-0000C3200000}"/>
    <cellStyle name="Standard 257 2 2 9 6 3 2" xfId="42602" xr:uid="{00000000-0005-0000-0000-0000C4200000}"/>
    <cellStyle name="Standard 257 2 2 9 6 4" xfId="31573" xr:uid="{00000000-0005-0000-0000-0000C5200000}"/>
    <cellStyle name="Standard 257 2 2 9 7" xfId="7306" xr:uid="{00000000-0005-0000-0000-0000C6200000}"/>
    <cellStyle name="Standard 257 2 2 9 7 2" xfId="20542" xr:uid="{00000000-0005-0000-0000-0000C7200000}"/>
    <cellStyle name="Standard 257 2 2 9 7 2 2" xfId="47014" xr:uid="{00000000-0005-0000-0000-0000C8200000}"/>
    <cellStyle name="Standard 257 2 2 9 7 3" xfId="33778" xr:uid="{00000000-0005-0000-0000-0000C9200000}"/>
    <cellStyle name="Standard 257 2 2 9 8" xfId="13925" xr:uid="{00000000-0005-0000-0000-0000CA200000}"/>
    <cellStyle name="Standard 257 2 2 9 8 2" xfId="40397" xr:uid="{00000000-0005-0000-0000-0000CB200000}"/>
    <cellStyle name="Standard 257 2 2 9 9" xfId="27161" xr:uid="{00000000-0005-0000-0000-0000CC200000}"/>
    <cellStyle name="Standard 257 2 3" xfId="261" xr:uid="{00000000-0005-0000-0000-0000CD200000}"/>
    <cellStyle name="Standard 257 2 3 10" xfId="694" xr:uid="{00000000-0005-0000-0000-0000CE200000}"/>
    <cellStyle name="Standard 257 2 3 10 2" xfId="1444" xr:uid="{00000000-0005-0000-0000-0000CF200000}"/>
    <cellStyle name="Standard 257 2 3 10 2 2" xfId="4387" xr:uid="{00000000-0005-0000-0000-0000D0200000}"/>
    <cellStyle name="Standard 257 2 3 10 2 2 2" xfId="13209" xr:uid="{00000000-0005-0000-0000-0000D1200000}"/>
    <cellStyle name="Standard 257 2 3 10 2 2 2 2" xfId="26445" xr:uid="{00000000-0005-0000-0000-0000D2200000}"/>
    <cellStyle name="Standard 257 2 3 10 2 2 2 2 2" xfId="52917" xr:uid="{00000000-0005-0000-0000-0000D3200000}"/>
    <cellStyle name="Standard 257 2 3 10 2 2 2 3" xfId="39681" xr:uid="{00000000-0005-0000-0000-0000D4200000}"/>
    <cellStyle name="Standard 257 2 3 10 2 2 3" xfId="19828" xr:uid="{00000000-0005-0000-0000-0000D5200000}"/>
    <cellStyle name="Standard 257 2 3 10 2 2 3 2" xfId="46300" xr:uid="{00000000-0005-0000-0000-0000D6200000}"/>
    <cellStyle name="Standard 257 2 3 10 2 2 4" xfId="30859" xr:uid="{00000000-0005-0000-0000-0000D7200000}"/>
    <cellStyle name="Standard 257 2 3 10 2 3" xfId="5858" xr:uid="{00000000-0005-0000-0000-0000D8200000}"/>
    <cellStyle name="Standard 257 2 3 10 2 3 2" xfId="10268" xr:uid="{00000000-0005-0000-0000-0000D9200000}"/>
    <cellStyle name="Standard 257 2 3 10 2 3 2 2" xfId="23504" xr:uid="{00000000-0005-0000-0000-0000DA200000}"/>
    <cellStyle name="Standard 257 2 3 10 2 3 2 2 2" xfId="49976" xr:uid="{00000000-0005-0000-0000-0000DB200000}"/>
    <cellStyle name="Standard 257 2 3 10 2 3 2 3" xfId="36740" xr:uid="{00000000-0005-0000-0000-0000DC200000}"/>
    <cellStyle name="Standard 257 2 3 10 2 3 3" xfId="16887" xr:uid="{00000000-0005-0000-0000-0000DD200000}"/>
    <cellStyle name="Standard 257 2 3 10 2 3 3 2" xfId="43359" xr:uid="{00000000-0005-0000-0000-0000DE200000}"/>
    <cellStyle name="Standard 257 2 3 10 2 3 4" xfId="32330" xr:uid="{00000000-0005-0000-0000-0000DF200000}"/>
    <cellStyle name="Standard 257 2 3 10 2 4" xfId="8797" xr:uid="{00000000-0005-0000-0000-0000E0200000}"/>
    <cellStyle name="Standard 257 2 3 10 2 4 2" xfId="22033" xr:uid="{00000000-0005-0000-0000-0000E1200000}"/>
    <cellStyle name="Standard 257 2 3 10 2 4 2 2" xfId="48505" xr:uid="{00000000-0005-0000-0000-0000E2200000}"/>
    <cellStyle name="Standard 257 2 3 10 2 4 3" xfId="35269" xr:uid="{00000000-0005-0000-0000-0000E3200000}"/>
    <cellStyle name="Standard 257 2 3 10 2 5" xfId="15416" xr:uid="{00000000-0005-0000-0000-0000E4200000}"/>
    <cellStyle name="Standard 257 2 3 10 2 5 2" xfId="41888" xr:uid="{00000000-0005-0000-0000-0000E5200000}"/>
    <cellStyle name="Standard 257 2 3 10 2 6" xfId="27918" xr:uid="{00000000-0005-0000-0000-0000E6200000}"/>
    <cellStyle name="Standard 257 2 3 10 3" xfId="2180" xr:uid="{00000000-0005-0000-0000-0000E7200000}"/>
    <cellStyle name="Standard 257 2 3 10 3 2" xfId="3651" xr:uid="{00000000-0005-0000-0000-0000E8200000}"/>
    <cellStyle name="Standard 257 2 3 10 3 2 2" xfId="12473" xr:uid="{00000000-0005-0000-0000-0000E9200000}"/>
    <cellStyle name="Standard 257 2 3 10 3 2 2 2" xfId="25709" xr:uid="{00000000-0005-0000-0000-0000EA200000}"/>
    <cellStyle name="Standard 257 2 3 10 3 2 2 2 2" xfId="52181" xr:uid="{00000000-0005-0000-0000-0000EB200000}"/>
    <cellStyle name="Standard 257 2 3 10 3 2 2 3" xfId="38945" xr:uid="{00000000-0005-0000-0000-0000EC200000}"/>
    <cellStyle name="Standard 257 2 3 10 3 2 3" xfId="19092" xr:uid="{00000000-0005-0000-0000-0000ED200000}"/>
    <cellStyle name="Standard 257 2 3 10 3 2 3 2" xfId="45564" xr:uid="{00000000-0005-0000-0000-0000EE200000}"/>
    <cellStyle name="Standard 257 2 3 10 3 2 4" xfId="30123" xr:uid="{00000000-0005-0000-0000-0000EF200000}"/>
    <cellStyle name="Standard 257 2 3 10 3 3" xfId="6593" xr:uid="{00000000-0005-0000-0000-0000F0200000}"/>
    <cellStyle name="Standard 257 2 3 10 3 3 2" xfId="11003" xr:uid="{00000000-0005-0000-0000-0000F1200000}"/>
    <cellStyle name="Standard 257 2 3 10 3 3 2 2" xfId="24239" xr:uid="{00000000-0005-0000-0000-0000F2200000}"/>
    <cellStyle name="Standard 257 2 3 10 3 3 2 2 2" xfId="50711" xr:uid="{00000000-0005-0000-0000-0000F3200000}"/>
    <cellStyle name="Standard 257 2 3 10 3 3 2 3" xfId="37475" xr:uid="{00000000-0005-0000-0000-0000F4200000}"/>
    <cellStyle name="Standard 257 2 3 10 3 3 3" xfId="17622" xr:uid="{00000000-0005-0000-0000-0000F5200000}"/>
    <cellStyle name="Standard 257 2 3 10 3 3 3 2" xfId="44094" xr:uid="{00000000-0005-0000-0000-0000F6200000}"/>
    <cellStyle name="Standard 257 2 3 10 3 3 4" xfId="33065" xr:uid="{00000000-0005-0000-0000-0000F7200000}"/>
    <cellStyle name="Standard 257 2 3 10 3 4" xfId="8061" xr:uid="{00000000-0005-0000-0000-0000F8200000}"/>
    <cellStyle name="Standard 257 2 3 10 3 4 2" xfId="21297" xr:uid="{00000000-0005-0000-0000-0000F9200000}"/>
    <cellStyle name="Standard 257 2 3 10 3 4 2 2" xfId="47769" xr:uid="{00000000-0005-0000-0000-0000FA200000}"/>
    <cellStyle name="Standard 257 2 3 10 3 4 3" xfId="34533" xr:uid="{00000000-0005-0000-0000-0000FB200000}"/>
    <cellStyle name="Standard 257 2 3 10 3 5" xfId="14680" xr:uid="{00000000-0005-0000-0000-0000FC200000}"/>
    <cellStyle name="Standard 257 2 3 10 3 5 2" xfId="41152" xr:uid="{00000000-0005-0000-0000-0000FD200000}"/>
    <cellStyle name="Standard 257 2 3 10 3 6" xfId="28653" xr:uid="{00000000-0005-0000-0000-0000FE200000}"/>
    <cellStyle name="Standard 257 2 3 10 4" xfId="2917" xr:uid="{00000000-0005-0000-0000-0000FF200000}"/>
    <cellStyle name="Standard 257 2 3 10 4 2" xfId="11739" xr:uid="{00000000-0005-0000-0000-000000210000}"/>
    <cellStyle name="Standard 257 2 3 10 4 2 2" xfId="24975" xr:uid="{00000000-0005-0000-0000-000001210000}"/>
    <cellStyle name="Standard 257 2 3 10 4 2 2 2" xfId="51447" xr:uid="{00000000-0005-0000-0000-000002210000}"/>
    <cellStyle name="Standard 257 2 3 10 4 2 3" xfId="38211" xr:uid="{00000000-0005-0000-0000-000003210000}"/>
    <cellStyle name="Standard 257 2 3 10 4 3" xfId="18358" xr:uid="{00000000-0005-0000-0000-000004210000}"/>
    <cellStyle name="Standard 257 2 3 10 4 3 2" xfId="44830" xr:uid="{00000000-0005-0000-0000-000005210000}"/>
    <cellStyle name="Standard 257 2 3 10 4 4" xfId="29389" xr:uid="{00000000-0005-0000-0000-000006210000}"/>
    <cellStyle name="Standard 257 2 3 10 5" xfId="5122" xr:uid="{00000000-0005-0000-0000-000007210000}"/>
    <cellStyle name="Standard 257 2 3 10 5 2" xfId="9532" xr:uid="{00000000-0005-0000-0000-000008210000}"/>
    <cellStyle name="Standard 257 2 3 10 5 2 2" xfId="22768" xr:uid="{00000000-0005-0000-0000-000009210000}"/>
    <cellStyle name="Standard 257 2 3 10 5 2 2 2" xfId="49240" xr:uid="{00000000-0005-0000-0000-00000A210000}"/>
    <cellStyle name="Standard 257 2 3 10 5 2 3" xfId="36004" xr:uid="{00000000-0005-0000-0000-00000B210000}"/>
    <cellStyle name="Standard 257 2 3 10 5 3" xfId="16151" xr:uid="{00000000-0005-0000-0000-00000C210000}"/>
    <cellStyle name="Standard 257 2 3 10 5 3 2" xfId="42623" xr:uid="{00000000-0005-0000-0000-00000D210000}"/>
    <cellStyle name="Standard 257 2 3 10 5 4" xfId="31594" xr:uid="{00000000-0005-0000-0000-00000E210000}"/>
    <cellStyle name="Standard 257 2 3 10 6" xfId="7327" xr:uid="{00000000-0005-0000-0000-00000F210000}"/>
    <cellStyle name="Standard 257 2 3 10 6 2" xfId="20563" xr:uid="{00000000-0005-0000-0000-000010210000}"/>
    <cellStyle name="Standard 257 2 3 10 6 2 2" xfId="47035" xr:uid="{00000000-0005-0000-0000-000011210000}"/>
    <cellStyle name="Standard 257 2 3 10 6 3" xfId="33799" xr:uid="{00000000-0005-0000-0000-000012210000}"/>
    <cellStyle name="Standard 257 2 3 10 7" xfId="13946" xr:uid="{00000000-0005-0000-0000-000013210000}"/>
    <cellStyle name="Standard 257 2 3 10 7 2" xfId="40418" xr:uid="{00000000-0005-0000-0000-000014210000}"/>
    <cellStyle name="Standard 257 2 3 10 8" xfId="27182" xr:uid="{00000000-0005-0000-0000-000015210000}"/>
    <cellStyle name="Standard 257 2 3 11" xfId="1078" xr:uid="{00000000-0005-0000-0000-000016210000}"/>
    <cellStyle name="Standard 257 2 3 11 2" xfId="4021" xr:uid="{00000000-0005-0000-0000-000017210000}"/>
    <cellStyle name="Standard 257 2 3 11 2 2" xfId="12843" xr:uid="{00000000-0005-0000-0000-000018210000}"/>
    <cellStyle name="Standard 257 2 3 11 2 2 2" xfId="26079" xr:uid="{00000000-0005-0000-0000-000019210000}"/>
    <cellStyle name="Standard 257 2 3 11 2 2 2 2" xfId="52551" xr:uid="{00000000-0005-0000-0000-00001A210000}"/>
    <cellStyle name="Standard 257 2 3 11 2 2 3" xfId="39315" xr:uid="{00000000-0005-0000-0000-00001B210000}"/>
    <cellStyle name="Standard 257 2 3 11 2 3" xfId="19462" xr:uid="{00000000-0005-0000-0000-00001C210000}"/>
    <cellStyle name="Standard 257 2 3 11 2 3 2" xfId="45934" xr:uid="{00000000-0005-0000-0000-00001D210000}"/>
    <cellStyle name="Standard 257 2 3 11 2 4" xfId="30493" xr:uid="{00000000-0005-0000-0000-00001E210000}"/>
    <cellStyle name="Standard 257 2 3 11 3" xfId="5492" xr:uid="{00000000-0005-0000-0000-00001F210000}"/>
    <cellStyle name="Standard 257 2 3 11 3 2" xfId="9902" xr:uid="{00000000-0005-0000-0000-000020210000}"/>
    <cellStyle name="Standard 257 2 3 11 3 2 2" xfId="23138" xr:uid="{00000000-0005-0000-0000-000021210000}"/>
    <cellStyle name="Standard 257 2 3 11 3 2 2 2" xfId="49610" xr:uid="{00000000-0005-0000-0000-000022210000}"/>
    <cellStyle name="Standard 257 2 3 11 3 2 3" xfId="36374" xr:uid="{00000000-0005-0000-0000-000023210000}"/>
    <cellStyle name="Standard 257 2 3 11 3 3" xfId="16521" xr:uid="{00000000-0005-0000-0000-000024210000}"/>
    <cellStyle name="Standard 257 2 3 11 3 3 2" xfId="42993" xr:uid="{00000000-0005-0000-0000-000025210000}"/>
    <cellStyle name="Standard 257 2 3 11 3 4" xfId="31964" xr:uid="{00000000-0005-0000-0000-000026210000}"/>
    <cellStyle name="Standard 257 2 3 11 4" xfId="8431" xr:uid="{00000000-0005-0000-0000-000027210000}"/>
    <cellStyle name="Standard 257 2 3 11 4 2" xfId="21667" xr:uid="{00000000-0005-0000-0000-000028210000}"/>
    <cellStyle name="Standard 257 2 3 11 4 2 2" xfId="48139" xr:uid="{00000000-0005-0000-0000-000029210000}"/>
    <cellStyle name="Standard 257 2 3 11 4 3" xfId="34903" xr:uid="{00000000-0005-0000-0000-00002A210000}"/>
    <cellStyle name="Standard 257 2 3 11 5" xfId="15050" xr:uid="{00000000-0005-0000-0000-00002B210000}"/>
    <cellStyle name="Standard 257 2 3 11 5 2" xfId="41522" xr:uid="{00000000-0005-0000-0000-00002C210000}"/>
    <cellStyle name="Standard 257 2 3 11 6" xfId="27552" xr:uid="{00000000-0005-0000-0000-00002D210000}"/>
    <cellStyle name="Standard 257 2 3 12" xfId="1814" xr:uid="{00000000-0005-0000-0000-00002E210000}"/>
    <cellStyle name="Standard 257 2 3 12 2" xfId="3285" xr:uid="{00000000-0005-0000-0000-00002F210000}"/>
    <cellStyle name="Standard 257 2 3 12 2 2" xfId="12107" xr:uid="{00000000-0005-0000-0000-000030210000}"/>
    <cellStyle name="Standard 257 2 3 12 2 2 2" xfId="25343" xr:uid="{00000000-0005-0000-0000-000031210000}"/>
    <cellStyle name="Standard 257 2 3 12 2 2 2 2" xfId="51815" xr:uid="{00000000-0005-0000-0000-000032210000}"/>
    <cellStyle name="Standard 257 2 3 12 2 2 3" xfId="38579" xr:uid="{00000000-0005-0000-0000-000033210000}"/>
    <cellStyle name="Standard 257 2 3 12 2 3" xfId="18726" xr:uid="{00000000-0005-0000-0000-000034210000}"/>
    <cellStyle name="Standard 257 2 3 12 2 3 2" xfId="45198" xr:uid="{00000000-0005-0000-0000-000035210000}"/>
    <cellStyle name="Standard 257 2 3 12 2 4" xfId="29757" xr:uid="{00000000-0005-0000-0000-000036210000}"/>
    <cellStyle name="Standard 257 2 3 12 3" xfId="6227" xr:uid="{00000000-0005-0000-0000-000037210000}"/>
    <cellStyle name="Standard 257 2 3 12 3 2" xfId="10637" xr:uid="{00000000-0005-0000-0000-000038210000}"/>
    <cellStyle name="Standard 257 2 3 12 3 2 2" xfId="23873" xr:uid="{00000000-0005-0000-0000-000039210000}"/>
    <cellStyle name="Standard 257 2 3 12 3 2 2 2" xfId="50345" xr:uid="{00000000-0005-0000-0000-00003A210000}"/>
    <cellStyle name="Standard 257 2 3 12 3 2 3" xfId="37109" xr:uid="{00000000-0005-0000-0000-00003B210000}"/>
    <cellStyle name="Standard 257 2 3 12 3 3" xfId="17256" xr:uid="{00000000-0005-0000-0000-00003C210000}"/>
    <cellStyle name="Standard 257 2 3 12 3 3 2" xfId="43728" xr:uid="{00000000-0005-0000-0000-00003D210000}"/>
    <cellStyle name="Standard 257 2 3 12 3 4" xfId="32699" xr:uid="{00000000-0005-0000-0000-00003E210000}"/>
    <cellStyle name="Standard 257 2 3 12 4" xfId="7695" xr:uid="{00000000-0005-0000-0000-00003F210000}"/>
    <cellStyle name="Standard 257 2 3 12 4 2" xfId="20931" xr:uid="{00000000-0005-0000-0000-000040210000}"/>
    <cellStyle name="Standard 257 2 3 12 4 2 2" xfId="47403" xr:uid="{00000000-0005-0000-0000-000041210000}"/>
    <cellStyle name="Standard 257 2 3 12 4 3" xfId="34167" xr:uid="{00000000-0005-0000-0000-000042210000}"/>
    <cellStyle name="Standard 257 2 3 12 5" xfId="14314" xr:uid="{00000000-0005-0000-0000-000043210000}"/>
    <cellStyle name="Standard 257 2 3 12 5 2" xfId="40786" xr:uid="{00000000-0005-0000-0000-000044210000}"/>
    <cellStyle name="Standard 257 2 3 12 6" xfId="28287" xr:uid="{00000000-0005-0000-0000-000045210000}"/>
    <cellStyle name="Standard 257 2 3 13" xfId="2551" xr:uid="{00000000-0005-0000-0000-000046210000}"/>
    <cellStyle name="Standard 257 2 3 13 2" xfId="11373" xr:uid="{00000000-0005-0000-0000-000047210000}"/>
    <cellStyle name="Standard 257 2 3 13 2 2" xfId="24609" xr:uid="{00000000-0005-0000-0000-000048210000}"/>
    <cellStyle name="Standard 257 2 3 13 2 2 2" xfId="51081" xr:uid="{00000000-0005-0000-0000-000049210000}"/>
    <cellStyle name="Standard 257 2 3 13 2 3" xfId="37845" xr:uid="{00000000-0005-0000-0000-00004A210000}"/>
    <cellStyle name="Standard 257 2 3 13 3" xfId="17992" xr:uid="{00000000-0005-0000-0000-00004B210000}"/>
    <cellStyle name="Standard 257 2 3 13 3 2" xfId="44464" xr:uid="{00000000-0005-0000-0000-00004C210000}"/>
    <cellStyle name="Standard 257 2 3 13 4" xfId="29023" xr:uid="{00000000-0005-0000-0000-00004D210000}"/>
    <cellStyle name="Standard 257 2 3 14" xfId="4756" xr:uid="{00000000-0005-0000-0000-00004E210000}"/>
    <cellStyle name="Standard 257 2 3 14 2" xfId="9166" xr:uid="{00000000-0005-0000-0000-00004F210000}"/>
    <cellStyle name="Standard 257 2 3 14 2 2" xfId="22402" xr:uid="{00000000-0005-0000-0000-000050210000}"/>
    <cellStyle name="Standard 257 2 3 14 2 2 2" xfId="48874" xr:uid="{00000000-0005-0000-0000-000051210000}"/>
    <cellStyle name="Standard 257 2 3 14 2 3" xfId="35638" xr:uid="{00000000-0005-0000-0000-000052210000}"/>
    <cellStyle name="Standard 257 2 3 14 3" xfId="15785" xr:uid="{00000000-0005-0000-0000-000053210000}"/>
    <cellStyle name="Standard 257 2 3 14 3 2" xfId="42257" xr:uid="{00000000-0005-0000-0000-000054210000}"/>
    <cellStyle name="Standard 257 2 3 14 4" xfId="31228" xr:uid="{00000000-0005-0000-0000-000055210000}"/>
    <cellStyle name="Standard 257 2 3 15" xfId="6961" xr:uid="{00000000-0005-0000-0000-000056210000}"/>
    <cellStyle name="Standard 257 2 3 15 2" xfId="20197" xr:uid="{00000000-0005-0000-0000-000057210000}"/>
    <cellStyle name="Standard 257 2 3 15 2 2" xfId="46669" xr:uid="{00000000-0005-0000-0000-000058210000}"/>
    <cellStyle name="Standard 257 2 3 15 3" xfId="33433" xr:uid="{00000000-0005-0000-0000-000059210000}"/>
    <cellStyle name="Standard 257 2 3 16" xfId="13580" xr:uid="{00000000-0005-0000-0000-00005A210000}"/>
    <cellStyle name="Standard 257 2 3 16 2" xfId="40052" xr:uid="{00000000-0005-0000-0000-00005B210000}"/>
    <cellStyle name="Standard 257 2 3 17" xfId="26816" xr:uid="{00000000-0005-0000-0000-00005C210000}"/>
    <cellStyle name="Standard 257 2 3 2" xfId="310" xr:uid="{00000000-0005-0000-0000-00005D210000}"/>
    <cellStyle name="Standard 257 2 3 2 10" xfId="4782" xr:uid="{00000000-0005-0000-0000-00005E210000}"/>
    <cellStyle name="Standard 257 2 3 2 10 2" xfId="9192" xr:uid="{00000000-0005-0000-0000-00005F210000}"/>
    <cellStyle name="Standard 257 2 3 2 10 2 2" xfId="22428" xr:uid="{00000000-0005-0000-0000-000060210000}"/>
    <cellStyle name="Standard 257 2 3 2 10 2 2 2" xfId="48900" xr:uid="{00000000-0005-0000-0000-000061210000}"/>
    <cellStyle name="Standard 257 2 3 2 10 2 3" xfId="35664" xr:uid="{00000000-0005-0000-0000-000062210000}"/>
    <cellStyle name="Standard 257 2 3 2 10 3" xfId="15811" xr:uid="{00000000-0005-0000-0000-000063210000}"/>
    <cellStyle name="Standard 257 2 3 2 10 3 2" xfId="42283" xr:uid="{00000000-0005-0000-0000-000064210000}"/>
    <cellStyle name="Standard 257 2 3 2 10 4" xfId="31254" xr:uid="{00000000-0005-0000-0000-000065210000}"/>
    <cellStyle name="Standard 257 2 3 2 11" xfId="6987" xr:uid="{00000000-0005-0000-0000-000066210000}"/>
    <cellStyle name="Standard 257 2 3 2 11 2" xfId="20223" xr:uid="{00000000-0005-0000-0000-000067210000}"/>
    <cellStyle name="Standard 257 2 3 2 11 2 2" xfId="46695" xr:uid="{00000000-0005-0000-0000-000068210000}"/>
    <cellStyle name="Standard 257 2 3 2 11 3" xfId="33459" xr:uid="{00000000-0005-0000-0000-000069210000}"/>
    <cellStyle name="Standard 257 2 3 2 12" xfId="13606" xr:uid="{00000000-0005-0000-0000-00006A210000}"/>
    <cellStyle name="Standard 257 2 3 2 12 2" xfId="40078" xr:uid="{00000000-0005-0000-0000-00006B210000}"/>
    <cellStyle name="Standard 257 2 3 2 13" xfId="26842" xr:uid="{00000000-0005-0000-0000-00006C210000}"/>
    <cellStyle name="Standard 257 2 3 2 2" xfId="360" xr:uid="{00000000-0005-0000-0000-00006D210000}"/>
    <cellStyle name="Standard 257 2 3 2 2 10" xfId="13646" xr:uid="{00000000-0005-0000-0000-00006E210000}"/>
    <cellStyle name="Standard 257 2 3 2 2 10 2" xfId="40118" xr:uid="{00000000-0005-0000-0000-00006F210000}"/>
    <cellStyle name="Standard 257 2 3 2 2 11" xfId="26882" xr:uid="{00000000-0005-0000-0000-000070210000}"/>
    <cellStyle name="Standard 257 2 3 2 2 2" xfId="448" xr:uid="{00000000-0005-0000-0000-000071210000}"/>
    <cellStyle name="Standard 257 2 3 2 2 2 10" xfId="26963" xr:uid="{00000000-0005-0000-0000-000072210000}"/>
    <cellStyle name="Standard 257 2 3 2 2 2 2" xfId="624" xr:uid="{00000000-0005-0000-0000-000073210000}"/>
    <cellStyle name="Standard 257 2 3 2 2 2 2 2" xfId="1013" xr:uid="{00000000-0005-0000-0000-000074210000}"/>
    <cellStyle name="Standard 257 2 3 2 2 2 2 2 2" xfId="1762" xr:uid="{00000000-0005-0000-0000-000075210000}"/>
    <cellStyle name="Standard 257 2 3 2 2 2 2 2 2 2" xfId="4705" xr:uid="{00000000-0005-0000-0000-000076210000}"/>
    <cellStyle name="Standard 257 2 3 2 2 2 2 2 2 2 2" xfId="13527" xr:uid="{00000000-0005-0000-0000-000077210000}"/>
    <cellStyle name="Standard 257 2 3 2 2 2 2 2 2 2 2 2" xfId="26763" xr:uid="{00000000-0005-0000-0000-000078210000}"/>
    <cellStyle name="Standard 257 2 3 2 2 2 2 2 2 2 2 2 2" xfId="53235" xr:uid="{00000000-0005-0000-0000-000079210000}"/>
    <cellStyle name="Standard 257 2 3 2 2 2 2 2 2 2 2 3" xfId="39999" xr:uid="{00000000-0005-0000-0000-00007A210000}"/>
    <cellStyle name="Standard 257 2 3 2 2 2 2 2 2 2 3" xfId="20146" xr:uid="{00000000-0005-0000-0000-00007B210000}"/>
    <cellStyle name="Standard 257 2 3 2 2 2 2 2 2 2 3 2" xfId="46618" xr:uid="{00000000-0005-0000-0000-00007C210000}"/>
    <cellStyle name="Standard 257 2 3 2 2 2 2 2 2 2 4" xfId="31177" xr:uid="{00000000-0005-0000-0000-00007D210000}"/>
    <cellStyle name="Standard 257 2 3 2 2 2 2 2 2 3" xfId="6176" xr:uid="{00000000-0005-0000-0000-00007E210000}"/>
    <cellStyle name="Standard 257 2 3 2 2 2 2 2 2 3 2" xfId="10586" xr:uid="{00000000-0005-0000-0000-00007F210000}"/>
    <cellStyle name="Standard 257 2 3 2 2 2 2 2 2 3 2 2" xfId="23822" xr:uid="{00000000-0005-0000-0000-000080210000}"/>
    <cellStyle name="Standard 257 2 3 2 2 2 2 2 2 3 2 2 2" xfId="50294" xr:uid="{00000000-0005-0000-0000-000081210000}"/>
    <cellStyle name="Standard 257 2 3 2 2 2 2 2 2 3 2 3" xfId="37058" xr:uid="{00000000-0005-0000-0000-000082210000}"/>
    <cellStyle name="Standard 257 2 3 2 2 2 2 2 2 3 3" xfId="17205" xr:uid="{00000000-0005-0000-0000-000083210000}"/>
    <cellStyle name="Standard 257 2 3 2 2 2 2 2 2 3 3 2" xfId="43677" xr:uid="{00000000-0005-0000-0000-000084210000}"/>
    <cellStyle name="Standard 257 2 3 2 2 2 2 2 2 3 4" xfId="32648" xr:uid="{00000000-0005-0000-0000-000085210000}"/>
    <cellStyle name="Standard 257 2 3 2 2 2 2 2 2 4" xfId="9115" xr:uid="{00000000-0005-0000-0000-000086210000}"/>
    <cellStyle name="Standard 257 2 3 2 2 2 2 2 2 4 2" xfId="22351" xr:uid="{00000000-0005-0000-0000-000087210000}"/>
    <cellStyle name="Standard 257 2 3 2 2 2 2 2 2 4 2 2" xfId="48823" xr:uid="{00000000-0005-0000-0000-000088210000}"/>
    <cellStyle name="Standard 257 2 3 2 2 2 2 2 2 4 3" xfId="35587" xr:uid="{00000000-0005-0000-0000-000089210000}"/>
    <cellStyle name="Standard 257 2 3 2 2 2 2 2 2 5" xfId="15734" xr:uid="{00000000-0005-0000-0000-00008A210000}"/>
    <cellStyle name="Standard 257 2 3 2 2 2 2 2 2 5 2" xfId="42206" xr:uid="{00000000-0005-0000-0000-00008B210000}"/>
    <cellStyle name="Standard 257 2 3 2 2 2 2 2 2 6" xfId="28236" xr:uid="{00000000-0005-0000-0000-00008C210000}"/>
    <cellStyle name="Standard 257 2 3 2 2 2 2 2 3" xfId="2498" xr:uid="{00000000-0005-0000-0000-00008D210000}"/>
    <cellStyle name="Standard 257 2 3 2 2 2 2 2 3 2" xfId="3969" xr:uid="{00000000-0005-0000-0000-00008E210000}"/>
    <cellStyle name="Standard 257 2 3 2 2 2 2 2 3 2 2" xfId="12791" xr:uid="{00000000-0005-0000-0000-00008F210000}"/>
    <cellStyle name="Standard 257 2 3 2 2 2 2 2 3 2 2 2" xfId="26027" xr:uid="{00000000-0005-0000-0000-000090210000}"/>
    <cellStyle name="Standard 257 2 3 2 2 2 2 2 3 2 2 2 2" xfId="52499" xr:uid="{00000000-0005-0000-0000-000091210000}"/>
    <cellStyle name="Standard 257 2 3 2 2 2 2 2 3 2 2 3" xfId="39263" xr:uid="{00000000-0005-0000-0000-000092210000}"/>
    <cellStyle name="Standard 257 2 3 2 2 2 2 2 3 2 3" xfId="19410" xr:uid="{00000000-0005-0000-0000-000093210000}"/>
    <cellStyle name="Standard 257 2 3 2 2 2 2 2 3 2 3 2" xfId="45882" xr:uid="{00000000-0005-0000-0000-000094210000}"/>
    <cellStyle name="Standard 257 2 3 2 2 2 2 2 3 2 4" xfId="30441" xr:uid="{00000000-0005-0000-0000-000095210000}"/>
    <cellStyle name="Standard 257 2 3 2 2 2 2 2 3 3" xfId="6911" xr:uid="{00000000-0005-0000-0000-000096210000}"/>
    <cellStyle name="Standard 257 2 3 2 2 2 2 2 3 3 2" xfId="11321" xr:uid="{00000000-0005-0000-0000-000097210000}"/>
    <cellStyle name="Standard 257 2 3 2 2 2 2 2 3 3 2 2" xfId="24557" xr:uid="{00000000-0005-0000-0000-000098210000}"/>
    <cellStyle name="Standard 257 2 3 2 2 2 2 2 3 3 2 2 2" xfId="51029" xr:uid="{00000000-0005-0000-0000-000099210000}"/>
    <cellStyle name="Standard 257 2 3 2 2 2 2 2 3 3 2 3" xfId="37793" xr:uid="{00000000-0005-0000-0000-00009A210000}"/>
    <cellStyle name="Standard 257 2 3 2 2 2 2 2 3 3 3" xfId="17940" xr:uid="{00000000-0005-0000-0000-00009B210000}"/>
    <cellStyle name="Standard 257 2 3 2 2 2 2 2 3 3 3 2" xfId="44412" xr:uid="{00000000-0005-0000-0000-00009C210000}"/>
    <cellStyle name="Standard 257 2 3 2 2 2 2 2 3 3 4" xfId="33383" xr:uid="{00000000-0005-0000-0000-00009D210000}"/>
    <cellStyle name="Standard 257 2 3 2 2 2 2 2 3 4" xfId="8379" xr:uid="{00000000-0005-0000-0000-00009E210000}"/>
    <cellStyle name="Standard 257 2 3 2 2 2 2 2 3 4 2" xfId="21615" xr:uid="{00000000-0005-0000-0000-00009F210000}"/>
    <cellStyle name="Standard 257 2 3 2 2 2 2 2 3 4 2 2" xfId="48087" xr:uid="{00000000-0005-0000-0000-0000A0210000}"/>
    <cellStyle name="Standard 257 2 3 2 2 2 2 2 3 4 3" xfId="34851" xr:uid="{00000000-0005-0000-0000-0000A1210000}"/>
    <cellStyle name="Standard 257 2 3 2 2 2 2 2 3 5" xfId="14998" xr:uid="{00000000-0005-0000-0000-0000A2210000}"/>
    <cellStyle name="Standard 257 2 3 2 2 2 2 2 3 5 2" xfId="41470" xr:uid="{00000000-0005-0000-0000-0000A3210000}"/>
    <cellStyle name="Standard 257 2 3 2 2 2 2 2 3 6" xfId="28971" xr:uid="{00000000-0005-0000-0000-0000A4210000}"/>
    <cellStyle name="Standard 257 2 3 2 2 2 2 2 4" xfId="3235" xr:uid="{00000000-0005-0000-0000-0000A5210000}"/>
    <cellStyle name="Standard 257 2 3 2 2 2 2 2 4 2" xfId="12057" xr:uid="{00000000-0005-0000-0000-0000A6210000}"/>
    <cellStyle name="Standard 257 2 3 2 2 2 2 2 4 2 2" xfId="25293" xr:uid="{00000000-0005-0000-0000-0000A7210000}"/>
    <cellStyle name="Standard 257 2 3 2 2 2 2 2 4 2 2 2" xfId="51765" xr:uid="{00000000-0005-0000-0000-0000A8210000}"/>
    <cellStyle name="Standard 257 2 3 2 2 2 2 2 4 2 3" xfId="38529" xr:uid="{00000000-0005-0000-0000-0000A9210000}"/>
    <cellStyle name="Standard 257 2 3 2 2 2 2 2 4 3" xfId="18676" xr:uid="{00000000-0005-0000-0000-0000AA210000}"/>
    <cellStyle name="Standard 257 2 3 2 2 2 2 2 4 3 2" xfId="45148" xr:uid="{00000000-0005-0000-0000-0000AB210000}"/>
    <cellStyle name="Standard 257 2 3 2 2 2 2 2 4 4" xfId="29707" xr:uid="{00000000-0005-0000-0000-0000AC210000}"/>
    <cellStyle name="Standard 257 2 3 2 2 2 2 2 5" xfId="5440" xr:uid="{00000000-0005-0000-0000-0000AD210000}"/>
    <cellStyle name="Standard 257 2 3 2 2 2 2 2 5 2" xfId="9850" xr:uid="{00000000-0005-0000-0000-0000AE210000}"/>
    <cellStyle name="Standard 257 2 3 2 2 2 2 2 5 2 2" xfId="23086" xr:uid="{00000000-0005-0000-0000-0000AF210000}"/>
    <cellStyle name="Standard 257 2 3 2 2 2 2 2 5 2 2 2" xfId="49558" xr:uid="{00000000-0005-0000-0000-0000B0210000}"/>
    <cellStyle name="Standard 257 2 3 2 2 2 2 2 5 2 3" xfId="36322" xr:uid="{00000000-0005-0000-0000-0000B1210000}"/>
    <cellStyle name="Standard 257 2 3 2 2 2 2 2 5 3" xfId="16469" xr:uid="{00000000-0005-0000-0000-0000B2210000}"/>
    <cellStyle name="Standard 257 2 3 2 2 2 2 2 5 3 2" xfId="42941" xr:uid="{00000000-0005-0000-0000-0000B3210000}"/>
    <cellStyle name="Standard 257 2 3 2 2 2 2 2 5 4" xfId="31912" xr:uid="{00000000-0005-0000-0000-0000B4210000}"/>
    <cellStyle name="Standard 257 2 3 2 2 2 2 2 6" xfId="7645" xr:uid="{00000000-0005-0000-0000-0000B5210000}"/>
    <cellStyle name="Standard 257 2 3 2 2 2 2 2 6 2" xfId="20881" xr:uid="{00000000-0005-0000-0000-0000B6210000}"/>
    <cellStyle name="Standard 257 2 3 2 2 2 2 2 6 2 2" xfId="47353" xr:uid="{00000000-0005-0000-0000-0000B7210000}"/>
    <cellStyle name="Standard 257 2 3 2 2 2 2 2 6 3" xfId="34117" xr:uid="{00000000-0005-0000-0000-0000B8210000}"/>
    <cellStyle name="Standard 257 2 3 2 2 2 2 2 7" xfId="14264" xr:uid="{00000000-0005-0000-0000-0000B9210000}"/>
    <cellStyle name="Standard 257 2 3 2 2 2 2 2 7 2" xfId="40736" xr:uid="{00000000-0005-0000-0000-0000BA210000}"/>
    <cellStyle name="Standard 257 2 3 2 2 2 2 2 8" xfId="27500" xr:uid="{00000000-0005-0000-0000-0000BB210000}"/>
    <cellStyle name="Standard 257 2 3 2 2 2 2 3" xfId="1396" xr:uid="{00000000-0005-0000-0000-0000BC210000}"/>
    <cellStyle name="Standard 257 2 3 2 2 2 2 3 2" xfId="4339" xr:uid="{00000000-0005-0000-0000-0000BD210000}"/>
    <cellStyle name="Standard 257 2 3 2 2 2 2 3 2 2" xfId="13161" xr:uid="{00000000-0005-0000-0000-0000BE210000}"/>
    <cellStyle name="Standard 257 2 3 2 2 2 2 3 2 2 2" xfId="26397" xr:uid="{00000000-0005-0000-0000-0000BF210000}"/>
    <cellStyle name="Standard 257 2 3 2 2 2 2 3 2 2 2 2" xfId="52869" xr:uid="{00000000-0005-0000-0000-0000C0210000}"/>
    <cellStyle name="Standard 257 2 3 2 2 2 2 3 2 2 3" xfId="39633" xr:uid="{00000000-0005-0000-0000-0000C1210000}"/>
    <cellStyle name="Standard 257 2 3 2 2 2 2 3 2 3" xfId="19780" xr:uid="{00000000-0005-0000-0000-0000C2210000}"/>
    <cellStyle name="Standard 257 2 3 2 2 2 2 3 2 3 2" xfId="46252" xr:uid="{00000000-0005-0000-0000-0000C3210000}"/>
    <cellStyle name="Standard 257 2 3 2 2 2 2 3 2 4" xfId="30811" xr:uid="{00000000-0005-0000-0000-0000C4210000}"/>
    <cellStyle name="Standard 257 2 3 2 2 2 2 3 3" xfId="5810" xr:uid="{00000000-0005-0000-0000-0000C5210000}"/>
    <cellStyle name="Standard 257 2 3 2 2 2 2 3 3 2" xfId="10220" xr:uid="{00000000-0005-0000-0000-0000C6210000}"/>
    <cellStyle name="Standard 257 2 3 2 2 2 2 3 3 2 2" xfId="23456" xr:uid="{00000000-0005-0000-0000-0000C7210000}"/>
    <cellStyle name="Standard 257 2 3 2 2 2 2 3 3 2 2 2" xfId="49928" xr:uid="{00000000-0005-0000-0000-0000C8210000}"/>
    <cellStyle name="Standard 257 2 3 2 2 2 2 3 3 2 3" xfId="36692" xr:uid="{00000000-0005-0000-0000-0000C9210000}"/>
    <cellStyle name="Standard 257 2 3 2 2 2 2 3 3 3" xfId="16839" xr:uid="{00000000-0005-0000-0000-0000CA210000}"/>
    <cellStyle name="Standard 257 2 3 2 2 2 2 3 3 3 2" xfId="43311" xr:uid="{00000000-0005-0000-0000-0000CB210000}"/>
    <cellStyle name="Standard 257 2 3 2 2 2 2 3 3 4" xfId="32282" xr:uid="{00000000-0005-0000-0000-0000CC210000}"/>
    <cellStyle name="Standard 257 2 3 2 2 2 2 3 4" xfId="8749" xr:uid="{00000000-0005-0000-0000-0000CD210000}"/>
    <cellStyle name="Standard 257 2 3 2 2 2 2 3 4 2" xfId="21985" xr:uid="{00000000-0005-0000-0000-0000CE210000}"/>
    <cellStyle name="Standard 257 2 3 2 2 2 2 3 4 2 2" xfId="48457" xr:uid="{00000000-0005-0000-0000-0000CF210000}"/>
    <cellStyle name="Standard 257 2 3 2 2 2 2 3 4 3" xfId="35221" xr:uid="{00000000-0005-0000-0000-0000D0210000}"/>
    <cellStyle name="Standard 257 2 3 2 2 2 2 3 5" xfId="15368" xr:uid="{00000000-0005-0000-0000-0000D1210000}"/>
    <cellStyle name="Standard 257 2 3 2 2 2 2 3 5 2" xfId="41840" xr:uid="{00000000-0005-0000-0000-0000D2210000}"/>
    <cellStyle name="Standard 257 2 3 2 2 2 2 3 6" xfId="27870" xr:uid="{00000000-0005-0000-0000-0000D3210000}"/>
    <cellStyle name="Standard 257 2 3 2 2 2 2 4" xfId="2132" xr:uid="{00000000-0005-0000-0000-0000D4210000}"/>
    <cellStyle name="Standard 257 2 3 2 2 2 2 4 2" xfId="3603" xr:uid="{00000000-0005-0000-0000-0000D5210000}"/>
    <cellStyle name="Standard 257 2 3 2 2 2 2 4 2 2" xfId="12425" xr:uid="{00000000-0005-0000-0000-0000D6210000}"/>
    <cellStyle name="Standard 257 2 3 2 2 2 2 4 2 2 2" xfId="25661" xr:uid="{00000000-0005-0000-0000-0000D7210000}"/>
    <cellStyle name="Standard 257 2 3 2 2 2 2 4 2 2 2 2" xfId="52133" xr:uid="{00000000-0005-0000-0000-0000D8210000}"/>
    <cellStyle name="Standard 257 2 3 2 2 2 2 4 2 2 3" xfId="38897" xr:uid="{00000000-0005-0000-0000-0000D9210000}"/>
    <cellStyle name="Standard 257 2 3 2 2 2 2 4 2 3" xfId="19044" xr:uid="{00000000-0005-0000-0000-0000DA210000}"/>
    <cellStyle name="Standard 257 2 3 2 2 2 2 4 2 3 2" xfId="45516" xr:uid="{00000000-0005-0000-0000-0000DB210000}"/>
    <cellStyle name="Standard 257 2 3 2 2 2 2 4 2 4" xfId="30075" xr:uid="{00000000-0005-0000-0000-0000DC210000}"/>
    <cellStyle name="Standard 257 2 3 2 2 2 2 4 3" xfId="6545" xr:uid="{00000000-0005-0000-0000-0000DD210000}"/>
    <cellStyle name="Standard 257 2 3 2 2 2 2 4 3 2" xfId="10955" xr:uid="{00000000-0005-0000-0000-0000DE210000}"/>
    <cellStyle name="Standard 257 2 3 2 2 2 2 4 3 2 2" xfId="24191" xr:uid="{00000000-0005-0000-0000-0000DF210000}"/>
    <cellStyle name="Standard 257 2 3 2 2 2 2 4 3 2 2 2" xfId="50663" xr:uid="{00000000-0005-0000-0000-0000E0210000}"/>
    <cellStyle name="Standard 257 2 3 2 2 2 2 4 3 2 3" xfId="37427" xr:uid="{00000000-0005-0000-0000-0000E1210000}"/>
    <cellStyle name="Standard 257 2 3 2 2 2 2 4 3 3" xfId="17574" xr:uid="{00000000-0005-0000-0000-0000E2210000}"/>
    <cellStyle name="Standard 257 2 3 2 2 2 2 4 3 3 2" xfId="44046" xr:uid="{00000000-0005-0000-0000-0000E3210000}"/>
    <cellStyle name="Standard 257 2 3 2 2 2 2 4 3 4" xfId="33017" xr:uid="{00000000-0005-0000-0000-0000E4210000}"/>
    <cellStyle name="Standard 257 2 3 2 2 2 2 4 4" xfId="8013" xr:uid="{00000000-0005-0000-0000-0000E5210000}"/>
    <cellStyle name="Standard 257 2 3 2 2 2 2 4 4 2" xfId="21249" xr:uid="{00000000-0005-0000-0000-0000E6210000}"/>
    <cellStyle name="Standard 257 2 3 2 2 2 2 4 4 2 2" xfId="47721" xr:uid="{00000000-0005-0000-0000-0000E7210000}"/>
    <cellStyle name="Standard 257 2 3 2 2 2 2 4 4 3" xfId="34485" xr:uid="{00000000-0005-0000-0000-0000E8210000}"/>
    <cellStyle name="Standard 257 2 3 2 2 2 2 4 5" xfId="14632" xr:uid="{00000000-0005-0000-0000-0000E9210000}"/>
    <cellStyle name="Standard 257 2 3 2 2 2 2 4 5 2" xfId="41104" xr:uid="{00000000-0005-0000-0000-0000EA210000}"/>
    <cellStyle name="Standard 257 2 3 2 2 2 2 4 6" xfId="28605" xr:uid="{00000000-0005-0000-0000-0000EB210000}"/>
    <cellStyle name="Standard 257 2 3 2 2 2 2 5" xfId="2869" xr:uid="{00000000-0005-0000-0000-0000EC210000}"/>
    <cellStyle name="Standard 257 2 3 2 2 2 2 5 2" xfId="11691" xr:uid="{00000000-0005-0000-0000-0000ED210000}"/>
    <cellStyle name="Standard 257 2 3 2 2 2 2 5 2 2" xfId="24927" xr:uid="{00000000-0005-0000-0000-0000EE210000}"/>
    <cellStyle name="Standard 257 2 3 2 2 2 2 5 2 2 2" xfId="51399" xr:uid="{00000000-0005-0000-0000-0000EF210000}"/>
    <cellStyle name="Standard 257 2 3 2 2 2 2 5 2 3" xfId="38163" xr:uid="{00000000-0005-0000-0000-0000F0210000}"/>
    <cellStyle name="Standard 257 2 3 2 2 2 2 5 3" xfId="18310" xr:uid="{00000000-0005-0000-0000-0000F1210000}"/>
    <cellStyle name="Standard 257 2 3 2 2 2 2 5 3 2" xfId="44782" xr:uid="{00000000-0005-0000-0000-0000F2210000}"/>
    <cellStyle name="Standard 257 2 3 2 2 2 2 5 4" xfId="29341" xr:uid="{00000000-0005-0000-0000-0000F3210000}"/>
    <cellStyle name="Standard 257 2 3 2 2 2 2 6" xfId="5074" xr:uid="{00000000-0005-0000-0000-0000F4210000}"/>
    <cellStyle name="Standard 257 2 3 2 2 2 2 6 2" xfId="9484" xr:uid="{00000000-0005-0000-0000-0000F5210000}"/>
    <cellStyle name="Standard 257 2 3 2 2 2 2 6 2 2" xfId="22720" xr:uid="{00000000-0005-0000-0000-0000F6210000}"/>
    <cellStyle name="Standard 257 2 3 2 2 2 2 6 2 2 2" xfId="49192" xr:uid="{00000000-0005-0000-0000-0000F7210000}"/>
    <cellStyle name="Standard 257 2 3 2 2 2 2 6 2 3" xfId="35956" xr:uid="{00000000-0005-0000-0000-0000F8210000}"/>
    <cellStyle name="Standard 257 2 3 2 2 2 2 6 3" xfId="16103" xr:uid="{00000000-0005-0000-0000-0000F9210000}"/>
    <cellStyle name="Standard 257 2 3 2 2 2 2 6 3 2" xfId="42575" xr:uid="{00000000-0005-0000-0000-0000FA210000}"/>
    <cellStyle name="Standard 257 2 3 2 2 2 2 6 4" xfId="31546" xr:uid="{00000000-0005-0000-0000-0000FB210000}"/>
    <cellStyle name="Standard 257 2 3 2 2 2 2 7" xfId="7279" xr:uid="{00000000-0005-0000-0000-0000FC210000}"/>
    <cellStyle name="Standard 257 2 3 2 2 2 2 7 2" xfId="20515" xr:uid="{00000000-0005-0000-0000-0000FD210000}"/>
    <cellStyle name="Standard 257 2 3 2 2 2 2 7 2 2" xfId="46987" xr:uid="{00000000-0005-0000-0000-0000FE210000}"/>
    <cellStyle name="Standard 257 2 3 2 2 2 2 7 3" xfId="33751" xr:uid="{00000000-0005-0000-0000-0000FF210000}"/>
    <cellStyle name="Standard 257 2 3 2 2 2 2 8" xfId="13898" xr:uid="{00000000-0005-0000-0000-000000220000}"/>
    <cellStyle name="Standard 257 2 3 2 2 2 2 8 2" xfId="40370" xr:uid="{00000000-0005-0000-0000-000001220000}"/>
    <cellStyle name="Standard 257 2 3 2 2 2 2 9" xfId="27134" xr:uid="{00000000-0005-0000-0000-000002220000}"/>
    <cellStyle name="Standard 257 2 3 2 2 2 3" xfId="841" xr:uid="{00000000-0005-0000-0000-000003220000}"/>
    <cellStyle name="Standard 257 2 3 2 2 2 3 2" xfId="1591" xr:uid="{00000000-0005-0000-0000-000004220000}"/>
    <cellStyle name="Standard 257 2 3 2 2 2 3 2 2" xfId="4534" xr:uid="{00000000-0005-0000-0000-000005220000}"/>
    <cellStyle name="Standard 257 2 3 2 2 2 3 2 2 2" xfId="13356" xr:uid="{00000000-0005-0000-0000-000006220000}"/>
    <cellStyle name="Standard 257 2 3 2 2 2 3 2 2 2 2" xfId="26592" xr:uid="{00000000-0005-0000-0000-000007220000}"/>
    <cellStyle name="Standard 257 2 3 2 2 2 3 2 2 2 2 2" xfId="53064" xr:uid="{00000000-0005-0000-0000-000008220000}"/>
    <cellStyle name="Standard 257 2 3 2 2 2 3 2 2 2 3" xfId="39828" xr:uid="{00000000-0005-0000-0000-000009220000}"/>
    <cellStyle name="Standard 257 2 3 2 2 2 3 2 2 3" xfId="19975" xr:uid="{00000000-0005-0000-0000-00000A220000}"/>
    <cellStyle name="Standard 257 2 3 2 2 2 3 2 2 3 2" xfId="46447" xr:uid="{00000000-0005-0000-0000-00000B220000}"/>
    <cellStyle name="Standard 257 2 3 2 2 2 3 2 2 4" xfId="31006" xr:uid="{00000000-0005-0000-0000-00000C220000}"/>
    <cellStyle name="Standard 257 2 3 2 2 2 3 2 3" xfId="6005" xr:uid="{00000000-0005-0000-0000-00000D220000}"/>
    <cellStyle name="Standard 257 2 3 2 2 2 3 2 3 2" xfId="10415" xr:uid="{00000000-0005-0000-0000-00000E220000}"/>
    <cellStyle name="Standard 257 2 3 2 2 2 3 2 3 2 2" xfId="23651" xr:uid="{00000000-0005-0000-0000-00000F220000}"/>
    <cellStyle name="Standard 257 2 3 2 2 2 3 2 3 2 2 2" xfId="50123" xr:uid="{00000000-0005-0000-0000-000010220000}"/>
    <cellStyle name="Standard 257 2 3 2 2 2 3 2 3 2 3" xfId="36887" xr:uid="{00000000-0005-0000-0000-000011220000}"/>
    <cellStyle name="Standard 257 2 3 2 2 2 3 2 3 3" xfId="17034" xr:uid="{00000000-0005-0000-0000-000012220000}"/>
    <cellStyle name="Standard 257 2 3 2 2 2 3 2 3 3 2" xfId="43506" xr:uid="{00000000-0005-0000-0000-000013220000}"/>
    <cellStyle name="Standard 257 2 3 2 2 2 3 2 3 4" xfId="32477" xr:uid="{00000000-0005-0000-0000-000014220000}"/>
    <cellStyle name="Standard 257 2 3 2 2 2 3 2 4" xfId="8944" xr:uid="{00000000-0005-0000-0000-000015220000}"/>
    <cellStyle name="Standard 257 2 3 2 2 2 3 2 4 2" xfId="22180" xr:uid="{00000000-0005-0000-0000-000016220000}"/>
    <cellStyle name="Standard 257 2 3 2 2 2 3 2 4 2 2" xfId="48652" xr:uid="{00000000-0005-0000-0000-000017220000}"/>
    <cellStyle name="Standard 257 2 3 2 2 2 3 2 4 3" xfId="35416" xr:uid="{00000000-0005-0000-0000-000018220000}"/>
    <cellStyle name="Standard 257 2 3 2 2 2 3 2 5" xfId="15563" xr:uid="{00000000-0005-0000-0000-000019220000}"/>
    <cellStyle name="Standard 257 2 3 2 2 2 3 2 5 2" xfId="42035" xr:uid="{00000000-0005-0000-0000-00001A220000}"/>
    <cellStyle name="Standard 257 2 3 2 2 2 3 2 6" xfId="28065" xr:uid="{00000000-0005-0000-0000-00001B220000}"/>
    <cellStyle name="Standard 257 2 3 2 2 2 3 3" xfId="2327" xr:uid="{00000000-0005-0000-0000-00001C220000}"/>
    <cellStyle name="Standard 257 2 3 2 2 2 3 3 2" xfId="3798" xr:uid="{00000000-0005-0000-0000-00001D220000}"/>
    <cellStyle name="Standard 257 2 3 2 2 2 3 3 2 2" xfId="12620" xr:uid="{00000000-0005-0000-0000-00001E220000}"/>
    <cellStyle name="Standard 257 2 3 2 2 2 3 3 2 2 2" xfId="25856" xr:uid="{00000000-0005-0000-0000-00001F220000}"/>
    <cellStyle name="Standard 257 2 3 2 2 2 3 3 2 2 2 2" xfId="52328" xr:uid="{00000000-0005-0000-0000-000020220000}"/>
    <cellStyle name="Standard 257 2 3 2 2 2 3 3 2 2 3" xfId="39092" xr:uid="{00000000-0005-0000-0000-000021220000}"/>
    <cellStyle name="Standard 257 2 3 2 2 2 3 3 2 3" xfId="19239" xr:uid="{00000000-0005-0000-0000-000022220000}"/>
    <cellStyle name="Standard 257 2 3 2 2 2 3 3 2 3 2" xfId="45711" xr:uid="{00000000-0005-0000-0000-000023220000}"/>
    <cellStyle name="Standard 257 2 3 2 2 2 3 3 2 4" xfId="30270" xr:uid="{00000000-0005-0000-0000-000024220000}"/>
    <cellStyle name="Standard 257 2 3 2 2 2 3 3 3" xfId="6740" xr:uid="{00000000-0005-0000-0000-000025220000}"/>
    <cellStyle name="Standard 257 2 3 2 2 2 3 3 3 2" xfId="11150" xr:uid="{00000000-0005-0000-0000-000026220000}"/>
    <cellStyle name="Standard 257 2 3 2 2 2 3 3 3 2 2" xfId="24386" xr:uid="{00000000-0005-0000-0000-000027220000}"/>
    <cellStyle name="Standard 257 2 3 2 2 2 3 3 3 2 2 2" xfId="50858" xr:uid="{00000000-0005-0000-0000-000028220000}"/>
    <cellStyle name="Standard 257 2 3 2 2 2 3 3 3 2 3" xfId="37622" xr:uid="{00000000-0005-0000-0000-000029220000}"/>
    <cellStyle name="Standard 257 2 3 2 2 2 3 3 3 3" xfId="17769" xr:uid="{00000000-0005-0000-0000-00002A220000}"/>
    <cellStyle name="Standard 257 2 3 2 2 2 3 3 3 3 2" xfId="44241" xr:uid="{00000000-0005-0000-0000-00002B220000}"/>
    <cellStyle name="Standard 257 2 3 2 2 2 3 3 3 4" xfId="33212" xr:uid="{00000000-0005-0000-0000-00002C220000}"/>
    <cellStyle name="Standard 257 2 3 2 2 2 3 3 4" xfId="8208" xr:uid="{00000000-0005-0000-0000-00002D220000}"/>
    <cellStyle name="Standard 257 2 3 2 2 2 3 3 4 2" xfId="21444" xr:uid="{00000000-0005-0000-0000-00002E220000}"/>
    <cellStyle name="Standard 257 2 3 2 2 2 3 3 4 2 2" xfId="47916" xr:uid="{00000000-0005-0000-0000-00002F220000}"/>
    <cellStyle name="Standard 257 2 3 2 2 2 3 3 4 3" xfId="34680" xr:uid="{00000000-0005-0000-0000-000030220000}"/>
    <cellStyle name="Standard 257 2 3 2 2 2 3 3 5" xfId="14827" xr:uid="{00000000-0005-0000-0000-000031220000}"/>
    <cellStyle name="Standard 257 2 3 2 2 2 3 3 5 2" xfId="41299" xr:uid="{00000000-0005-0000-0000-000032220000}"/>
    <cellStyle name="Standard 257 2 3 2 2 2 3 3 6" xfId="28800" xr:uid="{00000000-0005-0000-0000-000033220000}"/>
    <cellStyle name="Standard 257 2 3 2 2 2 3 4" xfId="3064" xr:uid="{00000000-0005-0000-0000-000034220000}"/>
    <cellStyle name="Standard 257 2 3 2 2 2 3 4 2" xfId="11886" xr:uid="{00000000-0005-0000-0000-000035220000}"/>
    <cellStyle name="Standard 257 2 3 2 2 2 3 4 2 2" xfId="25122" xr:uid="{00000000-0005-0000-0000-000036220000}"/>
    <cellStyle name="Standard 257 2 3 2 2 2 3 4 2 2 2" xfId="51594" xr:uid="{00000000-0005-0000-0000-000037220000}"/>
    <cellStyle name="Standard 257 2 3 2 2 2 3 4 2 3" xfId="38358" xr:uid="{00000000-0005-0000-0000-000038220000}"/>
    <cellStyle name="Standard 257 2 3 2 2 2 3 4 3" xfId="18505" xr:uid="{00000000-0005-0000-0000-000039220000}"/>
    <cellStyle name="Standard 257 2 3 2 2 2 3 4 3 2" xfId="44977" xr:uid="{00000000-0005-0000-0000-00003A220000}"/>
    <cellStyle name="Standard 257 2 3 2 2 2 3 4 4" xfId="29536" xr:uid="{00000000-0005-0000-0000-00003B220000}"/>
    <cellStyle name="Standard 257 2 3 2 2 2 3 5" xfId="5269" xr:uid="{00000000-0005-0000-0000-00003C220000}"/>
    <cellStyle name="Standard 257 2 3 2 2 2 3 5 2" xfId="9679" xr:uid="{00000000-0005-0000-0000-00003D220000}"/>
    <cellStyle name="Standard 257 2 3 2 2 2 3 5 2 2" xfId="22915" xr:uid="{00000000-0005-0000-0000-00003E220000}"/>
    <cellStyle name="Standard 257 2 3 2 2 2 3 5 2 2 2" xfId="49387" xr:uid="{00000000-0005-0000-0000-00003F220000}"/>
    <cellStyle name="Standard 257 2 3 2 2 2 3 5 2 3" xfId="36151" xr:uid="{00000000-0005-0000-0000-000040220000}"/>
    <cellStyle name="Standard 257 2 3 2 2 2 3 5 3" xfId="16298" xr:uid="{00000000-0005-0000-0000-000041220000}"/>
    <cellStyle name="Standard 257 2 3 2 2 2 3 5 3 2" xfId="42770" xr:uid="{00000000-0005-0000-0000-000042220000}"/>
    <cellStyle name="Standard 257 2 3 2 2 2 3 5 4" xfId="31741" xr:uid="{00000000-0005-0000-0000-000043220000}"/>
    <cellStyle name="Standard 257 2 3 2 2 2 3 6" xfId="7474" xr:uid="{00000000-0005-0000-0000-000044220000}"/>
    <cellStyle name="Standard 257 2 3 2 2 2 3 6 2" xfId="20710" xr:uid="{00000000-0005-0000-0000-000045220000}"/>
    <cellStyle name="Standard 257 2 3 2 2 2 3 6 2 2" xfId="47182" xr:uid="{00000000-0005-0000-0000-000046220000}"/>
    <cellStyle name="Standard 257 2 3 2 2 2 3 6 3" xfId="33946" xr:uid="{00000000-0005-0000-0000-000047220000}"/>
    <cellStyle name="Standard 257 2 3 2 2 2 3 7" xfId="14093" xr:uid="{00000000-0005-0000-0000-000048220000}"/>
    <cellStyle name="Standard 257 2 3 2 2 2 3 7 2" xfId="40565" xr:uid="{00000000-0005-0000-0000-000049220000}"/>
    <cellStyle name="Standard 257 2 3 2 2 2 3 8" xfId="27329" xr:uid="{00000000-0005-0000-0000-00004A220000}"/>
    <cellStyle name="Standard 257 2 3 2 2 2 4" xfId="1225" xr:uid="{00000000-0005-0000-0000-00004B220000}"/>
    <cellStyle name="Standard 257 2 3 2 2 2 4 2" xfId="4168" xr:uid="{00000000-0005-0000-0000-00004C220000}"/>
    <cellStyle name="Standard 257 2 3 2 2 2 4 2 2" xfId="12990" xr:uid="{00000000-0005-0000-0000-00004D220000}"/>
    <cellStyle name="Standard 257 2 3 2 2 2 4 2 2 2" xfId="26226" xr:uid="{00000000-0005-0000-0000-00004E220000}"/>
    <cellStyle name="Standard 257 2 3 2 2 2 4 2 2 2 2" xfId="52698" xr:uid="{00000000-0005-0000-0000-00004F220000}"/>
    <cellStyle name="Standard 257 2 3 2 2 2 4 2 2 3" xfId="39462" xr:uid="{00000000-0005-0000-0000-000050220000}"/>
    <cellStyle name="Standard 257 2 3 2 2 2 4 2 3" xfId="19609" xr:uid="{00000000-0005-0000-0000-000051220000}"/>
    <cellStyle name="Standard 257 2 3 2 2 2 4 2 3 2" xfId="46081" xr:uid="{00000000-0005-0000-0000-000052220000}"/>
    <cellStyle name="Standard 257 2 3 2 2 2 4 2 4" xfId="30640" xr:uid="{00000000-0005-0000-0000-000053220000}"/>
    <cellStyle name="Standard 257 2 3 2 2 2 4 3" xfId="5639" xr:uid="{00000000-0005-0000-0000-000054220000}"/>
    <cellStyle name="Standard 257 2 3 2 2 2 4 3 2" xfId="10049" xr:uid="{00000000-0005-0000-0000-000055220000}"/>
    <cellStyle name="Standard 257 2 3 2 2 2 4 3 2 2" xfId="23285" xr:uid="{00000000-0005-0000-0000-000056220000}"/>
    <cellStyle name="Standard 257 2 3 2 2 2 4 3 2 2 2" xfId="49757" xr:uid="{00000000-0005-0000-0000-000057220000}"/>
    <cellStyle name="Standard 257 2 3 2 2 2 4 3 2 3" xfId="36521" xr:uid="{00000000-0005-0000-0000-000058220000}"/>
    <cellStyle name="Standard 257 2 3 2 2 2 4 3 3" xfId="16668" xr:uid="{00000000-0005-0000-0000-000059220000}"/>
    <cellStyle name="Standard 257 2 3 2 2 2 4 3 3 2" xfId="43140" xr:uid="{00000000-0005-0000-0000-00005A220000}"/>
    <cellStyle name="Standard 257 2 3 2 2 2 4 3 4" xfId="32111" xr:uid="{00000000-0005-0000-0000-00005B220000}"/>
    <cellStyle name="Standard 257 2 3 2 2 2 4 4" xfId="8578" xr:uid="{00000000-0005-0000-0000-00005C220000}"/>
    <cellStyle name="Standard 257 2 3 2 2 2 4 4 2" xfId="21814" xr:uid="{00000000-0005-0000-0000-00005D220000}"/>
    <cellStyle name="Standard 257 2 3 2 2 2 4 4 2 2" xfId="48286" xr:uid="{00000000-0005-0000-0000-00005E220000}"/>
    <cellStyle name="Standard 257 2 3 2 2 2 4 4 3" xfId="35050" xr:uid="{00000000-0005-0000-0000-00005F220000}"/>
    <cellStyle name="Standard 257 2 3 2 2 2 4 5" xfId="15197" xr:uid="{00000000-0005-0000-0000-000060220000}"/>
    <cellStyle name="Standard 257 2 3 2 2 2 4 5 2" xfId="41669" xr:uid="{00000000-0005-0000-0000-000061220000}"/>
    <cellStyle name="Standard 257 2 3 2 2 2 4 6" xfId="27699" xr:uid="{00000000-0005-0000-0000-000062220000}"/>
    <cellStyle name="Standard 257 2 3 2 2 2 5" xfId="1961" xr:uid="{00000000-0005-0000-0000-000063220000}"/>
    <cellStyle name="Standard 257 2 3 2 2 2 5 2" xfId="3432" xr:uid="{00000000-0005-0000-0000-000064220000}"/>
    <cellStyle name="Standard 257 2 3 2 2 2 5 2 2" xfId="12254" xr:uid="{00000000-0005-0000-0000-000065220000}"/>
    <cellStyle name="Standard 257 2 3 2 2 2 5 2 2 2" xfId="25490" xr:uid="{00000000-0005-0000-0000-000066220000}"/>
    <cellStyle name="Standard 257 2 3 2 2 2 5 2 2 2 2" xfId="51962" xr:uid="{00000000-0005-0000-0000-000067220000}"/>
    <cellStyle name="Standard 257 2 3 2 2 2 5 2 2 3" xfId="38726" xr:uid="{00000000-0005-0000-0000-000068220000}"/>
    <cellStyle name="Standard 257 2 3 2 2 2 5 2 3" xfId="18873" xr:uid="{00000000-0005-0000-0000-000069220000}"/>
    <cellStyle name="Standard 257 2 3 2 2 2 5 2 3 2" xfId="45345" xr:uid="{00000000-0005-0000-0000-00006A220000}"/>
    <cellStyle name="Standard 257 2 3 2 2 2 5 2 4" xfId="29904" xr:uid="{00000000-0005-0000-0000-00006B220000}"/>
    <cellStyle name="Standard 257 2 3 2 2 2 5 3" xfId="6374" xr:uid="{00000000-0005-0000-0000-00006C220000}"/>
    <cellStyle name="Standard 257 2 3 2 2 2 5 3 2" xfId="10784" xr:uid="{00000000-0005-0000-0000-00006D220000}"/>
    <cellStyle name="Standard 257 2 3 2 2 2 5 3 2 2" xfId="24020" xr:uid="{00000000-0005-0000-0000-00006E220000}"/>
    <cellStyle name="Standard 257 2 3 2 2 2 5 3 2 2 2" xfId="50492" xr:uid="{00000000-0005-0000-0000-00006F220000}"/>
    <cellStyle name="Standard 257 2 3 2 2 2 5 3 2 3" xfId="37256" xr:uid="{00000000-0005-0000-0000-000070220000}"/>
    <cellStyle name="Standard 257 2 3 2 2 2 5 3 3" xfId="17403" xr:uid="{00000000-0005-0000-0000-000071220000}"/>
    <cellStyle name="Standard 257 2 3 2 2 2 5 3 3 2" xfId="43875" xr:uid="{00000000-0005-0000-0000-000072220000}"/>
    <cellStyle name="Standard 257 2 3 2 2 2 5 3 4" xfId="32846" xr:uid="{00000000-0005-0000-0000-000073220000}"/>
    <cellStyle name="Standard 257 2 3 2 2 2 5 4" xfId="7842" xr:uid="{00000000-0005-0000-0000-000074220000}"/>
    <cellStyle name="Standard 257 2 3 2 2 2 5 4 2" xfId="21078" xr:uid="{00000000-0005-0000-0000-000075220000}"/>
    <cellStyle name="Standard 257 2 3 2 2 2 5 4 2 2" xfId="47550" xr:uid="{00000000-0005-0000-0000-000076220000}"/>
    <cellStyle name="Standard 257 2 3 2 2 2 5 4 3" xfId="34314" xr:uid="{00000000-0005-0000-0000-000077220000}"/>
    <cellStyle name="Standard 257 2 3 2 2 2 5 5" xfId="14461" xr:uid="{00000000-0005-0000-0000-000078220000}"/>
    <cellStyle name="Standard 257 2 3 2 2 2 5 5 2" xfId="40933" xr:uid="{00000000-0005-0000-0000-000079220000}"/>
    <cellStyle name="Standard 257 2 3 2 2 2 5 6" xfId="28434" xr:uid="{00000000-0005-0000-0000-00007A220000}"/>
    <cellStyle name="Standard 257 2 3 2 2 2 6" xfId="2698" xr:uid="{00000000-0005-0000-0000-00007B220000}"/>
    <cellStyle name="Standard 257 2 3 2 2 2 6 2" xfId="11520" xr:uid="{00000000-0005-0000-0000-00007C220000}"/>
    <cellStyle name="Standard 257 2 3 2 2 2 6 2 2" xfId="24756" xr:uid="{00000000-0005-0000-0000-00007D220000}"/>
    <cellStyle name="Standard 257 2 3 2 2 2 6 2 2 2" xfId="51228" xr:uid="{00000000-0005-0000-0000-00007E220000}"/>
    <cellStyle name="Standard 257 2 3 2 2 2 6 2 3" xfId="37992" xr:uid="{00000000-0005-0000-0000-00007F220000}"/>
    <cellStyle name="Standard 257 2 3 2 2 2 6 3" xfId="18139" xr:uid="{00000000-0005-0000-0000-000080220000}"/>
    <cellStyle name="Standard 257 2 3 2 2 2 6 3 2" xfId="44611" xr:uid="{00000000-0005-0000-0000-000081220000}"/>
    <cellStyle name="Standard 257 2 3 2 2 2 6 4" xfId="29170" xr:uid="{00000000-0005-0000-0000-000082220000}"/>
    <cellStyle name="Standard 257 2 3 2 2 2 7" xfId="4903" xr:uid="{00000000-0005-0000-0000-000083220000}"/>
    <cellStyle name="Standard 257 2 3 2 2 2 7 2" xfId="9313" xr:uid="{00000000-0005-0000-0000-000084220000}"/>
    <cellStyle name="Standard 257 2 3 2 2 2 7 2 2" xfId="22549" xr:uid="{00000000-0005-0000-0000-000085220000}"/>
    <cellStyle name="Standard 257 2 3 2 2 2 7 2 2 2" xfId="49021" xr:uid="{00000000-0005-0000-0000-000086220000}"/>
    <cellStyle name="Standard 257 2 3 2 2 2 7 2 3" xfId="35785" xr:uid="{00000000-0005-0000-0000-000087220000}"/>
    <cellStyle name="Standard 257 2 3 2 2 2 7 3" xfId="15932" xr:uid="{00000000-0005-0000-0000-000088220000}"/>
    <cellStyle name="Standard 257 2 3 2 2 2 7 3 2" xfId="42404" xr:uid="{00000000-0005-0000-0000-000089220000}"/>
    <cellStyle name="Standard 257 2 3 2 2 2 7 4" xfId="31375" xr:uid="{00000000-0005-0000-0000-00008A220000}"/>
    <cellStyle name="Standard 257 2 3 2 2 2 8" xfId="7108" xr:uid="{00000000-0005-0000-0000-00008B220000}"/>
    <cellStyle name="Standard 257 2 3 2 2 2 8 2" xfId="20344" xr:uid="{00000000-0005-0000-0000-00008C220000}"/>
    <cellStyle name="Standard 257 2 3 2 2 2 8 2 2" xfId="46816" xr:uid="{00000000-0005-0000-0000-00008D220000}"/>
    <cellStyle name="Standard 257 2 3 2 2 2 8 3" xfId="33580" xr:uid="{00000000-0005-0000-0000-00008E220000}"/>
    <cellStyle name="Standard 257 2 3 2 2 2 9" xfId="13727" xr:uid="{00000000-0005-0000-0000-00008F220000}"/>
    <cellStyle name="Standard 257 2 3 2 2 2 9 2" xfId="40199" xr:uid="{00000000-0005-0000-0000-000090220000}"/>
    <cellStyle name="Standard 257 2 3 2 2 3" xfId="543" xr:uid="{00000000-0005-0000-0000-000091220000}"/>
    <cellStyle name="Standard 257 2 3 2 2 3 2" xfId="932" xr:uid="{00000000-0005-0000-0000-000092220000}"/>
    <cellStyle name="Standard 257 2 3 2 2 3 2 2" xfId="1681" xr:uid="{00000000-0005-0000-0000-000093220000}"/>
    <cellStyle name="Standard 257 2 3 2 2 3 2 2 2" xfId="4624" xr:uid="{00000000-0005-0000-0000-000094220000}"/>
    <cellStyle name="Standard 257 2 3 2 2 3 2 2 2 2" xfId="13446" xr:uid="{00000000-0005-0000-0000-000095220000}"/>
    <cellStyle name="Standard 257 2 3 2 2 3 2 2 2 2 2" xfId="26682" xr:uid="{00000000-0005-0000-0000-000096220000}"/>
    <cellStyle name="Standard 257 2 3 2 2 3 2 2 2 2 2 2" xfId="53154" xr:uid="{00000000-0005-0000-0000-000097220000}"/>
    <cellStyle name="Standard 257 2 3 2 2 3 2 2 2 2 3" xfId="39918" xr:uid="{00000000-0005-0000-0000-000098220000}"/>
    <cellStyle name="Standard 257 2 3 2 2 3 2 2 2 3" xfId="20065" xr:uid="{00000000-0005-0000-0000-000099220000}"/>
    <cellStyle name="Standard 257 2 3 2 2 3 2 2 2 3 2" xfId="46537" xr:uid="{00000000-0005-0000-0000-00009A220000}"/>
    <cellStyle name="Standard 257 2 3 2 2 3 2 2 2 4" xfId="31096" xr:uid="{00000000-0005-0000-0000-00009B220000}"/>
    <cellStyle name="Standard 257 2 3 2 2 3 2 2 3" xfId="6095" xr:uid="{00000000-0005-0000-0000-00009C220000}"/>
    <cellStyle name="Standard 257 2 3 2 2 3 2 2 3 2" xfId="10505" xr:uid="{00000000-0005-0000-0000-00009D220000}"/>
    <cellStyle name="Standard 257 2 3 2 2 3 2 2 3 2 2" xfId="23741" xr:uid="{00000000-0005-0000-0000-00009E220000}"/>
    <cellStyle name="Standard 257 2 3 2 2 3 2 2 3 2 2 2" xfId="50213" xr:uid="{00000000-0005-0000-0000-00009F220000}"/>
    <cellStyle name="Standard 257 2 3 2 2 3 2 2 3 2 3" xfId="36977" xr:uid="{00000000-0005-0000-0000-0000A0220000}"/>
    <cellStyle name="Standard 257 2 3 2 2 3 2 2 3 3" xfId="17124" xr:uid="{00000000-0005-0000-0000-0000A1220000}"/>
    <cellStyle name="Standard 257 2 3 2 2 3 2 2 3 3 2" xfId="43596" xr:uid="{00000000-0005-0000-0000-0000A2220000}"/>
    <cellStyle name="Standard 257 2 3 2 2 3 2 2 3 4" xfId="32567" xr:uid="{00000000-0005-0000-0000-0000A3220000}"/>
    <cellStyle name="Standard 257 2 3 2 2 3 2 2 4" xfId="9034" xr:uid="{00000000-0005-0000-0000-0000A4220000}"/>
    <cellStyle name="Standard 257 2 3 2 2 3 2 2 4 2" xfId="22270" xr:uid="{00000000-0005-0000-0000-0000A5220000}"/>
    <cellStyle name="Standard 257 2 3 2 2 3 2 2 4 2 2" xfId="48742" xr:uid="{00000000-0005-0000-0000-0000A6220000}"/>
    <cellStyle name="Standard 257 2 3 2 2 3 2 2 4 3" xfId="35506" xr:uid="{00000000-0005-0000-0000-0000A7220000}"/>
    <cellStyle name="Standard 257 2 3 2 2 3 2 2 5" xfId="15653" xr:uid="{00000000-0005-0000-0000-0000A8220000}"/>
    <cellStyle name="Standard 257 2 3 2 2 3 2 2 5 2" xfId="42125" xr:uid="{00000000-0005-0000-0000-0000A9220000}"/>
    <cellStyle name="Standard 257 2 3 2 2 3 2 2 6" xfId="28155" xr:uid="{00000000-0005-0000-0000-0000AA220000}"/>
    <cellStyle name="Standard 257 2 3 2 2 3 2 3" xfId="2417" xr:uid="{00000000-0005-0000-0000-0000AB220000}"/>
    <cellStyle name="Standard 257 2 3 2 2 3 2 3 2" xfId="3888" xr:uid="{00000000-0005-0000-0000-0000AC220000}"/>
    <cellStyle name="Standard 257 2 3 2 2 3 2 3 2 2" xfId="12710" xr:uid="{00000000-0005-0000-0000-0000AD220000}"/>
    <cellStyle name="Standard 257 2 3 2 2 3 2 3 2 2 2" xfId="25946" xr:uid="{00000000-0005-0000-0000-0000AE220000}"/>
    <cellStyle name="Standard 257 2 3 2 2 3 2 3 2 2 2 2" xfId="52418" xr:uid="{00000000-0005-0000-0000-0000AF220000}"/>
    <cellStyle name="Standard 257 2 3 2 2 3 2 3 2 2 3" xfId="39182" xr:uid="{00000000-0005-0000-0000-0000B0220000}"/>
    <cellStyle name="Standard 257 2 3 2 2 3 2 3 2 3" xfId="19329" xr:uid="{00000000-0005-0000-0000-0000B1220000}"/>
    <cellStyle name="Standard 257 2 3 2 2 3 2 3 2 3 2" xfId="45801" xr:uid="{00000000-0005-0000-0000-0000B2220000}"/>
    <cellStyle name="Standard 257 2 3 2 2 3 2 3 2 4" xfId="30360" xr:uid="{00000000-0005-0000-0000-0000B3220000}"/>
    <cellStyle name="Standard 257 2 3 2 2 3 2 3 3" xfId="6830" xr:uid="{00000000-0005-0000-0000-0000B4220000}"/>
    <cellStyle name="Standard 257 2 3 2 2 3 2 3 3 2" xfId="11240" xr:uid="{00000000-0005-0000-0000-0000B5220000}"/>
    <cellStyle name="Standard 257 2 3 2 2 3 2 3 3 2 2" xfId="24476" xr:uid="{00000000-0005-0000-0000-0000B6220000}"/>
    <cellStyle name="Standard 257 2 3 2 2 3 2 3 3 2 2 2" xfId="50948" xr:uid="{00000000-0005-0000-0000-0000B7220000}"/>
    <cellStyle name="Standard 257 2 3 2 2 3 2 3 3 2 3" xfId="37712" xr:uid="{00000000-0005-0000-0000-0000B8220000}"/>
    <cellStyle name="Standard 257 2 3 2 2 3 2 3 3 3" xfId="17859" xr:uid="{00000000-0005-0000-0000-0000B9220000}"/>
    <cellStyle name="Standard 257 2 3 2 2 3 2 3 3 3 2" xfId="44331" xr:uid="{00000000-0005-0000-0000-0000BA220000}"/>
    <cellStyle name="Standard 257 2 3 2 2 3 2 3 3 4" xfId="33302" xr:uid="{00000000-0005-0000-0000-0000BB220000}"/>
    <cellStyle name="Standard 257 2 3 2 2 3 2 3 4" xfId="8298" xr:uid="{00000000-0005-0000-0000-0000BC220000}"/>
    <cellStyle name="Standard 257 2 3 2 2 3 2 3 4 2" xfId="21534" xr:uid="{00000000-0005-0000-0000-0000BD220000}"/>
    <cellStyle name="Standard 257 2 3 2 2 3 2 3 4 2 2" xfId="48006" xr:uid="{00000000-0005-0000-0000-0000BE220000}"/>
    <cellStyle name="Standard 257 2 3 2 2 3 2 3 4 3" xfId="34770" xr:uid="{00000000-0005-0000-0000-0000BF220000}"/>
    <cellStyle name="Standard 257 2 3 2 2 3 2 3 5" xfId="14917" xr:uid="{00000000-0005-0000-0000-0000C0220000}"/>
    <cellStyle name="Standard 257 2 3 2 2 3 2 3 5 2" xfId="41389" xr:uid="{00000000-0005-0000-0000-0000C1220000}"/>
    <cellStyle name="Standard 257 2 3 2 2 3 2 3 6" xfId="28890" xr:uid="{00000000-0005-0000-0000-0000C2220000}"/>
    <cellStyle name="Standard 257 2 3 2 2 3 2 4" xfId="3154" xr:uid="{00000000-0005-0000-0000-0000C3220000}"/>
    <cellStyle name="Standard 257 2 3 2 2 3 2 4 2" xfId="11976" xr:uid="{00000000-0005-0000-0000-0000C4220000}"/>
    <cellStyle name="Standard 257 2 3 2 2 3 2 4 2 2" xfId="25212" xr:uid="{00000000-0005-0000-0000-0000C5220000}"/>
    <cellStyle name="Standard 257 2 3 2 2 3 2 4 2 2 2" xfId="51684" xr:uid="{00000000-0005-0000-0000-0000C6220000}"/>
    <cellStyle name="Standard 257 2 3 2 2 3 2 4 2 3" xfId="38448" xr:uid="{00000000-0005-0000-0000-0000C7220000}"/>
    <cellStyle name="Standard 257 2 3 2 2 3 2 4 3" xfId="18595" xr:uid="{00000000-0005-0000-0000-0000C8220000}"/>
    <cellStyle name="Standard 257 2 3 2 2 3 2 4 3 2" xfId="45067" xr:uid="{00000000-0005-0000-0000-0000C9220000}"/>
    <cellStyle name="Standard 257 2 3 2 2 3 2 4 4" xfId="29626" xr:uid="{00000000-0005-0000-0000-0000CA220000}"/>
    <cellStyle name="Standard 257 2 3 2 2 3 2 5" xfId="5359" xr:uid="{00000000-0005-0000-0000-0000CB220000}"/>
    <cellStyle name="Standard 257 2 3 2 2 3 2 5 2" xfId="9769" xr:uid="{00000000-0005-0000-0000-0000CC220000}"/>
    <cellStyle name="Standard 257 2 3 2 2 3 2 5 2 2" xfId="23005" xr:uid="{00000000-0005-0000-0000-0000CD220000}"/>
    <cellStyle name="Standard 257 2 3 2 2 3 2 5 2 2 2" xfId="49477" xr:uid="{00000000-0005-0000-0000-0000CE220000}"/>
    <cellStyle name="Standard 257 2 3 2 2 3 2 5 2 3" xfId="36241" xr:uid="{00000000-0005-0000-0000-0000CF220000}"/>
    <cellStyle name="Standard 257 2 3 2 2 3 2 5 3" xfId="16388" xr:uid="{00000000-0005-0000-0000-0000D0220000}"/>
    <cellStyle name="Standard 257 2 3 2 2 3 2 5 3 2" xfId="42860" xr:uid="{00000000-0005-0000-0000-0000D1220000}"/>
    <cellStyle name="Standard 257 2 3 2 2 3 2 5 4" xfId="31831" xr:uid="{00000000-0005-0000-0000-0000D2220000}"/>
    <cellStyle name="Standard 257 2 3 2 2 3 2 6" xfId="7564" xr:uid="{00000000-0005-0000-0000-0000D3220000}"/>
    <cellStyle name="Standard 257 2 3 2 2 3 2 6 2" xfId="20800" xr:uid="{00000000-0005-0000-0000-0000D4220000}"/>
    <cellStyle name="Standard 257 2 3 2 2 3 2 6 2 2" xfId="47272" xr:uid="{00000000-0005-0000-0000-0000D5220000}"/>
    <cellStyle name="Standard 257 2 3 2 2 3 2 6 3" xfId="34036" xr:uid="{00000000-0005-0000-0000-0000D6220000}"/>
    <cellStyle name="Standard 257 2 3 2 2 3 2 7" xfId="14183" xr:uid="{00000000-0005-0000-0000-0000D7220000}"/>
    <cellStyle name="Standard 257 2 3 2 2 3 2 7 2" xfId="40655" xr:uid="{00000000-0005-0000-0000-0000D8220000}"/>
    <cellStyle name="Standard 257 2 3 2 2 3 2 8" xfId="27419" xr:uid="{00000000-0005-0000-0000-0000D9220000}"/>
    <cellStyle name="Standard 257 2 3 2 2 3 3" xfId="1315" xr:uid="{00000000-0005-0000-0000-0000DA220000}"/>
    <cellStyle name="Standard 257 2 3 2 2 3 3 2" xfId="4258" xr:uid="{00000000-0005-0000-0000-0000DB220000}"/>
    <cellStyle name="Standard 257 2 3 2 2 3 3 2 2" xfId="13080" xr:uid="{00000000-0005-0000-0000-0000DC220000}"/>
    <cellStyle name="Standard 257 2 3 2 2 3 3 2 2 2" xfId="26316" xr:uid="{00000000-0005-0000-0000-0000DD220000}"/>
    <cellStyle name="Standard 257 2 3 2 2 3 3 2 2 2 2" xfId="52788" xr:uid="{00000000-0005-0000-0000-0000DE220000}"/>
    <cellStyle name="Standard 257 2 3 2 2 3 3 2 2 3" xfId="39552" xr:uid="{00000000-0005-0000-0000-0000DF220000}"/>
    <cellStyle name="Standard 257 2 3 2 2 3 3 2 3" xfId="19699" xr:uid="{00000000-0005-0000-0000-0000E0220000}"/>
    <cellStyle name="Standard 257 2 3 2 2 3 3 2 3 2" xfId="46171" xr:uid="{00000000-0005-0000-0000-0000E1220000}"/>
    <cellStyle name="Standard 257 2 3 2 2 3 3 2 4" xfId="30730" xr:uid="{00000000-0005-0000-0000-0000E2220000}"/>
    <cellStyle name="Standard 257 2 3 2 2 3 3 3" xfId="5729" xr:uid="{00000000-0005-0000-0000-0000E3220000}"/>
    <cellStyle name="Standard 257 2 3 2 2 3 3 3 2" xfId="10139" xr:uid="{00000000-0005-0000-0000-0000E4220000}"/>
    <cellStyle name="Standard 257 2 3 2 2 3 3 3 2 2" xfId="23375" xr:uid="{00000000-0005-0000-0000-0000E5220000}"/>
    <cellStyle name="Standard 257 2 3 2 2 3 3 3 2 2 2" xfId="49847" xr:uid="{00000000-0005-0000-0000-0000E6220000}"/>
    <cellStyle name="Standard 257 2 3 2 2 3 3 3 2 3" xfId="36611" xr:uid="{00000000-0005-0000-0000-0000E7220000}"/>
    <cellStyle name="Standard 257 2 3 2 2 3 3 3 3" xfId="16758" xr:uid="{00000000-0005-0000-0000-0000E8220000}"/>
    <cellStyle name="Standard 257 2 3 2 2 3 3 3 3 2" xfId="43230" xr:uid="{00000000-0005-0000-0000-0000E9220000}"/>
    <cellStyle name="Standard 257 2 3 2 2 3 3 3 4" xfId="32201" xr:uid="{00000000-0005-0000-0000-0000EA220000}"/>
    <cellStyle name="Standard 257 2 3 2 2 3 3 4" xfId="8668" xr:uid="{00000000-0005-0000-0000-0000EB220000}"/>
    <cellStyle name="Standard 257 2 3 2 2 3 3 4 2" xfId="21904" xr:uid="{00000000-0005-0000-0000-0000EC220000}"/>
    <cellStyle name="Standard 257 2 3 2 2 3 3 4 2 2" xfId="48376" xr:uid="{00000000-0005-0000-0000-0000ED220000}"/>
    <cellStyle name="Standard 257 2 3 2 2 3 3 4 3" xfId="35140" xr:uid="{00000000-0005-0000-0000-0000EE220000}"/>
    <cellStyle name="Standard 257 2 3 2 2 3 3 5" xfId="15287" xr:uid="{00000000-0005-0000-0000-0000EF220000}"/>
    <cellStyle name="Standard 257 2 3 2 2 3 3 5 2" xfId="41759" xr:uid="{00000000-0005-0000-0000-0000F0220000}"/>
    <cellStyle name="Standard 257 2 3 2 2 3 3 6" xfId="27789" xr:uid="{00000000-0005-0000-0000-0000F1220000}"/>
    <cellStyle name="Standard 257 2 3 2 2 3 4" xfId="2051" xr:uid="{00000000-0005-0000-0000-0000F2220000}"/>
    <cellStyle name="Standard 257 2 3 2 2 3 4 2" xfId="3522" xr:uid="{00000000-0005-0000-0000-0000F3220000}"/>
    <cellStyle name="Standard 257 2 3 2 2 3 4 2 2" xfId="12344" xr:uid="{00000000-0005-0000-0000-0000F4220000}"/>
    <cellStyle name="Standard 257 2 3 2 2 3 4 2 2 2" xfId="25580" xr:uid="{00000000-0005-0000-0000-0000F5220000}"/>
    <cellStyle name="Standard 257 2 3 2 2 3 4 2 2 2 2" xfId="52052" xr:uid="{00000000-0005-0000-0000-0000F6220000}"/>
    <cellStyle name="Standard 257 2 3 2 2 3 4 2 2 3" xfId="38816" xr:uid="{00000000-0005-0000-0000-0000F7220000}"/>
    <cellStyle name="Standard 257 2 3 2 2 3 4 2 3" xfId="18963" xr:uid="{00000000-0005-0000-0000-0000F8220000}"/>
    <cellStyle name="Standard 257 2 3 2 2 3 4 2 3 2" xfId="45435" xr:uid="{00000000-0005-0000-0000-0000F9220000}"/>
    <cellStyle name="Standard 257 2 3 2 2 3 4 2 4" xfId="29994" xr:uid="{00000000-0005-0000-0000-0000FA220000}"/>
    <cellStyle name="Standard 257 2 3 2 2 3 4 3" xfId="6464" xr:uid="{00000000-0005-0000-0000-0000FB220000}"/>
    <cellStyle name="Standard 257 2 3 2 2 3 4 3 2" xfId="10874" xr:uid="{00000000-0005-0000-0000-0000FC220000}"/>
    <cellStyle name="Standard 257 2 3 2 2 3 4 3 2 2" xfId="24110" xr:uid="{00000000-0005-0000-0000-0000FD220000}"/>
    <cellStyle name="Standard 257 2 3 2 2 3 4 3 2 2 2" xfId="50582" xr:uid="{00000000-0005-0000-0000-0000FE220000}"/>
    <cellStyle name="Standard 257 2 3 2 2 3 4 3 2 3" xfId="37346" xr:uid="{00000000-0005-0000-0000-0000FF220000}"/>
    <cellStyle name="Standard 257 2 3 2 2 3 4 3 3" xfId="17493" xr:uid="{00000000-0005-0000-0000-000000230000}"/>
    <cellStyle name="Standard 257 2 3 2 2 3 4 3 3 2" xfId="43965" xr:uid="{00000000-0005-0000-0000-000001230000}"/>
    <cellStyle name="Standard 257 2 3 2 2 3 4 3 4" xfId="32936" xr:uid="{00000000-0005-0000-0000-000002230000}"/>
    <cellStyle name="Standard 257 2 3 2 2 3 4 4" xfId="7932" xr:uid="{00000000-0005-0000-0000-000003230000}"/>
    <cellStyle name="Standard 257 2 3 2 2 3 4 4 2" xfId="21168" xr:uid="{00000000-0005-0000-0000-000004230000}"/>
    <cellStyle name="Standard 257 2 3 2 2 3 4 4 2 2" xfId="47640" xr:uid="{00000000-0005-0000-0000-000005230000}"/>
    <cellStyle name="Standard 257 2 3 2 2 3 4 4 3" xfId="34404" xr:uid="{00000000-0005-0000-0000-000006230000}"/>
    <cellStyle name="Standard 257 2 3 2 2 3 4 5" xfId="14551" xr:uid="{00000000-0005-0000-0000-000007230000}"/>
    <cellStyle name="Standard 257 2 3 2 2 3 4 5 2" xfId="41023" xr:uid="{00000000-0005-0000-0000-000008230000}"/>
    <cellStyle name="Standard 257 2 3 2 2 3 4 6" xfId="28524" xr:uid="{00000000-0005-0000-0000-000009230000}"/>
    <cellStyle name="Standard 257 2 3 2 2 3 5" xfId="2788" xr:uid="{00000000-0005-0000-0000-00000A230000}"/>
    <cellStyle name="Standard 257 2 3 2 2 3 5 2" xfId="11610" xr:uid="{00000000-0005-0000-0000-00000B230000}"/>
    <cellStyle name="Standard 257 2 3 2 2 3 5 2 2" xfId="24846" xr:uid="{00000000-0005-0000-0000-00000C230000}"/>
    <cellStyle name="Standard 257 2 3 2 2 3 5 2 2 2" xfId="51318" xr:uid="{00000000-0005-0000-0000-00000D230000}"/>
    <cellStyle name="Standard 257 2 3 2 2 3 5 2 3" xfId="38082" xr:uid="{00000000-0005-0000-0000-00000E230000}"/>
    <cellStyle name="Standard 257 2 3 2 2 3 5 3" xfId="18229" xr:uid="{00000000-0005-0000-0000-00000F230000}"/>
    <cellStyle name="Standard 257 2 3 2 2 3 5 3 2" xfId="44701" xr:uid="{00000000-0005-0000-0000-000010230000}"/>
    <cellStyle name="Standard 257 2 3 2 2 3 5 4" xfId="29260" xr:uid="{00000000-0005-0000-0000-000011230000}"/>
    <cellStyle name="Standard 257 2 3 2 2 3 6" xfId="4993" xr:uid="{00000000-0005-0000-0000-000012230000}"/>
    <cellStyle name="Standard 257 2 3 2 2 3 6 2" xfId="9403" xr:uid="{00000000-0005-0000-0000-000013230000}"/>
    <cellStyle name="Standard 257 2 3 2 2 3 6 2 2" xfId="22639" xr:uid="{00000000-0005-0000-0000-000014230000}"/>
    <cellStyle name="Standard 257 2 3 2 2 3 6 2 2 2" xfId="49111" xr:uid="{00000000-0005-0000-0000-000015230000}"/>
    <cellStyle name="Standard 257 2 3 2 2 3 6 2 3" xfId="35875" xr:uid="{00000000-0005-0000-0000-000016230000}"/>
    <cellStyle name="Standard 257 2 3 2 2 3 6 3" xfId="16022" xr:uid="{00000000-0005-0000-0000-000017230000}"/>
    <cellStyle name="Standard 257 2 3 2 2 3 6 3 2" xfId="42494" xr:uid="{00000000-0005-0000-0000-000018230000}"/>
    <cellStyle name="Standard 257 2 3 2 2 3 6 4" xfId="31465" xr:uid="{00000000-0005-0000-0000-000019230000}"/>
    <cellStyle name="Standard 257 2 3 2 2 3 7" xfId="7198" xr:uid="{00000000-0005-0000-0000-00001A230000}"/>
    <cellStyle name="Standard 257 2 3 2 2 3 7 2" xfId="20434" xr:uid="{00000000-0005-0000-0000-00001B230000}"/>
    <cellStyle name="Standard 257 2 3 2 2 3 7 2 2" xfId="46906" xr:uid="{00000000-0005-0000-0000-00001C230000}"/>
    <cellStyle name="Standard 257 2 3 2 2 3 7 3" xfId="33670" xr:uid="{00000000-0005-0000-0000-00001D230000}"/>
    <cellStyle name="Standard 257 2 3 2 2 3 8" xfId="13817" xr:uid="{00000000-0005-0000-0000-00001E230000}"/>
    <cellStyle name="Standard 257 2 3 2 2 3 8 2" xfId="40289" xr:uid="{00000000-0005-0000-0000-00001F230000}"/>
    <cellStyle name="Standard 257 2 3 2 2 3 9" xfId="27053" xr:uid="{00000000-0005-0000-0000-000020230000}"/>
    <cellStyle name="Standard 257 2 3 2 2 4" xfId="760" xr:uid="{00000000-0005-0000-0000-000021230000}"/>
    <cellStyle name="Standard 257 2 3 2 2 4 2" xfId="1510" xr:uid="{00000000-0005-0000-0000-000022230000}"/>
    <cellStyle name="Standard 257 2 3 2 2 4 2 2" xfId="4453" xr:uid="{00000000-0005-0000-0000-000023230000}"/>
    <cellStyle name="Standard 257 2 3 2 2 4 2 2 2" xfId="13275" xr:uid="{00000000-0005-0000-0000-000024230000}"/>
    <cellStyle name="Standard 257 2 3 2 2 4 2 2 2 2" xfId="26511" xr:uid="{00000000-0005-0000-0000-000025230000}"/>
    <cellStyle name="Standard 257 2 3 2 2 4 2 2 2 2 2" xfId="52983" xr:uid="{00000000-0005-0000-0000-000026230000}"/>
    <cellStyle name="Standard 257 2 3 2 2 4 2 2 2 3" xfId="39747" xr:uid="{00000000-0005-0000-0000-000027230000}"/>
    <cellStyle name="Standard 257 2 3 2 2 4 2 2 3" xfId="19894" xr:uid="{00000000-0005-0000-0000-000028230000}"/>
    <cellStyle name="Standard 257 2 3 2 2 4 2 2 3 2" xfId="46366" xr:uid="{00000000-0005-0000-0000-000029230000}"/>
    <cellStyle name="Standard 257 2 3 2 2 4 2 2 4" xfId="30925" xr:uid="{00000000-0005-0000-0000-00002A230000}"/>
    <cellStyle name="Standard 257 2 3 2 2 4 2 3" xfId="5924" xr:uid="{00000000-0005-0000-0000-00002B230000}"/>
    <cellStyle name="Standard 257 2 3 2 2 4 2 3 2" xfId="10334" xr:uid="{00000000-0005-0000-0000-00002C230000}"/>
    <cellStyle name="Standard 257 2 3 2 2 4 2 3 2 2" xfId="23570" xr:uid="{00000000-0005-0000-0000-00002D230000}"/>
    <cellStyle name="Standard 257 2 3 2 2 4 2 3 2 2 2" xfId="50042" xr:uid="{00000000-0005-0000-0000-00002E230000}"/>
    <cellStyle name="Standard 257 2 3 2 2 4 2 3 2 3" xfId="36806" xr:uid="{00000000-0005-0000-0000-00002F230000}"/>
    <cellStyle name="Standard 257 2 3 2 2 4 2 3 3" xfId="16953" xr:uid="{00000000-0005-0000-0000-000030230000}"/>
    <cellStyle name="Standard 257 2 3 2 2 4 2 3 3 2" xfId="43425" xr:uid="{00000000-0005-0000-0000-000031230000}"/>
    <cellStyle name="Standard 257 2 3 2 2 4 2 3 4" xfId="32396" xr:uid="{00000000-0005-0000-0000-000032230000}"/>
    <cellStyle name="Standard 257 2 3 2 2 4 2 4" xfId="8863" xr:uid="{00000000-0005-0000-0000-000033230000}"/>
    <cellStyle name="Standard 257 2 3 2 2 4 2 4 2" xfId="22099" xr:uid="{00000000-0005-0000-0000-000034230000}"/>
    <cellStyle name="Standard 257 2 3 2 2 4 2 4 2 2" xfId="48571" xr:uid="{00000000-0005-0000-0000-000035230000}"/>
    <cellStyle name="Standard 257 2 3 2 2 4 2 4 3" xfId="35335" xr:uid="{00000000-0005-0000-0000-000036230000}"/>
    <cellStyle name="Standard 257 2 3 2 2 4 2 5" xfId="15482" xr:uid="{00000000-0005-0000-0000-000037230000}"/>
    <cellStyle name="Standard 257 2 3 2 2 4 2 5 2" xfId="41954" xr:uid="{00000000-0005-0000-0000-000038230000}"/>
    <cellStyle name="Standard 257 2 3 2 2 4 2 6" xfId="27984" xr:uid="{00000000-0005-0000-0000-000039230000}"/>
    <cellStyle name="Standard 257 2 3 2 2 4 3" xfId="2246" xr:uid="{00000000-0005-0000-0000-00003A230000}"/>
    <cellStyle name="Standard 257 2 3 2 2 4 3 2" xfId="3717" xr:uid="{00000000-0005-0000-0000-00003B230000}"/>
    <cellStyle name="Standard 257 2 3 2 2 4 3 2 2" xfId="12539" xr:uid="{00000000-0005-0000-0000-00003C230000}"/>
    <cellStyle name="Standard 257 2 3 2 2 4 3 2 2 2" xfId="25775" xr:uid="{00000000-0005-0000-0000-00003D230000}"/>
    <cellStyle name="Standard 257 2 3 2 2 4 3 2 2 2 2" xfId="52247" xr:uid="{00000000-0005-0000-0000-00003E230000}"/>
    <cellStyle name="Standard 257 2 3 2 2 4 3 2 2 3" xfId="39011" xr:uid="{00000000-0005-0000-0000-00003F230000}"/>
    <cellStyle name="Standard 257 2 3 2 2 4 3 2 3" xfId="19158" xr:uid="{00000000-0005-0000-0000-000040230000}"/>
    <cellStyle name="Standard 257 2 3 2 2 4 3 2 3 2" xfId="45630" xr:uid="{00000000-0005-0000-0000-000041230000}"/>
    <cellStyle name="Standard 257 2 3 2 2 4 3 2 4" xfId="30189" xr:uid="{00000000-0005-0000-0000-000042230000}"/>
    <cellStyle name="Standard 257 2 3 2 2 4 3 3" xfId="6659" xr:uid="{00000000-0005-0000-0000-000043230000}"/>
    <cellStyle name="Standard 257 2 3 2 2 4 3 3 2" xfId="11069" xr:uid="{00000000-0005-0000-0000-000044230000}"/>
    <cellStyle name="Standard 257 2 3 2 2 4 3 3 2 2" xfId="24305" xr:uid="{00000000-0005-0000-0000-000045230000}"/>
    <cellStyle name="Standard 257 2 3 2 2 4 3 3 2 2 2" xfId="50777" xr:uid="{00000000-0005-0000-0000-000046230000}"/>
    <cellStyle name="Standard 257 2 3 2 2 4 3 3 2 3" xfId="37541" xr:uid="{00000000-0005-0000-0000-000047230000}"/>
    <cellStyle name="Standard 257 2 3 2 2 4 3 3 3" xfId="17688" xr:uid="{00000000-0005-0000-0000-000048230000}"/>
    <cellStyle name="Standard 257 2 3 2 2 4 3 3 3 2" xfId="44160" xr:uid="{00000000-0005-0000-0000-000049230000}"/>
    <cellStyle name="Standard 257 2 3 2 2 4 3 3 4" xfId="33131" xr:uid="{00000000-0005-0000-0000-00004A230000}"/>
    <cellStyle name="Standard 257 2 3 2 2 4 3 4" xfId="8127" xr:uid="{00000000-0005-0000-0000-00004B230000}"/>
    <cellStyle name="Standard 257 2 3 2 2 4 3 4 2" xfId="21363" xr:uid="{00000000-0005-0000-0000-00004C230000}"/>
    <cellStyle name="Standard 257 2 3 2 2 4 3 4 2 2" xfId="47835" xr:uid="{00000000-0005-0000-0000-00004D230000}"/>
    <cellStyle name="Standard 257 2 3 2 2 4 3 4 3" xfId="34599" xr:uid="{00000000-0005-0000-0000-00004E230000}"/>
    <cellStyle name="Standard 257 2 3 2 2 4 3 5" xfId="14746" xr:uid="{00000000-0005-0000-0000-00004F230000}"/>
    <cellStyle name="Standard 257 2 3 2 2 4 3 5 2" xfId="41218" xr:uid="{00000000-0005-0000-0000-000050230000}"/>
    <cellStyle name="Standard 257 2 3 2 2 4 3 6" xfId="28719" xr:uid="{00000000-0005-0000-0000-000051230000}"/>
    <cellStyle name="Standard 257 2 3 2 2 4 4" xfId="2983" xr:uid="{00000000-0005-0000-0000-000052230000}"/>
    <cellStyle name="Standard 257 2 3 2 2 4 4 2" xfId="11805" xr:uid="{00000000-0005-0000-0000-000053230000}"/>
    <cellStyle name="Standard 257 2 3 2 2 4 4 2 2" xfId="25041" xr:uid="{00000000-0005-0000-0000-000054230000}"/>
    <cellStyle name="Standard 257 2 3 2 2 4 4 2 2 2" xfId="51513" xr:uid="{00000000-0005-0000-0000-000055230000}"/>
    <cellStyle name="Standard 257 2 3 2 2 4 4 2 3" xfId="38277" xr:uid="{00000000-0005-0000-0000-000056230000}"/>
    <cellStyle name="Standard 257 2 3 2 2 4 4 3" xfId="18424" xr:uid="{00000000-0005-0000-0000-000057230000}"/>
    <cellStyle name="Standard 257 2 3 2 2 4 4 3 2" xfId="44896" xr:uid="{00000000-0005-0000-0000-000058230000}"/>
    <cellStyle name="Standard 257 2 3 2 2 4 4 4" xfId="29455" xr:uid="{00000000-0005-0000-0000-000059230000}"/>
    <cellStyle name="Standard 257 2 3 2 2 4 5" xfId="5188" xr:uid="{00000000-0005-0000-0000-00005A230000}"/>
    <cellStyle name="Standard 257 2 3 2 2 4 5 2" xfId="9598" xr:uid="{00000000-0005-0000-0000-00005B230000}"/>
    <cellStyle name="Standard 257 2 3 2 2 4 5 2 2" xfId="22834" xr:uid="{00000000-0005-0000-0000-00005C230000}"/>
    <cellStyle name="Standard 257 2 3 2 2 4 5 2 2 2" xfId="49306" xr:uid="{00000000-0005-0000-0000-00005D230000}"/>
    <cellStyle name="Standard 257 2 3 2 2 4 5 2 3" xfId="36070" xr:uid="{00000000-0005-0000-0000-00005E230000}"/>
    <cellStyle name="Standard 257 2 3 2 2 4 5 3" xfId="16217" xr:uid="{00000000-0005-0000-0000-00005F230000}"/>
    <cellStyle name="Standard 257 2 3 2 2 4 5 3 2" xfId="42689" xr:uid="{00000000-0005-0000-0000-000060230000}"/>
    <cellStyle name="Standard 257 2 3 2 2 4 5 4" xfId="31660" xr:uid="{00000000-0005-0000-0000-000061230000}"/>
    <cellStyle name="Standard 257 2 3 2 2 4 6" xfId="7393" xr:uid="{00000000-0005-0000-0000-000062230000}"/>
    <cellStyle name="Standard 257 2 3 2 2 4 6 2" xfId="20629" xr:uid="{00000000-0005-0000-0000-000063230000}"/>
    <cellStyle name="Standard 257 2 3 2 2 4 6 2 2" xfId="47101" xr:uid="{00000000-0005-0000-0000-000064230000}"/>
    <cellStyle name="Standard 257 2 3 2 2 4 6 3" xfId="33865" xr:uid="{00000000-0005-0000-0000-000065230000}"/>
    <cellStyle name="Standard 257 2 3 2 2 4 7" xfId="14012" xr:uid="{00000000-0005-0000-0000-000066230000}"/>
    <cellStyle name="Standard 257 2 3 2 2 4 7 2" xfId="40484" xr:uid="{00000000-0005-0000-0000-000067230000}"/>
    <cellStyle name="Standard 257 2 3 2 2 4 8" xfId="27248" xr:uid="{00000000-0005-0000-0000-000068230000}"/>
    <cellStyle name="Standard 257 2 3 2 2 5" xfId="1144" xr:uid="{00000000-0005-0000-0000-000069230000}"/>
    <cellStyle name="Standard 257 2 3 2 2 5 2" xfId="4087" xr:uid="{00000000-0005-0000-0000-00006A230000}"/>
    <cellStyle name="Standard 257 2 3 2 2 5 2 2" xfId="12909" xr:uid="{00000000-0005-0000-0000-00006B230000}"/>
    <cellStyle name="Standard 257 2 3 2 2 5 2 2 2" xfId="26145" xr:uid="{00000000-0005-0000-0000-00006C230000}"/>
    <cellStyle name="Standard 257 2 3 2 2 5 2 2 2 2" xfId="52617" xr:uid="{00000000-0005-0000-0000-00006D230000}"/>
    <cellStyle name="Standard 257 2 3 2 2 5 2 2 3" xfId="39381" xr:uid="{00000000-0005-0000-0000-00006E230000}"/>
    <cellStyle name="Standard 257 2 3 2 2 5 2 3" xfId="19528" xr:uid="{00000000-0005-0000-0000-00006F230000}"/>
    <cellStyle name="Standard 257 2 3 2 2 5 2 3 2" xfId="46000" xr:uid="{00000000-0005-0000-0000-000070230000}"/>
    <cellStyle name="Standard 257 2 3 2 2 5 2 4" xfId="30559" xr:uid="{00000000-0005-0000-0000-000071230000}"/>
    <cellStyle name="Standard 257 2 3 2 2 5 3" xfId="5558" xr:uid="{00000000-0005-0000-0000-000072230000}"/>
    <cellStyle name="Standard 257 2 3 2 2 5 3 2" xfId="9968" xr:uid="{00000000-0005-0000-0000-000073230000}"/>
    <cellStyle name="Standard 257 2 3 2 2 5 3 2 2" xfId="23204" xr:uid="{00000000-0005-0000-0000-000074230000}"/>
    <cellStyle name="Standard 257 2 3 2 2 5 3 2 2 2" xfId="49676" xr:uid="{00000000-0005-0000-0000-000075230000}"/>
    <cellStyle name="Standard 257 2 3 2 2 5 3 2 3" xfId="36440" xr:uid="{00000000-0005-0000-0000-000076230000}"/>
    <cellStyle name="Standard 257 2 3 2 2 5 3 3" xfId="16587" xr:uid="{00000000-0005-0000-0000-000077230000}"/>
    <cellStyle name="Standard 257 2 3 2 2 5 3 3 2" xfId="43059" xr:uid="{00000000-0005-0000-0000-000078230000}"/>
    <cellStyle name="Standard 257 2 3 2 2 5 3 4" xfId="32030" xr:uid="{00000000-0005-0000-0000-000079230000}"/>
    <cellStyle name="Standard 257 2 3 2 2 5 4" xfId="8497" xr:uid="{00000000-0005-0000-0000-00007A230000}"/>
    <cellStyle name="Standard 257 2 3 2 2 5 4 2" xfId="21733" xr:uid="{00000000-0005-0000-0000-00007B230000}"/>
    <cellStyle name="Standard 257 2 3 2 2 5 4 2 2" xfId="48205" xr:uid="{00000000-0005-0000-0000-00007C230000}"/>
    <cellStyle name="Standard 257 2 3 2 2 5 4 3" xfId="34969" xr:uid="{00000000-0005-0000-0000-00007D230000}"/>
    <cellStyle name="Standard 257 2 3 2 2 5 5" xfId="15116" xr:uid="{00000000-0005-0000-0000-00007E230000}"/>
    <cellStyle name="Standard 257 2 3 2 2 5 5 2" xfId="41588" xr:uid="{00000000-0005-0000-0000-00007F230000}"/>
    <cellStyle name="Standard 257 2 3 2 2 5 6" xfId="27618" xr:uid="{00000000-0005-0000-0000-000080230000}"/>
    <cellStyle name="Standard 257 2 3 2 2 6" xfId="1880" xr:uid="{00000000-0005-0000-0000-000081230000}"/>
    <cellStyle name="Standard 257 2 3 2 2 6 2" xfId="3351" xr:uid="{00000000-0005-0000-0000-000082230000}"/>
    <cellStyle name="Standard 257 2 3 2 2 6 2 2" xfId="12173" xr:uid="{00000000-0005-0000-0000-000083230000}"/>
    <cellStyle name="Standard 257 2 3 2 2 6 2 2 2" xfId="25409" xr:uid="{00000000-0005-0000-0000-000084230000}"/>
    <cellStyle name="Standard 257 2 3 2 2 6 2 2 2 2" xfId="51881" xr:uid="{00000000-0005-0000-0000-000085230000}"/>
    <cellStyle name="Standard 257 2 3 2 2 6 2 2 3" xfId="38645" xr:uid="{00000000-0005-0000-0000-000086230000}"/>
    <cellStyle name="Standard 257 2 3 2 2 6 2 3" xfId="18792" xr:uid="{00000000-0005-0000-0000-000087230000}"/>
    <cellStyle name="Standard 257 2 3 2 2 6 2 3 2" xfId="45264" xr:uid="{00000000-0005-0000-0000-000088230000}"/>
    <cellStyle name="Standard 257 2 3 2 2 6 2 4" xfId="29823" xr:uid="{00000000-0005-0000-0000-000089230000}"/>
    <cellStyle name="Standard 257 2 3 2 2 6 3" xfId="6293" xr:uid="{00000000-0005-0000-0000-00008A230000}"/>
    <cellStyle name="Standard 257 2 3 2 2 6 3 2" xfId="10703" xr:uid="{00000000-0005-0000-0000-00008B230000}"/>
    <cellStyle name="Standard 257 2 3 2 2 6 3 2 2" xfId="23939" xr:uid="{00000000-0005-0000-0000-00008C230000}"/>
    <cellStyle name="Standard 257 2 3 2 2 6 3 2 2 2" xfId="50411" xr:uid="{00000000-0005-0000-0000-00008D230000}"/>
    <cellStyle name="Standard 257 2 3 2 2 6 3 2 3" xfId="37175" xr:uid="{00000000-0005-0000-0000-00008E230000}"/>
    <cellStyle name="Standard 257 2 3 2 2 6 3 3" xfId="17322" xr:uid="{00000000-0005-0000-0000-00008F230000}"/>
    <cellStyle name="Standard 257 2 3 2 2 6 3 3 2" xfId="43794" xr:uid="{00000000-0005-0000-0000-000090230000}"/>
    <cellStyle name="Standard 257 2 3 2 2 6 3 4" xfId="32765" xr:uid="{00000000-0005-0000-0000-000091230000}"/>
    <cellStyle name="Standard 257 2 3 2 2 6 4" xfId="7761" xr:uid="{00000000-0005-0000-0000-000092230000}"/>
    <cellStyle name="Standard 257 2 3 2 2 6 4 2" xfId="20997" xr:uid="{00000000-0005-0000-0000-000093230000}"/>
    <cellStyle name="Standard 257 2 3 2 2 6 4 2 2" xfId="47469" xr:uid="{00000000-0005-0000-0000-000094230000}"/>
    <cellStyle name="Standard 257 2 3 2 2 6 4 3" xfId="34233" xr:uid="{00000000-0005-0000-0000-000095230000}"/>
    <cellStyle name="Standard 257 2 3 2 2 6 5" xfId="14380" xr:uid="{00000000-0005-0000-0000-000096230000}"/>
    <cellStyle name="Standard 257 2 3 2 2 6 5 2" xfId="40852" xr:uid="{00000000-0005-0000-0000-000097230000}"/>
    <cellStyle name="Standard 257 2 3 2 2 6 6" xfId="28353" xr:uid="{00000000-0005-0000-0000-000098230000}"/>
    <cellStyle name="Standard 257 2 3 2 2 7" xfId="2617" xr:uid="{00000000-0005-0000-0000-000099230000}"/>
    <cellStyle name="Standard 257 2 3 2 2 7 2" xfId="11439" xr:uid="{00000000-0005-0000-0000-00009A230000}"/>
    <cellStyle name="Standard 257 2 3 2 2 7 2 2" xfId="24675" xr:uid="{00000000-0005-0000-0000-00009B230000}"/>
    <cellStyle name="Standard 257 2 3 2 2 7 2 2 2" xfId="51147" xr:uid="{00000000-0005-0000-0000-00009C230000}"/>
    <cellStyle name="Standard 257 2 3 2 2 7 2 3" xfId="37911" xr:uid="{00000000-0005-0000-0000-00009D230000}"/>
    <cellStyle name="Standard 257 2 3 2 2 7 3" xfId="18058" xr:uid="{00000000-0005-0000-0000-00009E230000}"/>
    <cellStyle name="Standard 257 2 3 2 2 7 3 2" xfId="44530" xr:uid="{00000000-0005-0000-0000-00009F230000}"/>
    <cellStyle name="Standard 257 2 3 2 2 7 4" xfId="29089" xr:uid="{00000000-0005-0000-0000-0000A0230000}"/>
    <cellStyle name="Standard 257 2 3 2 2 8" xfId="4822" xr:uid="{00000000-0005-0000-0000-0000A1230000}"/>
    <cellStyle name="Standard 257 2 3 2 2 8 2" xfId="9232" xr:uid="{00000000-0005-0000-0000-0000A2230000}"/>
    <cellStyle name="Standard 257 2 3 2 2 8 2 2" xfId="22468" xr:uid="{00000000-0005-0000-0000-0000A3230000}"/>
    <cellStyle name="Standard 257 2 3 2 2 8 2 2 2" xfId="48940" xr:uid="{00000000-0005-0000-0000-0000A4230000}"/>
    <cellStyle name="Standard 257 2 3 2 2 8 2 3" xfId="35704" xr:uid="{00000000-0005-0000-0000-0000A5230000}"/>
    <cellStyle name="Standard 257 2 3 2 2 8 3" xfId="15851" xr:uid="{00000000-0005-0000-0000-0000A6230000}"/>
    <cellStyle name="Standard 257 2 3 2 2 8 3 2" xfId="42323" xr:uid="{00000000-0005-0000-0000-0000A7230000}"/>
    <cellStyle name="Standard 257 2 3 2 2 8 4" xfId="31294" xr:uid="{00000000-0005-0000-0000-0000A8230000}"/>
    <cellStyle name="Standard 257 2 3 2 2 9" xfId="7027" xr:uid="{00000000-0005-0000-0000-0000A9230000}"/>
    <cellStyle name="Standard 257 2 3 2 2 9 2" xfId="20263" xr:uid="{00000000-0005-0000-0000-0000AA230000}"/>
    <cellStyle name="Standard 257 2 3 2 2 9 2 2" xfId="46735" xr:uid="{00000000-0005-0000-0000-0000AB230000}"/>
    <cellStyle name="Standard 257 2 3 2 2 9 3" xfId="33499" xr:uid="{00000000-0005-0000-0000-0000AC230000}"/>
    <cellStyle name="Standard 257 2 3 2 3" xfId="408" xr:uid="{00000000-0005-0000-0000-0000AD230000}"/>
    <cellStyle name="Standard 257 2 3 2 3 10" xfId="26923" xr:uid="{00000000-0005-0000-0000-0000AE230000}"/>
    <cellStyle name="Standard 257 2 3 2 3 2" xfId="584" xr:uid="{00000000-0005-0000-0000-0000AF230000}"/>
    <cellStyle name="Standard 257 2 3 2 3 2 2" xfId="973" xr:uid="{00000000-0005-0000-0000-0000B0230000}"/>
    <cellStyle name="Standard 257 2 3 2 3 2 2 2" xfId="1722" xr:uid="{00000000-0005-0000-0000-0000B1230000}"/>
    <cellStyle name="Standard 257 2 3 2 3 2 2 2 2" xfId="4665" xr:uid="{00000000-0005-0000-0000-0000B2230000}"/>
    <cellStyle name="Standard 257 2 3 2 3 2 2 2 2 2" xfId="13487" xr:uid="{00000000-0005-0000-0000-0000B3230000}"/>
    <cellStyle name="Standard 257 2 3 2 3 2 2 2 2 2 2" xfId="26723" xr:uid="{00000000-0005-0000-0000-0000B4230000}"/>
    <cellStyle name="Standard 257 2 3 2 3 2 2 2 2 2 2 2" xfId="53195" xr:uid="{00000000-0005-0000-0000-0000B5230000}"/>
    <cellStyle name="Standard 257 2 3 2 3 2 2 2 2 2 3" xfId="39959" xr:uid="{00000000-0005-0000-0000-0000B6230000}"/>
    <cellStyle name="Standard 257 2 3 2 3 2 2 2 2 3" xfId="20106" xr:uid="{00000000-0005-0000-0000-0000B7230000}"/>
    <cellStyle name="Standard 257 2 3 2 3 2 2 2 2 3 2" xfId="46578" xr:uid="{00000000-0005-0000-0000-0000B8230000}"/>
    <cellStyle name="Standard 257 2 3 2 3 2 2 2 2 4" xfId="31137" xr:uid="{00000000-0005-0000-0000-0000B9230000}"/>
    <cellStyle name="Standard 257 2 3 2 3 2 2 2 3" xfId="6136" xr:uid="{00000000-0005-0000-0000-0000BA230000}"/>
    <cellStyle name="Standard 257 2 3 2 3 2 2 2 3 2" xfId="10546" xr:uid="{00000000-0005-0000-0000-0000BB230000}"/>
    <cellStyle name="Standard 257 2 3 2 3 2 2 2 3 2 2" xfId="23782" xr:uid="{00000000-0005-0000-0000-0000BC230000}"/>
    <cellStyle name="Standard 257 2 3 2 3 2 2 2 3 2 2 2" xfId="50254" xr:uid="{00000000-0005-0000-0000-0000BD230000}"/>
    <cellStyle name="Standard 257 2 3 2 3 2 2 2 3 2 3" xfId="37018" xr:uid="{00000000-0005-0000-0000-0000BE230000}"/>
    <cellStyle name="Standard 257 2 3 2 3 2 2 2 3 3" xfId="17165" xr:uid="{00000000-0005-0000-0000-0000BF230000}"/>
    <cellStyle name="Standard 257 2 3 2 3 2 2 2 3 3 2" xfId="43637" xr:uid="{00000000-0005-0000-0000-0000C0230000}"/>
    <cellStyle name="Standard 257 2 3 2 3 2 2 2 3 4" xfId="32608" xr:uid="{00000000-0005-0000-0000-0000C1230000}"/>
    <cellStyle name="Standard 257 2 3 2 3 2 2 2 4" xfId="9075" xr:uid="{00000000-0005-0000-0000-0000C2230000}"/>
    <cellStyle name="Standard 257 2 3 2 3 2 2 2 4 2" xfId="22311" xr:uid="{00000000-0005-0000-0000-0000C3230000}"/>
    <cellStyle name="Standard 257 2 3 2 3 2 2 2 4 2 2" xfId="48783" xr:uid="{00000000-0005-0000-0000-0000C4230000}"/>
    <cellStyle name="Standard 257 2 3 2 3 2 2 2 4 3" xfId="35547" xr:uid="{00000000-0005-0000-0000-0000C5230000}"/>
    <cellStyle name="Standard 257 2 3 2 3 2 2 2 5" xfId="15694" xr:uid="{00000000-0005-0000-0000-0000C6230000}"/>
    <cellStyle name="Standard 257 2 3 2 3 2 2 2 5 2" xfId="42166" xr:uid="{00000000-0005-0000-0000-0000C7230000}"/>
    <cellStyle name="Standard 257 2 3 2 3 2 2 2 6" xfId="28196" xr:uid="{00000000-0005-0000-0000-0000C8230000}"/>
    <cellStyle name="Standard 257 2 3 2 3 2 2 3" xfId="2458" xr:uid="{00000000-0005-0000-0000-0000C9230000}"/>
    <cellStyle name="Standard 257 2 3 2 3 2 2 3 2" xfId="3929" xr:uid="{00000000-0005-0000-0000-0000CA230000}"/>
    <cellStyle name="Standard 257 2 3 2 3 2 2 3 2 2" xfId="12751" xr:uid="{00000000-0005-0000-0000-0000CB230000}"/>
    <cellStyle name="Standard 257 2 3 2 3 2 2 3 2 2 2" xfId="25987" xr:uid="{00000000-0005-0000-0000-0000CC230000}"/>
    <cellStyle name="Standard 257 2 3 2 3 2 2 3 2 2 2 2" xfId="52459" xr:uid="{00000000-0005-0000-0000-0000CD230000}"/>
    <cellStyle name="Standard 257 2 3 2 3 2 2 3 2 2 3" xfId="39223" xr:uid="{00000000-0005-0000-0000-0000CE230000}"/>
    <cellStyle name="Standard 257 2 3 2 3 2 2 3 2 3" xfId="19370" xr:uid="{00000000-0005-0000-0000-0000CF230000}"/>
    <cellStyle name="Standard 257 2 3 2 3 2 2 3 2 3 2" xfId="45842" xr:uid="{00000000-0005-0000-0000-0000D0230000}"/>
    <cellStyle name="Standard 257 2 3 2 3 2 2 3 2 4" xfId="30401" xr:uid="{00000000-0005-0000-0000-0000D1230000}"/>
    <cellStyle name="Standard 257 2 3 2 3 2 2 3 3" xfId="6871" xr:uid="{00000000-0005-0000-0000-0000D2230000}"/>
    <cellStyle name="Standard 257 2 3 2 3 2 2 3 3 2" xfId="11281" xr:uid="{00000000-0005-0000-0000-0000D3230000}"/>
    <cellStyle name="Standard 257 2 3 2 3 2 2 3 3 2 2" xfId="24517" xr:uid="{00000000-0005-0000-0000-0000D4230000}"/>
    <cellStyle name="Standard 257 2 3 2 3 2 2 3 3 2 2 2" xfId="50989" xr:uid="{00000000-0005-0000-0000-0000D5230000}"/>
    <cellStyle name="Standard 257 2 3 2 3 2 2 3 3 2 3" xfId="37753" xr:uid="{00000000-0005-0000-0000-0000D6230000}"/>
    <cellStyle name="Standard 257 2 3 2 3 2 2 3 3 3" xfId="17900" xr:uid="{00000000-0005-0000-0000-0000D7230000}"/>
    <cellStyle name="Standard 257 2 3 2 3 2 2 3 3 3 2" xfId="44372" xr:uid="{00000000-0005-0000-0000-0000D8230000}"/>
    <cellStyle name="Standard 257 2 3 2 3 2 2 3 3 4" xfId="33343" xr:uid="{00000000-0005-0000-0000-0000D9230000}"/>
    <cellStyle name="Standard 257 2 3 2 3 2 2 3 4" xfId="8339" xr:uid="{00000000-0005-0000-0000-0000DA230000}"/>
    <cellStyle name="Standard 257 2 3 2 3 2 2 3 4 2" xfId="21575" xr:uid="{00000000-0005-0000-0000-0000DB230000}"/>
    <cellStyle name="Standard 257 2 3 2 3 2 2 3 4 2 2" xfId="48047" xr:uid="{00000000-0005-0000-0000-0000DC230000}"/>
    <cellStyle name="Standard 257 2 3 2 3 2 2 3 4 3" xfId="34811" xr:uid="{00000000-0005-0000-0000-0000DD230000}"/>
    <cellStyle name="Standard 257 2 3 2 3 2 2 3 5" xfId="14958" xr:uid="{00000000-0005-0000-0000-0000DE230000}"/>
    <cellStyle name="Standard 257 2 3 2 3 2 2 3 5 2" xfId="41430" xr:uid="{00000000-0005-0000-0000-0000DF230000}"/>
    <cellStyle name="Standard 257 2 3 2 3 2 2 3 6" xfId="28931" xr:uid="{00000000-0005-0000-0000-0000E0230000}"/>
    <cellStyle name="Standard 257 2 3 2 3 2 2 4" xfId="3195" xr:uid="{00000000-0005-0000-0000-0000E1230000}"/>
    <cellStyle name="Standard 257 2 3 2 3 2 2 4 2" xfId="12017" xr:uid="{00000000-0005-0000-0000-0000E2230000}"/>
    <cellStyle name="Standard 257 2 3 2 3 2 2 4 2 2" xfId="25253" xr:uid="{00000000-0005-0000-0000-0000E3230000}"/>
    <cellStyle name="Standard 257 2 3 2 3 2 2 4 2 2 2" xfId="51725" xr:uid="{00000000-0005-0000-0000-0000E4230000}"/>
    <cellStyle name="Standard 257 2 3 2 3 2 2 4 2 3" xfId="38489" xr:uid="{00000000-0005-0000-0000-0000E5230000}"/>
    <cellStyle name="Standard 257 2 3 2 3 2 2 4 3" xfId="18636" xr:uid="{00000000-0005-0000-0000-0000E6230000}"/>
    <cellStyle name="Standard 257 2 3 2 3 2 2 4 3 2" xfId="45108" xr:uid="{00000000-0005-0000-0000-0000E7230000}"/>
    <cellStyle name="Standard 257 2 3 2 3 2 2 4 4" xfId="29667" xr:uid="{00000000-0005-0000-0000-0000E8230000}"/>
    <cellStyle name="Standard 257 2 3 2 3 2 2 5" xfId="5400" xr:uid="{00000000-0005-0000-0000-0000E9230000}"/>
    <cellStyle name="Standard 257 2 3 2 3 2 2 5 2" xfId="9810" xr:uid="{00000000-0005-0000-0000-0000EA230000}"/>
    <cellStyle name="Standard 257 2 3 2 3 2 2 5 2 2" xfId="23046" xr:uid="{00000000-0005-0000-0000-0000EB230000}"/>
    <cellStyle name="Standard 257 2 3 2 3 2 2 5 2 2 2" xfId="49518" xr:uid="{00000000-0005-0000-0000-0000EC230000}"/>
    <cellStyle name="Standard 257 2 3 2 3 2 2 5 2 3" xfId="36282" xr:uid="{00000000-0005-0000-0000-0000ED230000}"/>
    <cellStyle name="Standard 257 2 3 2 3 2 2 5 3" xfId="16429" xr:uid="{00000000-0005-0000-0000-0000EE230000}"/>
    <cellStyle name="Standard 257 2 3 2 3 2 2 5 3 2" xfId="42901" xr:uid="{00000000-0005-0000-0000-0000EF230000}"/>
    <cellStyle name="Standard 257 2 3 2 3 2 2 5 4" xfId="31872" xr:uid="{00000000-0005-0000-0000-0000F0230000}"/>
    <cellStyle name="Standard 257 2 3 2 3 2 2 6" xfId="7605" xr:uid="{00000000-0005-0000-0000-0000F1230000}"/>
    <cellStyle name="Standard 257 2 3 2 3 2 2 6 2" xfId="20841" xr:uid="{00000000-0005-0000-0000-0000F2230000}"/>
    <cellStyle name="Standard 257 2 3 2 3 2 2 6 2 2" xfId="47313" xr:uid="{00000000-0005-0000-0000-0000F3230000}"/>
    <cellStyle name="Standard 257 2 3 2 3 2 2 6 3" xfId="34077" xr:uid="{00000000-0005-0000-0000-0000F4230000}"/>
    <cellStyle name="Standard 257 2 3 2 3 2 2 7" xfId="14224" xr:uid="{00000000-0005-0000-0000-0000F5230000}"/>
    <cellStyle name="Standard 257 2 3 2 3 2 2 7 2" xfId="40696" xr:uid="{00000000-0005-0000-0000-0000F6230000}"/>
    <cellStyle name="Standard 257 2 3 2 3 2 2 8" xfId="27460" xr:uid="{00000000-0005-0000-0000-0000F7230000}"/>
    <cellStyle name="Standard 257 2 3 2 3 2 3" xfId="1356" xr:uid="{00000000-0005-0000-0000-0000F8230000}"/>
    <cellStyle name="Standard 257 2 3 2 3 2 3 2" xfId="4299" xr:uid="{00000000-0005-0000-0000-0000F9230000}"/>
    <cellStyle name="Standard 257 2 3 2 3 2 3 2 2" xfId="13121" xr:uid="{00000000-0005-0000-0000-0000FA230000}"/>
    <cellStyle name="Standard 257 2 3 2 3 2 3 2 2 2" xfId="26357" xr:uid="{00000000-0005-0000-0000-0000FB230000}"/>
    <cellStyle name="Standard 257 2 3 2 3 2 3 2 2 2 2" xfId="52829" xr:uid="{00000000-0005-0000-0000-0000FC230000}"/>
    <cellStyle name="Standard 257 2 3 2 3 2 3 2 2 3" xfId="39593" xr:uid="{00000000-0005-0000-0000-0000FD230000}"/>
    <cellStyle name="Standard 257 2 3 2 3 2 3 2 3" xfId="19740" xr:uid="{00000000-0005-0000-0000-0000FE230000}"/>
    <cellStyle name="Standard 257 2 3 2 3 2 3 2 3 2" xfId="46212" xr:uid="{00000000-0005-0000-0000-0000FF230000}"/>
    <cellStyle name="Standard 257 2 3 2 3 2 3 2 4" xfId="30771" xr:uid="{00000000-0005-0000-0000-000000240000}"/>
    <cellStyle name="Standard 257 2 3 2 3 2 3 3" xfId="5770" xr:uid="{00000000-0005-0000-0000-000001240000}"/>
    <cellStyle name="Standard 257 2 3 2 3 2 3 3 2" xfId="10180" xr:uid="{00000000-0005-0000-0000-000002240000}"/>
    <cellStyle name="Standard 257 2 3 2 3 2 3 3 2 2" xfId="23416" xr:uid="{00000000-0005-0000-0000-000003240000}"/>
    <cellStyle name="Standard 257 2 3 2 3 2 3 3 2 2 2" xfId="49888" xr:uid="{00000000-0005-0000-0000-000004240000}"/>
    <cellStyle name="Standard 257 2 3 2 3 2 3 3 2 3" xfId="36652" xr:uid="{00000000-0005-0000-0000-000005240000}"/>
    <cellStyle name="Standard 257 2 3 2 3 2 3 3 3" xfId="16799" xr:uid="{00000000-0005-0000-0000-000006240000}"/>
    <cellStyle name="Standard 257 2 3 2 3 2 3 3 3 2" xfId="43271" xr:uid="{00000000-0005-0000-0000-000007240000}"/>
    <cellStyle name="Standard 257 2 3 2 3 2 3 3 4" xfId="32242" xr:uid="{00000000-0005-0000-0000-000008240000}"/>
    <cellStyle name="Standard 257 2 3 2 3 2 3 4" xfId="8709" xr:uid="{00000000-0005-0000-0000-000009240000}"/>
    <cellStyle name="Standard 257 2 3 2 3 2 3 4 2" xfId="21945" xr:uid="{00000000-0005-0000-0000-00000A240000}"/>
    <cellStyle name="Standard 257 2 3 2 3 2 3 4 2 2" xfId="48417" xr:uid="{00000000-0005-0000-0000-00000B240000}"/>
    <cellStyle name="Standard 257 2 3 2 3 2 3 4 3" xfId="35181" xr:uid="{00000000-0005-0000-0000-00000C240000}"/>
    <cellStyle name="Standard 257 2 3 2 3 2 3 5" xfId="15328" xr:uid="{00000000-0005-0000-0000-00000D240000}"/>
    <cellStyle name="Standard 257 2 3 2 3 2 3 5 2" xfId="41800" xr:uid="{00000000-0005-0000-0000-00000E240000}"/>
    <cellStyle name="Standard 257 2 3 2 3 2 3 6" xfId="27830" xr:uid="{00000000-0005-0000-0000-00000F240000}"/>
    <cellStyle name="Standard 257 2 3 2 3 2 4" xfId="2092" xr:uid="{00000000-0005-0000-0000-000010240000}"/>
    <cellStyle name="Standard 257 2 3 2 3 2 4 2" xfId="3563" xr:uid="{00000000-0005-0000-0000-000011240000}"/>
    <cellStyle name="Standard 257 2 3 2 3 2 4 2 2" xfId="12385" xr:uid="{00000000-0005-0000-0000-000012240000}"/>
    <cellStyle name="Standard 257 2 3 2 3 2 4 2 2 2" xfId="25621" xr:uid="{00000000-0005-0000-0000-000013240000}"/>
    <cellStyle name="Standard 257 2 3 2 3 2 4 2 2 2 2" xfId="52093" xr:uid="{00000000-0005-0000-0000-000014240000}"/>
    <cellStyle name="Standard 257 2 3 2 3 2 4 2 2 3" xfId="38857" xr:uid="{00000000-0005-0000-0000-000015240000}"/>
    <cellStyle name="Standard 257 2 3 2 3 2 4 2 3" xfId="19004" xr:uid="{00000000-0005-0000-0000-000016240000}"/>
    <cellStyle name="Standard 257 2 3 2 3 2 4 2 3 2" xfId="45476" xr:uid="{00000000-0005-0000-0000-000017240000}"/>
    <cellStyle name="Standard 257 2 3 2 3 2 4 2 4" xfId="30035" xr:uid="{00000000-0005-0000-0000-000018240000}"/>
    <cellStyle name="Standard 257 2 3 2 3 2 4 3" xfId="6505" xr:uid="{00000000-0005-0000-0000-000019240000}"/>
    <cellStyle name="Standard 257 2 3 2 3 2 4 3 2" xfId="10915" xr:uid="{00000000-0005-0000-0000-00001A240000}"/>
    <cellStyle name="Standard 257 2 3 2 3 2 4 3 2 2" xfId="24151" xr:uid="{00000000-0005-0000-0000-00001B240000}"/>
    <cellStyle name="Standard 257 2 3 2 3 2 4 3 2 2 2" xfId="50623" xr:uid="{00000000-0005-0000-0000-00001C240000}"/>
    <cellStyle name="Standard 257 2 3 2 3 2 4 3 2 3" xfId="37387" xr:uid="{00000000-0005-0000-0000-00001D240000}"/>
    <cellStyle name="Standard 257 2 3 2 3 2 4 3 3" xfId="17534" xr:uid="{00000000-0005-0000-0000-00001E240000}"/>
    <cellStyle name="Standard 257 2 3 2 3 2 4 3 3 2" xfId="44006" xr:uid="{00000000-0005-0000-0000-00001F240000}"/>
    <cellStyle name="Standard 257 2 3 2 3 2 4 3 4" xfId="32977" xr:uid="{00000000-0005-0000-0000-000020240000}"/>
    <cellStyle name="Standard 257 2 3 2 3 2 4 4" xfId="7973" xr:uid="{00000000-0005-0000-0000-000021240000}"/>
    <cellStyle name="Standard 257 2 3 2 3 2 4 4 2" xfId="21209" xr:uid="{00000000-0005-0000-0000-000022240000}"/>
    <cellStyle name="Standard 257 2 3 2 3 2 4 4 2 2" xfId="47681" xr:uid="{00000000-0005-0000-0000-000023240000}"/>
    <cellStyle name="Standard 257 2 3 2 3 2 4 4 3" xfId="34445" xr:uid="{00000000-0005-0000-0000-000024240000}"/>
    <cellStyle name="Standard 257 2 3 2 3 2 4 5" xfId="14592" xr:uid="{00000000-0005-0000-0000-000025240000}"/>
    <cellStyle name="Standard 257 2 3 2 3 2 4 5 2" xfId="41064" xr:uid="{00000000-0005-0000-0000-000026240000}"/>
    <cellStyle name="Standard 257 2 3 2 3 2 4 6" xfId="28565" xr:uid="{00000000-0005-0000-0000-000027240000}"/>
    <cellStyle name="Standard 257 2 3 2 3 2 5" xfId="2829" xr:uid="{00000000-0005-0000-0000-000028240000}"/>
    <cellStyle name="Standard 257 2 3 2 3 2 5 2" xfId="11651" xr:uid="{00000000-0005-0000-0000-000029240000}"/>
    <cellStyle name="Standard 257 2 3 2 3 2 5 2 2" xfId="24887" xr:uid="{00000000-0005-0000-0000-00002A240000}"/>
    <cellStyle name="Standard 257 2 3 2 3 2 5 2 2 2" xfId="51359" xr:uid="{00000000-0005-0000-0000-00002B240000}"/>
    <cellStyle name="Standard 257 2 3 2 3 2 5 2 3" xfId="38123" xr:uid="{00000000-0005-0000-0000-00002C240000}"/>
    <cellStyle name="Standard 257 2 3 2 3 2 5 3" xfId="18270" xr:uid="{00000000-0005-0000-0000-00002D240000}"/>
    <cellStyle name="Standard 257 2 3 2 3 2 5 3 2" xfId="44742" xr:uid="{00000000-0005-0000-0000-00002E240000}"/>
    <cellStyle name="Standard 257 2 3 2 3 2 5 4" xfId="29301" xr:uid="{00000000-0005-0000-0000-00002F240000}"/>
    <cellStyle name="Standard 257 2 3 2 3 2 6" xfId="5034" xr:uid="{00000000-0005-0000-0000-000030240000}"/>
    <cellStyle name="Standard 257 2 3 2 3 2 6 2" xfId="9444" xr:uid="{00000000-0005-0000-0000-000031240000}"/>
    <cellStyle name="Standard 257 2 3 2 3 2 6 2 2" xfId="22680" xr:uid="{00000000-0005-0000-0000-000032240000}"/>
    <cellStyle name="Standard 257 2 3 2 3 2 6 2 2 2" xfId="49152" xr:uid="{00000000-0005-0000-0000-000033240000}"/>
    <cellStyle name="Standard 257 2 3 2 3 2 6 2 3" xfId="35916" xr:uid="{00000000-0005-0000-0000-000034240000}"/>
    <cellStyle name="Standard 257 2 3 2 3 2 6 3" xfId="16063" xr:uid="{00000000-0005-0000-0000-000035240000}"/>
    <cellStyle name="Standard 257 2 3 2 3 2 6 3 2" xfId="42535" xr:uid="{00000000-0005-0000-0000-000036240000}"/>
    <cellStyle name="Standard 257 2 3 2 3 2 6 4" xfId="31506" xr:uid="{00000000-0005-0000-0000-000037240000}"/>
    <cellStyle name="Standard 257 2 3 2 3 2 7" xfId="7239" xr:uid="{00000000-0005-0000-0000-000038240000}"/>
    <cellStyle name="Standard 257 2 3 2 3 2 7 2" xfId="20475" xr:uid="{00000000-0005-0000-0000-000039240000}"/>
    <cellStyle name="Standard 257 2 3 2 3 2 7 2 2" xfId="46947" xr:uid="{00000000-0005-0000-0000-00003A240000}"/>
    <cellStyle name="Standard 257 2 3 2 3 2 7 3" xfId="33711" xr:uid="{00000000-0005-0000-0000-00003B240000}"/>
    <cellStyle name="Standard 257 2 3 2 3 2 8" xfId="13858" xr:uid="{00000000-0005-0000-0000-00003C240000}"/>
    <cellStyle name="Standard 257 2 3 2 3 2 8 2" xfId="40330" xr:uid="{00000000-0005-0000-0000-00003D240000}"/>
    <cellStyle name="Standard 257 2 3 2 3 2 9" xfId="27094" xr:uid="{00000000-0005-0000-0000-00003E240000}"/>
    <cellStyle name="Standard 257 2 3 2 3 3" xfId="801" xr:uid="{00000000-0005-0000-0000-00003F240000}"/>
    <cellStyle name="Standard 257 2 3 2 3 3 2" xfId="1551" xr:uid="{00000000-0005-0000-0000-000040240000}"/>
    <cellStyle name="Standard 257 2 3 2 3 3 2 2" xfId="4494" xr:uid="{00000000-0005-0000-0000-000041240000}"/>
    <cellStyle name="Standard 257 2 3 2 3 3 2 2 2" xfId="13316" xr:uid="{00000000-0005-0000-0000-000042240000}"/>
    <cellStyle name="Standard 257 2 3 2 3 3 2 2 2 2" xfId="26552" xr:uid="{00000000-0005-0000-0000-000043240000}"/>
    <cellStyle name="Standard 257 2 3 2 3 3 2 2 2 2 2" xfId="53024" xr:uid="{00000000-0005-0000-0000-000044240000}"/>
    <cellStyle name="Standard 257 2 3 2 3 3 2 2 2 3" xfId="39788" xr:uid="{00000000-0005-0000-0000-000045240000}"/>
    <cellStyle name="Standard 257 2 3 2 3 3 2 2 3" xfId="19935" xr:uid="{00000000-0005-0000-0000-000046240000}"/>
    <cellStyle name="Standard 257 2 3 2 3 3 2 2 3 2" xfId="46407" xr:uid="{00000000-0005-0000-0000-000047240000}"/>
    <cellStyle name="Standard 257 2 3 2 3 3 2 2 4" xfId="30966" xr:uid="{00000000-0005-0000-0000-000048240000}"/>
    <cellStyle name="Standard 257 2 3 2 3 3 2 3" xfId="5965" xr:uid="{00000000-0005-0000-0000-000049240000}"/>
    <cellStyle name="Standard 257 2 3 2 3 3 2 3 2" xfId="10375" xr:uid="{00000000-0005-0000-0000-00004A240000}"/>
    <cellStyle name="Standard 257 2 3 2 3 3 2 3 2 2" xfId="23611" xr:uid="{00000000-0005-0000-0000-00004B240000}"/>
    <cellStyle name="Standard 257 2 3 2 3 3 2 3 2 2 2" xfId="50083" xr:uid="{00000000-0005-0000-0000-00004C240000}"/>
    <cellStyle name="Standard 257 2 3 2 3 3 2 3 2 3" xfId="36847" xr:uid="{00000000-0005-0000-0000-00004D240000}"/>
    <cellStyle name="Standard 257 2 3 2 3 3 2 3 3" xfId="16994" xr:uid="{00000000-0005-0000-0000-00004E240000}"/>
    <cellStyle name="Standard 257 2 3 2 3 3 2 3 3 2" xfId="43466" xr:uid="{00000000-0005-0000-0000-00004F240000}"/>
    <cellStyle name="Standard 257 2 3 2 3 3 2 3 4" xfId="32437" xr:uid="{00000000-0005-0000-0000-000050240000}"/>
    <cellStyle name="Standard 257 2 3 2 3 3 2 4" xfId="8904" xr:uid="{00000000-0005-0000-0000-000051240000}"/>
    <cellStyle name="Standard 257 2 3 2 3 3 2 4 2" xfId="22140" xr:uid="{00000000-0005-0000-0000-000052240000}"/>
    <cellStyle name="Standard 257 2 3 2 3 3 2 4 2 2" xfId="48612" xr:uid="{00000000-0005-0000-0000-000053240000}"/>
    <cellStyle name="Standard 257 2 3 2 3 3 2 4 3" xfId="35376" xr:uid="{00000000-0005-0000-0000-000054240000}"/>
    <cellStyle name="Standard 257 2 3 2 3 3 2 5" xfId="15523" xr:uid="{00000000-0005-0000-0000-000055240000}"/>
    <cellStyle name="Standard 257 2 3 2 3 3 2 5 2" xfId="41995" xr:uid="{00000000-0005-0000-0000-000056240000}"/>
    <cellStyle name="Standard 257 2 3 2 3 3 2 6" xfId="28025" xr:uid="{00000000-0005-0000-0000-000057240000}"/>
    <cellStyle name="Standard 257 2 3 2 3 3 3" xfId="2287" xr:uid="{00000000-0005-0000-0000-000058240000}"/>
    <cellStyle name="Standard 257 2 3 2 3 3 3 2" xfId="3758" xr:uid="{00000000-0005-0000-0000-000059240000}"/>
    <cellStyle name="Standard 257 2 3 2 3 3 3 2 2" xfId="12580" xr:uid="{00000000-0005-0000-0000-00005A240000}"/>
    <cellStyle name="Standard 257 2 3 2 3 3 3 2 2 2" xfId="25816" xr:uid="{00000000-0005-0000-0000-00005B240000}"/>
    <cellStyle name="Standard 257 2 3 2 3 3 3 2 2 2 2" xfId="52288" xr:uid="{00000000-0005-0000-0000-00005C240000}"/>
    <cellStyle name="Standard 257 2 3 2 3 3 3 2 2 3" xfId="39052" xr:uid="{00000000-0005-0000-0000-00005D240000}"/>
    <cellStyle name="Standard 257 2 3 2 3 3 3 2 3" xfId="19199" xr:uid="{00000000-0005-0000-0000-00005E240000}"/>
    <cellStyle name="Standard 257 2 3 2 3 3 3 2 3 2" xfId="45671" xr:uid="{00000000-0005-0000-0000-00005F240000}"/>
    <cellStyle name="Standard 257 2 3 2 3 3 3 2 4" xfId="30230" xr:uid="{00000000-0005-0000-0000-000060240000}"/>
    <cellStyle name="Standard 257 2 3 2 3 3 3 3" xfId="6700" xr:uid="{00000000-0005-0000-0000-000061240000}"/>
    <cellStyle name="Standard 257 2 3 2 3 3 3 3 2" xfId="11110" xr:uid="{00000000-0005-0000-0000-000062240000}"/>
    <cellStyle name="Standard 257 2 3 2 3 3 3 3 2 2" xfId="24346" xr:uid="{00000000-0005-0000-0000-000063240000}"/>
    <cellStyle name="Standard 257 2 3 2 3 3 3 3 2 2 2" xfId="50818" xr:uid="{00000000-0005-0000-0000-000064240000}"/>
    <cellStyle name="Standard 257 2 3 2 3 3 3 3 2 3" xfId="37582" xr:uid="{00000000-0005-0000-0000-000065240000}"/>
    <cellStyle name="Standard 257 2 3 2 3 3 3 3 3" xfId="17729" xr:uid="{00000000-0005-0000-0000-000066240000}"/>
    <cellStyle name="Standard 257 2 3 2 3 3 3 3 3 2" xfId="44201" xr:uid="{00000000-0005-0000-0000-000067240000}"/>
    <cellStyle name="Standard 257 2 3 2 3 3 3 3 4" xfId="33172" xr:uid="{00000000-0005-0000-0000-000068240000}"/>
    <cellStyle name="Standard 257 2 3 2 3 3 3 4" xfId="8168" xr:uid="{00000000-0005-0000-0000-000069240000}"/>
    <cellStyle name="Standard 257 2 3 2 3 3 3 4 2" xfId="21404" xr:uid="{00000000-0005-0000-0000-00006A240000}"/>
    <cellStyle name="Standard 257 2 3 2 3 3 3 4 2 2" xfId="47876" xr:uid="{00000000-0005-0000-0000-00006B240000}"/>
    <cellStyle name="Standard 257 2 3 2 3 3 3 4 3" xfId="34640" xr:uid="{00000000-0005-0000-0000-00006C240000}"/>
    <cellStyle name="Standard 257 2 3 2 3 3 3 5" xfId="14787" xr:uid="{00000000-0005-0000-0000-00006D240000}"/>
    <cellStyle name="Standard 257 2 3 2 3 3 3 5 2" xfId="41259" xr:uid="{00000000-0005-0000-0000-00006E240000}"/>
    <cellStyle name="Standard 257 2 3 2 3 3 3 6" xfId="28760" xr:uid="{00000000-0005-0000-0000-00006F240000}"/>
    <cellStyle name="Standard 257 2 3 2 3 3 4" xfId="3024" xr:uid="{00000000-0005-0000-0000-000070240000}"/>
    <cellStyle name="Standard 257 2 3 2 3 3 4 2" xfId="11846" xr:uid="{00000000-0005-0000-0000-000071240000}"/>
    <cellStyle name="Standard 257 2 3 2 3 3 4 2 2" xfId="25082" xr:uid="{00000000-0005-0000-0000-000072240000}"/>
    <cellStyle name="Standard 257 2 3 2 3 3 4 2 2 2" xfId="51554" xr:uid="{00000000-0005-0000-0000-000073240000}"/>
    <cellStyle name="Standard 257 2 3 2 3 3 4 2 3" xfId="38318" xr:uid="{00000000-0005-0000-0000-000074240000}"/>
    <cellStyle name="Standard 257 2 3 2 3 3 4 3" xfId="18465" xr:uid="{00000000-0005-0000-0000-000075240000}"/>
    <cellStyle name="Standard 257 2 3 2 3 3 4 3 2" xfId="44937" xr:uid="{00000000-0005-0000-0000-000076240000}"/>
    <cellStyle name="Standard 257 2 3 2 3 3 4 4" xfId="29496" xr:uid="{00000000-0005-0000-0000-000077240000}"/>
    <cellStyle name="Standard 257 2 3 2 3 3 5" xfId="5229" xr:uid="{00000000-0005-0000-0000-000078240000}"/>
    <cellStyle name="Standard 257 2 3 2 3 3 5 2" xfId="9639" xr:uid="{00000000-0005-0000-0000-000079240000}"/>
    <cellStyle name="Standard 257 2 3 2 3 3 5 2 2" xfId="22875" xr:uid="{00000000-0005-0000-0000-00007A240000}"/>
    <cellStyle name="Standard 257 2 3 2 3 3 5 2 2 2" xfId="49347" xr:uid="{00000000-0005-0000-0000-00007B240000}"/>
    <cellStyle name="Standard 257 2 3 2 3 3 5 2 3" xfId="36111" xr:uid="{00000000-0005-0000-0000-00007C240000}"/>
    <cellStyle name="Standard 257 2 3 2 3 3 5 3" xfId="16258" xr:uid="{00000000-0005-0000-0000-00007D240000}"/>
    <cellStyle name="Standard 257 2 3 2 3 3 5 3 2" xfId="42730" xr:uid="{00000000-0005-0000-0000-00007E240000}"/>
    <cellStyle name="Standard 257 2 3 2 3 3 5 4" xfId="31701" xr:uid="{00000000-0005-0000-0000-00007F240000}"/>
    <cellStyle name="Standard 257 2 3 2 3 3 6" xfId="7434" xr:uid="{00000000-0005-0000-0000-000080240000}"/>
    <cellStyle name="Standard 257 2 3 2 3 3 6 2" xfId="20670" xr:uid="{00000000-0005-0000-0000-000081240000}"/>
    <cellStyle name="Standard 257 2 3 2 3 3 6 2 2" xfId="47142" xr:uid="{00000000-0005-0000-0000-000082240000}"/>
    <cellStyle name="Standard 257 2 3 2 3 3 6 3" xfId="33906" xr:uid="{00000000-0005-0000-0000-000083240000}"/>
    <cellStyle name="Standard 257 2 3 2 3 3 7" xfId="14053" xr:uid="{00000000-0005-0000-0000-000084240000}"/>
    <cellStyle name="Standard 257 2 3 2 3 3 7 2" xfId="40525" xr:uid="{00000000-0005-0000-0000-000085240000}"/>
    <cellStyle name="Standard 257 2 3 2 3 3 8" xfId="27289" xr:uid="{00000000-0005-0000-0000-000086240000}"/>
    <cellStyle name="Standard 257 2 3 2 3 4" xfId="1185" xr:uid="{00000000-0005-0000-0000-000087240000}"/>
    <cellStyle name="Standard 257 2 3 2 3 4 2" xfId="4128" xr:uid="{00000000-0005-0000-0000-000088240000}"/>
    <cellStyle name="Standard 257 2 3 2 3 4 2 2" xfId="12950" xr:uid="{00000000-0005-0000-0000-000089240000}"/>
    <cellStyle name="Standard 257 2 3 2 3 4 2 2 2" xfId="26186" xr:uid="{00000000-0005-0000-0000-00008A240000}"/>
    <cellStyle name="Standard 257 2 3 2 3 4 2 2 2 2" xfId="52658" xr:uid="{00000000-0005-0000-0000-00008B240000}"/>
    <cellStyle name="Standard 257 2 3 2 3 4 2 2 3" xfId="39422" xr:uid="{00000000-0005-0000-0000-00008C240000}"/>
    <cellStyle name="Standard 257 2 3 2 3 4 2 3" xfId="19569" xr:uid="{00000000-0005-0000-0000-00008D240000}"/>
    <cellStyle name="Standard 257 2 3 2 3 4 2 3 2" xfId="46041" xr:uid="{00000000-0005-0000-0000-00008E240000}"/>
    <cellStyle name="Standard 257 2 3 2 3 4 2 4" xfId="30600" xr:uid="{00000000-0005-0000-0000-00008F240000}"/>
    <cellStyle name="Standard 257 2 3 2 3 4 3" xfId="5599" xr:uid="{00000000-0005-0000-0000-000090240000}"/>
    <cellStyle name="Standard 257 2 3 2 3 4 3 2" xfId="10009" xr:uid="{00000000-0005-0000-0000-000091240000}"/>
    <cellStyle name="Standard 257 2 3 2 3 4 3 2 2" xfId="23245" xr:uid="{00000000-0005-0000-0000-000092240000}"/>
    <cellStyle name="Standard 257 2 3 2 3 4 3 2 2 2" xfId="49717" xr:uid="{00000000-0005-0000-0000-000093240000}"/>
    <cellStyle name="Standard 257 2 3 2 3 4 3 2 3" xfId="36481" xr:uid="{00000000-0005-0000-0000-000094240000}"/>
    <cellStyle name="Standard 257 2 3 2 3 4 3 3" xfId="16628" xr:uid="{00000000-0005-0000-0000-000095240000}"/>
    <cellStyle name="Standard 257 2 3 2 3 4 3 3 2" xfId="43100" xr:uid="{00000000-0005-0000-0000-000096240000}"/>
    <cellStyle name="Standard 257 2 3 2 3 4 3 4" xfId="32071" xr:uid="{00000000-0005-0000-0000-000097240000}"/>
    <cellStyle name="Standard 257 2 3 2 3 4 4" xfId="8538" xr:uid="{00000000-0005-0000-0000-000098240000}"/>
    <cellStyle name="Standard 257 2 3 2 3 4 4 2" xfId="21774" xr:uid="{00000000-0005-0000-0000-000099240000}"/>
    <cellStyle name="Standard 257 2 3 2 3 4 4 2 2" xfId="48246" xr:uid="{00000000-0005-0000-0000-00009A240000}"/>
    <cellStyle name="Standard 257 2 3 2 3 4 4 3" xfId="35010" xr:uid="{00000000-0005-0000-0000-00009B240000}"/>
    <cellStyle name="Standard 257 2 3 2 3 4 5" xfId="15157" xr:uid="{00000000-0005-0000-0000-00009C240000}"/>
    <cellStyle name="Standard 257 2 3 2 3 4 5 2" xfId="41629" xr:uid="{00000000-0005-0000-0000-00009D240000}"/>
    <cellStyle name="Standard 257 2 3 2 3 4 6" xfId="27659" xr:uid="{00000000-0005-0000-0000-00009E240000}"/>
    <cellStyle name="Standard 257 2 3 2 3 5" xfId="1921" xr:uid="{00000000-0005-0000-0000-00009F240000}"/>
    <cellStyle name="Standard 257 2 3 2 3 5 2" xfId="3392" xr:uid="{00000000-0005-0000-0000-0000A0240000}"/>
    <cellStyle name="Standard 257 2 3 2 3 5 2 2" xfId="12214" xr:uid="{00000000-0005-0000-0000-0000A1240000}"/>
    <cellStyle name="Standard 257 2 3 2 3 5 2 2 2" xfId="25450" xr:uid="{00000000-0005-0000-0000-0000A2240000}"/>
    <cellStyle name="Standard 257 2 3 2 3 5 2 2 2 2" xfId="51922" xr:uid="{00000000-0005-0000-0000-0000A3240000}"/>
    <cellStyle name="Standard 257 2 3 2 3 5 2 2 3" xfId="38686" xr:uid="{00000000-0005-0000-0000-0000A4240000}"/>
    <cellStyle name="Standard 257 2 3 2 3 5 2 3" xfId="18833" xr:uid="{00000000-0005-0000-0000-0000A5240000}"/>
    <cellStyle name="Standard 257 2 3 2 3 5 2 3 2" xfId="45305" xr:uid="{00000000-0005-0000-0000-0000A6240000}"/>
    <cellStyle name="Standard 257 2 3 2 3 5 2 4" xfId="29864" xr:uid="{00000000-0005-0000-0000-0000A7240000}"/>
    <cellStyle name="Standard 257 2 3 2 3 5 3" xfId="6334" xr:uid="{00000000-0005-0000-0000-0000A8240000}"/>
    <cellStyle name="Standard 257 2 3 2 3 5 3 2" xfId="10744" xr:uid="{00000000-0005-0000-0000-0000A9240000}"/>
    <cellStyle name="Standard 257 2 3 2 3 5 3 2 2" xfId="23980" xr:uid="{00000000-0005-0000-0000-0000AA240000}"/>
    <cellStyle name="Standard 257 2 3 2 3 5 3 2 2 2" xfId="50452" xr:uid="{00000000-0005-0000-0000-0000AB240000}"/>
    <cellStyle name="Standard 257 2 3 2 3 5 3 2 3" xfId="37216" xr:uid="{00000000-0005-0000-0000-0000AC240000}"/>
    <cellStyle name="Standard 257 2 3 2 3 5 3 3" xfId="17363" xr:uid="{00000000-0005-0000-0000-0000AD240000}"/>
    <cellStyle name="Standard 257 2 3 2 3 5 3 3 2" xfId="43835" xr:uid="{00000000-0005-0000-0000-0000AE240000}"/>
    <cellStyle name="Standard 257 2 3 2 3 5 3 4" xfId="32806" xr:uid="{00000000-0005-0000-0000-0000AF240000}"/>
    <cellStyle name="Standard 257 2 3 2 3 5 4" xfId="7802" xr:uid="{00000000-0005-0000-0000-0000B0240000}"/>
    <cellStyle name="Standard 257 2 3 2 3 5 4 2" xfId="21038" xr:uid="{00000000-0005-0000-0000-0000B1240000}"/>
    <cellStyle name="Standard 257 2 3 2 3 5 4 2 2" xfId="47510" xr:uid="{00000000-0005-0000-0000-0000B2240000}"/>
    <cellStyle name="Standard 257 2 3 2 3 5 4 3" xfId="34274" xr:uid="{00000000-0005-0000-0000-0000B3240000}"/>
    <cellStyle name="Standard 257 2 3 2 3 5 5" xfId="14421" xr:uid="{00000000-0005-0000-0000-0000B4240000}"/>
    <cellStyle name="Standard 257 2 3 2 3 5 5 2" xfId="40893" xr:uid="{00000000-0005-0000-0000-0000B5240000}"/>
    <cellStyle name="Standard 257 2 3 2 3 5 6" xfId="28394" xr:uid="{00000000-0005-0000-0000-0000B6240000}"/>
    <cellStyle name="Standard 257 2 3 2 3 6" xfId="2658" xr:uid="{00000000-0005-0000-0000-0000B7240000}"/>
    <cellStyle name="Standard 257 2 3 2 3 6 2" xfId="11480" xr:uid="{00000000-0005-0000-0000-0000B8240000}"/>
    <cellStyle name="Standard 257 2 3 2 3 6 2 2" xfId="24716" xr:uid="{00000000-0005-0000-0000-0000B9240000}"/>
    <cellStyle name="Standard 257 2 3 2 3 6 2 2 2" xfId="51188" xr:uid="{00000000-0005-0000-0000-0000BA240000}"/>
    <cellStyle name="Standard 257 2 3 2 3 6 2 3" xfId="37952" xr:uid="{00000000-0005-0000-0000-0000BB240000}"/>
    <cellStyle name="Standard 257 2 3 2 3 6 3" xfId="18099" xr:uid="{00000000-0005-0000-0000-0000BC240000}"/>
    <cellStyle name="Standard 257 2 3 2 3 6 3 2" xfId="44571" xr:uid="{00000000-0005-0000-0000-0000BD240000}"/>
    <cellStyle name="Standard 257 2 3 2 3 6 4" xfId="29130" xr:uid="{00000000-0005-0000-0000-0000BE240000}"/>
    <cellStyle name="Standard 257 2 3 2 3 7" xfId="4863" xr:uid="{00000000-0005-0000-0000-0000BF240000}"/>
    <cellStyle name="Standard 257 2 3 2 3 7 2" xfId="9273" xr:uid="{00000000-0005-0000-0000-0000C0240000}"/>
    <cellStyle name="Standard 257 2 3 2 3 7 2 2" xfId="22509" xr:uid="{00000000-0005-0000-0000-0000C1240000}"/>
    <cellStyle name="Standard 257 2 3 2 3 7 2 2 2" xfId="48981" xr:uid="{00000000-0005-0000-0000-0000C2240000}"/>
    <cellStyle name="Standard 257 2 3 2 3 7 2 3" xfId="35745" xr:uid="{00000000-0005-0000-0000-0000C3240000}"/>
    <cellStyle name="Standard 257 2 3 2 3 7 3" xfId="15892" xr:uid="{00000000-0005-0000-0000-0000C4240000}"/>
    <cellStyle name="Standard 257 2 3 2 3 7 3 2" xfId="42364" xr:uid="{00000000-0005-0000-0000-0000C5240000}"/>
    <cellStyle name="Standard 257 2 3 2 3 7 4" xfId="31335" xr:uid="{00000000-0005-0000-0000-0000C6240000}"/>
    <cellStyle name="Standard 257 2 3 2 3 8" xfId="7068" xr:uid="{00000000-0005-0000-0000-0000C7240000}"/>
    <cellStyle name="Standard 257 2 3 2 3 8 2" xfId="20304" xr:uid="{00000000-0005-0000-0000-0000C8240000}"/>
    <cellStyle name="Standard 257 2 3 2 3 8 2 2" xfId="46776" xr:uid="{00000000-0005-0000-0000-0000C9240000}"/>
    <cellStyle name="Standard 257 2 3 2 3 8 3" xfId="33540" xr:uid="{00000000-0005-0000-0000-0000CA240000}"/>
    <cellStyle name="Standard 257 2 3 2 3 9" xfId="13687" xr:uid="{00000000-0005-0000-0000-0000CB240000}"/>
    <cellStyle name="Standard 257 2 3 2 3 9 2" xfId="40159" xr:uid="{00000000-0005-0000-0000-0000CC240000}"/>
    <cellStyle name="Standard 257 2 3 2 4" xfId="502" xr:uid="{00000000-0005-0000-0000-0000CD240000}"/>
    <cellStyle name="Standard 257 2 3 2 4 2" xfId="891" xr:uid="{00000000-0005-0000-0000-0000CE240000}"/>
    <cellStyle name="Standard 257 2 3 2 4 2 2" xfId="1640" xr:uid="{00000000-0005-0000-0000-0000CF240000}"/>
    <cellStyle name="Standard 257 2 3 2 4 2 2 2" xfId="4583" xr:uid="{00000000-0005-0000-0000-0000D0240000}"/>
    <cellStyle name="Standard 257 2 3 2 4 2 2 2 2" xfId="13405" xr:uid="{00000000-0005-0000-0000-0000D1240000}"/>
    <cellStyle name="Standard 257 2 3 2 4 2 2 2 2 2" xfId="26641" xr:uid="{00000000-0005-0000-0000-0000D2240000}"/>
    <cellStyle name="Standard 257 2 3 2 4 2 2 2 2 2 2" xfId="53113" xr:uid="{00000000-0005-0000-0000-0000D3240000}"/>
    <cellStyle name="Standard 257 2 3 2 4 2 2 2 2 3" xfId="39877" xr:uid="{00000000-0005-0000-0000-0000D4240000}"/>
    <cellStyle name="Standard 257 2 3 2 4 2 2 2 3" xfId="20024" xr:uid="{00000000-0005-0000-0000-0000D5240000}"/>
    <cellStyle name="Standard 257 2 3 2 4 2 2 2 3 2" xfId="46496" xr:uid="{00000000-0005-0000-0000-0000D6240000}"/>
    <cellStyle name="Standard 257 2 3 2 4 2 2 2 4" xfId="31055" xr:uid="{00000000-0005-0000-0000-0000D7240000}"/>
    <cellStyle name="Standard 257 2 3 2 4 2 2 3" xfId="6054" xr:uid="{00000000-0005-0000-0000-0000D8240000}"/>
    <cellStyle name="Standard 257 2 3 2 4 2 2 3 2" xfId="10464" xr:uid="{00000000-0005-0000-0000-0000D9240000}"/>
    <cellStyle name="Standard 257 2 3 2 4 2 2 3 2 2" xfId="23700" xr:uid="{00000000-0005-0000-0000-0000DA240000}"/>
    <cellStyle name="Standard 257 2 3 2 4 2 2 3 2 2 2" xfId="50172" xr:uid="{00000000-0005-0000-0000-0000DB240000}"/>
    <cellStyle name="Standard 257 2 3 2 4 2 2 3 2 3" xfId="36936" xr:uid="{00000000-0005-0000-0000-0000DC240000}"/>
    <cellStyle name="Standard 257 2 3 2 4 2 2 3 3" xfId="17083" xr:uid="{00000000-0005-0000-0000-0000DD240000}"/>
    <cellStyle name="Standard 257 2 3 2 4 2 2 3 3 2" xfId="43555" xr:uid="{00000000-0005-0000-0000-0000DE240000}"/>
    <cellStyle name="Standard 257 2 3 2 4 2 2 3 4" xfId="32526" xr:uid="{00000000-0005-0000-0000-0000DF240000}"/>
    <cellStyle name="Standard 257 2 3 2 4 2 2 4" xfId="8993" xr:uid="{00000000-0005-0000-0000-0000E0240000}"/>
    <cellStyle name="Standard 257 2 3 2 4 2 2 4 2" xfId="22229" xr:uid="{00000000-0005-0000-0000-0000E1240000}"/>
    <cellStyle name="Standard 257 2 3 2 4 2 2 4 2 2" xfId="48701" xr:uid="{00000000-0005-0000-0000-0000E2240000}"/>
    <cellStyle name="Standard 257 2 3 2 4 2 2 4 3" xfId="35465" xr:uid="{00000000-0005-0000-0000-0000E3240000}"/>
    <cellStyle name="Standard 257 2 3 2 4 2 2 5" xfId="15612" xr:uid="{00000000-0005-0000-0000-0000E4240000}"/>
    <cellStyle name="Standard 257 2 3 2 4 2 2 5 2" xfId="42084" xr:uid="{00000000-0005-0000-0000-0000E5240000}"/>
    <cellStyle name="Standard 257 2 3 2 4 2 2 6" xfId="28114" xr:uid="{00000000-0005-0000-0000-0000E6240000}"/>
    <cellStyle name="Standard 257 2 3 2 4 2 3" xfId="2376" xr:uid="{00000000-0005-0000-0000-0000E7240000}"/>
    <cellStyle name="Standard 257 2 3 2 4 2 3 2" xfId="3847" xr:uid="{00000000-0005-0000-0000-0000E8240000}"/>
    <cellStyle name="Standard 257 2 3 2 4 2 3 2 2" xfId="12669" xr:uid="{00000000-0005-0000-0000-0000E9240000}"/>
    <cellStyle name="Standard 257 2 3 2 4 2 3 2 2 2" xfId="25905" xr:uid="{00000000-0005-0000-0000-0000EA240000}"/>
    <cellStyle name="Standard 257 2 3 2 4 2 3 2 2 2 2" xfId="52377" xr:uid="{00000000-0005-0000-0000-0000EB240000}"/>
    <cellStyle name="Standard 257 2 3 2 4 2 3 2 2 3" xfId="39141" xr:uid="{00000000-0005-0000-0000-0000EC240000}"/>
    <cellStyle name="Standard 257 2 3 2 4 2 3 2 3" xfId="19288" xr:uid="{00000000-0005-0000-0000-0000ED240000}"/>
    <cellStyle name="Standard 257 2 3 2 4 2 3 2 3 2" xfId="45760" xr:uid="{00000000-0005-0000-0000-0000EE240000}"/>
    <cellStyle name="Standard 257 2 3 2 4 2 3 2 4" xfId="30319" xr:uid="{00000000-0005-0000-0000-0000EF240000}"/>
    <cellStyle name="Standard 257 2 3 2 4 2 3 3" xfId="6789" xr:uid="{00000000-0005-0000-0000-0000F0240000}"/>
    <cellStyle name="Standard 257 2 3 2 4 2 3 3 2" xfId="11199" xr:uid="{00000000-0005-0000-0000-0000F1240000}"/>
    <cellStyle name="Standard 257 2 3 2 4 2 3 3 2 2" xfId="24435" xr:uid="{00000000-0005-0000-0000-0000F2240000}"/>
    <cellStyle name="Standard 257 2 3 2 4 2 3 3 2 2 2" xfId="50907" xr:uid="{00000000-0005-0000-0000-0000F3240000}"/>
    <cellStyle name="Standard 257 2 3 2 4 2 3 3 2 3" xfId="37671" xr:uid="{00000000-0005-0000-0000-0000F4240000}"/>
    <cellStyle name="Standard 257 2 3 2 4 2 3 3 3" xfId="17818" xr:uid="{00000000-0005-0000-0000-0000F5240000}"/>
    <cellStyle name="Standard 257 2 3 2 4 2 3 3 3 2" xfId="44290" xr:uid="{00000000-0005-0000-0000-0000F6240000}"/>
    <cellStyle name="Standard 257 2 3 2 4 2 3 3 4" xfId="33261" xr:uid="{00000000-0005-0000-0000-0000F7240000}"/>
    <cellStyle name="Standard 257 2 3 2 4 2 3 4" xfId="8257" xr:uid="{00000000-0005-0000-0000-0000F8240000}"/>
    <cellStyle name="Standard 257 2 3 2 4 2 3 4 2" xfId="21493" xr:uid="{00000000-0005-0000-0000-0000F9240000}"/>
    <cellStyle name="Standard 257 2 3 2 4 2 3 4 2 2" xfId="47965" xr:uid="{00000000-0005-0000-0000-0000FA240000}"/>
    <cellStyle name="Standard 257 2 3 2 4 2 3 4 3" xfId="34729" xr:uid="{00000000-0005-0000-0000-0000FB240000}"/>
    <cellStyle name="Standard 257 2 3 2 4 2 3 5" xfId="14876" xr:uid="{00000000-0005-0000-0000-0000FC240000}"/>
    <cellStyle name="Standard 257 2 3 2 4 2 3 5 2" xfId="41348" xr:uid="{00000000-0005-0000-0000-0000FD240000}"/>
    <cellStyle name="Standard 257 2 3 2 4 2 3 6" xfId="28849" xr:uid="{00000000-0005-0000-0000-0000FE240000}"/>
    <cellStyle name="Standard 257 2 3 2 4 2 4" xfId="3113" xr:uid="{00000000-0005-0000-0000-0000FF240000}"/>
    <cellStyle name="Standard 257 2 3 2 4 2 4 2" xfId="11935" xr:uid="{00000000-0005-0000-0000-000000250000}"/>
    <cellStyle name="Standard 257 2 3 2 4 2 4 2 2" xfId="25171" xr:uid="{00000000-0005-0000-0000-000001250000}"/>
    <cellStyle name="Standard 257 2 3 2 4 2 4 2 2 2" xfId="51643" xr:uid="{00000000-0005-0000-0000-000002250000}"/>
    <cellStyle name="Standard 257 2 3 2 4 2 4 2 3" xfId="38407" xr:uid="{00000000-0005-0000-0000-000003250000}"/>
    <cellStyle name="Standard 257 2 3 2 4 2 4 3" xfId="18554" xr:uid="{00000000-0005-0000-0000-000004250000}"/>
    <cellStyle name="Standard 257 2 3 2 4 2 4 3 2" xfId="45026" xr:uid="{00000000-0005-0000-0000-000005250000}"/>
    <cellStyle name="Standard 257 2 3 2 4 2 4 4" xfId="29585" xr:uid="{00000000-0005-0000-0000-000006250000}"/>
    <cellStyle name="Standard 257 2 3 2 4 2 5" xfId="5318" xr:uid="{00000000-0005-0000-0000-000007250000}"/>
    <cellStyle name="Standard 257 2 3 2 4 2 5 2" xfId="9728" xr:uid="{00000000-0005-0000-0000-000008250000}"/>
    <cellStyle name="Standard 257 2 3 2 4 2 5 2 2" xfId="22964" xr:uid="{00000000-0005-0000-0000-000009250000}"/>
    <cellStyle name="Standard 257 2 3 2 4 2 5 2 2 2" xfId="49436" xr:uid="{00000000-0005-0000-0000-00000A250000}"/>
    <cellStyle name="Standard 257 2 3 2 4 2 5 2 3" xfId="36200" xr:uid="{00000000-0005-0000-0000-00000B250000}"/>
    <cellStyle name="Standard 257 2 3 2 4 2 5 3" xfId="16347" xr:uid="{00000000-0005-0000-0000-00000C250000}"/>
    <cellStyle name="Standard 257 2 3 2 4 2 5 3 2" xfId="42819" xr:uid="{00000000-0005-0000-0000-00000D250000}"/>
    <cellStyle name="Standard 257 2 3 2 4 2 5 4" xfId="31790" xr:uid="{00000000-0005-0000-0000-00000E250000}"/>
    <cellStyle name="Standard 257 2 3 2 4 2 6" xfId="7523" xr:uid="{00000000-0005-0000-0000-00000F250000}"/>
    <cellStyle name="Standard 257 2 3 2 4 2 6 2" xfId="20759" xr:uid="{00000000-0005-0000-0000-000010250000}"/>
    <cellStyle name="Standard 257 2 3 2 4 2 6 2 2" xfId="47231" xr:uid="{00000000-0005-0000-0000-000011250000}"/>
    <cellStyle name="Standard 257 2 3 2 4 2 6 3" xfId="33995" xr:uid="{00000000-0005-0000-0000-000012250000}"/>
    <cellStyle name="Standard 257 2 3 2 4 2 7" xfId="14142" xr:uid="{00000000-0005-0000-0000-000013250000}"/>
    <cellStyle name="Standard 257 2 3 2 4 2 7 2" xfId="40614" xr:uid="{00000000-0005-0000-0000-000014250000}"/>
    <cellStyle name="Standard 257 2 3 2 4 2 8" xfId="27378" xr:uid="{00000000-0005-0000-0000-000015250000}"/>
    <cellStyle name="Standard 257 2 3 2 4 3" xfId="1274" xr:uid="{00000000-0005-0000-0000-000016250000}"/>
    <cellStyle name="Standard 257 2 3 2 4 3 2" xfId="4217" xr:uid="{00000000-0005-0000-0000-000017250000}"/>
    <cellStyle name="Standard 257 2 3 2 4 3 2 2" xfId="13039" xr:uid="{00000000-0005-0000-0000-000018250000}"/>
    <cellStyle name="Standard 257 2 3 2 4 3 2 2 2" xfId="26275" xr:uid="{00000000-0005-0000-0000-000019250000}"/>
    <cellStyle name="Standard 257 2 3 2 4 3 2 2 2 2" xfId="52747" xr:uid="{00000000-0005-0000-0000-00001A250000}"/>
    <cellStyle name="Standard 257 2 3 2 4 3 2 2 3" xfId="39511" xr:uid="{00000000-0005-0000-0000-00001B250000}"/>
    <cellStyle name="Standard 257 2 3 2 4 3 2 3" xfId="19658" xr:uid="{00000000-0005-0000-0000-00001C250000}"/>
    <cellStyle name="Standard 257 2 3 2 4 3 2 3 2" xfId="46130" xr:uid="{00000000-0005-0000-0000-00001D250000}"/>
    <cellStyle name="Standard 257 2 3 2 4 3 2 4" xfId="30689" xr:uid="{00000000-0005-0000-0000-00001E250000}"/>
    <cellStyle name="Standard 257 2 3 2 4 3 3" xfId="5688" xr:uid="{00000000-0005-0000-0000-00001F250000}"/>
    <cellStyle name="Standard 257 2 3 2 4 3 3 2" xfId="10098" xr:uid="{00000000-0005-0000-0000-000020250000}"/>
    <cellStyle name="Standard 257 2 3 2 4 3 3 2 2" xfId="23334" xr:uid="{00000000-0005-0000-0000-000021250000}"/>
    <cellStyle name="Standard 257 2 3 2 4 3 3 2 2 2" xfId="49806" xr:uid="{00000000-0005-0000-0000-000022250000}"/>
    <cellStyle name="Standard 257 2 3 2 4 3 3 2 3" xfId="36570" xr:uid="{00000000-0005-0000-0000-000023250000}"/>
    <cellStyle name="Standard 257 2 3 2 4 3 3 3" xfId="16717" xr:uid="{00000000-0005-0000-0000-000024250000}"/>
    <cellStyle name="Standard 257 2 3 2 4 3 3 3 2" xfId="43189" xr:uid="{00000000-0005-0000-0000-000025250000}"/>
    <cellStyle name="Standard 257 2 3 2 4 3 3 4" xfId="32160" xr:uid="{00000000-0005-0000-0000-000026250000}"/>
    <cellStyle name="Standard 257 2 3 2 4 3 4" xfId="8627" xr:uid="{00000000-0005-0000-0000-000027250000}"/>
    <cellStyle name="Standard 257 2 3 2 4 3 4 2" xfId="21863" xr:uid="{00000000-0005-0000-0000-000028250000}"/>
    <cellStyle name="Standard 257 2 3 2 4 3 4 2 2" xfId="48335" xr:uid="{00000000-0005-0000-0000-000029250000}"/>
    <cellStyle name="Standard 257 2 3 2 4 3 4 3" xfId="35099" xr:uid="{00000000-0005-0000-0000-00002A250000}"/>
    <cellStyle name="Standard 257 2 3 2 4 3 5" xfId="15246" xr:uid="{00000000-0005-0000-0000-00002B250000}"/>
    <cellStyle name="Standard 257 2 3 2 4 3 5 2" xfId="41718" xr:uid="{00000000-0005-0000-0000-00002C250000}"/>
    <cellStyle name="Standard 257 2 3 2 4 3 6" xfId="27748" xr:uid="{00000000-0005-0000-0000-00002D250000}"/>
    <cellStyle name="Standard 257 2 3 2 4 4" xfId="2010" xr:uid="{00000000-0005-0000-0000-00002E250000}"/>
    <cellStyle name="Standard 257 2 3 2 4 4 2" xfId="3481" xr:uid="{00000000-0005-0000-0000-00002F250000}"/>
    <cellStyle name="Standard 257 2 3 2 4 4 2 2" xfId="12303" xr:uid="{00000000-0005-0000-0000-000030250000}"/>
    <cellStyle name="Standard 257 2 3 2 4 4 2 2 2" xfId="25539" xr:uid="{00000000-0005-0000-0000-000031250000}"/>
    <cellStyle name="Standard 257 2 3 2 4 4 2 2 2 2" xfId="52011" xr:uid="{00000000-0005-0000-0000-000032250000}"/>
    <cellStyle name="Standard 257 2 3 2 4 4 2 2 3" xfId="38775" xr:uid="{00000000-0005-0000-0000-000033250000}"/>
    <cellStyle name="Standard 257 2 3 2 4 4 2 3" xfId="18922" xr:uid="{00000000-0005-0000-0000-000034250000}"/>
    <cellStyle name="Standard 257 2 3 2 4 4 2 3 2" xfId="45394" xr:uid="{00000000-0005-0000-0000-000035250000}"/>
    <cellStyle name="Standard 257 2 3 2 4 4 2 4" xfId="29953" xr:uid="{00000000-0005-0000-0000-000036250000}"/>
    <cellStyle name="Standard 257 2 3 2 4 4 3" xfId="6423" xr:uid="{00000000-0005-0000-0000-000037250000}"/>
    <cellStyle name="Standard 257 2 3 2 4 4 3 2" xfId="10833" xr:uid="{00000000-0005-0000-0000-000038250000}"/>
    <cellStyle name="Standard 257 2 3 2 4 4 3 2 2" xfId="24069" xr:uid="{00000000-0005-0000-0000-000039250000}"/>
    <cellStyle name="Standard 257 2 3 2 4 4 3 2 2 2" xfId="50541" xr:uid="{00000000-0005-0000-0000-00003A250000}"/>
    <cellStyle name="Standard 257 2 3 2 4 4 3 2 3" xfId="37305" xr:uid="{00000000-0005-0000-0000-00003B250000}"/>
    <cellStyle name="Standard 257 2 3 2 4 4 3 3" xfId="17452" xr:uid="{00000000-0005-0000-0000-00003C250000}"/>
    <cellStyle name="Standard 257 2 3 2 4 4 3 3 2" xfId="43924" xr:uid="{00000000-0005-0000-0000-00003D250000}"/>
    <cellStyle name="Standard 257 2 3 2 4 4 3 4" xfId="32895" xr:uid="{00000000-0005-0000-0000-00003E250000}"/>
    <cellStyle name="Standard 257 2 3 2 4 4 4" xfId="7891" xr:uid="{00000000-0005-0000-0000-00003F250000}"/>
    <cellStyle name="Standard 257 2 3 2 4 4 4 2" xfId="21127" xr:uid="{00000000-0005-0000-0000-000040250000}"/>
    <cellStyle name="Standard 257 2 3 2 4 4 4 2 2" xfId="47599" xr:uid="{00000000-0005-0000-0000-000041250000}"/>
    <cellStyle name="Standard 257 2 3 2 4 4 4 3" xfId="34363" xr:uid="{00000000-0005-0000-0000-000042250000}"/>
    <cellStyle name="Standard 257 2 3 2 4 4 5" xfId="14510" xr:uid="{00000000-0005-0000-0000-000043250000}"/>
    <cellStyle name="Standard 257 2 3 2 4 4 5 2" xfId="40982" xr:uid="{00000000-0005-0000-0000-000044250000}"/>
    <cellStyle name="Standard 257 2 3 2 4 4 6" xfId="28483" xr:uid="{00000000-0005-0000-0000-000045250000}"/>
    <cellStyle name="Standard 257 2 3 2 4 5" xfId="2747" xr:uid="{00000000-0005-0000-0000-000046250000}"/>
    <cellStyle name="Standard 257 2 3 2 4 5 2" xfId="11569" xr:uid="{00000000-0005-0000-0000-000047250000}"/>
    <cellStyle name="Standard 257 2 3 2 4 5 2 2" xfId="24805" xr:uid="{00000000-0005-0000-0000-000048250000}"/>
    <cellStyle name="Standard 257 2 3 2 4 5 2 2 2" xfId="51277" xr:uid="{00000000-0005-0000-0000-000049250000}"/>
    <cellStyle name="Standard 257 2 3 2 4 5 2 3" xfId="38041" xr:uid="{00000000-0005-0000-0000-00004A250000}"/>
    <cellStyle name="Standard 257 2 3 2 4 5 3" xfId="18188" xr:uid="{00000000-0005-0000-0000-00004B250000}"/>
    <cellStyle name="Standard 257 2 3 2 4 5 3 2" xfId="44660" xr:uid="{00000000-0005-0000-0000-00004C250000}"/>
    <cellStyle name="Standard 257 2 3 2 4 5 4" xfId="29219" xr:uid="{00000000-0005-0000-0000-00004D250000}"/>
    <cellStyle name="Standard 257 2 3 2 4 6" xfId="4952" xr:uid="{00000000-0005-0000-0000-00004E250000}"/>
    <cellStyle name="Standard 257 2 3 2 4 6 2" xfId="9362" xr:uid="{00000000-0005-0000-0000-00004F250000}"/>
    <cellStyle name="Standard 257 2 3 2 4 6 2 2" xfId="22598" xr:uid="{00000000-0005-0000-0000-000050250000}"/>
    <cellStyle name="Standard 257 2 3 2 4 6 2 2 2" xfId="49070" xr:uid="{00000000-0005-0000-0000-000051250000}"/>
    <cellStyle name="Standard 257 2 3 2 4 6 2 3" xfId="35834" xr:uid="{00000000-0005-0000-0000-000052250000}"/>
    <cellStyle name="Standard 257 2 3 2 4 6 3" xfId="15981" xr:uid="{00000000-0005-0000-0000-000053250000}"/>
    <cellStyle name="Standard 257 2 3 2 4 6 3 2" xfId="42453" xr:uid="{00000000-0005-0000-0000-000054250000}"/>
    <cellStyle name="Standard 257 2 3 2 4 6 4" xfId="31424" xr:uid="{00000000-0005-0000-0000-000055250000}"/>
    <cellStyle name="Standard 257 2 3 2 4 7" xfId="7157" xr:uid="{00000000-0005-0000-0000-000056250000}"/>
    <cellStyle name="Standard 257 2 3 2 4 7 2" xfId="20393" xr:uid="{00000000-0005-0000-0000-000057250000}"/>
    <cellStyle name="Standard 257 2 3 2 4 7 2 2" xfId="46865" xr:uid="{00000000-0005-0000-0000-000058250000}"/>
    <cellStyle name="Standard 257 2 3 2 4 7 3" xfId="33629" xr:uid="{00000000-0005-0000-0000-000059250000}"/>
    <cellStyle name="Standard 257 2 3 2 4 8" xfId="13776" xr:uid="{00000000-0005-0000-0000-00005A250000}"/>
    <cellStyle name="Standard 257 2 3 2 4 8 2" xfId="40248" xr:uid="{00000000-0005-0000-0000-00005B250000}"/>
    <cellStyle name="Standard 257 2 3 2 4 9" xfId="27012" xr:uid="{00000000-0005-0000-0000-00005C250000}"/>
    <cellStyle name="Standard 257 2 3 2 5" xfId="637" xr:uid="{00000000-0005-0000-0000-00005D250000}"/>
    <cellStyle name="Standard 257 2 3 2 5 2" xfId="1026" xr:uid="{00000000-0005-0000-0000-00005E250000}"/>
    <cellStyle name="Standard 257 2 3 2 5 2 2" xfId="1775" xr:uid="{00000000-0005-0000-0000-00005F250000}"/>
    <cellStyle name="Standard 257 2 3 2 5 2 2 2" xfId="4718" xr:uid="{00000000-0005-0000-0000-000060250000}"/>
    <cellStyle name="Standard 257 2 3 2 5 2 2 2 2" xfId="13540" xr:uid="{00000000-0005-0000-0000-000061250000}"/>
    <cellStyle name="Standard 257 2 3 2 5 2 2 2 2 2" xfId="26776" xr:uid="{00000000-0005-0000-0000-000062250000}"/>
    <cellStyle name="Standard 257 2 3 2 5 2 2 2 2 2 2" xfId="53248" xr:uid="{00000000-0005-0000-0000-000063250000}"/>
    <cellStyle name="Standard 257 2 3 2 5 2 2 2 2 3" xfId="40012" xr:uid="{00000000-0005-0000-0000-000064250000}"/>
    <cellStyle name="Standard 257 2 3 2 5 2 2 2 3" xfId="20159" xr:uid="{00000000-0005-0000-0000-000065250000}"/>
    <cellStyle name="Standard 257 2 3 2 5 2 2 2 3 2" xfId="46631" xr:uid="{00000000-0005-0000-0000-000066250000}"/>
    <cellStyle name="Standard 257 2 3 2 5 2 2 2 4" xfId="31190" xr:uid="{00000000-0005-0000-0000-000067250000}"/>
    <cellStyle name="Standard 257 2 3 2 5 2 2 3" xfId="6189" xr:uid="{00000000-0005-0000-0000-000068250000}"/>
    <cellStyle name="Standard 257 2 3 2 5 2 2 3 2" xfId="10599" xr:uid="{00000000-0005-0000-0000-000069250000}"/>
    <cellStyle name="Standard 257 2 3 2 5 2 2 3 2 2" xfId="23835" xr:uid="{00000000-0005-0000-0000-00006A250000}"/>
    <cellStyle name="Standard 257 2 3 2 5 2 2 3 2 2 2" xfId="50307" xr:uid="{00000000-0005-0000-0000-00006B250000}"/>
    <cellStyle name="Standard 257 2 3 2 5 2 2 3 2 3" xfId="37071" xr:uid="{00000000-0005-0000-0000-00006C250000}"/>
    <cellStyle name="Standard 257 2 3 2 5 2 2 3 3" xfId="17218" xr:uid="{00000000-0005-0000-0000-00006D250000}"/>
    <cellStyle name="Standard 257 2 3 2 5 2 2 3 3 2" xfId="43690" xr:uid="{00000000-0005-0000-0000-00006E250000}"/>
    <cellStyle name="Standard 257 2 3 2 5 2 2 3 4" xfId="32661" xr:uid="{00000000-0005-0000-0000-00006F250000}"/>
    <cellStyle name="Standard 257 2 3 2 5 2 2 4" xfId="9128" xr:uid="{00000000-0005-0000-0000-000070250000}"/>
    <cellStyle name="Standard 257 2 3 2 5 2 2 4 2" xfId="22364" xr:uid="{00000000-0005-0000-0000-000071250000}"/>
    <cellStyle name="Standard 257 2 3 2 5 2 2 4 2 2" xfId="48836" xr:uid="{00000000-0005-0000-0000-000072250000}"/>
    <cellStyle name="Standard 257 2 3 2 5 2 2 4 3" xfId="35600" xr:uid="{00000000-0005-0000-0000-000073250000}"/>
    <cellStyle name="Standard 257 2 3 2 5 2 2 5" xfId="15747" xr:uid="{00000000-0005-0000-0000-000074250000}"/>
    <cellStyle name="Standard 257 2 3 2 5 2 2 5 2" xfId="42219" xr:uid="{00000000-0005-0000-0000-000075250000}"/>
    <cellStyle name="Standard 257 2 3 2 5 2 2 6" xfId="28249" xr:uid="{00000000-0005-0000-0000-000076250000}"/>
    <cellStyle name="Standard 257 2 3 2 5 2 3" xfId="2511" xr:uid="{00000000-0005-0000-0000-000077250000}"/>
    <cellStyle name="Standard 257 2 3 2 5 2 3 2" xfId="3982" xr:uid="{00000000-0005-0000-0000-000078250000}"/>
    <cellStyle name="Standard 257 2 3 2 5 2 3 2 2" xfId="12804" xr:uid="{00000000-0005-0000-0000-000079250000}"/>
    <cellStyle name="Standard 257 2 3 2 5 2 3 2 2 2" xfId="26040" xr:uid="{00000000-0005-0000-0000-00007A250000}"/>
    <cellStyle name="Standard 257 2 3 2 5 2 3 2 2 2 2" xfId="52512" xr:uid="{00000000-0005-0000-0000-00007B250000}"/>
    <cellStyle name="Standard 257 2 3 2 5 2 3 2 2 3" xfId="39276" xr:uid="{00000000-0005-0000-0000-00007C250000}"/>
    <cellStyle name="Standard 257 2 3 2 5 2 3 2 3" xfId="19423" xr:uid="{00000000-0005-0000-0000-00007D250000}"/>
    <cellStyle name="Standard 257 2 3 2 5 2 3 2 3 2" xfId="45895" xr:uid="{00000000-0005-0000-0000-00007E250000}"/>
    <cellStyle name="Standard 257 2 3 2 5 2 3 2 4" xfId="30454" xr:uid="{00000000-0005-0000-0000-00007F250000}"/>
    <cellStyle name="Standard 257 2 3 2 5 2 3 3" xfId="6924" xr:uid="{00000000-0005-0000-0000-000080250000}"/>
    <cellStyle name="Standard 257 2 3 2 5 2 3 3 2" xfId="11334" xr:uid="{00000000-0005-0000-0000-000081250000}"/>
    <cellStyle name="Standard 257 2 3 2 5 2 3 3 2 2" xfId="24570" xr:uid="{00000000-0005-0000-0000-000082250000}"/>
    <cellStyle name="Standard 257 2 3 2 5 2 3 3 2 2 2" xfId="51042" xr:uid="{00000000-0005-0000-0000-000083250000}"/>
    <cellStyle name="Standard 257 2 3 2 5 2 3 3 2 3" xfId="37806" xr:uid="{00000000-0005-0000-0000-000084250000}"/>
    <cellStyle name="Standard 257 2 3 2 5 2 3 3 3" xfId="17953" xr:uid="{00000000-0005-0000-0000-000085250000}"/>
    <cellStyle name="Standard 257 2 3 2 5 2 3 3 3 2" xfId="44425" xr:uid="{00000000-0005-0000-0000-000086250000}"/>
    <cellStyle name="Standard 257 2 3 2 5 2 3 3 4" xfId="33396" xr:uid="{00000000-0005-0000-0000-000087250000}"/>
    <cellStyle name="Standard 257 2 3 2 5 2 3 4" xfId="8392" xr:uid="{00000000-0005-0000-0000-000088250000}"/>
    <cellStyle name="Standard 257 2 3 2 5 2 3 4 2" xfId="21628" xr:uid="{00000000-0005-0000-0000-000089250000}"/>
    <cellStyle name="Standard 257 2 3 2 5 2 3 4 2 2" xfId="48100" xr:uid="{00000000-0005-0000-0000-00008A250000}"/>
    <cellStyle name="Standard 257 2 3 2 5 2 3 4 3" xfId="34864" xr:uid="{00000000-0005-0000-0000-00008B250000}"/>
    <cellStyle name="Standard 257 2 3 2 5 2 3 5" xfId="15011" xr:uid="{00000000-0005-0000-0000-00008C250000}"/>
    <cellStyle name="Standard 257 2 3 2 5 2 3 5 2" xfId="41483" xr:uid="{00000000-0005-0000-0000-00008D250000}"/>
    <cellStyle name="Standard 257 2 3 2 5 2 3 6" xfId="28984" xr:uid="{00000000-0005-0000-0000-00008E250000}"/>
    <cellStyle name="Standard 257 2 3 2 5 2 4" xfId="3248" xr:uid="{00000000-0005-0000-0000-00008F250000}"/>
    <cellStyle name="Standard 257 2 3 2 5 2 4 2" xfId="12070" xr:uid="{00000000-0005-0000-0000-000090250000}"/>
    <cellStyle name="Standard 257 2 3 2 5 2 4 2 2" xfId="25306" xr:uid="{00000000-0005-0000-0000-000091250000}"/>
    <cellStyle name="Standard 257 2 3 2 5 2 4 2 2 2" xfId="51778" xr:uid="{00000000-0005-0000-0000-000092250000}"/>
    <cellStyle name="Standard 257 2 3 2 5 2 4 2 3" xfId="38542" xr:uid="{00000000-0005-0000-0000-000093250000}"/>
    <cellStyle name="Standard 257 2 3 2 5 2 4 3" xfId="18689" xr:uid="{00000000-0005-0000-0000-000094250000}"/>
    <cellStyle name="Standard 257 2 3 2 5 2 4 3 2" xfId="45161" xr:uid="{00000000-0005-0000-0000-000095250000}"/>
    <cellStyle name="Standard 257 2 3 2 5 2 4 4" xfId="29720" xr:uid="{00000000-0005-0000-0000-000096250000}"/>
    <cellStyle name="Standard 257 2 3 2 5 2 5" xfId="5453" xr:uid="{00000000-0005-0000-0000-000097250000}"/>
    <cellStyle name="Standard 257 2 3 2 5 2 5 2" xfId="9863" xr:uid="{00000000-0005-0000-0000-000098250000}"/>
    <cellStyle name="Standard 257 2 3 2 5 2 5 2 2" xfId="23099" xr:uid="{00000000-0005-0000-0000-000099250000}"/>
    <cellStyle name="Standard 257 2 3 2 5 2 5 2 2 2" xfId="49571" xr:uid="{00000000-0005-0000-0000-00009A250000}"/>
    <cellStyle name="Standard 257 2 3 2 5 2 5 2 3" xfId="36335" xr:uid="{00000000-0005-0000-0000-00009B250000}"/>
    <cellStyle name="Standard 257 2 3 2 5 2 5 3" xfId="16482" xr:uid="{00000000-0005-0000-0000-00009C250000}"/>
    <cellStyle name="Standard 257 2 3 2 5 2 5 3 2" xfId="42954" xr:uid="{00000000-0005-0000-0000-00009D250000}"/>
    <cellStyle name="Standard 257 2 3 2 5 2 5 4" xfId="31925" xr:uid="{00000000-0005-0000-0000-00009E250000}"/>
    <cellStyle name="Standard 257 2 3 2 5 2 6" xfId="7658" xr:uid="{00000000-0005-0000-0000-00009F250000}"/>
    <cellStyle name="Standard 257 2 3 2 5 2 6 2" xfId="20894" xr:uid="{00000000-0005-0000-0000-0000A0250000}"/>
    <cellStyle name="Standard 257 2 3 2 5 2 6 2 2" xfId="47366" xr:uid="{00000000-0005-0000-0000-0000A1250000}"/>
    <cellStyle name="Standard 257 2 3 2 5 2 6 3" xfId="34130" xr:uid="{00000000-0005-0000-0000-0000A2250000}"/>
    <cellStyle name="Standard 257 2 3 2 5 2 7" xfId="14277" xr:uid="{00000000-0005-0000-0000-0000A3250000}"/>
    <cellStyle name="Standard 257 2 3 2 5 2 7 2" xfId="40749" xr:uid="{00000000-0005-0000-0000-0000A4250000}"/>
    <cellStyle name="Standard 257 2 3 2 5 2 8" xfId="27513" xr:uid="{00000000-0005-0000-0000-0000A5250000}"/>
    <cellStyle name="Standard 257 2 3 2 5 3" xfId="1409" xr:uid="{00000000-0005-0000-0000-0000A6250000}"/>
    <cellStyle name="Standard 257 2 3 2 5 3 2" xfId="4352" xr:uid="{00000000-0005-0000-0000-0000A7250000}"/>
    <cellStyle name="Standard 257 2 3 2 5 3 2 2" xfId="13174" xr:uid="{00000000-0005-0000-0000-0000A8250000}"/>
    <cellStyle name="Standard 257 2 3 2 5 3 2 2 2" xfId="26410" xr:uid="{00000000-0005-0000-0000-0000A9250000}"/>
    <cellStyle name="Standard 257 2 3 2 5 3 2 2 2 2" xfId="52882" xr:uid="{00000000-0005-0000-0000-0000AA250000}"/>
    <cellStyle name="Standard 257 2 3 2 5 3 2 2 3" xfId="39646" xr:uid="{00000000-0005-0000-0000-0000AB250000}"/>
    <cellStyle name="Standard 257 2 3 2 5 3 2 3" xfId="19793" xr:uid="{00000000-0005-0000-0000-0000AC250000}"/>
    <cellStyle name="Standard 257 2 3 2 5 3 2 3 2" xfId="46265" xr:uid="{00000000-0005-0000-0000-0000AD250000}"/>
    <cellStyle name="Standard 257 2 3 2 5 3 2 4" xfId="30824" xr:uid="{00000000-0005-0000-0000-0000AE250000}"/>
    <cellStyle name="Standard 257 2 3 2 5 3 3" xfId="5823" xr:uid="{00000000-0005-0000-0000-0000AF250000}"/>
    <cellStyle name="Standard 257 2 3 2 5 3 3 2" xfId="10233" xr:uid="{00000000-0005-0000-0000-0000B0250000}"/>
    <cellStyle name="Standard 257 2 3 2 5 3 3 2 2" xfId="23469" xr:uid="{00000000-0005-0000-0000-0000B1250000}"/>
    <cellStyle name="Standard 257 2 3 2 5 3 3 2 2 2" xfId="49941" xr:uid="{00000000-0005-0000-0000-0000B2250000}"/>
    <cellStyle name="Standard 257 2 3 2 5 3 3 2 3" xfId="36705" xr:uid="{00000000-0005-0000-0000-0000B3250000}"/>
    <cellStyle name="Standard 257 2 3 2 5 3 3 3" xfId="16852" xr:uid="{00000000-0005-0000-0000-0000B4250000}"/>
    <cellStyle name="Standard 257 2 3 2 5 3 3 3 2" xfId="43324" xr:uid="{00000000-0005-0000-0000-0000B5250000}"/>
    <cellStyle name="Standard 257 2 3 2 5 3 3 4" xfId="32295" xr:uid="{00000000-0005-0000-0000-0000B6250000}"/>
    <cellStyle name="Standard 257 2 3 2 5 3 4" xfId="8762" xr:uid="{00000000-0005-0000-0000-0000B7250000}"/>
    <cellStyle name="Standard 257 2 3 2 5 3 4 2" xfId="21998" xr:uid="{00000000-0005-0000-0000-0000B8250000}"/>
    <cellStyle name="Standard 257 2 3 2 5 3 4 2 2" xfId="48470" xr:uid="{00000000-0005-0000-0000-0000B9250000}"/>
    <cellStyle name="Standard 257 2 3 2 5 3 4 3" xfId="35234" xr:uid="{00000000-0005-0000-0000-0000BA250000}"/>
    <cellStyle name="Standard 257 2 3 2 5 3 5" xfId="15381" xr:uid="{00000000-0005-0000-0000-0000BB250000}"/>
    <cellStyle name="Standard 257 2 3 2 5 3 5 2" xfId="41853" xr:uid="{00000000-0005-0000-0000-0000BC250000}"/>
    <cellStyle name="Standard 257 2 3 2 5 3 6" xfId="27883" xr:uid="{00000000-0005-0000-0000-0000BD250000}"/>
    <cellStyle name="Standard 257 2 3 2 5 4" xfId="2145" xr:uid="{00000000-0005-0000-0000-0000BE250000}"/>
    <cellStyle name="Standard 257 2 3 2 5 4 2" xfId="3616" xr:uid="{00000000-0005-0000-0000-0000BF250000}"/>
    <cellStyle name="Standard 257 2 3 2 5 4 2 2" xfId="12438" xr:uid="{00000000-0005-0000-0000-0000C0250000}"/>
    <cellStyle name="Standard 257 2 3 2 5 4 2 2 2" xfId="25674" xr:uid="{00000000-0005-0000-0000-0000C1250000}"/>
    <cellStyle name="Standard 257 2 3 2 5 4 2 2 2 2" xfId="52146" xr:uid="{00000000-0005-0000-0000-0000C2250000}"/>
    <cellStyle name="Standard 257 2 3 2 5 4 2 2 3" xfId="38910" xr:uid="{00000000-0005-0000-0000-0000C3250000}"/>
    <cellStyle name="Standard 257 2 3 2 5 4 2 3" xfId="19057" xr:uid="{00000000-0005-0000-0000-0000C4250000}"/>
    <cellStyle name="Standard 257 2 3 2 5 4 2 3 2" xfId="45529" xr:uid="{00000000-0005-0000-0000-0000C5250000}"/>
    <cellStyle name="Standard 257 2 3 2 5 4 2 4" xfId="30088" xr:uid="{00000000-0005-0000-0000-0000C6250000}"/>
    <cellStyle name="Standard 257 2 3 2 5 4 3" xfId="6558" xr:uid="{00000000-0005-0000-0000-0000C7250000}"/>
    <cellStyle name="Standard 257 2 3 2 5 4 3 2" xfId="10968" xr:uid="{00000000-0005-0000-0000-0000C8250000}"/>
    <cellStyle name="Standard 257 2 3 2 5 4 3 2 2" xfId="24204" xr:uid="{00000000-0005-0000-0000-0000C9250000}"/>
    <cellStyle name="Standard 257 2 3 2 5 4 3 2 2 2" xfId="50676" xr:uid="{00000000-0005-0000-0000-0000CA250000}"/>
    <cellStyle name="Standard 257 2 3 2 5 4 3 2 3" xfId="37440" xr:uid="{00000000-0005-0000-0000-0000CB250000}"/>
    <cellStyle name="Standard 257 2 3 2 5 4 3 3" xfId="17587" xr:uid="{00000000-0005-0000-0000-0000CC250000}"/>
    <cellStyle name="Standard 257 2 3 2 5 4 3 3 2" xfId="44059" xr:uid="{00000000-0005-0000-0000-0000CD250000}"/>
    <cellStyle name="Standard 257 2 3 2 5 4 3 4" xfId="33030" xr:uid="{00000000-0005-0000-0000-0000CE250000}"/>
    <cellStyle name="Standard 257 2 3 2 5 4 4" xfId="8026" xr:uid="{00000000-0005-0000-0000-0000CF250000}"/>
    <cellStyle name="Standard 257 2 3 2 5 4 4 2" xfId="21262" xr:uid="{00000000-0005-0000-0000-0000D0250000}"/>
    <cellStyle name="Standard 257 2 3 2 5 4 4 2 2" xfId="47734" xr:uid="{00000000-0005-0000-0000-0000D1250000}"/>
    <cellStyle name="Standard 257 2 3 2 5 4 4 3" xfId="34498" xr:uid="{00000000-0005-0000-0000-0000D2250000}"/>
    <cellStyle name="Standard 257 2 3 2 5 4 5" xfId="14645" xr:uid="{00000000-0005-0000-0000-0000D3250000}"/>
    <cellStyle name="Standard 257 2 3 2 5 4 5 2" xfId="41117" xr:uid="{00000000-0005-0000-0000-0000D4250000}"/>
    <cellStyle name="Standard 257 2 3 2 5 4 6" xfId="28618" xr:uid="{00000000-0005-0000-0000-0000D5250000}"/>
    <cellStyle name="Standard 257 2 3 2 5 5" xfId="2882" xr:uid="{00000000-0005-0000-0000-0000D6250000}"/>
    <cellStyle name="Standard 257 2 3 2 5 5 2" xfId="11704" xr:uid="{00000000-0005-0000-0000-0000D7250000}"/>
    <cellStyle name="Standard 257 2 3 2 5 5 2 2" xfId="24940" xr:uid="{00000000-0005-0000-0000-0000D8250000}"/>
    <cellStyle name="Standard 257 2 3 2 5 5 2 2 2" xfId="51412" xr:uid="{00000000-0005-0000-0000-0000D9250000}"/>
    <cellStyle name="Standard 257 2 3 2 5 5 2 3" xfId="38176" xr:uid="{00000000-0005-0000-0000-0000DA250000}"/>
    <cellStyle name="Standard 257 2 3 2 5 5 3" xfId="18323" xr:uid="{00000000-0005-0000-0000-0000DB250000}"/>
    <cellStyle name="Standard 257 2 3 2 5 5 3 2" xfId="44795" xr:uid="{00000000-0005-0000-0000-0000DC250000}"/>
    <cellStyle name="Standard 257 2 3 2 5 5 4" xfId="29354" xr:uid="{00000000-0005-0000-0000-0000DD250000}"/>
    <cellStyle name="Standard 257 2 3 2 5 6" xfId="5087" xr:uid="{00000000-0005-0000-0000-0000DE250000}"/>
    <cellStyle name="Standard 257 2 3 2 5 6 2" xfId="9497" xr:uid="{00000000-0005-0000-0000-0000DF250000}"/>
    <cellStyle name="Standard 257 2 3 2 5 6 2 2" xfId="22733" xr:uid="{00000000-0005-0000-0000-0000E0250000}"/>
    <cellStyle name="Standard 257 2 3 2 5 6 2 2 2" xfId="49205" xr:uid="{00000000-0005-0000-0000-0000E1250000}"/>
    <cellStyle name="Standard 257 2 3 2 5 6 2 3" xfId="35969" xr:uid="{00000000-0005-0000-0000-0000E2250000}"/>
    <cellStyle name="Standard 257 2 3 2 5 6 3" xfId="16116" xr:uid="{00000000-0005-0000-0000-0000E3250000}"/>
    <cellStyle name="Standard 257 2 3 2 5 6 3 2" xfId="42588" xr:uid="{00000000-0005-0000-0000-0000E4250000}"/>
    <cellStyle name="Standard 257 2 3 2 5 6 4" xfId="31559" xr:uid="{00000000-0005-0000-0000-0000E5250000}"/>
    <cellStyle name="Standard 257 2 3 2 5 7" xfId="7292" xr:uid="{00000000-0005-0000-0000-0000E6250000}"/>
    <cellStyle name="Standard 257 2 3 2 5 7 2" xfId="20528" xr:uid="{00000000-0005-0000-0000-0000E7250000}"/>
    <cellStyle name="Standard 257 2 3 2 5 7 2 2" xfId="47000" xr:uid="{00000000-0005-0000-0000-0000E8250000}"/>
    <cellStyle name="Standard 257 2 3 2 5 7 3" xfId="33764" xr:uid="{00000000-0005-0000-0000-0000E9250000}"/>
    <cellStyle name="Standard 257 2 3 2 5 8" xfId="13911" xr:uid="{00000000-0005-0000-0000-0000EA250000}"/>
    <cellStyle name="Standard 257 2 3 2 5 8 2" xfId="40383" xr:uid="{00000000-0005-0000-0000-0000EB250000}"/>
    <cellStyle name="Standard 257 2 3 2 5 9" xfId="27147" xr:uid="{00000000-0005-0000-0000-0000EC250000}"/>
    <cellStyle name="Standard 257 2 3 2 6" xfId="720" xr:uid="{00000000-0005-0000-0000-0000ED250000}"/>
    <cellStyle name="Standard 257 2 3 2 6 2" xfId="1470" xr:uid="{00000000-0005-0000-0000-0000EE250000}"/>
    <cellStyle name="Standard 257 2 3 2 6 2 2" xfId="4413" xr:uid="{00000000-0005-0000-0000-0000EF250000}"/>
    <cellStyle name="Standard 257 2 3 2 6 2 2 2" xfId="13235" xr:uid="{00000000-0005-0000-0000-0000F0250000}"/>
    <cellStyle name="Standard 257 2 3 2 6 2 2 2 2" xfId="26471" xr:uid="{00000000-0005-0000-0000-0000F1250000}"/>
    <cellStyle name="Standard 257 2 3 2 6 2 2 2 2 2" xfId="52943" xr:uid="{00000000-0005-0000-0000-0000F2250000}"/>
    <cellStyle name="Standard 257 2 3 2 6 2 2 2 3" xfId="39707" xr:uid="{00000000-0005-0000-0000-0000F3250000}"/>
    <cellStyle name="Standard 257 2 3 2 6 2 2 3" xfId="19854" xr:uid="{00000000-0005-0000-0000-0000F4250000}"/>
    <cellStyle name="Standard 257 2 3 2 6 2 2 3 2" xfId="46326" xr:uid="{00000000-0005-0000-0000-0000F5250000}"/>
    <cellStyle name="Standard 257 2 3 2 6 2 2 4" xfId="30885" xr:uid="{00000000-0005-0000-0000-0000F6250000}"/>
    <cellStyle name="Standard 257 2 3 2 6 2 3" xfId="5884" xr:uid="{00000000-0005-0000-0000-0000F7250000}"/>
    <cellStyle name="Standard 257 2 3 2 6 2 3 2" xfId="10294" xr:uid="{00000000-0005-0000-0000-0000F8250000}"/>
    <cellStyle name="Standard 257 2 3 2 6 2 3 2 2" xfId="23530" xr:uid="{00000000-0005-0000-0000-0000F9250000}"/>
    <cellStyle name="Standard 257 2 3 2 6 2 3 2 2 2" xfId="50002" xr:uid="{00000000-0005-0000-0000-0000FA250000}"/>
    <cellStyle name="Standard 257 2 3 2 6 2 3 2 3" xfId="36766" xr:uid="{00000000-0005-0000-0000-0000FB250000}"/>
    <cellStyle name="Standard 257 2 3 2 6 2 3 3" xfId="16913" xr:uid="{00000000-0005-0000-0000-0000FC250000}"/>
    <cellStyle name="Standard 257 2 3 2 6 2 3 3 2" xfId="43385" xr:uid="{00000000-0005-0000-0000-0000FD250000}"/>
    <cellStyle name="Standard 257 2 3 2 6 2 3 4" xfId="32356" xr:uid="{00000000-0005-0000-0000-0000FE250000}"/>
    <cellStyle name="Standard 257 2 3 2 6 2 4" xfId="8823" xr:uid="{00000000-0005-0000-0000-0000FF250000}"/>
    <cellStyle name="Standard 257 2 3 2 6 2 4 2" xfId="22059" xr:uid="{00000000-0005-0000-0000-000000260000}"/>
    <cellStyle name="Standard 257 2 3 2 6 2 4 2 2" xfId="48531" xr:uid="{00000000-0005-0000-0000-000001260000}"/>
    <cellStyle name="Standard 257 2 3 2 6 2 4 3" xfId="35295" xr:uid="{00000000-0005-0000-0000-000002260000}"/>
    <cellStyle name="Standard 257 2 3 2 6 2 5" xfId="15442" xr:uid="{00000000-0005-0000-0000-000003260000}"/>
    <cellStyle name="Standard 257 2 3 2 6 2 5 2" xfId="41914" xr:uid="{00000000-0005-0000-0000-000004260000}"/>
    <cellStyle name="Standard 257 2 3 2 6 2 6" xfId="27944" xr:uid="{00000000-0005-0000-0000-000005260000}"/>
    <cellStyle name="Standard 257 2 3 2 6 3" xfId="2206" xr:uid="{00000000-0005-0000-0000-000006260000}"/>
    <cellStyle name="Standard 257 2 3 2 6 3 2" xfId="3677" xr:uid="{00000000-0005-0000-0000-000007260000}"/>
    <cellStyle name="Standard 257 2 3 2 6 3 2 2" xfId="12499" xr:uid="{00000000-0005-0000-0000-000008260000}"/>
    <cellStyle name="Standard 257 2 3 2 6 3 2 2 2" xfId="25735" xr:uid="{00000000-0005-0000-0000-000009260000}"/>
    <cellStyle name="Standard 257 2 3 2 6 3 2 2 2 2" xfId="52207" xr:uid="{00000000-0005-0000-0000-00000A260000}"/>
    <cellStyle name="Standard 257 2 3 2 6 3 2 2 3" xfId="38971" xr:uid="{00000000-0005-0000-0000-00000B260000}"/>
    <cellStyle name="Standard 257 2 3 2 6 3 2 3" xfId="19118" xr:uid="{00000000-0005-0000-0000-00000C260000}"/>
    <cellStyle name="Standard 257 2 3 2 6 3 2 3 2" xfId="45590" xr:uid="{00000000-0005-0000-0000-00000D260000}"/>
    <cellStyle name="Standard 257 2 3 2 6 3 2 4" xfId="30149" xr:uid="{00000000-0005-0000-0000-00000E260000}"/>
    <cellStyle name="Standard 257 2 3 2 6 3 3" xfId="6619" xr:uid="{00000000-0005-0000-0000-00000F260000}"/>
    <cellStyle name="Standard 257 2 3 2 6 3 3 2" xfId="11029" xr:uid="{00000000-0005-0000-0000-000010260000}"/>
    <cellStyle name="Standard 257 2 3 2 6 3 3 2 2" xfId="24265" xr:uid="{00000000-0005-0000-0000-000011260000}"/>
    <cellStyle name="Standard 257 2 3 2 6 3 3 2 2 2" xfId="50737" xr:uid="{00000000-0005-0000-0000-000012260000}"/>
    <cellStyle name="Standard 257 2 3 2 6 3 3 2 3" xfId="37501" xr:uid="{00000000-0005-0000-0000-000013260000}"/>
    <cellStyle name="Standard 257 2 3 2 6 3 3 3" xfId="17648" xr:uid="{00000000-0005-0000-0000-000014260000}"/>
    <cellStyle name="Standard 257 2 3 2 6 3 3 3 2" xfId="44120" xr:uid="{00000000-0005-0000-0000-000015260000}"/>
    <cellStyle name="Standard 257 2 3 2 6 3 3 4" xfId="33091" xr:uid="{00000000-0005-0000-0000-000016260000}"/>
    <cellStyle name="Standard 257 2 3 2 6 3 4" xfId="8087" xr:uid="{00000000-0005-0000-0000-000017260000}"/>
    <cellStyle name="Standard 257 2 3 2 6 3 4 2" xfId="21323" xr:uid="{00000000-0005-0000-0000-000018260000}"/>
    <cellStyle name="Standard 257 2 3 2 6 3 4 2 2" xfId="47795" xr:uid="{00000000-0005-0000-0000-000019260000}"/>
    <cellStyle name="Standard 257 2 3 2 6 3 4 3" xfId="34559" xr:uid="{00000000-0005-0000-0000-00001A260000}"/>
    <cellStyle name="Standard 257 2 3 2 6 3 5" xfId="14706" xr:uid="{00000000-0005-0000-0000-00001B260000}"/>
    <cellStyle name="Standard 257 2 3 2 6 3 5 2" xfId="41178" xr:uid="{00000000-0005-0000-0000-00001C260000}"/>
    <cellStyle name="Standard 257 2 3 2 6 3 6" xfId="28679" xr:uid="{00000000-0005-0000-0000-00001D260000}"/>
    <cellStyle name="Standard 257 2 3 2 6 4" xfId="2943" xr:uid="{00000000-0005-0000-0000-00001E260000}"/>
    <cellStyle name="Standard 257 2 3 2 6 4 2" xfId="11765" xr:uid="{00000000-0005-0000-0000-00001F260000}"/>
    <cellStyle name="Standard 257 2 3 2 6 4 2 2" xfId="25001" xr:uid="{00000000-0005-0000-0000-000020260000}"/>
    <cellStyle name="Standard 257 2 3 2 6 4 2 2 2" xfId="51473" xr:uid="{00000000-0005-0000-0000-000021260000}"/>
    <cellStyle name="Standard 257 2 3 2 6 4 2 3" xfId="38237" xr:uid="{00000000-0005-0000-0000-000022260000}"/>
    <cellStyle name="Standard 257 2 3 2 6 4 3" xfId="18384" xr:uid="{00000000-0005-0000-0000-000023260000}"/>
    <cellStyle name="Standard 257 2 3 2 6 4 3 2" xfId="44856" xr:uid="{00000000-0005-0000-0000-000024260000}"/>
    <cellStyle name="Standard 257 2 3 2 6 4 4" xfId="29415" xr:uid="{00000000-0005-0000-0000-000025260000}"/>
    <cellStyle name="Standard 257 2 3 2 6 5" xfId="5148" xr:uid="{00000000-0005-0000-0000-000026260000}"/>
    <cellStyle name="Standard 257 2 3 2 6 5 2" xfId="9558" xr:uid="{00000000-0005-0000-0000-000027260000}"/>
    <cellStyle name="Standard 257 2 3 2 6 5 2 2" xfId="22794" xr:uid="{00000000-0005-0000-0000-000028260000}"/>
    <cellStyle name="Standard 257 2 3 2 6 5 2 2 2" xfId="49266" xr:uid="{00000000-0005-0000-0000-000029260000}"/>
    <cellStyle name="Standard 257 2 3 2 6 5 2 3" xfId="36030" xr:uid="{00000000-0005-0000-0000-00002A260000}"/>
    <cellStyle name="Standard 257 2 3 2 6 5 3" xfId="16177" xr:uid="{00000000-0005-0000-0000-00002B260000}"/>
    <cellStyle name="Standard 257 2 3 2 6 5 3 2" xfId="42649" xr:uid="{00000000-0005-0000-0000-00002C260000}"/>
    <cellStyle name="Standard 257 2 3 2 6 5 4" xfId="31620" xr:uid="{00000000-0005-0000-0000-00002D260000}"/>
    <cellStyle name="Standard 257 2 3 2 6 6" xfId="7353" xr:uid="{00000000-0005-0000-0000-00002E260000}"/>
    <cellStyle name="Standard 257 2 3 2 6 6 2" xfId="20589" xr:uid="{00000000-0005-0000-0000-00002F260000}"/>
    <cellStyle name="Standard 257 2 3 2 6 6 2 2" xfId="47061" xr:uid="{00000000-0005-0000-0000-000030260000}"/>
    <cellStyle name="Standard 257 2 3 2 6 6 3" xfId="33825" xr:uid="{00000000-0005-0000-0000-000031260000}"/>
    <cellStyle name="Standard 257 2 3 2 6 7" xfId="13972" xr:uid="{00000000-0005-0000-0000-000032260000}"/>
    <cellStyle name="Standard 257 2 3 2 6 7 2" xfId="40444" xr:uid="{00000000-0005-0000-0000-000033260000}"/>
    <cellStyle name="Standard 257 2 3 2 6 8" xfId="27208" xr:uid="{00000000-0005-0000-0000-000034260000}"/>
    <cellStyle name="Standard 257 2 3 2 7" xfId="1104" xr:uid="{00000000-0005-0000-0000-000035260000}"/>
    <cellStyle name="Standard 257 2 3 2 7 2" xfId="4047" xr:uid="{00000000-0005-0000-0000-000036260000}"/>
    <cellStyle name="Standard 257 2 3 2 7 2 2" xfId="12869" xr:uid="{00000000-0005-0000-0000-000037260000}"/>
    <cellStyle name="Standard 257 2 3 2 7 2 2 2" xfId="26105" xr:uid="{00000000-0005-0000-0000-000038260000}"/>
    <cellStyle name="Standard 257 2 3 2 7 2 2 2 2" xfId="52577" xr:uid="{00000000-0005-0000-0000-000039260000}"/>
    <cellStyle name="Standard 257 2 3 2 7 2 2 3" xfId="39341" xr:uid="{00000000-0005-0000-0000-00003A260000}"/>
    <cellStyle name="Standard 257 2 3 2 7 2 3" xfId="19488" xr:uid="{00000000-0005-0000-0000-00003B260000}"/>
    <cellStyle name="Standard 257 2 3 2 7 2 3 2" xfId="45960" xr:uid="{00000000-0005-0000-0000-00003C260000}"/>
    <cellStyle name="Standard 257 2 3 2 7 2 4" xfId="30519" xr:uid="{00000000-0005-0000-0000-00003D260000}"/>
    <cellStyle name="Standard 257 2 3 2 7 3" xfId="5518" xr:uid="{00000000-0005-0000-0000-00003E260000}"/>
    <cellStyle name="Standard 257 2 3 2 7 3 2" xfId="9928" xr:uid="{00000000-0005-0000-0000-00003F260000}"/>
    <cellStyle name="Standard 257 2 3 2 7 3 2 2" xfId="23164" xr:uid="{00000000-0005-0000-0000-000040260000}"/>
    <cellStyle name="Standard 257 2 3 2 7 3 2 2 2" xfId="49636" xr:uid="{00000000-0005-0000-0000-000041260000}"/>
    <cellStyle name="Standard 257 2 3 2 7 3 2 3" xfId="36400" xr:uid="{00000000-0005-0000-0000-000042260000}"/>
    <cellStyle name="Standard 257 2 3 2 7 3 3" xfId="16547" xr:uid="{00000000-0005-0000-0000-000043260000}"/>
    <cellStyle name="Standard 257 2 3 2 7 3 3 2" xfId="43019" xr:uid="{00000000-0005-0000-0000-000044260000}"/>
    <cellStyle name="Standard 257 2 3 2 7 3 4" xfId="31990" xr:uid="{00000000-0005-0000-0000-000045260000}"/>
    <cellStyle name="Standard 257 2 3 2 7 4" xfId="8457" xr:uid="{00000000-0005-0000-0000-000046260000}"/>
    <cellStyle name="Standard 257 2 3 2 7 4 2" xfId="21693" xr:uid="{00000000-0005-0000-0000-000047260000}"/>
    <cellStyle name="Standard 257 2 3 2 7 4 2 2" xfId="48165" xr:uid="{00000000-0005-0000-0000-000048260000}"/>
    <cellStyle name="Standard 257 2 3 2 7 4 3" xfId="34929" xr:uid="{00000000-0005-0000-0000-000049260000}"/>
    <cellStyle name="Standard 257 2 3 2 7 5" xfId="15076" xr:uid="{00000000-0005-0000-0000-00004A260000}"/>
    <cellStyle name="Standard 257 2 3 2 7 5 2" xfId="41548" xr:uid="{00000000-0005-0000-0000-00004B260000}"/>
    <cellStyle name="Standard 257 2 3 2 7 6" xfId="27578" xr:uid="{00000000-0005-0000-0000-00004C260000}"/>
    <cellStyle name="Standard 257 2 3 2 8" xfId="1840" xr:uid="{00000000-0005-0000-0000-00004D260000}"/>
    <cellStyle name="Standard 257 2 3 2 8 2" xfId="3311" xr:uid="{00000000-0005-0000-0000-00004E260000}"/>
    <cellStyle name="Standard 257 2 3 2 8 2 2" xfId="12133" xr:uid="{00000000-0005-0000-0000-00004F260000}"/>
    <cellStyle name="Standard 257 2 3 2 8 2 2 2" xfId="25369" xr:uid="{00000000-0005-0000-0000-000050260000}"/>
    <cellStyle name="Standard 257 2 3 2 8 2 2 2 2" xfId="51841" xr:uid="{00000000-0005-0000-0000-000051260000}"/>
    <cellStyle name="Standard 257 2 3 2 8 2 2 3" xfId="38605" xr:uid="{00000000-0005-0000-0000-000052260000}"/>
    <cellStyle name="Standard 257 2 3 2 8 2 3" xfId="18752" xr:uid="{00000000-0005-0000-0000-000053260000}"/>
    <cellStyle name="Standard 257 2 3 2 8 2 3 2" xfId="45224" xr:uid="{00000000-0005-0000-0000-000054260000}"/>
    <cellStyle name="Standard 257 2 3 2 8 2 4" xfId="29783" xr:uid="{00000000-0005-0000-0000-000055260000}"/>
    <cellStyle name="Standard 257 2 3 2 8 3" xfId="6253" xr:uid="{00000000-0005-0000-0000-000056260000}"/>
    <cellStyle name="Standard 257 2 3 2 8 3 2" xfId="10663" xr:uid="{00000000-0005-0000-0000-000057260000}"/>
    <cellStyle name="Standard 257 2 3 2 8 3 2 2" xfId="23899" xr:uid="{00000000-0005-0000-0000-000058260000}"/>
    <cellStyle name="Standard 257 2 3 2 8 3 2 2 2" xfId="50371" xr:uid="{00000000-0005-0000-0000-000059260000}"/>
    <cellStyle name="Standard 257 2 3 2 8 3 2 3" xfId="37135" xr:uid="{00000000-0005-0000-0000-00005A260000}"/>
    <cellStyle name="Standard 257 2 3 2 8 3 3" xfId="17282" xr:uid="{00000000-0005-0000-0000-00005B260000}"/>
    <cellStyle name="Standard 257 2 3 2 8 3 3 2" xfId="43754" xr:uid="{00000000-0005-0000-0000-00005C260000}"/>
    <cellStyle name="Standard 257 2 3 2 8 3 4" xfId="32725" xr:uid="{00000000-0005-0000-0000-00005D260000}"/>
    <cellStyle name="Standard 257 2 3 2 8 4" xfId="7721" xr:uid="{00000000-0005-0000-0000-00005E260000}"/>
    <cellStyle name="Standard 257 2 3 2 8 4 2" xfId="20957" xr:uid="{00000000-0005-0000-0000-00005F260000}"/>
    <cellStyle name="Standard 257 2 3 2 8 4 2 2" xfId="47429" xr:uid="{00000000-0005-0000-0000-000060260000}"/>
    <cellStyle name="Standard 257 2 3 2 8 4 3" xfId="34193" xr:uid="{00000000-0005-0000-0000-000061260000}"/>
    <cellStyle name="Standard 257 2 3 2 8 5" xfId="14340" xr:uid="{00000000-0005-0000-0000-000062260000}"/>
    <cellStyle name="Standard 257 2 3 2 8 5 2" xfId="40812" xr:uid="{00000000-0005-0000-0000-000063260000}"/>
    <cellStyle name="Standard 257 2 3 2 8 6" xfId="28313" xr:uid="{00000000-0005-0000-0000-000064260000}"/>
    <cellStyle name="Standard 257 2 3 2 9" xfId="2577" xr:uid="{00000000-0005-0000-0000-000065260000}"/>
    <cellStyle name="Standard 257 2 3 2 9 2" xfId="11399" xr:uid="{00000000-0005-0000-0000-000066260000}"/>
    <cellStyle name="Standard 257 2 3 2 9 2 2" xfId="24635" xr:uid="{00000000-0005-0000-0000-000067260000}"/>
    <cellStyle name="Standard 257 2 3 2 9 2 2 2" xfId="51107" xr:uid="{00000000-0005-0000-0000-000068260000}"/>
    <cellStyle name="Standard 257 2 3 2 9 2 3" xfId="37871" xr:uid="{00000000-0005-0000-0000-000069260000}"/>
    <cellStyle name="Standard 257 2 3 2 9 3" xfId="18018" xr:uid="{00000000-0005-0000-0000-00006A260000}"/>
    <cellStyle name="Standard 257 2 3 2 9 3 2" xfId="44490" xr:uid="{00000000-0005-0000-0000-00006B260000}"/>
    <cellStyle name="Standard 257 2 3 2 9 4" xfId="29049" xr:uid="{00000000-0005-0000-0000-00006C260000}"/>
    <cellStyle name="Standard 257 2 3 3" xfId="301" xr:uid="{00000000-0005-0000-0000-00006D260000}"/>
    <cellStyle name="Standard 257 2 3 3 10" xfId="4774" xr:uid="{00000000-0005-0000-0000-00006E260000}"/>
    <cellStyle name="Standard 257 2 3 3 10 2" xfId="9184" xr:uid="{00000000-0005-0000-0000-00006F260000}"/>
    <cellStyle name="Standard 257 2 3 3 10 2 2" xfId="22420" xr:uid="{00000000-0005-0000-0000-000070260000}"/>
    <cellStyle name="Standard 257 2 3 3 10 2 2 2" xfId="48892" xr:uid="{00000000-0005-0000-0000-000071260000}"/>
    <cellStyle name="Standard 257 2 3 3 10 2 3" xfId="35656" xr:uid="{00000000-0005-0000-0000-000072260000}"/>
    <cellStyle name="Standard 257 2 3 3 10 3" xfId="15803" xr:uid="{00000000-0005-0000-0000-000073260000}"/>
    <cellStyle name="Standard 257 2 3 3 10 3 2" xfId="42275" xr:uid="{00000000-0005-0000-0000-000074260000}"/>
    <cellStyle name="Standard 257 2 3 3 10 4" xfId="31246" xr:uid="{00000000-0005-0000-0000-000075260000}"/>
    <cellStyle name="Standard 257 2 3 3 11" xfId="6979" xr:uid="{00000000-0005-0000-0000-000076260000}"/>
    <cellStyle name="Standard 257 2 3 3 11 2" xfId="20215" xr:uid="{00000000-0005-0000-0000-000077260000}"/>
    <cellStyle name="Standard 257 2 3 3 11 2 2" xfId="46687" xr:uid="{00000000-0005-0000-0000-000078260000}"/>
    <cellStyle name="Standard 257 2 3 3 11 3" xfId="33451" xr:uid="{00000000-0005-0000-0000-000079260000}"/>
    <cellStyle name="Standard 257 2 3 3 12" xfId="13598" xr:uid="{00000000-0005-0000-0000-00007A260000}"/>
    <cellStyle name="Standard 257 2 3 3 12 2" xfId="40070" xr:uid="{00000000-0005-0000-0000-00007B260000}"/>
    <cellStyle name="Standard 257 2 3 3 13" xfId="26834" xr:uid="{00000000-0005-0000-0000-00007C260000}"/>
    <cellStyle name="Standard 257 2 3 3 2" xfId="352" xr:uid="{00000000-0005-0000-0000-00007D260000}"/>
    <cellStyle name="Standard 257 2 3 3 2 10" xfId="13638" xr:uid="{00000000-0005-0000-0000-00007E260000}"/>
    <cellStyle name="Standard 257 2 3 3 2 10 2" xfId="40110" xr:uid="{00000000-0005-0000-0000-00007F260000}"/>
    <cellStyle name="Standard 257 2 3 3 2 11" xfId="26874" xr:uid="{00000000-0005-0000-0000-000080260000}"/>
    <cellStyle name="Standard 257 2 3 3 2 2" xfId="440" xr:uid="{00000000-0005-0000-0000-000081260000}"/>
    <cellStyle name="Standard 257 2 3 3 2 2 10" xfId="26955" xr:uid="{00000000-0005-0000-0000-000082260000}"/>
    <cellStyle name="Standard 257 2 3 3 2 2 2" xfId="616" xr:uid="{00000000-0005-0000-0000-000083260000}"/>
    <cellStyle name="Standard 257 2 3 3 2 2 2 2" xfId="1005" xr:uid="{00000000-0005-0000-0000-000084260000}"/>
    <cellStyle name="Standard 257 2 3 3 2 2 2 2 2" xfId="1754" xr:uid="{00000000-0005-0000-0000-000085260000}"/>
    <cellStyle name="Standard 257 2 3 3 2 2 2 2 2 2" xfId="4697" xr:uid="{00000000-0005-0000-0000-000086260000}"/>
    <cellStyle name="Standard 257 2 3 3 2 2 2 2 2 2 2" xfId="13519" xr:uid="{00000000-0005-0000-0000-000087260000}"/>
    <cellStyle name="Standard 257 2 3 3 2 2 2 2 2 2 2 2" xfId="26755" xr:uid="{00000000-0005-0000-0000-000088260000}"/>
    <cellStyle name="Standard 257 2 3 3 2 2 2 2 2 2 2 2 2" xfId="53227" xr:uid="{00000000-0005-0000-0000-000089260000}"/>
    <cellStyle name="Standard 257 2 3 3 2 2 2 2 2 2 2 3" xfId="39991" xr:uid="{00000000-0005-0000-0000-00008A260000}"/>
    <cellStyle name="Standard 257 2 3 3 2 2 2 2 2 2 3" xfId="20138" xr:uid="{00000000-0005-0000-0000-00008B260000}"/>
    <cellStyle name="Standard 257 2 3 3 2 2 2 2 2 2 3 2" xfId="46610" xr:uid="{00000000-0005-0000-0000-00008C260000}"/>
    <cellStyle name="Standard 257 2 3 3 2 2 2 2 2 2 4" xfId="31169" xr:uid="{00000000-0005-0000-0000-00008D260000}"/>
    <cellStyle name="Standard 257 2 3 3 2 2 2 2 2 3" xfId="6168" xr:uid="{00000000-0005-0000-0000-00008E260000}"/>
    <cellStyle name="Standard 257 2 3 3 2 2 2 2 2 3 2" xfId="10578" xr:uid="{00000000-0005-0000-0000-00008F260000}"/>
    <cellStyle name="Standard 257 2 3 3 2 2 2 2 2 3 2 2" xfId="23814" xr:uid="{00000000-0005-0000-0000-000090260000}"/>
    <cellStyle name="Standard 257 2 3 3 2 2 2 2 2 3 2 2 2" xfId="50286" xr:uid="{00000000-0005-0000-0000-000091260000}"/>
    <cellStyle name="Standard 257 2 3 3 2 2 2 2 2 3 2 3" xfId="37050" xr:uid="{00000000-0005-0000-0000-000092260000}"/>
    <cellStyle name="Standard 257 2 3 3 2 2 2 2 2 3 3" xfId="17197" xr:uid="{00000000-0005-0000-0000-000093260000}"/>
    <cellStyle name="Standard 257 2 3 3 2 2 2 2 2 3 3 2" xfId="43669" xr:uid="{00000000-0005-0000-0000-000094260000}"/>
    <cellStyle name="Standard 257 2 3 3 2 2 2 2 2 3 4" xfId="32640" xr:uid="{00000000-0005-0000-0000-000095260000}"/>
    <cellStyle name="Standard 257 2 3 3 2 2 2 2 2 4" xfId="9107" xr:uid="{00000000-0005-0000-0000-000096260000}"/>
    <cellStyle name="Standard 257 2 3 3 2 2 2 2 2 4 2" xfId="22343" xr:uid="{00000000-0005-0000-0000-000097260000}"/>
    <cellStyle name="Standard 257 2 3 3 2 2 2 2 2 4 2 2" xfId="48815" xr:uid="{00000000-0005-0000-0000-000098260000}"/>
    <cellStyle name="Standard 257 2 3 3 2 2 2 2 2 4 3" xfId="35579" xr:uid="{00000000-0005-0000-0000-000099260000}"/>
    <cellStyle name="Standard 257 2 3 3 2 2 2 2 2 5" xfId="15726" xr:uid="{00000000-0005-0000-0000-00009A260000}"/>
    <cellStyle name="Standard 257 2 3 3 2 2 2 2 2 5 2" xfId="42198" xr:uid="{00000000-0005-0000-0000-00009B260000}"/>
    <cellStyle name="Standard 257 2 3 3 2 2 2 2 2 6" xfId="28228" xr:uid="{00000000-0005-0000-0000-00009C260000}"/>
    <cellStyle name="Standard 257 2 3 3 2 2 2 2 3" xfId="2490" xr:uid="{00000000-0005-0000-0000-00009D260000}"/>
    <cellStyle name="Standard 257 2 3 3 2 2 2 2 3 2" xfId="3961" xr:uid="{00000000-0005-0000-0000-00009E260000}"/>
    <cellStyle name="Standard 257 2 3 3 2 2 2 2 3 2 2" xfId="12783" xr:uid="{00000000-0005-0000-0000-00009F260000}"/>
    <cellStyle name="Standard 257 2 3 3 2 2 2 2 3 2 2 2" xfId="26019" xr:uid="{00000000-0005-0000-0000-0000A0260000}"/>
    <cellStyle name="Standard 257 2 3 3 2 2 2 2 3 2 2 2 2" xfId="52491" xr:uid="{00000000-0005-0000-0000-0000A1260000}"/>
    <cellStyle name="Standard 257 2 3 3 2 2 2 2 3 2 2 3" xfId="39255" xr:uid="{00000000-0005-0000-0000-0000A2260000}"/>
    <cellStyle name="Standard 257 2 3 3 2 2 2 2 3 2 3" xfId="19402" xr:uid="{00000000-0005-0000-0000-0000A3260000}"/>
    <cellStyle name="Standard 257 2 3 3 2 2 2 2 3 2 3 2" xfId="45874" xr:uid="{00000000-0005-0000-0000-0000A4260000}"/>
    <cellStyle name="Standard 257 2 3 3 2 2 2 2 3 2 4" xfId="30433" xr:uid="{00000000-0005-0000-0000-0000A5260000}"/>
    <cellStyle name="Standard 257 2 3 3 2 2 2 2 3 3" xfId="6903" xr:uid="{00000000-0005-0000-0000-0000A6260000}"/>
    <cellStyle name="Standard 257 2 3 3 2 2 2 2 3 3 2" xfId="11313" xr:uid="{00000000-0005-0000-0000-0000A7260000}"/>
    <cellStyle name="Standard 257 2 3 3 2 2 2 2 3 3 2 2" xfId="24549" xr:uid="{00000000-0005-0000-0000-0000A8260000}"/>
    <cellStyle name="Standard 257 2 3 3 2 2 2 2 3 3 2 2 2" xfId="51021" xr:uid="{00000000-0005-0000-0000-0000A9260000}"/>
    <cellStyle name="Standard 257 2 3 3 2 2 2 2 3 3 2 3" xfId="37785" xr:uid="{00000000-0005-0000-0000-0000AA260000}"/>
    <cellStyle name="Standard 257 2 3 3 2 2 2 2 3 3 3" xfId="17932" xr:uid="{00000000-0005-0000-0000-0000AB260000}"/>
    <cellStyle name="Standard 257 2 3 3 2 2 2 2 3 3 3 2" xfId="44404" xr:uid="{00000000-0005-0000-0000-0000AC260000}"/>
    <cellStyle name="Standard 257 2 3 3 2 2 2 2 3 3 4" xfId="33375" xr:uid="{00000000-0005-0000-0000-0000AD260000}"/>
    <cellStyle name="Standard 257 2 3 3 2 2 2 2 3 4" xfId="8371" xr:uid="{00000000-0005-0000-0000-0000AE260000}"/>
    <cellStyle name="Standard 257 2 3 3 2 2 2 2 3 4 2" xfId="21607" xr:uid="{00000000-0005-0000-0000-0000AF260000}"/>
    <cellStyle name="Standard 257 2 3 3 2 2 2 2 3 4 2 2" xfId="48079" xr:uid="{00000000-0005-0000-0000-0000B0260000}"/>
    <cellStyle name="Standard 257 2 3 3 2 2 2 2 3 4 3" xfId="34843" xr:uid="{00000000-0005-0000-0000-0000B1260000}"/>
    <cellStyle name="Standard 257 2 3 3 2 2 2 2 3 5" xfId="14990" xr:uid="{00000000-0005-0000-0000-0000B2260000}"/>
    <cellStyle name="Standard 257 2 3 3 2 2 2 2 3 5 2" xfId="41462" xr:uid="{00000000-0005-0000-0000-0000B3260000}"/>
    <cellStyle name="Standard 257 2 3 3 2 2 2 2 3 6" xfId="28963" xr:uid="{00000000-0005-0000-0000-0000B4260000}"/>
    <cellStyle name="Standard 257 2 3 3 2 2 2 2 4" xfId="3227" xr:uid="{00000000-0005-0000-0000-0000B5260000}"/>
    <cellStyle name="Standard 257 2 3 3 2 2 2 2 4 2" xfId="12049" xr:uid="{00000000-0005-0000-0000-0000B6260000}"/>
    <cellStyle name="Standard 257 2 3 3 2 2 2 2 4 2 2" xfId="25285" xr:uid="{00000000-0005-0000-0000-0000B7260000}"/>
    <cellStyle name="Standard 257 2 3 3 2 2 2 2 4 2 2 2" xfId="51757" xr:uid="{00000000-0005-0000-0000-0000B8260000}"/>
    <cellStyle name="Standard 257 2 3 3 2 2 2 2 4 2 3" xfId="38521" xr:uid="{00000000-0005-0000-0000-0000B9260000}"/>
    <cellStyle name="Standard 257 2 3 3 2 2 2 2 4 3" xfId="18668" xr:uid="{00000000-0005-0000-0000-0000BA260000}"/>
    <cellStyle name="Standard 257 2 3 3 2 2 2 2 4 3 2" xfId="45140" xr:uid="{00000000-0005-0000-0000-0000BB260000}"/>
    <cellStyle name="Standard 257 2 3 3 2 2 2 2 4 4" xfId="29699" xr:uid="{00000000-0005-0000-0000-0000BC260000}"/>
    <cellStyle name="Standard 257 2 3 3 2 2 2 2 5" xfId="5432" xr:uid="{00000000-0005-0000-0000-0000BD260000}"/>
    <cellStyle name="Standard 257 2 3 3 2 2 2 2 5 2" xfId="9842" xr:uid="{00000000-0005-0000-0000-0000BE260000}"/>
    <cellStyle name="Standard 257 2 3 3 2 2 2 2 5 2 2" xfId="23078" xr:uid="{00000000-0005-0000-0000-0000BF260000}"/>
    <cellStyle name="Standard 257 2 3 3 2 2 2 2 5 2 2 2" xfId="49550" xr:uid="{00000000-0005-0000-0000-0000C0260000}"/>
    <cellStyle name="Standard 257 2 3 3 2 2 2 2 5 2 3" xfId="36314" xr:uid="{00000000-0005-0000-0000-0000C1260000}"/>
    <cellStyle name="Standard 257 2 3 3 2 2 2 2 5 3" xfId="16461" xr:uid="{00000000-0005-0000-0000-0000C2260000}"/>
    <cellStyle name="Standard 257 2 3 3 2 2 2 2 5 3 2" xfId="42933" xr:uid="{00000000-0005-0000-0000-0000C3260000}"/>
    <cellStyle name="Standard 257 2 3 3 2 2 2 2 5 4" xfId="31904" xr:uid="{00000000-0005-0000-0000-0000C4260000}"/>
    <cellStyle name="Standard 257 2 3 3 2 2 2 2 6" xfId="7637" xr:uid="{00000000-0005-0000-0000-0000C5260000}"/>
    <cellStyle name="Standard 257 2 3 3 2 2 2 2 6 2" xfId="20873" xr:uid="{00000000-0005-0000-0000-0000C6260000}"/>
    <cellStyle name="Standard 257 2 3 3 2 2 2 2 6 2 2" xfId="47345" xr:uid="{00000000-0005-0000-0000-0000C7260000}"/>
    <cellStyle name="Standard 257 2 3 3 2 2 2 2 6 3" xfId="34109" xr:uid="{00000000-0005-0000-0000-0000C8260000}"/>
    <cellStyle name="Standard 257 2 3 3 2 2 2 2 7" xfId="14256" xr:uid="{00000000-0005-0000-0000-0000C9260000}"/>
    <cellStyle name="Standard 257 2 3 3 2 2 2 2 7 2" xfId="40728" xr:uid="{00000000-0005-0000-0000-0000CA260000}"/>
    <cellStyle name="Standard 257 2 3 3 2 2 2 2 8" xfId="27492" xr:uid="{00000000-0005-0000-0000-0000CB260000}"/>
    <cellStyle name="Standard 257 2 3 3 2 2 2 3" xfId="1388" xr:uid="{00000000-0005-0000-0000-0000CC260000}"/>
    <cellStyle name="Standard 257 2 3 3 2 2 2 3 2" xfId="4331" xr:uid="{00000000-0005-0000-0000-0000CD260000}"/>
    <cellStyle name="Standard 257 2 3 3 2 2 2 3 2 2" xfId="13153" xr:uid="{00000000-0005-0000-0000-0000CE260000}"/>
    <cellStyle name="Standard 257 2 3 3 2 2 2 3 2 2 2" xfId="26389" xr:uid="{00000000-0005-0000-0000-0000CF260000}"/>
    <cellStyle name="Standard 257 2 3 3 2 2 2 3 2 2 2 2" xfId="52861" xr:uid="{00000000-0005-0000-0000-0000D0260000}"/>
    <cellStyle name="Standard 257 2 3 3 2 2 2 3 2 2 3" xfId="39625" xr:uid="{00000000-0005-0000-0000-0000D1260000}"/>
    <cellStyle name="Standard 257 2 3 3 2 2 2 3 2 3" xfId="19772" xr:uid="{00000000-0005-0000-0000-0000D2260000}"/>
    <cellStyle name="Standard 257 2 3 3 2 2 2 3 2 3 2" xfId="46244" xr:uid="{00000000-0005-0000-0000-0000D3260000}"/>
    <cellStyle name="Standard 257 2 3 3 2 2 2 3 2 4" xfId="30803" xr:uid="{00000000-0005-0000-0000-0000D4260000}"/>
    <cellStyle name="Standard 257 2 3 3 2 2 2 3 3" xfId="5802" xr:uid="{00000000-0005-0000-0000-0000D5260000}"/>
    <cellStyle name="Standard 257 2 3 3 2 2 2 3 3 2" xfId="10212" xr:uid="{00000000-0005-0000-0000-0000D6260000}"/>
    <cellStyle name="Standard 257 2 3 3 2 2 2 3 3 2 2" xfId="23448" xr:uid="{00000000-0005-0000-0000-0000D7260000}"/>
    <cellStyle name="Standard 257 2 3 3 2 2 2 3 3 2 2 2" xfId="49920" xr:uid="{00000000-0005-0000-0000-0000D8260000}"/>
    <cellStyle name="Standard 257 2 3 3 2 2 2 3 3 2 3" xfId="36684" xr:uid="{00000000-0005-0000-0000-0000D9260000}"/>
    <cellStyle name="Standard 257 2 3 3 2 2 2 3 3 3" xfId="16831" xr:uid="{00000000-0005-0000-0000-0000DA260000}"/>
    <cellStyle name="Standard 257 2 3 3 2 2 2 3 3 3 2" xfId="43303" xr:uid="{00000000-0005-0000-0000-0000DB260000}"/>
    <cellStyle name="Standard 257 2 3 3 2 2 2 3 3 4" xfId="32274" xr:uid="{00000000-0005-0000-0000-0000DC260000}"/>
    <cellStyle name="Standard 257 2 3 3 2 2 2 3 4" xfId="8741" xr:uid="{00000000-0005-0000-0000-0000DD260000}"/>
    <cellStyle name="Standard 257 2 3 3 2 2 2 3 4 2" xfId="21977" xr:uid="{00000000-0005-0000-0000-0000DE260000}"/>
    <cellStyle name="Standard 257 2 3 3 2 2 2 3 4 2 2" xfId="48449" xr:uid="{00000000-0005-0000-0000-0000DF260000}"/>
    <cellStyle name="Standard 257 2 3 3 2 2 2 3 4 3" xfId="35213" xr:uid="{00000000-0005-0000-0000-0000E0260000}"/>
    <cellStyle name="Standard 257 2 3 3 2 2 2 3 5" xfId="15360" xr:uid="{00000000-0005-0000-0000-0000E1260000}"/>
    <cellStyle name="Standard 257 2 3 3 2 2 2 3 5 2" xfId="41832" xr:uid="{00000000-0005-0000-0000-0000E2260000}"/>
    <cellStyle name="Standard 257 2 3 3 2 2 2 3 6" xfId="27862" xr:uid="{00000000-0005-0000-0000-0000E3260000}"/>
    <cellStyle name="Standard 257 2 3 3 2 2 2 4" xfId="2124" xr:uid="{00000000-0005-0000-0000-0000E4260000}"/>
    <cellStyle name="Standard 257 2 3 3 2 2 2 4 2" xfId="3595" xr:uid="{00000000-0005-0000-0000-0000E5260000}"/>
    <cellStyle name="Standard 257 2 3 3 2 2 2 4 2 2" xfId="12417" xr:uid="{00000000-0005-0000-0000-0000E6260000}"/>
    <cellStyle name="Standard 257 2 3 3 2 2 2 4 2 2 2" xfId="25653" xr:uid="{00000000-0005-0000-0000-0000E7260000}"/>
    <cellStyle name="Standard 257 2 3 3 2 2 2 4 2 2 2 2" xfId="52125" xr:uid="{00000000-0005-0000-0000-0000E8260000}"/>
    <cellStyle name="Standard 257 2 3 3 2 2 2 4 2 2 3" xfId="38889" xr:uid="{00000000-0005-0000-0000-0000E9260000}"/>
    <cellStyle name="Standard 257 2 3 3 2 2 2 4 2 3" xfId="19036" xr:uid="{00000000-0005-0000-0000-0000EA260000}"/>
    <cellStyle name="Standard 257 2 3 3 2 2 2 4 2 3 2" xfId="45508" xr:uid="{00000000-0005-0000-0000-0000EB260000}"/>
    <cellStyle name="Standard 257 2 3 3 2 2 2 4 2 4" xfId="30067" xr:uid="{00000000-0005-0000-0000-0000EC260000}"/>
    <cellStyle name="Standard 257 2 3 3 2 2 2 4 3" xfId="6537" xr:uid="{00000000-0005-0000-0000-0000ED260000}"/>
    <cellStyle name="Standard 257 2 3 3 2 2 2 4 3 2" xfId="10947" xr:uid="{00000000-0005-0000-0000-0000EE260000}"/>
    <cellStyle name="Standard 257 2 3 3 2 2 2 4 3 2 2" xfId="24183" xr:uid="{00000000-0005-0000-0000-0000EF260000}"/>
    <cellStyle name="Standard 257 2 3 3 2 2 2 4 3 2 2 2" xfId="50655" xr:uid="{00000000-0005-0000-0000-0000F0260000}"/>
    <cellStyle name="Standard 257 2 3 3 2 2 2 4 3 2 3" xfId="37419" xr:uid="{00000000-0005-0000-0000-0000F1260000}"/>
    <cellStyle name="Standard 257 2 3 3 2 2 2 4 3 3" xfId="17566" xr:uid="{00000000-0005-0000-0000-0000F2260000}"/>
    <cellStyle name="Standard 257 2 3 3 2 2 2 4 3 3 2" xfId="44038" xr:uid="{00000000-0005-0000-0000-0000F3260000}"/>
    <cellStyle name="Standard 257 2 3 3 2 2 2 4 3 4" xfId="33009" xr:uid="{00000000-0005-0000-0000-0000F4260000}"/>
    <cellStyle name="Standard 257 2 3 3 2 2 2 4 4" xfId="8005" xr:uid="{00000000-0005-0000-0000-0000F5260000}"/>
    <cellStyle name="Standard 257 2 3 3 2 2 2 4 4 2" xfId="21241" xr:uid="{00000000-0005-0000-0000-0000F6260000}"/>
    <cellStyle name="Standard 257 2 3 3 2 2 2 4 4 2 2" xfId="47713" xr:uid="{00000000-0005-0000-0000-0000F7260000}"/>
    <cellStyle name="Standard 257 2 3 3 2 2 2 4 4 3" xfId="34477" xr:uid="{00000000-0005-0000-0000-0000F8260000}"/>
    <cellStyle name="Standard 257 2 3 3 2 2 2 4 5" xfId="14624" xr:uid="{00000000-0005-0000-0000-0000F9260000}"/>
    <cellStyle name="Standard 257 2 3 3 2 2 2 4 5 2" xfId="41096" xr:uid="{00000000-0005-0000-0000-0000FA260000}"/>
    <cellStyle name="Standard 257 2 3 3 2 2 2 4 6" xfId="28597" xr:uid="{00000000-0005-0000-0000-0000FB260000}"/>
    <cellStyle name="Standard 257 2 3 3 2 2 2 5" xfId="2861" xr:uid="{00000000-0005-0000-0000-0000FC260000}"/>
    <cellStyle name="Standard 257 2 3 3 2 2 2 5 2" xfId="11683" xr:uid="{00000000-0005-0000-0000-0000FD260000}"/>
    <cellStyle name="Standard 257 2 3 3 2 2 2 5 2 2" xfId="24919" xr:uid="{00000000-0005-0000-0000-0000FE260000}"/>
    <cellStyle name="Standard 257 2 3 3 2 2 2 5 2 2 2" xfId="51391" xr:uid="{00000000-0005-0000-0000-0000FF260000}"/>
    <cellStyle name="Standard 257 2 3 3 2 2 2 5 2 3" xfId="38155" xr:uid="{00000000-0005-0000-0000-000000270000}"/>
    <cellStyle name="Standard 257 2 3 3 2 2 2 5 3" xfId="18302" xr:uid="{00000000-0005-0000-0000-000001270000}"/>
    <cellStyle name="Standard 257 2 3 3 2 2 2 5 3 2" xfId="44774" xr:uid="{00000000-0005-0000-0000-000002270000}"/>
    <cellStyle name="Standard 257 2 3 3 2 2 2 5 4" xfId="29333" xr:uid="{00000000-0005-0000-0000-000003270000}"/>
    <cellStyle name="Standard 257 2 3 3 2 2 2 6" xfId="5066" xr:uid="{00000000-0005-0000-0000-000004270000}"/>
    <cellStyle name="Standard 257 2 3 3 2 2 2 6 2" xfId="9476" xr:uid="{00000000-0005-0000-0000-000005270000}"/>
    <cellStyle name="Standard 257 2 3 3 2 2 2 6 2 2" xfId="22712" xr:uid="{00000000-0005-0000-0000-000006270000}"/>
    <cellStyle name="Standard 257 2 3 3 2 2 2 6 2 2 2" xfId="49184" xr:uid="{00000000-0005-0000-0000-000007270000}"/>
    <cellStyle name="Standard 257 2 3 3 2 2 2 6 2 3" xfId="35948" xr:uid="{00000000-0005-0000-0000-000008270000}"/>
    <cellStyle name="Standard 257 2 3 3 2 2 2 6 3" xfId="16095" xr:uid="{00000000-0005-0000-0000-000009270000}"/>
    <cellStyle name="Standard 257 2 3 3 2 2 2 6 3 2" xfId="42567" xr:uid="{00000000-0005-0000-0000-00000A270000}"/>
    <cellStyle name="Standard 257 2 3 3 2 2 2 6 4" xfId="31538" xr:uid="{00000000-0005-0000-0000-00000B270000}"/>
    <cellStyle name="Standard 257 2 3 3 2 2 2 7" xfId="7271" xr:uid="{00000000-0005-0000-0000-00000C270000}"/>
    <cellStyle name="Standard 257 2 3 3 2 2 2 7 2" xfId="20507" xr:uid="{00000000-0005-0000-0000-00000D270000}"/>
    <cellStyle name="Standard 257 2 3 3 2 2 2 7 2 2" xfId="46979" xr:uid="{00000000-0005-0000-0000-00000E270000}"/>
    <cellStyle name="Standard 257 2 3 3 2 2 2 7 3" xfId="33743" xr:uid="{00000000-0005-0000-0000-00000F270000}"/>
    <cellStyle name="Standard 257 2 3 3 2 2 2 8" xfId="13890" xr:uid="{00000000-0005-0000-0000-000010270000}"/>
    <cellStyle name="Standard 257 2 3 3 2 2 2 8 2" xfId="40362" xr:uid="{00000000-0005-0000-0000-000011270000}"/>
    <cellStyle name="Standard 257 2 3 3 2 2 2 9" xfId="27126" xr:uid="{00000000-0005-0000-0000-000012270000}"/>
    <cellStyle name="Standard 257 2 3 3 2 2 3" xfId="833" xr:uid="{00000000-0005-0000-0000-000013270000}"/>
    <cellStyle name="Standard 257 2 3 3 2 2 3 2" xfId="1583" xr:uid="{00000000-0005-0000-0000-000014270000}"/>
    <cellStyle name="Standard 257 2 3 3 2 2 3 2 2" xfId="4526" xr:uid="{00000000-0005-0000-0000-000015270000}"/>
    <cellStyle name="Standard 257 2 3 3 2 2 3 2 2 2" xfId="13348" xr:uid="{00000000-0005-0000-0000-000016270000}"/>
    <cellStyle name="Standard 257 2 3 3 2 2 3 2 2 2 2" xfId="26584" xr:uid="{00000000-0005-0000-0000-000017270000}"/>
    <cellStyle name="Standard 257 2 3 3 2 2 3 2 2 2 2 2" xfId="53056" xr:uid="{00000000-0005-0000-0000-000018270000}"/>
    <cellStyle name="Standard 257 2 3 3 2 2 3 2 2 2 3" xfId="39820" xr:uid="{00000000-0005-0000-0000-000019270000}"/>
    <cellStyle name="Standard 257 2 3 3 2 2 3 2 2 3" xfId="19967" xr:uid="{00000000-0005-0000-0000-00001A270000}"/>
    <cellStyle name="Standard 257 2 3 3 2 2 3 2 2 3 2" xfId="46439" xr:uid="{00000000-0005-0000-0000-00001B270000}"/>
    <cellStyle name="Standard 257 2 3 3 2 2 3 2 2 4" xfId="30998" xr:uid="{00000000-0005-0000-0000-00001C270000}"/>
    <cellStyle name="Standard 257 2 3 3 2 2 3 2 3" xfId="5997" xr:uid="{00000000-0005-0000-0000-00001D270000}"/>
    <cellStyle name="Standard 257 2 3 3 2 2 3 2 3 2" xfId="10407" xr:uid="{00000000-0005-0000-0000-00001E270000}"/>
    <cellStyle name="Standard 257 2 3 3 2 2 3 2 3 2 2" xfId="23643" xr:uid="{00000000-0005-0000-0000-00001F270000}"/>
    <cellStyle name="Standard 257 2 3 3 2 2 3 2 3 2 2 2" xfId="50115" xr:uid="{00000000-0005-0000-0000-000020270000}"/>
    <cellStyle name="Standard 257 2 3 3 2 2 3 2 3 2 3" xfId="36879" xr:uid="{00000000-0005-0000-0000-000021270000}"/>
    <cellStyle name="Standard 257 2 3 3 2 2 3 2 3 3" xfId="17026" xr:uid="{00000000-0005-0000-0000-000022270000}"/>
    <cellStyle name="Standard 257 2 3 3 2 2 3 2 3 3 2" xfId="43498" xr:uid="{00000000-0005-0000-0000-000023270000}"/>
    <cellStyle name="Standard 257 2 3 3 2 2 3 2 3 4" xfId="32469" xr:uid="{00000000-0005-0000-0000-000024270000}"/>
    <cellStyle name="Standard 257 2 3 3 2 2 3 2 4" xfId="8936" xr:uid="{00000000-0005-0000-0000-000025270000}"/>
    <cellStyle name="Standard 257 2 3 3 2 2 3 2 4 2" xfId="22172" xr:uid="{00000000-0005-0000-0000-000026270000}"/>
    <cellStyle name="Standard 257 2 3 3 2 2 3 2 4 2 2" xfId="48644" xr:uid="{00000000-0005-0000-0000-000027270000}"/>
    <cellStyle name="Standard 257 2 3 3 2 2 3 2 4 3" xfId="35408" xr:uid="{00000000-0005-0000-0000-000028270000}"/>
    <cellStyle name="Standard 257 2 3 3 2 2 3 2 5" xfId="15555" xr:uid="{00000000-0005-0000-0000-000029270000}"/>
    <cellStyle name="Standard 257 2 3 3 2 2 3 2 5 2" xfId="42027" xr:uid="{00000000-0005-0000-0000-00002A270000}"/>
    <cellStyle name="Standard 257 2 3 3 2 2 3 2 6" xfId="28057" xr:uid="{00000000-0005-0000-0000-00002B270000}"/>
    <cellStyle name="Standard 257 2 3 3 2 2 3 3" xfId="2319" xr:uid="{00000000-0005-0000-0000-00002C270000}"/>
    <cellStyle name="Standard 257 2 3 3 2 2 3 3 2" xfId="3790" xr:uid="{00000000-0005-0000-0000-00002D270000}"/>
    <cellStyle name="Standard 257 2 3 3 2 2 3 3 2 2" xfId="12612" xr:uid="{00000000-0005-0000-0000-00002E270000}"/>
    <cellStyle name="Standard 257 2 3 3 2 2 3 3 2 2 2" xfId="25848" xr:uid="{00000000-0005-0000-0000-00002F270000}"/>
    <cellStyle name="Standard 257 2 3 3 2 2 3 3 2 2 2 2" xfId="52320" xr:uid="{00000000-0005-0000-0000-000030270000}"/>
    <cellStyle name="Standard 257 2 3 3 2 2 3 3 2 2 3" xfId="39084" xr:uid="{00000000-0005-0000-0000-000031270000}"/>
    <cellStyle name="Standard 257 2 3 3 2 2 3 3 2 3" xfId="19231" xr:uid="{00000000-0005-0000-0000-000032270000}"/>
    <cellStyle name="Standard 257 2 3 3 2 2 3 3 2 3 2" xfId="45703" xr:uid="{00000000-0005-0000-0000-000033270000}"/>
    <cellStyle name="Standard 257 2 3 3 2 2 3 3 2 4" xfId="30262" xr:uid="{00000000-0005-0000-0000-000034270000}"/>
    <cellStyle name="Standard 257 2 3 3 2 2 3 3 3" xfId="6732" xr:uid="{00000000-0005-0000-0000-000035270000}"/>
    <cellStyle name="Standard 257 2 3 3 2 2 3 3 3 2" xfId="11142" xr:uid="{00000000-0005-0000-0000-000036270000}"/>
    <cellStyle name="Standard 257 2 3 3 2 2 3 3 3 2 2" xfId="24378" xr:uid="{00000000-0005-0000-0000-000037270000}"/>
    <cellStyle name="Standard 257 2 3 3 2 2 3 3 3 2 2 2" xfId="50850" xr:uid="{00000000-0005-0000-0000-000038270000}"/>
    <cellStyle name="Standard 257 2 3 3 2 2 3 3 3 2 3" xfId="37614" xr:uid="{00000000-0005-0000-0000-000039270000}"/>
    <cellStyle name="Standard 257 2 3 3 2 2 3 3 3 3" xfId="17761" xr:uid="{00000000-0005-0000-0000-00003A270000}"/>
    <cellStyle name="Standard 257 2 3 3 2 2 3 3 3 3 2" xfId="44233" xr:uid="{00000000-0005-0000-0000-00003B270000}"/>
    <cellStyle name="Standard 257 2 3 3 2 2 3 3 3 4" xfId="33204" xr:uid="{00000000-0005-0000-0000-00003C270000}"/>
    <cellStyle name="Standard 257 2 3 3 2 2 3 3 4" xfId="8200" xr:uid="{00000000-0005-0000-0000-00003D270000}"/>
    <cellStyle name="Standard 257 2 3 3 2 2 3 3 4 2" xfId="21436" xr:uid="{00000000-0005-0000-0000-00003E270000}"/>
    <cellStyle name="Standard 257 2 3 3 2 2 3 3 4 2 2" xfId="47908" xr:uid="{00000000-0005-0000-0000-00003F270000}"/>
    <cellStyle name="Standard 257 2 3 3 2 2 3 3 4 3" xfId="34672" xr:uid="{00000000-0005-0000-0000-000040270000}"/>
    <cellStyle name="Standard 257 2 3 3 2 2 3 3 5" xfId="14819" xr:uid="{00000000-0005-0000-0000-000041270000}"/>
    <cellStyle name="Standard 257 2 3 3 2 2 3 3 5 2" xfId="41291" xr:uid="{00000000-0005-0000-0000-000042270000}"/>
    <cellStyle name="Standard 257 2 3 3 2 2 3 3 6" xfId="28792" xr:uid="{00000000-0005-0000-0000-000043270000}"/>
    <cellStyle name="Standard 257 2 3 3 2 2 3 4" xfId="3056" xr:uid="{00000000-0005-0000-0000-000044270000}"/>
    <cellStyle name="Standard 257 2 3 3 2 2 3 4 2" xfId="11878" xr:uid="{00000000-0005-0000-0000-000045270000}"/>
    <cellStyle name="Standard 257 2 3 3 2 2 3 4 2 2" xfId="25114" xr:uid="{00000000-0005-0000-0000-000046270000}"/>
    <cellStyle name="Standard 257 2 3 3 2 2 3 4 2 2 2" xfId="51586" xr:uid="{00000000-0005-0000-0000-000047270000}"/>
    <cellStyle name="Standard 257 2 3 3 2 2 3 4 2 3" xfId="38350" xr:uid="{00000000-0005-0000-0000-000048270000}"/>
    <cellStyle name="Standard 257 2 3 3 2 2 3 4 3" xfId="18497" xr:uid="{00000000-0005-0000-0000-000049270000}"/>
    <cellStyle name="Standard 257 2 3 3 2 2 3 4 3 2" xfId="44969" xr:uid="{00000000-0005-0000-0000-00004A270000}"/>
    <cellStyle name="Standard 257 2 3 3 2 2 3 4 4" xfId="29528" xr:uid="{00000000-0005-0000-0000-00004B270000}"/>
    <cellStyle name="Standard 257 2 3 3 2 2 3 5" xfId="5261" xr:uid="{00000000-0005-0000-0000-00004C270000}"/>
    <cellStyle name="Standard 257 2 3 3 2 2 3 5 2" xfId="9671" xr:uid="{00000000-0005-0000-0000-00004D270000}"/>
    <cellStyle name="Standard 257 2 3 3 2 2 3 5 2 2" xfId="22907" xr:uid="{00000000-0005-0000-0000-00004E270000}"/>
    <cellStyle name="Standard 257 2 3 3 2 2 3 5 2 2 2" xfId="49379" xr:uid="{00000000-0005-0000-0000-00004F270000}"/>
    <cellStyle name="Standard 257 2 3 3 2 2 3 5 2 3" xfId="36143" xr:uid="{00000000-0005-0000-0000-000050270000}"/>
    <cellStyle name="Standard 257 2 3 3 2 2 3 5 3" xfId="16290" xr:uid="{00000000-0005-0000-0000-000051270000}"/>
    <cellStyle name="Standard 257 2 3 3 2 2 3 5 3 2" xfId="42762" xr:uid="{00000000-0005-0000-0000-000052270000}"/>
    <cellStyle name="Standard 257 2 3 3 2 2 3 5 4" xfId="31733" xr:uid="{00000000-0005-0000-0000-000053270000}"/>
    <cellStyle name="Standard 257 2 3 3 2 2 3 6" xfId="7466" xr:uid="{00000000-0005-0000-0000-000054270000}"/>
    <cellStyle name="Standard 257 2 3 3 2 2 3 6 2" xfId="20702" xr:uid="{00000000-0005-0000-0000-000055270000}"/>
    <cellStyle name="Standard 257 2 3 3 2 2 3 6 2 2" xfId="47174" xr:uid="{00000000-0005-0000-0000-000056270000}"/>
    <cellStyle name="Standard 257 2 3 3 2 2 3 6 3" xfId="33938" xr:uid="{00000000-0005-0000-0000-000057270000}"/>
    <cellStyle name="Standard 257 2 3 3 2 2 3 7" xfId="14085" xr:uid="{00000000-0005-0000-0000-000058270000}"/>
    <cellStyle name="Standard 257 2 3 3 2 2 3 7 2" xfId="40557" xr:uid="{00000000-0005-0000-0000-000059270000}"/>
    <cellStyle name="Standard 257 2 3 3 2 2 3 8" xfId="27321" xr:uid="{00000000-0005-0000-0000-00005A270000}"/>
    <cellStyle name="Standard 257 2 3 3 2 2 4" xfId="1217" xr:uid="{00000000-0005-0000-0000-00005B270000}"/>
    <cellStyle name="Standard 257 2 3 3 2 2 4 2" xfId="4160" xr:uid="{00000000-0005-0000-0000-00005C270000}"/>
    <cellStyle name="Standard 257 2 3 3 2 2 4 2 2" xfId="12982" xr:uid="{00000000-0005-0000-0000-00005D270000}"/>
    <cellStyle name="Standard 257 2 3 3 2 2 4 2 2 2" xfId="26218" xr:uid="{00000000-0005-0000-0000-00005E270000}"/>
    <cellStyle name="Standard 257 2 3 3 2 2 4 2 2 2 2" xfId="52690" xr:uid="{00000000-0005-0000-0000-00005F270000}"/>
    <cellStyle name="Standard 257 2 3 3 2 2 4 2 2 3" xfId="39454" xr:uid="{00000000-0005-0000-0000-000060270000}"/>
    <cellStyle name="Standard 257 2 3 3 2 2 4 2 3" xfId="19601" xr:uid="{00000000-0005-0000-0000-000061270000}"/>
    <cellStyle name="Standard 257 2 3 3 2 2 4 2 3 2" xfId="46073" xr:uid="{00000000-0005-0000-0000-000062270000}"/>
    <cellStyle name="Standard 257 2 3 3 2 2 4 2 4" xfId="30632" xr:uid="{00000000-0005-0000-0000-000063270000}"/>
    <cellStyle name="Standard 257 2 3 3 2 2 4 3" xfId="5631" xr:uid="{00000000-0005-0000-0000-000064270000}"/>
    <cellStyle name="Standard 257 2 3 3 2 2 4 3 2" xfId="10041" xr:uid="{00000000-0005-0000-0000-000065270000}"/>
    <cellStyle name="Standard 257 2 3 3 2 2 4 3 2 2" xfId="23277" xr:uid="{00000000-0005-0000-0000-000066270000}"/>
    <cellStyle name="Standard 257 2 3 3 2 2 4 3 2 2 2" xfId="49749" xr:uid="{00000000-0005-0000-0000-000067270000}"/>
    <cellStyle name="Standard 257 2 3 3 2 2 4 3 2 3" xfId="36513" xr:uid="{00000000-0005-0000-0000-000068270000}"/>
    <cellStyle name="Standard 257 2 3 3 2 2 4 3 3" xfId="16660" xr:uid="{00000000-0005-0000-0000-000069270000}"/>
    <cellStyle name="Standard 257 2 3 3 2 2 4 3 3 2" xfId="43132" xr:uid="{00000000-0005-0000-0000-00006A270000}"/>
    <cellStyle name="Standard 257 2 3 3 2 2 4 3 4" xfId="32103" xr:uid="{00000000-0005-0000-0000-00006B270000}"/>
    <cellStyle name="Standard 257 2 3 3 2 2 4 4" xfId="8570" xr:uid="{00000000-0005-0000-0000-00006C270000}"/>
    <cellStyle name="Standard 257 2 3 3 2 2 4 4 2" xfId="21806" xr:uid="{00000000-0005-0000-0000-00006D270000}"/>
    <cellStyle name="Standard 257 2 3 3 2 2 4 4 2 2" xfId="48278" xr:uid="{00000000-0005-0000-0000-00006E270000}"/>
    <cellStyle name="Standard 257 2 3 3 2 2 4 4 3" xfId="35042" xr:uid="{00000000-0005-0000-0000-00006F270000}"/>
    <cellStyle name="Standard 257 2 3 3 2 2 4 5" xfId="15189" xr:uid="{00000000-0005-0000-0000-000070270000}"/>
    <cellStyle name="Standard 257 2 3 3 2 2 4 5 2" xfId="41661" xr:uid="{00000000-0005-0000-0000-000071270000}"/>
    <cellStyle name="Standard 257 2 3 3 2 2 4 6" xfId="27691" xr:uid="{00000000-0005-0000-0000-000072270000}"/>
    <cellStyle name="Standard 257 2 3 3 2 2 5" xfId="1953" xr:uid="{00000000-0005-0000-0000-000073270000}"/>
    <cellStyle name="Standard 257 2 3 3 2 2 5 2" xfId="3424" xr:uid="{00000000-0005-0000-0000-000074270000}"/>
    <cellStyle name="Standard 257 2 3 3 2 2 5 2 2" xfId="12246" xr:uid="{00000000-0005-0000-0000-000075270000}"/>
    <cellStyle name="Standard 257 2 3 3 2 2 5 2 2 2" xfId="25482" xr:uid="{00000000-0005-0000-0000-000076270000}"/>
    <cellStyle name="Standard 257 2 3 3 2 2 5 2 2 2 2" xfId="51954" xr:uid="{00000000-0005-0000-0000-000077270000}"/>
    <cellStyle name="Standard 257 2 3 3 2 2 5 2 2 3" xfId="38718" xr:uid="{00000000-0005-0000-0000-000078270000}"/>
    <cellStyle name="Standard 257 2 3 3 2 2 5 2 3" xfId="18865" xr:uid="{00000000-0005-0000-0000-000079270000}"/>
    <cellStyle name="Standard 257 2 3 3 2 2 5 2 3 2" xfId="45337" xr:uid="{00000000-0005-0000-0000-00007A270000}"/>
    <cellStyle name="Standard 257 2 3 3 2 2 5 2 4" xfId="29896" xr:uid="{00000000-0005-0000-0000-00007B270000}"/>
    <cellStyle name="Standard 257 2 3 3 2 2 5 3" xfId="6366" xr:uid="{00000000-0005-0000-0000-00007C270000}"/>
    <cellStyle name="Standard 257 2 3 3 2 2 5 3 2" xfId="10776" xr:uid="{00000000-0005-0000-0000-00007D270000}"/>
    <cellStyle name="Standard 257 2 3 3 2 2 5 3 2 2" xfId="24012" xr:uid="{00000000-0005-0000-0000-00007E270000}"/>
    <cellStyle name="Standard 257 2 3 3 2 2 5 3 2 2 2" xfId="50484" xr:uid="{00000000-0005-0000-0000-00007F270000}"/>
    <cellStyle name="Standard 257 2 3 3 2 2 5 3 2 3" xfId="37248" xr:uid="{00000000-0005-0000-0000-000080270000}"/>
    <cellStyle name="Standard 257 2 3 3 2 2 5 3 3" xfId="17395" xr:uid="{00000000-0005-0000-0000-000081270000}"/>
    <cellStyle name="Standard 257 2 3 3 2 2 5 3 3 2" xfId="43867" xr:uid="{00000000-0005-0000-0000-000082270000}"/>
    <cellStyle name="Standard 257 2 3 3 2 2 5 3 4" xfId="32838" xr:uid="{00000000-0005-0000-0000-000083270000}"/>
    <cellStyle name="Standard 257 2 3 3 2 2 5 4" xfId="7834" xr:uid="{00000000-0005-0000-0000-000084270000}"/>
    <cellStyle name="Standard 257 2 3 3 2 2 5 4 2" xfId="21070" xr:uid="{00000000-0005-0000-0000-000085270000}"/>
    <cellStyle name="Standard 257 2 3 3 2 2 5 4 2 2" xfId="47542" xr:uid="{00000000-0005-0000-0000-000086270000}"/>
    <cellStyle name="Standard 257 2 3 3 2 2 5 4 3" xfId="34306" xr:uid="{00000000-0005-0000-0000-000087270000}"/>
    <cellStyle name="Standard 257 2 3 3 2 2 5 5" xfId="14453" xr:uid="{00000000-0005-0000-0000-000088270000}"/>
    <cellStyle name="Standard 257 2 3 3 2 2 5 5 2" xfId="40925" xr:uid="{00000000-0005-0000-0000-000089270000}"/>
    <cellStyle name="Standard 257 2 3 3 2 2 5 6" xfId="28426" xr:uid="{00000000-0005-0000-0000-00008A270000}"/>
    <cellStyle name="Standard 257 2 3 3 2 2 6" xfId="2690" xr:uid="{00000000-0005-0000-0000-00008B270000}"/>
    <cellStyle name="Standard 257 2 3 3 2 2 6 2" xfId="11512" xr:uid="{00000000-0005-0000-0000-00008C270000}"/>
    <cellStyle name="Standard 257 2 3 3 2 2 6 2 2" xfId="24748" xr:uid="{00000000-0005-0000-0000-00008D270000}"/>
    <cellStyle name="Standard 257 2 3 3 2 2 6 2 2 2" xfId="51220" xr:uid="{00000000-0005-0000-0000-00008E270000}"/>
    <cellStyle name="Standard 257 2 3 3 2 2 6 2 3" xfId="37984" xr:uid="{00000000-0005-0000-0000-00008F270000}"/>
    <cellStyle name="Standard 257 2 3 3 2 2 6 3" xfId="18131" xr:uid="{00000000-0005-0000-0000-000090270000}"/>
    <cellStyle name="Standard 257 2 3 3 2 2 6 3 2" xfId="44603" xr:uid="{00000000-0005-0000-0000-000091270000}"/>
    <cellStyle name="Standard 257 2 3 3 2 2 6 4" xfId="29162" xr:uid="{00000000-0005-0000-0000-000092270000}"/>
    <cellStyle name="Standard 257 2 3 3 2 2 7" xfId="4895" xr:uid="{00000000-0005-0000-0000-000093270000}"/>
    <cellStyle name="Standard 257 2 3 3 2 2 7 2" xfId="9305" xr:uid="{00000000-0005-0000-0000-000094270000}"/>
    <cellStyle name="Standard 257 2 3 3 2 2 7 2 2" xfId="22541" xr:uid="{00000000-0005-0000-0000-000095270000}"/>
    <cellStyle name="Standard 257 2 3 3 2 2 7 2 2 2" xfId="49013" xr:uid="{00000000-0005-0000-0000-000096270000}"/>
    <cellStyle name="Standard 257 2 3 3 2 2 7 2 3" xfId="35777" xr:uid="{00000000-0005-0000-0000-000097270000}"/>
    <cellStyle name="Standard 257 2 3 3 2 2 7 3" xfId="15924" xr:uid="{00000000-0005-0000-0000-000098270000}"/>
    <cellStyle name="Standard 257 2 3 3 2 2 7 3 2" xfId="42396" xr:uid="{00000000-0005-0000-0000-000099270000}"/>
    <cellStyle name="Standard 257 2 3 3 2 2 7 4" xfId="31367" xr:uid="{00000000-0005-0000-0000-00009A270000}"/>
    <cellStyle name="Standard 257 2 3 3 2 2 8" xfId="7100" xr:uid="{00000000-0005-0000-0000-00009B270000}"/>
    <cellStyle name="Standard 257 2 3 3 2 2 8 2" xfId="20336" xr:uid="{00000000-0005-0000-0000-00009C270000}"/>
    <cellStyle name="Standard 257 2 3 3 2 2 8 2 2" xfId="46808" xr:uid="{00000000-0005-0000-0000-00009D270000}"/>
    <cellStyle name="Standard 257 2 3 3 2 2 8 3" xfId="33572" xr:uid="{00000000-0005-0000-0000-00009E270000}"/>
    <cellStyle name="Standard 257 2 3 3 2 2 9" xfId="13719" xr:uid="{00000000-0005-0000-0000-00009F270000}"/>
    <cellStyle name="Standard 257 2 3 3 2 2 9 2" xfId="40191" xr:uid="{00000000-0005-0000-0000-0000A0270000}"/>
    <cellStyle name="Standard 257 2 3 3 2 3" xfId="535" xr:uid="{00000000-0005-0000-0000-0000A1270000}"/>
    <cellStyle name="Standard 257 2 3 3 2 3 2" xfId="924" xr:uid="{00000000-0005-0000-0000-0000A2270000}"/>
    <cellStyle name="Standard 257 2 3 3 2 3 2 2" xfId="1673" xr:uid="{00000000-0005-0000-0000-0000A3270000}"/>
    <cellStyle name="Standard 257 2 3 3 2 3 2 2 2" xfId="4616" xr:uid="{00000000-0005-0000-0000-0000A4270000}"/>
    <cellStyle name="Standard 257 2 3 3 2 3 2 2 2 2" xfId="13438" xr:uid="{00000000-0005-0000-0000-0000A5270000}"/>
    <cellStyle name="Standard 257 2 3 3 2 3 2 2 2 2 2" xfId="26674" xr:uid="{00000000-0005-0000-0000-0000A6270000}"/>
    <cellStyle name="Standard 257 2 3 3 2 3 2 2 2 2 2 2" xfId="53146" xr:uid="{00000000-0005-0000-0000-0000A7270000}"/>
    <cellStyle name="Standard 257 2 3 3 2 3 2 2 2 2 3" xfId="39910" xr:uid="{00000000-0005-0000-0000-0000A8270000}"/>
    <cellStyle name="Standard 257 2 3 3 2 3 2 2 2 3" xfId="20057" xr:uid="{00000000-0005-0000-0000-0000A9270000}"/>
    <cellStyle name="Standard 257 2 3 3 2 3 2 2 2 3 2" xfId="46529" xr:uid="{00000000-0005-0000-0000-0000AA270000}"/>
    <cellStyle name="Standard 257 2 3 3 2 3 2 2 2 4" xfId="31088" xr:uid="{00000000-0005-0000-0000-0000AB270000}"/>
    <cellStyle name="Standard 257 2 3 3 2 3 2 2 3" xfId="6087" xr:uid="{00000000-0005-0000-0000-0000AC270000}"/>
    <cellStyle name="Standard 257 2 3 3 2 3 2 2 3 2" xfId="10497" xr:uid="{00000000-0005-0000-0000-0000AD270000}"/>
    <cellStyle name="Standard 257 2 3 3 2 3 2 2 3 2 2" xfId="23733" xr:uid="{00000000-0005-0000-0000-0000AE270000}"/>
    <cellStyle name="Standard 257 2 3 3 2 3 2 2 3 2 2 2" xfId="50205" xr:uid="{00000000-0005-0000-0000-0000AF270000}"/>
    <cellStyle name="Standard 257 2 3 3 2 3 2 2 3 2 3" xfId="36969" xr:uid="{00000000-0005-0000-0000-0000B0270000}"/>
    <cellStyle name="Standard 257 2 3 3 2 3 2 2 3 3" xfId="17116" xr:uid="{00000000-0005-0000-0000-0000B1270000}"/>
    <cellStyle name="Standard 257 2 3 3 2 3 2 2 3 3 2" xfId="43588" xr:uid="{00000000-0005-0000-0000-0000B2270000}"/>
    <cellStyle name="Standard 257 2 3 3 2 3 2 2 3 4" xfId="32559" xr:uid="{00000000-0005-0000-0000-0000B3270000}"/>
    <cellStyle name="Standard 257 2 3 3 2 3 2 2 4" xfId="9026" xr:uid="{00000000-0005-0000-0000-0000B4270000}"/>
    <cellStyle name="Standard 257 2 3 3 2 3 2 2 4 2" xfId="22262" xr:uid="{00000000-0005-0000-0000-0000B5270000}"/>
    <cellStyle name="Standard 257 2 3 3 2 3 2 2 4 2 2" xfId="48734" xr:uid="{00000000-0005-0000-0000-0000B6270000}"/>
    <cellStyle name="Standard 257 2 3 3 2 3 2 2 4 3" xfId="35498" xr:uid="{00000000-0005-0000-0000-0000B7270000}"/>
    <cellStyle name="Standard 257 2 3 3 2 3 2 2 5" xfId="15645" xr:uid="{00000000-0005-0000-0000-0000B8270000}"/>
    <cellStyle name="Standard 257 2 3 3 2 3 2 2 5 2" xfId="42117" xr:uid="{00000000-0005-0000-0000-0000B9270000}"/>
    <cellStyle name="Standard 257 2 3 3 2 3 2 2 6" xfId="28147" xr:uid="{00000000-0005-0000-0000-0000BA270000}"/>
    <cellStyle name="Standard 257 2 3 3 2 3 2 3" xfId="2409" xr:uid="{00000000-0005-0000-0000-0000BB270000}"/>
    <cellStyle name="Standard 257 2 3 3 2 3 2 3 2" xfId="3880" xr:uid="{00000000-0005-0000-0000-0000BC270000}"/>
    <cellStyle name="Standard 257 2 3 3 2 3 2 3 2 2" xfId="12702" xr:uid="{00000000-0005-0000-0000-0000BD270000}"/>
    <cellStyle name="Standard 257 2 3 3 2 3 2 3 2 2 2" xfId="25938" xr:uid="{00000000-0005-0000-0000-0000BE270000}"/>
    <cellStyle name="Standard 257 2 3 3 2 3 2 3 2 2 2 2" xfId="52410" xr:uid="{00000000-0005-0000-0000-0000BF270000}"/>
    <cellStyle name="Standard 257 2 3 3 2 3 2 3 2 2 3" xfId="39174" xr:uid="{00000000-0005-0000-0000-0000C0270000}"/>
    <cellStyle name="Standard 257 2 3 3 2 3 2 3 2 3" xfId="19321" xr:uid="{00000000-0005-0000-0000-0000C1270000}"/>
    <cellStyle name="Standard 257 2 3 3 2 3 2 3 2 3 2" xfId="45793" xr:uid="{00000000-0005-0000-0000-0000C2270000}"/>
    <cellStyle name="Standard 257 2 3 3 2 3 2 3 2 4" xfId="30352" xr:uid="{00000000-0005-0000-0000-0000C3270000}"/>
    <cellStyle name="Standard 257 2 3 3 2 3 2 3 3" xfId="6822" xr:uid="{00000000-0005-0000-0000-0000C4270000}"/>
    <cellStyle name="Standard 257 2 3 3 2 3 2 3 3 2" xfId="11232" xr:uid="{00000000-0005-0000-0000-0000C5270000}"/>
    <cellStyle name="Standard 257 2 3 3 2 3 2 3 3 2 2" xfId="24468" xr:uid="{00000000-0005-0000-0000-0000C6270000}"/>
    <cellStyle name="Standard 257 2 3 3 2 3 2 3 3 2 2 2" xfId="50940" xr:uid="{00000000-0005-0000-0000-0000C7270000}"/>
    <cellStyle name="Standard 257 2 3 3 2 3 2 3 3 2 3" xfId="37704" xr:uid="{00000000-0005-0000-0000-0000C8270000}"/>
    <cellStyle name="Standard 257 2 3 3 2 3 2 3 3 3" xfId="17851" xr:uid="{00000000-0005-0000-0000-0000C9270000}"/>
    <cellStyle name="Standard 257 2 3 3 2 3 2 3 3 3 2" xfId="44323" xr:uid="{00000000-0005-0000-0000-0000CA270000}"/>
    <cellStyle name="Standard 257 2 3 3 2 3 2 3 3 4" xfId="33294" xr:uid="{00000000-0005-0000-0000-0000CB270000}"/>
    <cellStyle name="Standard 257 2 3 3 2 3 2 3 4" xfId="8290" xr:uid="{00000000-0005-0000-0000-0000CC270000}"/>
    <cellStyle name="Standard 257 2 3 3 2 3 2 3 4 2" xfId="21526" xr:uid="{00000000-0005-0000-0000-0000CD270000}"/>
    <cellStyle name="Standard 257 2 3 3 2 3 2 3 4 2 2" xfId="47998" xr:uid="{00000000-0005-0000-0000-0000CE270000}"/>
    <cellStyle name="Standard 257 2 3 3 2 3 2 3 4 3" xfId="34762" xr:uid="{00000000-0005-0000-0000-0000CF270000}"/>
    <cellStyle name="Standard 257 2 3 3 2 3 2 3 5" xfId="14909" xr:uid="{00000000-0005-0000-0000-0000D0270000}"/>
    <cellStyle name="Standard 257 2 3 3 2 3 2 3 5 2" xfId="41381" xr:uid="{00000000-0005-0000-0000-0000D1270000}"/>
    <cellStyle name="Standard 257 2 3 3 2 3 2 3 6" xfId="28882" xr:uid="{00000000-0005-0000-0000-0000D2270000}"/>
    <cellStyle name="Standard 257 2 3 3 2 3 2 4" xfId="3146" xr:uid="{00000000-0005-0000-0000-0000D3270000}"/>
    <cellStyle name="Standard 257 2 3 3 2 3 2 4 2" xfId="11968" xr:uid="{00000000-0005-0000-0000-0000D4270000}"/>
    <cellStyle name="Standard 257 2 3 3 2 3 2 4 2 2" xfId="25204" xr:uid="{00000000-0005-0000-0000-0000D5270000}"/>
    <cellStyle name="Standard 257 2 3 3 2 3 2 4 2 2 2" xfId="51676" xr:uid="{00000000-0005-0000-0000-0000D6270000}"/>
    <cellStyle name="Standard 257 2 3 3 2 3 2 4 2 3" xfId="38440" xr:uid="{00000000-0005-0000-0000-0000D7270000}"/>
    <cellStyle name="Standard 257 2 3 3 2 3 2 4 3" xfId="18587" xr:uid="{00000000-0005-0000-0000-0000D8270000}"/>
    <cellStyle name="Standard 257 2 3 3 2 3 2 4 3 2" xfId="45059" xr:uid="{00000000-0005-0000-0000-0000D9270000}"/>
    <cellStyle name="Standard 257 2 3 3 2 3 2 4 4" xfId="29618" xr:uid="{00000000-0005-0000-0000-0000DA270000}"/>
    <cellStyle name="Standard 257 2 3 3 2 3 2 5" xfId="5351" xr:uid="{00000000-0005-0000-0000-0000DB270000}"/>
    <cellStyle name="Standard 257 2 3 3 2 3 2 5 2" xfId="9761" xr:uid="{00000000-0005-0000-0000-0000DC270000}"/>
    <cellStyle name="Standard 257 2 3 3 2 3 2 5 2 2" xfId="22997" xr:uid="{00000000-0005-0000-0000-0000DD270000}"/>
    <cellStyle name="Standard 257 2 3 3 2 3 2 5 2 2 2" xfId="49469" xr:uid="{00000000-0005-0000-0000-0000DE270000}"/>
    <cellStyle name="Standard 257 2 3 3 2 3 2 5 2 3" xfId="36233" xr:uid="{00000000-0005-0000-0000-0000DF270000}"/>
    <cellStyle name="Standard 257 2 3 3 2 3 2 5 3" xfId="16380" xr:uid="{00000000-0005-0000-0000-0000E0270000}"/>
    <cellStyle name="Standard 257 2 3 3 2 3 2 5 3 2" xfId="42852" xr:uid="{00000000-0005-0000-0000-0000E1270000}"/>
    <cellStyle name="Standard 257 2 3 3 2 3 2 5 4" xfId="31823" xr:uid="{00000000-0005-0000-0000-0000E2270000}"/>
    <cellStyle name="Standard 257 2 3 3 2 3 2 6" xfId="7556" xr:uid="{00000000-0005-0000-0000-0000E3270000}"/>
    <cellStyle name="Standard 257 2 3 3 2 3 2 6 2" xfId="20792" xr:uid="{00000000-0005-0000-0000-0000E4270000}"/>
    <cellStyle name="Standard 257 2 3 3 2 3 2 6 2 2" xfId="47264" xr:uid="{00000000-0005-0000-0000-0000E5270000}"/>
    <cellStyle name="Standard 257 2 3 3 2 3 2 6 3" xfId="34028" xr:uid="{00000000-0005-0000-0000-0000E6270000}"/>
    <cellStyle name="Standard 257 2 3 3 2 3 2 7" xfId="14175" xr:uid="{00000000-0005-0000-0000-0000E7270000}"/>
    <cellStyle name="Standard 257 2 3 3 2 3 2 7 2" xfId="40647" xr:uid="{00000000-0005-0000-0000-0000E8270000}"/>
    <cellStyle name="Standard 257 2 3 3 2 3 2 8" xfId="27411" xr:uid="{00000000-0005-0000-0000-0000E9270000}"/>
    <cellStyle name="Standard 257 2 3 3 2 3 3" xfId="1307" xr:uid="{00000000-0005-0000-0000-0000EA270000}"/>
    <cellStyle name="Standard 257 2 3 3 2 3 3 2" xfId="4250" xr:uid="{00000000-0005-0000-0000-0000EB270000}"/>
    <cellStyle name="Standard 257 2 3 3 2 3 3 2 2" xfId="13072" xr:uid="{00000000-0005-0000-0000-0000EC270000}"/>
    <cellStyle name="Standard 257 2 3 3 2 3 3 2 2 2" xfId="26308" xr:uid="{00000000-0005-0000-0000-0000ED270000}"/>
    <cellStyle name="Standard 257 2 3 3 2 3 3 2 2 2 2" xfId="52780" xr:uid="{00000000-0005-0000-0000-0000EE270000}"/>
    <cellStyle name="Standard 257 2 3 3 2 3 3 2 2 3" xfId="39544" xr:uid="{00000000-0005-0000-0000-0000EF270000}"/>
    <cellStyle name="Standard 257 2 3 3 2 3 3 2 3" xfId="19691" xr:uid="{00000000-0005-0000-0000-0000F0270000}"/>
    <cellStyle name="Standard 257 2 3 3 2 3 3 2 3 2" xfId="46163" xr:uid="{00000000-0005-0000-0000-0000F1270000}"/>
    <cellStyle name="Standard 257 2 3 3 2 3 3 2 4" xfId="30722" xr:uid="{00000000-0005-0000-0000-0000F2270000}"/>
    <cellStyle name="Standard 257 2 3 3 2 3 3 3" xfId="5721" xr:uid="{00000000-0005-0000-0000-0000F3270000}"/>
    <cellStyle name="Standard 257 2 3 3 2 3 3 3 2" xfId="10131" xr:uid="{00000000-0005-0000-0000-0000F4270000}"/>
    <cellStyle name="Standard 257 2 3 3 2 3 3 3 2 2" xfId="23367" xr:uid="{00000000-0005-0000-0000-0000F5270000}"/>
    <cellStyle name="Standard 257 2 3 3 2 3 3 3 2 2 2" xfId="49839" xr:uid="{00000000-0005-0000-0000-0000F6270000}"/>
    <cellStyle name="Standard 257 2 3 3 2 3 3 3 2 3" xfId="36603" xr:uid="{00000000-0005-0000-0000-0000F7270000}"/>
    <cellStyle name="Standard 257 2 3 3 2 3 3 3 3" xfId="16750" xr:uid="{00000000-0005-0000-0000-0000F8270000}"/>
    <cellStyle name="Standard 257 2 3 3 2 3 3 3 3 2" xfId="43222" xr:uid="{00000000-0005-0000-0000-0000F9270000}"/>
    <cellStyle name="Standard 257 2 3 3 2 3 3 3 4" xfId="32193" xr:uid="{00000000-0005-0000-0000-0000FA270000}"/>
    <cellStyle name="Standard 257 2 3 3 2 3 3 4" xfId="8660" xr:uid="{00000000-0005-0000-0000-0000FB270000}"/>
    <cellStyle name="Standard 257 2 3 3 2 3 3 4 2" xfId="21896" xr:uid="{00000000-0005-0000-0000-0000FC270000}"/>
    <cellStyle name="Standard 257 2 3 3 2 3 3 4 2 2" xfId="48368" xr:uid="{00000000-0005-0000-0000-0000FD270000}"/>
    <cellStyle name="Standard 257 2 3 3 2 3 3 4 3" xfId="35132" xr:uid="{00000000-0005-0000-0000-0000FE270000}"/>
    <cellStyle name="Standard 257 2 3 3 2 3 3 5" xfId="15279" xr:uid="{00000000-0005-0000-0000-0000FF270000}"/>
    <cellStyle name="Standard 257 2 3 3 2 3 3 5 2" xfId="41751" xr:uid="{00000000-0005-0000-0000-000000280000}"/>
    <cellStyle name="Standard 257 2 3 3 2 3 3 6" xfId="27781" xr:uid="{00000000-0005-0000-0000-000001280000}"/>
    <cellStyle name="Standard 257 2 3 3 2 3 4" xfId="2043" xr:uid="{00000000-0005-0000-0000-000002280000}"/>
    <cellStyle name="Standard 257 2 3 3 2 3 4 2" xfId="3514" xr:uid="{00000000-0005-0000-0000-000003280000}"/>
    <cellStyle name="Standard 257 2 3 3 2 3 4 2 2" xfId="12336" xr:uid="{00000000-0005-0000-0000-000004280000}"/>
    <cellStyle name="Standard 257 2 3 3 2 3 4 2 2 2" xfId="25572" xr:uid="{00000000-0005-0000-0000-000005280000}"/>
    <cellStyle name="Standard 257 2 3 3 2 3 4 2 2 2 2" xfId="52044" xr:uid="{00000000-0005-0000-0000-000006280000}"/>
    <cellStyle name="Standard 257 2 3 3 2 3 4 2 2 3" xfId="38808" xr:uid="{00000000-0005-0000-0000-000007280000}"/>
    <cellStyle name="Standard 257 2 3 3 2 3 4 2 3" xfId="18955" xr:uid="{00000000-0005-0000-0000-000008280000}"/>
    <cellStyle name="Standard 257 2 3 3 2 3 4 2 3 2" xfId="45427" xr:uid="{00000000-0005-0000-0000-000009280000}"/>
    <cellStyle name="Standard 257 2 3 3 2 3 4 2 4" xfId="29986" xr:uid="{00000000-0005-0000-0000-00000A280000}"/>
    <cellStyle name="Standard 257 2 3 3 2 3 4 3" xfId="6456" xr:uid="{00000000-0005-0000-0000-00000B280000}"/>
    <cellStyle name="Standard 257 2 3 3 2 3 4 3 2" xfId="10866" xr:uid="{00000000-0005-0000-0000-00000C280000}"/>
    <cellStyle name="Standard 257 2 3 3 2 3 4 3 2 2" xfId="24102" xr:uid="{00000000-0005-0000-0000-00000D280000}"/>
    <cellStyle name="Standard 257 2 3 3 2 3 4 3 2 2 2" xfId="50574" xr:uid="{00000000-0005-0000-0000-00000E280000}"/>
    <cellStyle name="Standard 257 2 3 3 2 3 4 3 2 3" xfId="37338" xr:uid="{00000000-0005-0000-0000-00000F280000}"/>
    <cellStyle name="Standard 257 2 3 3 2 3 4 3 3" xfId="17485" xr:uid="{00000000-0005-0000-0000-000010280000}"/>
    <cellStyle name="Standard 257 2 3 3 2 3 4 3 3 2" xfId="43957" xr:uid="{00000000-0005-0000-0000-000011280000}"/>
    <cellStyle name="Standard 257 2 3 3 2 3 4 3 4" xfId="32928" xr:uid="{00000000-0005-0000-0000-000012280000}"/>
    <cellStyle name="Standard 257 2 3 3 2 3 4 4" xfId="7924" xr:uid="{00000000-0005-0000-0000-000013280000}"/>
    <cellStyle name="Standard 257 2 3 3 2 3 4 4 2" xfId="21160" xr:uid="{00000000-0005-0000-0000-000014280000}"/>
    <cellStyle name="Standard 257 2 3 3 2 3 4 4 2 2" xfId="47632" xr:uid="{00000000-0005-0000-0000-000015280000}"/>
    <cellStyle name="Standard 257 2 3 3 2 3 4 4 3" xfId="34396" xr:uid="{00000000-0005-0000-0000-000016280000}"/>
    <cellStyle name="Standard 257 2 3 3 2 3 4 5" xfId="14543" xr:uid="{00000000-0005-0000-0000-000017280000}"/>
    <cellStyle name="Standard 257 2 3 3 2 3 4 5 2" xfId="41015" xr:uid="{00000000-0005-0000-0000-000018280000}"/>
    <cellStyle name="Standard 257 2 3 3 2 3 4 6" xfId="28516" xr:uid="{00000000-0005-0000-0000-000019280000}"/>
    <cellStyle name="Standard 257 2 3 3 2 3 5" xfId="2780" xr:uid="{00000000-0005-0000-0000-00001A280000}"/>
    <cellStyle name="Standard 257 2 3 3 2 3 5 2" xfId="11602" xr:uid="{00000000-0005-0000-0000-00001B280000}"/>
    <cellStyle name="Standard 257 2 3 3 2 3 5 2 2" xfId="24838" xr:uid="{00000000-0005-0000-0000-00001C280000}"/>
    <cellStyle name="Standard 257 2 3 3 2 3 5 2 2 2" xfId="51310" xr:uid="{00000000-0005-0000-0000-00001D280000}"/>
    <cellStyle name="Standard 257 2 3 3 2 3 5 2 3" xfId="38074" xr:uid="{00000000-0005-0000-0000-00001E280000}"/>
    <cellStyle name="Standard 257 2 3 3 2 3 5 3" xfId="18221" xr:uid="{00000000-0005-0000-0000-00001F280000}"/>
    <cellStyle name="Standard 257 2 3 3 2 3 5 3 2" xfId="44693" xr:uid="{00000000-0005-0000-0000-000020280000}"/>
    <cellStyle name="Standard 257 2 3 3 2 3 5 4" xfId="29252" xr:uid="{00000000-0005-0000-0000-000021280000}"/>
    <cellStyle name="Standard 257 2 3 3 2 3 6" xfId="4985" xr:uid="{00000000-0005-0000-0000-000022280000}"/>
    <cellStyle name="Standard 257 2 3 3 2 3 6 2" xfId="9395" xr:uid="{00000000-0005-0000-0000-000023280000}"/>
    <cellStyle name="Standard 257 2 3 3 2 3 6 2 2" xfId="22631" xr:uid="{00000000-0005-0000-0000-000024280000}"/>
    <cellStyle name="Standard 257 2 3 3 2 3 6 2 2 2" xfId="49103" xr:uid="{00000000-0005-0000-0000-000025280000}"/>
    <cellStyle name="Standard 257 2 3 3 2 3 6 2 3" xfId="35867" xr:uid="{00000000-0005-0000-0000-000026280000}"/>
    <cellStyle name="Standard 257 2 3 3 2 3 6 3" xfId="16014" xr:uid="{00000000-0005-0000-0000-000027280000}"/>
    <cellStyle name="Standard 257 2 3 3 2 3 6 3 2" xfId="42486" xr:uid="{00000000-0005-0000-0000-000028280000}"/>
    <cellStyle name="Standard 257 2 3 3 2 3 6 4" xfId="31457" xr:uid="{00000000-0005-0000-0000-000029280000}"/>
    <cellStyle name="Standard 257 2 3 3 2 3 7" xfId="7190" xr:uid="{00000000-0005-0000-0000-00002A280000}"/>
    <cellStyle name="Standard 257 2 3 3 2 3 7 2" xfId="20426" xr:uid="{00000000-0005-0000-0000-00002B280000}"/>
    <cellStyle name="Standard 257 2 3 3 2 3 7 2 2" xfId="46898" xr:uid="{00000000-0005-0000-0000-00002C280000}"/>
    <cellStyle name="Standard 257 2 3 3 2 3 7 3" xfId="33662" xr:uid="{00000000-0005-0000-0000-00002D280000}"/>
    <cellStyle name="Standard 257 2 3 3 2 3 8" xfId="13809" xr:uid="{00000000-0005-0000-0000-00002E280000}"/>
    <cellStyle name="Standard 257 2 3 3 2 3 8 2" xfId="40281" xr:uid="{00000000-0005-0000-0000-00002F280000}"/>
    <cellStyle name="Standard 257 2 3 3 2 3 9" xfId="27045" xr:uid="{00000000-0005-0000-0000-000030280000}"/>
    <cellStyle name="Standard 257 2 3 3 2 4" xfId="752" xr:uid="{00000000-0005-0000-0000-000031280000}"/>
    <cellStyle name="Standard 257 2 3 3 2 4 2" xfId="1502" xr:uid="{00000000-0005-0000-0000-000032280000}"/>
    <cellStyle name="Standard 257 2 3 3 2 4 2 2" xfId="4445" xr:uid="{00000000-0005-0000-0000-000033280000}"/>
    <cellStyle name="Standard 257 2 3 3 2 4 2 2 2" xfId="13267" xr:uid="{00000000-0005-0000-0000-000034280000}"/>
    <cellStyle name="Standard 257 2 3 3 2 4 2 2 2 2" xfId="26503" xr:uid="{00000000-0005-0000-0000-000035280000}"/>
    <cellStyle name="Standard 257 2 3 3 2 4 2 2 2 2 2" xfId="52975" xr:uid="{00000000-0005-0000-0000-000036280000}"/>
    <cellStyle name="Standard 257 2 3 3 2 4 2 2 2 3" xfId="39739" xr:uid="{00000000-0005-0000-0000-000037280000}"/>
    <cellStyle name="Standard 257 2 3 3 2 4 2 2 3" xfId="19886" xr:uid="{00000000-0005-0000-0000-000038280000}"/>
    <cellStyle name="Standard 257 2 3 3 2 4 2 2 3 2" xfId="46358" xr:uid="{00000000-0005-0000-0000-000039280000}"/>
    <cellStyle name="Standard 257 2 3 3 2 4 2 2 4" xfId="30917" xr:uid="{00000000-0005-0000-0000-00003A280000}"/>
    <cellStyle name="Standard 257 2 3 3 2 4 2 3" xfId="5916" xr:uid="{00000000-0005-0000-0000-00003B280000}"/>
    <cellStyle name="Standard 257 2 3 3 2 4 2 3 2" xfId="10326" xr:uid="{00000000-0005-0000-0000-00003C280000}"/>
    <cellStyle name="Standard 257 2 3 3 2 4 2 3 2 2" xfId="23562" xr:uid="{00000000-0005-0000-0000-00003D280000}"/>
    <cellStyle name="Standard 257 2 3 3 2 4 2 3 2 2 2" xfId="50034" xr:uid="{00000000-0005-0000-0000-00003E280000}"/>
    <cellStyle name="Standard 257 2 3 3 2 4 2 3 2 3" xfId="36798" xr:uid="{00000000-0005-0000-0000-00003F280000}"/>
    <cellStyle name="Standard 257 2 3 3 2 4 2 3 3" xfId="16945" xr:uid="{00000000-0005-0000-0000-000040280000}"/>
    <cellStyle name="Standard 257 2 3 3 2 4 2 3 3 2" xfId="43417" xr:uid="{00000000-0005-0000-0000-000041280000}"/>
    <cellStyle name="Standard 257 2 3 3 2 4 2 3 4" xfId="32388" xr:uid="{00000000-0005-0000-0000-000042280000}"/>
    <cellStyle name="Standard 257 2 3 3 2 4 2 4" xfId="8855" xr:uid="{00000000-0005-0000-0000-000043280000}"/>
    <cellStyle name="Standard 257 2 3 3 2 4 2 4 2" xfId="22091" xr:uid="{00000000-0005-0000-0000-000044280000}"/>
    <cellStyle name="Standard 257 2 3 3 2 4 2 4 2 2" xfId="48563" xr:uid="{00000000-0005-0000-0000-000045280000}"/>
    <cellStyle name="Standard 257 2 3 3 2 4 2 4 3" xfId="35327" xr:uid="{00000000-0005-0000-0000-000046280000}"/>
    <cellStyle name="Standard 257 2 3 3 2 4 2 5" xfId="15474" xr:uid="{00000000-0005-0000-0000-000047280000}"/>
    <cellStyle name="Standard 257 2 3 3 2 4 2 5 2" xfId="41946" xr:uid="{00000000-0005-0000-0000-000048280000}"/>
    <cellStyle name="Standard 257 2 3 3 2 4 2 6" xfId="27976" xr:uid="{00000000-0005-0000-0000-000049280000}"/>
    <cellStyle name="Standard 257 2 3 3 2 4 3" xfId="2238" xr:uid="{00000000-0005-0000-0000-00004A280000}"/>
    <cellStyle name="Standard 257 2 3 3 2 4 3 2" xfId="3709" xr:uid="{00000000-0005-0000-0000-00004B280000}"/>
    <cellStyle name="Standard 257 2 3 3 2 4 3 2 2" xfId="12531" xr:uid="{00000000-0005-0000-0000-00004C280000}"/>
    <cellStyle name="Standard 257 2 3 3 2 4 3 2 2 2" xfId="25767" xr:uid="{00000000-0005-0000-0000-00004D280000}"/>
    <cellStyle name="Standard 257 2 3 3 2 4 3 2 2 2 2" xfId="52239" xr:uid="{00000000-0005-0000-0000-00004E280000}"/>
    <cellStyle name="Standard 257 2 3 3 2 4 3 2 2 3" xfId="39003" xr:uid="{00000000-0005-0000-0000-00004F280000}"/>
    <cellStyle name="Standard 257 2 3 3 2 4 3 2 3" xfId="19150" xr:uid="{00000000-0005-0000-0000-000050280000}"/>
    <cellStyle name="Standard 257 2 3 3 2 4 3 2 3 2" xfId="45622" xr:uid="{00000000-0005-0000-0000-000051280000}"/>
    <cellStyle name="Standard 257 2 3 3 2 4 3 2 4" xfId="30181" xr:uid="{00000000-0005-0000-0000-000052280000}"/>
    <cellStyle name="Standard 257 2 3 3 2 4 3 3" xfId="6651" xr:uid="{00000000-0005-0000-0000-000053280000}"/>
    <cellStyle name="Standard 257 2 3 3 2 4 3 3 2" xfId="11061" xr:uid="{00000000-0005-0000-0000-000054280000}"/>
    <cellStyle name="Standard 257 2 3 3 2 4 3 3 2 2" xfId="24297" xr:uid="{00000000-0005-0000-0000-000055280000}"/>
    <cellStyle name="Standard 257 2 3 3 2 4 3 3 2 2 2" xfId="50769" xr:uid="{00000000-0005-0000-0000-000056280000}"/>
    <cellStyle name="Standard 257 2 3 3 2 4 3 3 2 3" xfId="37533" xr:uid="{00000000-0005-0000-0000-000057280000}"/>
    <cellStyle name="Standard 257 2 3 3 2 4 3 3 3" xfId="17680" xr:uid="{00000000-0005-0000-0000-000058280000}"/>
    <cellStyle name="Standard 257 2 3 3 2 4 3 3 3 2" xfId="44152" xr:uid="{00000000-0005-0000-0000-000059280000}"/>
    <cellStyle name="Standard 257 2 3 3 2 4 3 3 4" xfId="33123" xr:uid="{00000000-0005-0000-0000-00005A280000}"/>
    <cellStyle name="Standard 257 2 3 3 2 4 3 4" xfId="8119" xr:uid="{00000000-0005-0000-0000-00005B280000}"/>
    <cellStyle name="Standard 257 2 3 3 2 4 3 4 2" xfId="21355" xr:uid="{00000000-0005-0000-0000-00005C280000}"/>
    <cellStyle name="Standard 257 2 3 3 2 4 3 4 2 2" xfId="47827" xr:uid="{00000000-0005-0000-0000-00005D280000}"/>
    <cellStyle name="Standard 257 2 3 3 2 4 3 4 3" xfId="34591" xr:uid="{00000000-0005-0000-0000-00005E280000}"/>
    <cellStyle name="Standard 257 2 3 3 2 4 3 5" xfId="14738" xr:uid="{00000000-0005-0000-0000-00005F280000}"/>
    <cellStyle name="Standard 257 2 3 3 2 4 3 5 2" xfId="41210" xr:uid="{00000000-0005-0000-0000-000060280000}"/>
    <cellStyle name="Standard 257 2 3 3 2 4 3 6" xfId="28711" xr:uid="{00000000-0005-0000-0000-000061280000}"/>
    <cellStyle name="Standard 257 2 3 3 2 4 4" xfId="2975" xr:uid="{00000000-0005-0000-0000-000062280000}"/>
    <cellStyle name="Standard 257 2 3 3 2 4 4 2" xfId="11797" xr:uid="{00000000-0005-0000-0000-000063280000}"/>
    <cellStyle name="Standard 257 2 3 3 2 4 4 2 2" xfId="25033" xr:uid="{00000000-0005-0000-0000-000064280000}"/>
    <cellStyle name="Standard 257 2 3 3 2 4 4 2 2 2" xfId="51505" xr:uid="{00000000-0005-0000-0000-000065280000}"/>
    <cellStyle name="Standard 257 2 3 3 2 4 4 2 3" xfId="38269" xr:uid="{00000000-0005-0000-0000-000066280000}"/>
    <cellStyle name="Standard 257 2 3 3 2 4 4 3" xfId="18416" xr:uid="{00000000-0005-0000-0000-000067280000}"/>
    <cellStyle name="Standard 257 2 3 3 2 4 4 3 2" xfId="44888" xr:uid="{00000000-0005-0000-0000-000068280000}"/>
    <cellStyle name="Standard 257 2 3 3 2 4 4 4" xfId="29447" xr:uid="{00000000-0005-0000-0000-000069280000}"/>
    <cellStyle name="Standard 257 2 3 3 2 4 5" xfId="5180" xr:uid="{00000000-0005-0000-0000-00006A280000}"/>
    <cellStyle name="Standard 257 2 3 3 2 4 5 2" xfId="9590" xr:uid="{00000000-0005-0000-0000-00006B280000}"/>
    <cellStyle name="Standard 257 2 3 3 2 4 5 2 2" xfId="22826" xr:uid="{00000000-0005-0000-0000-00006C280000}"/>
    <cellStyle name="Standard 257 2 3 3 2 4 5 2 2 2" xfId="49298" xr:uid="{00000000-0005-0000-0000-00006D280000}"/>
    <cellStyle name="Standard 257 2 3 3 2 4 5 2 3" xfId="36062" xr:uid="{00000000-0005-0000-0000-00006E280000}"/>
    <cellStyle name="Standard 257 2 3 3 2 4 5 3" xfId="16209" xr:uid="{00000000-0005-0000-0000-00006F280000}"/>
    <cellStyle name="Standard 257 2 3 3 2 4 5 3 2" xfId="42681" xr:uid="{00000000-0005-0000-0000-000070280000}"/>
    <cellStyle name="Standard 257 2 3 3 2 4 5 4" xfId="31652" xr:uid="{00000000-0005-0000-0000-000071280000}"/>
    <cellStyle name="Standard 257 2 3 3 2 4 6" xfId="7385" xr:uid="{00000000-0005-0000-0000-000072280000}"/>
    <cellStyle name="Standard 257 2 3 3 2 4 6 2" xfId="20621" xr:uid="{00000000-0005-0000-0000-000073280000}"/>
    <cellStyle name="Standard 257 2 3 3 2 4 6 2 2" xfId="47093" xr:uid="{00000000-0005-0000-0000-000074280000}"/>
    <cellStyle name="Standard 257 2 3 3 2 4 6 3" xfId="33857" xr:uid="{00000000-0005-0000-0000-000075280000}"/>
    <cellStyle name="Standard 257 2 3 3 2 4 7" xfId="14004" xr:uid="{00000000-0005-0000-0000-000076280000}"/>
    <cellStyle name="Standard 257 2 3 3 2 4 7 2" xfId="40476" xr:uid="{00000000-0005-0000-0000-000077280000}"/>
    <cellStyle name="Standard 257 2 3 3 2 4 8" xfId="27240" xr:uid="{00000000-0005-0000-0000-000078280000}"/>
    <cellStyle name="Standard 257 2 3 3 2 5" xfId="1136" xr:uid="{00000000-0005-0000-0000-000079280000}"/>
    <cellStyle name="Standard 257 2 3 3 2 5 2" xfId="4079" xr:uid="{00000000-0005-0000-0000-00007A280000}"/>
    <cellStyle name="Standard 257 2 3 3 2 5 2 2" xfId="12901" xr:uid="{00000000-0005-0000-0000-00007B280000}"/>
    <cellStyle name="Standard 257 2 3 3 2 5 2 2 2" xfId="26137" xr:uid="{00000000-0005-0000-0000-00007C280000}"/>
    <cellStyle name="Standard 257 2 3 3 2 5 2 2 2 2" xfId="52609" xr:uid="{00000000-0005-0000-0000-00007D280000}"/>
    <cellStyle name="Standard 257 2 3 3 2 5 2 2 3" xfId="39373" xr:uid="{00000000-0005-0000-0000-00007E280000}"/>
    <cellStyle name="Standard 257 2 3 3 2 5 2 3" xfId="19520" xr:uid="{00000000-0005-0000-0000-00007F280000}"/>
    <cellStyle name="Standard 257 2 3 3 2 5 2 3 2" xfId="45992" xr:uid="{00000000-0005-0000-0000-000080280000}"/>
    <cellStyle name="Standard 257 2 3 3 2 5 2 4" xfId="30551" xr:uid="{00000000-0005-0000-0000-000081280000}"/>
    <cellStyle name="Standard 257 2 3 3 2 5 3" xfId="5550" xr:uid="{00000000-0005-0000-0000-000082280000}"/>
    <cellStyle name="Standard 257 2 3 3 2 5 3 2" xfId="9960" xr:uid="{00000000-0005-0000-0000-000083280000}"/>
    <cellStyle name="Standard 257 2 3 3 2 5 3 2 2" xfId="23196" xr:uid="{00000000-0005-0000-0000-000084280000}"/>
    <cellStyle name="Standard 257 2 3 3 2 5 3 2 2 2" xfId="49668" xr:uid="{00000000-0005-0000-0000-000085280000}"/>
    <cellStyle name="Standard 257 2 3 3 2 5 3 2 3" xfId="36432" xr:uid="{00000000-0005-0000-0000-000086280000}"/>
    <cellStyle name="Standard 257 2 3 3 2 5 3 3" xfId="16579" xr:uid="{00000000-0005-0000-0000-000087280000}"/>
    <cellStyle name="Standard 257 2 3 3 2 5 3 3 2" xfId="43051" xr:uid="{00000000-0005-0000-0000-000088280000}"/>
    <cellStyle name="Standard 257 2 3 3 2 5 3 4" xfId="32022" xr:uid="{00000000-0005-0000-0000-000089280000}"/>
    <cellStyle name="Standard 257 2 3 3 2 5 4" xfId="8489" xr:uid="{00000000-0005-0000-0000-00008A280000}"/>
    <cellStyle name="Standard 257 2 3 3 2 5 4 2" xfId="21725" xr:uid="{00000000-0005-0000-0000-00008B280000}"/>
    <cellStyle name="Standard 257 2 3 3 2 5 4 2 2" xfId="48197" xr:uid="{00000000-0005-0000-0000-00008C280000}"/>
    <cellStyle name="Standard 257 2 3 3 2 5 4 3" xfId="34961" xr:uid="{00000000-0005-0000-0000-00008D280000}"/>
    <cellStyle name="Standard 257 2 3 3 2 5 5" xfId="15108" xr:uid="{00000000-0005-0000-0000-00008E280000}"/>
    <cellStyle name="Standard 257 2 3 3 2 5 5 2" xfId="41580" xr:uid="{00000000-0005-0000-0000-00008F280000}"/>
    <cellStyle name="Standard 257 2 3 3 2 5 6" xfId="27610" xr:uid="{00000000-0005-0000-0000-000090280000}"/>
    <cellStyle name="Standard 257 2 3 3 2 6" xfId="1872" xr:uid="{00000000-0005-0000-0000-000091280000}"/>
    <cellStyle name="Standard 257 2 3 3 2 6 2" xfId="3343" xr:uid="{00000000-0005-0000-0000-000092280000}"/>
    <cellStyle name="Standard 257 2 3 3 2 6 2 2" xfId="12165" xr:uid="{00000000-0005-0000-0000-000093280000}"/>
    <cellStyle name="Standard 257 2 3 3 2 6 2 2 2" xfId="25401" xr:uid="{00000000-0005-0000-0000-000094280000}"/>
    <cellStyle name="Standard 257 2 3 3 2 6 2 2 2 2" xfId="51873" xr:uid="{00000000-0005-0000-0000-000095280000}"/>
    <cellStyle name="Standard 257 2 3 3 2 6 2 2 3" xfId="38637" xr:uid="{00000000-0005-0000-0000-000096280000}"/>
    <cellStyle name="Standard 257 2 3 3 2 6 2 3" xfId="18784" xr:uid="{00000000-0005-0000-0000-000097280000}"/>
    <cellStyle name="Standard 257 2 3 3 2 6 2 3 2" xfId="45256" xr:uid="{00000000-0005-0000-0000-000098280000}"/>
    <cellStyle name="Standard 257 2 3 3 2 6 2 4" xfId="29815" xr:uid="{00000000-0005-0000-0000-000099280000}"/>
    <cellStyle name="Standard 257 2 3 3 2 6 3" xfId="6285" xr:uid="{00000000-0005-0000-0000-00009A280000}"/>
    <cellStyle name="Standard 257 2 3 3 2 6 3 2" xfId="10695" xr:uid="{00000000-0005-0000-0000-00009B280000}"/>
    <cellStyle name="Standard 257 2 3 3 2 6 3 2 2" xfId="23931" xr:uid="{00000000-0005-0000-0000-00009C280000}"/>
    <cellStyle name="Standard 257 2 3 3 2 6 3 2 2 2" xfId="50403" xr:uid="{00000000-0005-0000-0000-00009D280000}"/>
    <cellStyle name="Standard 257 2 3 3 2 6 3 2 3" xfId="37167" xr:uid="{00000000-0005-0000-0000-00009E280000}"/>
    <cellStyle name="Standard 257 2 3 3 2 6 3 3" xfId="17314" xr:uid="{00000000-0005-0000-0000-00009F280000}"/>
    <cellStyle name="Standard 257 2 3 3 2 6 3 3 2" xfId="43786" xr:uid="{00000000-0005-0000-0000-0000A0280000}"/>
    <cellStyle name="Standard 257 2 3 3 2 6 3 4" xfId="32757" xr:uid="{00000000-0005-0000-0000-0000A1280000}"/>
    <cellStyle name="Standard 257 2 3 3 2 6 4" xfId="7753" xr:uid="{00000000-0005-0000-0000-0000A2280000}"/>
    <cellStyle name="Standard 257 2 3 3 2 6 4 2" xfId="20989" xr:uid="{00000000-0005-0000-0000-0000A3280000}"/>
    <cellStyle name="Standard 257 2 3 3 2 6 4 2 2" xfId="47461" xr:uid="{00000000-0005-0000-0000-0000A4280000}"/>
    <cellStyle name="Standard 257 2 3 3 2 6 4 3" xfId="34225" xr:uid="{00000000-0005-0000-0000-0000A5280000}"/>
    <cellStyle name="Standard 257 2 3 3 2 6 5" xfId="14372" xr:uid="{00000000-0005-0000-0000-0000A6280000}"/>
    <cellStyle name="Standard 257 2 3 3 2 6 5 2" xfId="40844" xr:uid="{00000000-0005-0000-0000-0000A7280000}"/>
    <cellStyle name="Standard 257 2 3 3 2 6 6" xfId="28345" xr:uid="{00000000-0005-0000-0000-0000A8280000}"/>
    <cellStyle name="Standard 257 2 3 3 2 7" xfId="2609" xr:uid="{00000000-0005-0000-0000-0000A9280000}"/>
    <cellStyle name="Standard 257 2 3 3 2 7 2" xfId="11431" xr:uid="{00000000-0005-0000-0000-0000AA280000}"/>
    <cellStyle name="Standard 257 2 3 3 2 7 2 2" xfId="24667" xr:uid="{00000000-0005-0000-0000-0000AB280000}"/>
    <cellStyle name="Standard 257 2 3 3 2 7 2 2 2" xfId="51139" xr:uid="{00000000-0005-0000-0000-0000AC280000}"/>
    <cellStyle name="Standard 257 2 3 3 2 7 2 3" xfId="37903" xr:uid="{00000000-0005-0000-0000-0000AD280000}"/>
    <cellStyle name="Standard 257 2 3 3 2 7 3" xfId="18050" xr:uid="{00000000-0005-0000-0000-0000AE280000}"/>
    <cellStyle name="Standard 257 2 3 3 2 7 3 2" xfId="44522" xr:uid="{00000000-0005-0000-0000-0000AF280000}"/>
    <cellStyle name="Standard 257 2 3 3 2 7 4" xfId="29081" xr:uid="{00000000-0005-0000-0000-0000B0280000}"/>
    <cellStyle name="Standard 257 2 3 3 2 8" xfId="4814" xr:uid="{00000000-0005-0000-0000-0000B1280000}"/>
    <cellStyle name="Standard 257 2 3 3 2 8 2" xfId="9224" xr:uid="{00000000-0005-0000-0000-0000B2280000}"/>
    <cellStyle name="Standard 257 2 3 3 2 8 2 2" xfId="22460" xr:uid="{00000000-0005-0000-0000-0000B3280000}"/>
    <cellStyle name="Standard 257 2 3 3 2 8 2 2 2" xfId="48932" xr:uid="{00000000-0005-0000-0000-0000B4280000}"/>
    <cellStyle name="Standard 257 2 3 3 2 8 2 3" xfId="35696" xr:uid="{00000000-0005-0000-0000-0000B5280000}"/>
    <cellStyle name="Standard 257 2 3 3 2 8 3" xfId="15843" xr:uid="{00000000-0005-0000-0000-0000B6280000}"/>
    <cellStyle name="Standard 257 2 3 3 2 8 3 2" xfId="42315" xr:uid="{00000000-0005-0000-0000-0000B7280000}"/>
    <cellStyle name="Standard 257 2 3 3 2 8 4" xfId="31286" xr:uid="{00000000-0005-0000-0000-0000B8280000}"/>
    <cellStyle name="Standard 257 2 3 3 2 9" xfId="7019" xr:uid="{00000000-0005-0000-0000-0000B9280000}"/>
    <cellStyle name="Standard 257 2 3 3 2 9 2" xfId="20255" xr:uid="{00000000-0005-0000-0000-0000BA280000}"/>
    <cellStyle name="Standard 257 2 3 3 2 9 2 2" xfId="46727" xr:uid="{00000000-0005-0000-0000-0000BB280000}"/>
    <cellStyle name="Standard 257 2 3 3 2 9 3" xfId="33491" xr:uid="{00000000-0005-0000-0000-0000BC280000}"/>
    <cellStyle name="Standard 257 2 3 3 3" xfId="400" xr:uid="{00000000-0005-0000-0000-0000BD280000}"/>
    <cellStyle name="Standard 257 2 3 3 3 10" xfId="26915" xr:uid="{00000000-0005-0000-0000-0000BE280000}"/>
    <cellStyle name="Standard 257 2 3 3 3 2" xfId="576" xr:uid="{00000000-0005-0000-0000-0000BF280000}"/>
    <cellStyle name="Standard 257 2 3 3 3 2 2" xfId="965" xr:uid="{00000000-0005-0000-0000-0000C0280000}"/>
    <cellStyle name="Standard 257 2 3 3 3 2 2 2" xfId="1714" xr:uid="{00000000-0005-0000-0000-0000C1280000}"/>
    <cellStyle name="Standard 257 2 3 3 3 2 2 2 2" xfId="4657" xr:uid="{00000000-0005-0000-0000-0000C2280000}"/>
    <cellStyle name="Standard 257 2 3 3 3 2 2 2 2 2" xfId="13479" xr:uid="{00000000-0005-0000-0000-0000C3280000}"/>
    <cellStyle name="Standard 257 2 3 3 3 2 2 2 2 2 2" xfId="26715" xr:uid="{00000000-0005-0000-0000-0000C4280000}"/>
    <cellStyle name="Standard 257 2 3 3 3 2 2 2 2 2 2 2" xfId="53187" xr:uid="{00000000-0005-0000-0000-0000C5280000}"/>
    <cellStyle name="Standard 257 2 3 3 3 2 2 2 2 2 3" xfId="39951" xr:uid="{00000000-0005-0000-0000-0000C6280000}"/>
    <cellStyle name="Standard 257 2 3 3 3 2 2 2 2 3" xfId="20098" xr:uid="{00000000-0005-0000-0000-0000C7280000}"/>
    <cellStyle name="Standard 257 2 3 3 3 2 2 2 2 3 2" xfId="46570" xr:uid="{00000000-0005-0000-0000-0000C8280000}"/>
    <cellStyle name="Standard 257 2 3 3 3 2 2 2 2 4" xfId="31129" xr:uid="{00000000-0005-0000-0000-0000C9280000}"/>
    <cellStyle name="Standard 257 2 3 3 3 2 2 2 3" xfId="6128" xr:uid="{00000000-0005-0000-0000-0000CA280000}"/>
    <cellStyle name="Standard 257 2 3 3 3 2 2 2 3 2" xfId="10538" xr:uid="{00000000-0005-0000-0000-0000CB280000}"/>
    <cellStyle name="Standard 257 2 3 3 3 2 2 2 3 2 2" xfId="23774" xr:uid="{00000000-0005-0000-0000-0000CC280000}"/>
    <cellStyle name="Standard 257 2 3 3 3 2 2 2 3 2 2 2" xfId="50246" xr:uid="{00000000-0005-0000-0000-0000CD280000}"/>
    <cellStyle name="Standard 257 2 3 3 3 2 2 2 3 2 3" xfId="37010" xr:uid="{00000000-0005-0000-0000-0000CE280000}"/>
    <cellStyle name="Standard 257 2 3 3 3 2 2 2 3 3" xfId="17157" xr:uid="{00000000-0005-0000-0000-0000CF280000}"/>
    <cellStyle name="Standard 257 2 3 3 3 2 2 2 3 3 2" xfId="43629" xr:uid="{00000000-0005-0000-0000-0000D0280000}"/>
    <cellStyle name="Standard 257 2 3 3 3 2 2 2 3 4" xfId="32600" xr:uid="{00000000-0005-0000-0000-0000D1280000}"/>
    <cellStyle name="Standard 257 2 3 3 3 2 2 2 4" xfId="9067" xr:uid="{00000000-0005-0000-0000-0000D2280000}"/>
    <cellStyle name="Standard 257 2 3 3 3 2 2 2 4 2" xfId="22303" xr:uid="{00000000-0005-0000-0000-0000D3280000}"/>
    <cellStyle name="Standard 257 2 3 3 3 2 2 2 4 2 2" xfId="48775" xr:uid="{00000000-0005-0000-0000-0000D4280000}"/>
    <cellStyle name="Standard 257 2 3 3 3 2 2 2 4 3" xfId="35539" xr:uid="{00000000-0005-0000-0000-0000D5280000}"/>
    <cellStyle name="Standard 257 2 3 3 3 2 2 2 5" xfId="15686" xr:uid="{00000000-0005-0000-0000-0000D6280000}"/>
    <cellStyle name="Standard 257 2 3 3 3 2 2 2 5 2" xfId="42158" xr:uid="{00000000-0005-0000-0000-0000D7280000}"/>
    <cellStyle name="Standard 257 2 3 3 3 2 2 2 6" xfId="28188" xr:uid="{00000000-0005-0000-0000-0000D8280000}"/>
    <cellStyle name="Standard 257 2 3 3 3 2 2 3" xfId="2450" xr:uid="{00000000-0005-0000-0000-0000D9280000}"/>
    <cellStyle name="Standard 257 2 3 3 3 2 2 3 2" xfId="3921" xr:uid="{00000000-0005-0000-0000-0000DA280000}"/>
    <cellStyle name="Standard 257 2 3 3 3 2 2 3 2 2" xfId="12743" xr:uid="{00000000-0005-0000-0000-0000DB280000}"/>
    <cellStyle name="Standard 257 2 3 3 3 2 2 3 2 2 2" xfId="25979" xr:uid="{00000000-0005-0000-0000-0000DC280000}"/>
    <cellStyle name="Standard 257 2 3 3 3 2 2 3 2 2 2 2" xfId="52451" xr:uid="{00000000-0005-0000-0000-0000DD280000}"/>
    <cellStyle name="Standard 257 2 3 3 3 2 2 3 2 2 3" xfId="39215" xr:uid="{00000000-0005-0000-0000-0000DE280000}"/>
    <cellStyle name="Standard 257 2 3 3 3 2 2 3 2 3" xfId="19362" xr:uid="{00000000-0005-0000-0000-0000DF280000}"/>
    <cellStyle name="Standard 257 2 3 3 3 2 2 3 2 3 2" xfId="45834" xr:uid="{00000000-0005-0000-0000-0000E0280000}"/>
    <cellStyle name="Standard 257 2 3 3 3 2 2 3 2 4" xfId="30393" xr:uid="{00000000-0005-0000-0000-0000E1280000}"/>
    <cellStyle name="Standard 257 2 3 3 3 2 2 3 3" xfId="6863" xr:uid="{00000000-0005-0000-0000-0000E2280000}"/>
    <cellStyle name="Standard 257 2 3 3 3 2 2 3 3 2" xfId="11273" xr:uid="{00000000-0005-0000-0000-0000E3280000}"/>
    <cellStyle name="Standard 257 2 3 3 3 2 2 3 3 2 2" xfId="24509" xr:uid="{00000000-0005-0000-0000-0000E4280000}"/>
    <cellStyle name="Standard 257 2 3 3 3 2 2 3 3 2 2 2" xfId="50981" xr:uid="{00000000-0005-0000-0000-0000E5280000}"/>
    <cellStyle name="Standard 257 2 3 3 3 2 2 3 3 2 3" xfId="37745" xr:uid="{00000000-0005-0000-0000-0000E6280000}"/>
    <cellStyle name="Standard 257 2 3 3 3 2 2 3 3 3" xfId="17892" xr:uid="{00000000-0005-0000-0000-0000E7280000}"/>
    <cellStyle name="Standard 257 2 3 3 3 2 2 3 3 3 2" xfId="44364" xr:uid="{00000000-0005-0000-0000-0000E8280000}"/>
    <cellStyle name="Standard 257 2 3 3 3 2 2 3 3 4" xfId="33335" xr:uid="{00000000-0005-0000-0000-0000E9280000}"/>
    <cellStyle name="Standard 257 2 3 3 3 2 2 3 4" xfId="8331" xr:uid="{00000000-0005-0000-0000-0000EA280000}"/>
    <cellStyle name="Standard 257 2 3 3 3 2 2 3 4 2" xfId="21567" xr:uid="{00000000-0005-0000-0000-0000EB280000}"/>
    <cellStyle name="Standard 257 2 3 3 3 2 2 3 4 2 2" xfId="48039" xr:uid="{00000000-0005-0000-0000-0000EC280000}"/>
    <cellStyle name="Standard 257 2 3 3 3 2 2 3 4 3" xfId="34803" xr:uid="{00000000-0005-0000-0000-0000ED280000}"/>
    <cellStyle name="Standard 257 2 3 3 3 2 2 3 5" xfId="14950" xr:uid="{00000000-0005-0000-0000-0000EE280000}"/>
    <cellStyle name="Standard 257 2 3 3 3 2 2 3 5 2" xfId="41422" xr:uid="{00000000-0005-0000-0000-0000EF280000}"/>
    <cellStyle name="Standard 257 2 3 3 3 2 2 3 6" xfId="28923" xr:uid="{00000000-0005-0000-0000-0000F0280000}"/>
    <cellStyle name="Standard 257 2 3 3 3 2 2 4" xfId="3187" xr:uid="{00000000-0005-0000-0000-0000F1280000}"/>
    <cellStyle name="Standard 257 2 3 3 3 2 2 4 2" xfId="12009" xr:uid="{00000000-0005-0000-0000-0000F2280000}"/>
    <cellStyle name="Standard 257 2 3 3 3 2 2 4 2 2" xfId="25245" xr:uid="{00000000-0005-0000-0000-0000F3280000}"/>
    <cellStyle name="Standard 257 2 3 3 3 2 2 4 2 2 2" xfId="51717" xr:uid="{00000000-0005-0000-0000-0000F4280000}"/>
    <cellStyle name="Standard 257 2 3 3 3 2 2 4 2 3" xfId="38481" xr:uid="{00000000-0005-0000-0000-0000F5280000}"/>
    <cellStyle name="Standard 257 2 3 3 3 2 2 4 3" xfId="18628" xr:uid="{00000000-0005-0000-0000-0000F6280000}"/>
    <cellStyle name="Standard 257 2 3 3 3 2 2 4 3 2" xfId="45100" xr:uid="{00000000-0005-0000-0000-0000F7280000}"/>
    <cellStyle name="Standard 257 2 3 3 3 2 2 4 4" xfId="29659" xr:uid="{00000000-0005-0000-0000-0000F8280000}"/>
    <cellStyle name="Standard 257 2 3 3 3 2 2 5" xfId="5392" xr:uid="{00000000-0005-0000-0000-0000F9280000}"/>
    <cellStyle name="Standard 257 2 3 3 3 2 2 5 2" xfId="9802" xr:uid="{00000000-0005-0000-0000-0000FA280000}"/>
    <cellStyle name="Standard 257 2 3 3 3 2 2 5 2 2" xfId="23038" xr:uid="{00000000-0005-0000-0000-0000FB280000}"/>
    <cellStyle name="Standard 257 2 3 3 3 2 2 5 2 2 2" xfId="49510" xr:uid="{00000000-0005-0000-0000-0000FC280000}"/>
    <cellStyle name="Standard 257 2 3 3 3 2 2 5 2 3" xfId="36274" xr:uid="{00000000-0005-0000-0000-0000FD280000}"/>
    <cellStyle name="Standard 257 2 3 3 3 2 2 5 3" xfId="16421" xr:uid="{00000000-0005-0000-0000-0000FE280000}"/>
    <cellStyle name="Standard 257 2 3 3 3 2 2 5 3 2" xfId="42893" xr:uid="{00000000-0005-0000-0000-0000FF280000}"/>
    <cellStyle name="Standard 257 2 3 3 3 2 2 5 4" xfId="31864" xr:uid="{00000000-0005-0000-0000-000000290000}"/>
    <cellStyle name="Standard 257 2 3 3 3 2 2 6" xfId="7597" xr:uid="{00000000-0005-0000-0000-000001290000}"/>
    <cellStyle name="Standard 257 2 3 3 3 2 2 6 2" xfId="20833" xr:uid="{00000000-0005-0000-0000-000002290000}"/>
    <cellStyle name="Standard 257 2 3 3 3 2 2 6 2 2" xfId="47305" xr:uid="{00000000-0005-0000-0000-000003290000}"/>
    <cellStyle name="Standard 257 2 3 3 3 2 2 6 3" xfId="34069" xr:uid="{00000000-0005-0000-0000-000004290000}"/>
    <cellStyle name="Standard 257 2 3 3 3 2 2 7" xfId="14216" xr:uid="{00000000-0005-0000-0000-000005290000}"/>
    <cellStyle name="Standard 257 2 3 3 3 2 2 7 2" xfId="40688" xr:uid="{00000000-0005-0000-0000-000006290000}"/>
    <cellStyle name="Standard 257 2 3 3 3 2 2 8" xfId="27452" xr:uid="{00000000-0005-0000-0000-000007290000}"/>
    <cellStyle name="Standard 257 2 3 3 3 2 3" xfId="1348" xr:uid="{00000000-0005-0000-0000-000008290000}"/>
    <cellStyle name="Standard 257 2 3 3 3 2 3 2" xfId="4291" xr:uid="{00000000-0005-0000-0000-000009290000}"/>
    <cellStyle name="Standard 257 2 3 3 3 2 3 2 2" xfId="13113" xr:uid="{00000000-0005-0000-0000-00000A290000}"/>
    <cellStyle name="Standard 257 2 3 3 3 2 3 2 2 2" xfId="26349" xr:uid="{00000000-0005-0000-0000-00000B290000}"/>
    <cellStyle name="Standard 257 2 3 3 3 2 3 2 2 2 2" xfId="52821" xr:uid="{00000000-0005-0000-0000-00000C290000}"/>
    <cellStyle name="Standard 257 2 3 3 3 2 3 2 2 3" xfId="39585" xr:uid="{00000000-0005-0000-0000-00000D290000}"/>
    <cellStyle name="Standard 257 2 3 3 3 2 3 2 3" xfId="19732" xr:uid="{00000000-0005-0000-0000-00000E290000}"/>
    <cellStyle name="Standard 257 2 3 3 3 2 3 2 3 2" xfId="46204" xr:uid="{00000000-0005-0000-0000-00000F290000}"/>
    <cellStyle name="Standard 257 2 3 3 3 2 3 2 4" xfId="30763" xr:uid="{00000000-0005-0000-0000-000010290000}"/>
    <cellStyle name="Standard 257 2 3 3 3 2 3 3" xfId="5762" xr:uid="{00000000-0005-0000-0000-000011290000}"/>
    <cellStyle name="Standard 257 2 3 3 3 2 3 3 2" xfId="10172" xr:uid="{00000000-0005-0000-0000-000012290000}"/>
    <cellStyle name="Standard 257 2 3 3 3 2 3 3 2 2" xfId="23408" xr:uid="{00000000-0005-0000-0000-000013290000}"/>
    <cellStyle name="Standard 257 2 3 3 3 2 3 3 2 2 2" xfId="49880" xr:uid="{00000000-0005-0000-0000-000014290000}"/>
    <cellStyle name="Standard 257 2 3 3 3 2 3 3 2 3" xfId="36644" xr:uid="{00000000-0005-0000-0000-000015290000}"/>
    <cellStyle name="Standard 257 2 3 3 3 2 3 3 3" xfId="16791" xr:uid="{00000000-0005-0000-0000-000016290000}"/>
    <cellStyle name="Standard 257 2 3 3 3 2 3 3 3 2" xfId="43263" xr:uid="{00000000-0005-0000-0000-000017290000}"/>
    <cellStyle name="Standard 257 2 3 3 3 2 3 3 4" xfId="32234" xr:uid="{00000000-0005-0000-0000-000018290000}"/>
    <cellStyle name="Standard 257 2 3 3 3 2 3 4" xfId="8701" xr:uid="{00000000-0005-0000-0000-000019290000}"/>
    <cellStyle name="Standard 257 2 3 3 3 2 3 4 2" xfId="21937" xr:uid="{00000000-0005-0000-0000-00001A290000}"/>
    <cellStyle name="Standard 257 2 3 3 3 2 3 4 2 2" xfId="48409" xr:uid="{00000000-0005-0000-0000-00001B290000}"/>
    <cellStyle name="Standard 257 2 3 3 3 2 3 4 3" xfId="35173" xr:uid="{00000000-0005-0000-0000-00001C290000}"/>
    <cellStyle name="Standard 257 2 3 3 3 2 3 5" xfId="15320" xr:uid="{00000000-0005-0000-0000-00001D290000}"/>
    <cellStyle name="Standard 257 2 3 3 3 2 3 5 2" xfId="41792" xr:uid="{00000000-0005-0000-0000-00001E290000}"/>
    <cellStyle name="Standard 257 2 3 3 3 2 3 6" xfId="27822" xr:uid="{00000000-0005-0000-0000-00001F290000}"/>
    <cellStyle name="Standard 257 2 3 3 3 2 4" xfId="2084" xr:uid="{00000000-0005-0000-0000-000020290000}"/>
    <cellStyle name="Standard 257 2 3 3 3 2 4 2" xfId="3555" xr:uid="{00000000-0005-0000-0000-000021290000}"/>
    <cellStyle name="Standard 257 2 3 3 3 2 4 2 2" xfId="12377" xr:uid="{00000000-0005-0000-0000-000022290000}"/>
    <cellStyle name="Standard 257 2 3 3 3 2 4 2 2 2" xfId="25613" xr:uid="{00000000-0005-0000-0000-000023290000}"/>
    <cellStyle name="Standard 257 2 3 3 3 2 4 2 2 2 2" xfId="52085" xr:uid="{00000000-0005-0000-0000-000024290000}"/>
    <cellStyle name="Standard 257 2 3 3 3 2 4 2 2 3" xfId="38849" xr:uid="{00000000-0005-0000-0000-000025290000}"/>
    <cellStyle name="Standard 257 2 3 3 3 2 4 2 3" xfId="18996" xr:uid="{00000000-0005-0000-0000-000026290000}"/>
    <cellStyle name="Standard 257 2 3 3 3 2 4 2 3 2" xfId="45468" xr:uid="{00000000-0005-0000-0000-000027290000}"/>
    <cellStyle name="Standard 257 2 3 3 3 2 4 2 4" xfId="30027" xr:uid="{00000000-0005-0000-0000-000028290000}"/>
    <cellStyle name="Standard 257 2 3 3 3 2 4 3" xfId="6497" xr:uid="{00000000-0005-0000-0000-000029290000}"/>
    <cellStyle name="Standard 257 2 3 3 3 2 4 3 2" xfId="10907" xr:uid="{00000000-0005-0000-0000-00002A290000}"/>
    <cellStyle name="Standard 257 2 3 3 3 2 4 3 2 2" xfId="24143" xr:uid="{00000000-0005-0000-0000-00002B290000}"/>
    <cellStyle name="Standard 257 2 3 3 3 2 4 3 2 2 2" xfId="50615" xr:uid="{00000000-0005-0000-0000-00002C290000}"/>
    <cellStyle name="Standard 257 2 3 3 3 2 4 3 2 3" xfId="37379" xr:uid="{00000000-0005-0000-0000-00002D290000}"/>
    <cellStyle name="Standard 257 2 3 3 3 2 4 3 3" xfId="17526" xr:uid="{00000000-0005-0000-0000-00002E290000}"/>
    <cellStyle name="Standard 257 2 3 3 3 2 4 3 3 2" xfId="43998" xr:uid="{00000000-0005-0000-0000-00002F290000}"/>
    <cellStyle name="Standard 257 2 3 3 3 2 4 3 4" xfId="32969" xr:uid="{00000000-0005-0000-0000-000030290000}"/>
    <cellStyle name="Standard 257 2 3 3 3 2 4 4" xfId="7965" xr:uid="{00000000-0005-0000-0000-000031290000}"/>
    <cellStyle name="Standard 257 2 3 3 3 2 4 4 2" xfId="21201" xr:uid="{00000000-0005-0000-0000-000032290000}"/>
    <cellStyle name="Standard 257 2 3 3 3 2 4 4 2 2" xfId="47673" xr:uid="{00000000-0005-0000-0000-000033290000}"/>
    <cellStyle name="Standard 257 2 3 3 3 2 4 4 3" xfId="34437" xr:uid="{00000000-0005-0000-0000-000034290000}"/>
    <cellStyle name="Standard 257 2 3 3 3 2 4 5" xfId="14584" xr:uid="{00000000-0005-0000-0000-000035290000}"/>
    <cellStyle name="Standard 257 2 3 3 3 2 4 5 2" xfId="41056" xr:uid="{00000000-0005-0000-0000-000036290000}"/>
    <cellStyle name="Standard 257 2 3 3 3 2 4 6" xfId="28557" xr:uid="{00000000-0005-0000-0000-000037290000}"/>
    <cellStyle name="Standard 257 2 3 3 3 2 5" xfId="2821" xr:uid="{00000000-0005-0000-0000-000038290000}"/>
    <cellStyle name="Standard 257 2 3 3 3 2 5 2" xfId="11643" xr:uid="{00000000-0005-0000-0000-000039290000}"/>
    <cellStyle name="Standard 257 2 3 3 3 2 5 2 2" xfId="24879" xr:uid="{00000000-0005-0000-0000-00003A290000}"/>
    <cellStyle name="Standard 257 2 3 3 3 2 5 2 2 2" xfId="51351" xr:uid="{00000000-0005-0000-0000-00003B290000}"/>
    <cellStyle name="Standard 257 2 3 3 3 2 5 2 3" xfId="38115" xr:uid="{00000000-0005-0000-0000-00003C290000}"/>
    <cellStyle name="Standard 257 2 3 3 3 2 5 3" xfId="18262" xr:uid="{00000000-0005-0000-0000-00003D290000}"/>
    <cellStyle name="Standard 257 2 3 3 3 2 5 3 2" xfId="44734" xr:uid="{00000000-0005-0000-0000-00003E290000}"/>
    <cellStyle name="Standard 257 2 3 3 3 2 5 4" xfId="29293" xr:uid="{00000000-0005-0000-0000-00003F290000}"/>
    <cellStyle name="Standard 257 2 3 3 3 2 6" xfId="5026" xr:uid="{00000000-0005-0000-0000-000040290000}"/>
    <cellStyle name="Standard 257 2 3 3 3 2 6 2" xfId="9436" xr:uid="{00000000-0005-0000-0000-000041290000}"/>
    <cellStyle name="Standard 257 2 3 3 3 2 6 2 2" xfId="22672" xr:uid="{00000000-0005-0000-0000-000042290000}"/>
    <cellStyle name="Standard 257 2 3 3 3 2 6 2 2 2" xfId="49144" xr:uid="{00000000-0005-0000-0000-000043290000}"/>
    <cellStyle name="Standard 257 2 3 3 3 2 6 2 3" xfId="35908" xr:uid="{00000000-0005-0000-0000-000044290000}"/>
    <cellStyle name="Standard 257 2 3 3 3 2 6 3" xfId="16055" xr:uid="{00000000-0005-0000-0000-000045290000}"/>
    <cellStyle name="Standard 257 2 3 3 3 2 6 3 2" xfId="42527" xr:uid="{00000000-0005-0000-0000-000046290000}"/>
    <cellStyle name="Standard 257 2 3 3 3 2 6 4" xfId="31498" xr:uid="{00000000-0005-0000-0000-000047290000}"/>
    <cellStyle name="Standard 257 2 3 3 3 2 7" xfId="7231" xr:uid="{00000000-0005-0000-0000-000048290000}"/>
    <cellStyle name="Standard 257 2 3 3 3 2 7 2" xfId="20467" xr:uid="{00000000-0005-0000-0000-000049290000}"/>
    <cellStyle name="Standard 257 2 3 3 3 2 7 2 2" xfId="46939" xr:uid="{00000000-0005-0000-0000-00004A290000}"/>
    <cellStyle name="Standard 257 2 3 3 3 2 7 3" xfId="33703" xr:uid="{00000000-0005-0000-0000-00004B290000}"/>
    <cellStyle name="Standard 257 2 3 3 3 2 8" xfId="13850" xr:uid="{00000000-0005-0000-0000-00004C290000}"/>
    <cellStyle name="Standard 257 2 3 3 3 2 8 2" xfId="40322" xr:uid="{00000000-0005-0000-0000-00004D290000}"/>
    <cellStyle name="Standard 257 2 3 3 3 2 9" xfId="27086" xr:uid="{00000000-0005-0000-0000-00004E290000}"/>
    <cellStyle name="Standard 257 2 3 3 3 3" xfId="793" xr:uid="{00000000-0005-0000-0000-00004F290000}"/>
    <cellStyle name="Standard 257 2 3 3 3 3 2" xfId="1543" xr:uid="{00000000-0005-0000-0000-000050290000}"/>
    <cellStyle name="Standard 257 2 3 3 3 3 2 2" xfId="4486" xr:uid="{00000000-0005-0000-0000-000051290000}"/>
    <cellStyle name="Standard 257 2 3 3 3 3 2 2 2" xfId="13308" xr:uid="{00000000-0005-0000-0000-000052290000}"/>
    <cellStyle name="Standard 257 2 3 3 3 3 2 2 2 2" xfId="26544" xr:uid="{00000000-0005-0000-0000-000053290000}"/>
    <cellStyle name="Standard 257 2 3 3 3 3 2 2 2 2 2" xfId="53016" xr:uid="{00000000-0005-0000-0000-000054290000}"/>
    <cellStyle name="Standard 257 2 3 3 3 3 2 2 2 3" xfId="39780" xr:uid="{00000000-0005-0000-0000-000055290000}"/>
    <cellStyle name="Standard 257 2 3 3 3 3 2 2 3" xfId="19927" xr:uid="{00000000-0005-0000-0000-000056290000}"/>
    <cellStyle name="Standard 257 2 3 3 3 3 2 2 3 2" xfId="46399" xr:uid="{00000000-0005-0000-0000-000057290000}"/>
    <cellStyle name="Standard 257 2 3 3 3 3 2 2 4" xfId="30958" xr:uid="{00000000-0005-0000-0000-000058290000}"/>
    <cellStyle name="Standard 257 2 3 3 3 3 2 3" xfId="5957" xr:uid="{00000000-0005-0000-0000-000059290000}"/>
    <cellStyle name="Standard 257 2 3 3 3 3 2 3 2" xfId="10367" xr:uid="{00000000-0005-0000-0000-00005A290000}"/>
    <cellStyle name="Standard 257 2 3 3 3 3 2 3 2 2" xfId="23603" xr:uid="{00000000-0005-0000-0000-00005B290000}"/>
    <cellStyle name="Standard 257 2 3 3 3 3 2 3 2 2 2" xfId="50075" xr:uid="{00000000-0005-0000-0000-00005C290000}"/>
    <cellStyle name="Standard 257 2 3 3 3 3 2 3 2 3" xfId="36839" xr:uid="{00000000-0005-0000-0000-00005D290000}"/>
    <cellStyle name="Standard 257 2 3 3 3 3 2 3 3" xfId="16986" xr:uid="{00000000-0005-0000-0000-00005E290000}"/>
    <cellStyle name="Standard 257 2 3 3 3 3 2 3 3 2" xfId="43458" xr:uid="{00000000-0005-0000-0000-00005F290000}"/>
    <cellStyle name="Standard 257 2 3 3 3 3 2 3 4" xfId="32429" xr:uid="{00000000-0005-0000-0000-000060290000}"/>
    <cellStyle name="Standard 257 2 3 3 3 3 2 4" xfId="8896" xr:uid="{00000000-0005-0000-0000-000061290000}"/>
    <cellStyle name="Standard 257 2 3 3 3 3 2 4 2" xfId="22132" xr:uid="{00000000-0005-0000-0000-000062290000}"/>
    <cellStyle name="Standard 257 2 3 3 3 3 2 4 2 2" xfId="48604" xr:uid="{00000000-0005-0000-0000-000063290000}"/>
    <cellStyle name="Standard 257 2 3 3 3 3 2 4 3" xfId="35368" xr:uid="{00000000-0005-0000-0000-000064290000}"/>
    <cellStyle name="Standard 257 2 3 3 3 3 2 5" xfId="15515" xr:uid="{00000000-0005-0000-0000-000065290000}"/>
    <cellStyle name="Standard 257 2 3 3 3 3 2 5 2" xfId="41987" xr:uid="{00000000-0005-0000-0000-000066290000}"/>
    <cellStyle name="Standard 257 2 3 3 3 3 2 6" xfId="28017" xr:uid="{00000000-0005-0000-0000-000067290000}"/>
    <cellStyle name="Standard 257 2 3 3 3 3 3" xfId="2279" xr:uid="{00000000-0005-0000-0000-000068290000}"/>
    <cellStyle name="Standard 257 2 3 3 3 3 3 2" xfId="3750" xr:uid="{00000000-0005-0000-0000-000069290000}"/>
    <cellStyle name="Standard 257 2 3 3 3 3 3 2 2" xfId="12572" xr:uid="{00000000-0005-0000-0000-00006A290000}"/>
    <cellStyle name="Standard 257 2 3 3 3 3 3 2 2 2" xfId="25808" xr:uid="{00000000-0005-0000-0000-00006B290000}"/>
    <cellStyle name="Standard 257 2 3 3 3 3 3 2 2 2 2" xfId="52280" xr:uid="{00000000-0005-0000-0000-00006C290000}"/>
    <cellStyle name="Standard 257 2 3 3 3 3 3 2 2 3" xfId="39044" xr:uid="{00000000-0005-0000-0000-00006D290000}"/>
    <cellStyle name="Standard 257 2 3 3 3 3 3 2 3" xfId="19191" xr:uid="{00000000-0005-0000-0000-00006E290000}"/>
    <cellStyle name="Standard 257 2 3 3 3 3 3 2 3 2" xfId="45663" xr:uid="{00000000-0005-0000-0000-00006F290000}"/>
    <cellStyle name="Standard 257 2 3 3 3 3 3 2 4" xfId="30222" xr:uid="{00000000-0005-0000-0000-000070290000}"/>
    <cellStyle name="Standard 257 2 3 3 3 3 3 3" xfId="6692" xr:uid="{00000000-0005-0000-0000-000071290000}"/>
    <cellStyle name="Standard 257 2 3 3 3 3 3 3 2" xfId="11102" xr:uid="{00000000-0005-0000-0000-000072290000}"/>
    <cellStyle name="Standard 257 2 3 3 3 3 3 3 2 2" xfId="24338" xr:uid="{00000000-0005-0000-0000-000073290000}"/>
    <cellStyle name="Standard 257 2 3 3 3 3 3 3 2 2 2" xfId="50810" xr:uid="{00000000-0005-0000-0000-000074290000}"/>
    <cellStyle name="Standard 257 2 3 3 3 3 3 3 2 3" xfId="37574" xr:uid="{00000000-0005-0000-0000-000075290000}"/>
    <cellStyle name="Standard 257 2 3 3 3 3 3 3 3" xfId="17721" xr:uid="{00000000-0005-0000-0000-000076290000}"/>
    <cellStyle name="Standard 257 2 3 3 3 3 3 3 3 2" xfId="44193" xr:uid="{00000000-0005-0000-0000-000077290000}"/>
    <cellStyle name="Standard 257 2 3 3 3 3 3 3 4" xfId="33164" xr:uid="{00000000-0005-0000-0000-000078290000}"/>
    <cellStyle name="Standard 257 2 3 3 3 3 3 4" xfId="8160" xr:uid="{00000000-0005-0000-0000-000079290000}"/>
    <cellStyle name="Standard 257 2 3 3 3 3 3 4 2" xfId="21396" xr:uid="{00000000-0005-0000-0000-00007A290000}"/>
    <cellStyle name="Standard 257 2 3 3 3 3 3 4 2 2" xfId="47868" xr:uid="{00000000-0005-0000-0000-00007B290000}"/>
    <cellStyle name="Standard 257 2 3 3 3 3 3 4 3" xfId="34632" xr:uid="{00000000-0005-0000-0000-00007C290000}"/>
    <cellStyle name="Standard 257 2 3 3 3 3 3 5" xfId="14779" xr:uid="{00000000-0005-0000-0000-00007D290000}"/>
    <cellStyle name="Standard 257 2 3 3 3 3 3 5 2" xfId="41251" xr:uid="{00000000-0005-0000-0000-00007E290000}"/>
    <cellStyle name="Standard 257 2 3 3 3 3 3 6" xfId="28752" xr:uid="{00000000-0005-0000-0000-00007F290000}"/>
    <cellStyle name="Standard 257 2 3 3 3 3 4" xfId="3016" xr:uid="{00000000-0005-0000-0000-000080290000}"/>
    <cellStyle name="Standard 257 2 3 3 3 3 4 2" xfId="11838" xr:uid="{00000000-0005-0000-0000-000081290000}"/>
    <cellStyle name="Standard 257 2 3 3 3 3 4 2 2" xfId="25074" xr:uid="{00000000-0005-0000-0000-000082290000}"/>
    <cellStyle name="Standard 257 2 3 3 3 3 4 2 2 2" xfId="51546" xr:uid="{00000000-0005-0000-0000-000083290000}"/>
    <cellStyle name="Standard 257 2 3 3 3 3 4 2 3" xfId="38310" xr:uid="{00000000-0005-0000-0000-000084290000}"/>
    <cellStyle name="Standard 257 2 3 3 3 3 4 3" xfId="18457" xr:uid="{00000000-0005-0000-0000-000085290000}"/>
    <cellStyle name="Standard 257 2 3 3 3 3 4 3 2" xfId="44929" xr:uid="{00000000-0005-0000-0000-000086290000}"/>
    <cellStyle name="Standard 257 2 3 3 3 3 4 4" xfId="29488" xr:uid="{00000000-0005-0000-0000-000087290000}"/>
    <cellStyle name="Standard 257 2 3 3 3 3 5" xfId="5221" xr:uid="{00000000-0005-0000-0000-000088290000}"/>
    <cellStyle name="Standard 257 2 3 3 3 3 5 2" xfId="9631" xr:uid="{00000000-0005-0000-0000-000089290000}"/>
    <cellStyle name="Standard 257 2 3 3 3 3 5 2 2" xfId="22867" xr:uid="{00000000-0005-0000-0000-00008A290000}"/>
    <cellStyle name="Standard 257 2 3 3 3 3 5 2 2 2" xfId="49339" xr:uid="{00000000-0005-0000-0000-00008B290000}"/>
    <cellStyle name="Standard 257 2 3 3 3 3 5 2 3" xfId="36103" xr:uid="{00000000-0005-0000-0000-00008C290000}"/>
    <cellStyle name="Standard 257 2 3 3 3 3 5 3" xfId="16250" xr:uid="{00000000-0005-0000-0000-00008D290000}"/>
    <cellStyle name="Standard 257 2 3 3 3 3 5 3 2" xfId="42722" xr:uid="{00000000-0005-0000-0000-00008E290000}"/>
    <cellStyle name="Standard 257 2 3 3 3 3 5 4" xfId="31693" xr:uid="{00000000-0005-0000-0000-00008F290000}"/>
    <cellStyle name="Standard 257 2 3 3 3 3 6" xfId="7426" xr:uid="{00000000-0005-0000-0000-000090290000}"/>
    <cellStyle name="Standard 257 2 3 3 3 3 6 2" xfId="20662" xr:uid="{00000000-0005-0000-0000-000091290000}"/>
    <cellStyle name="Standard 257 2 3 3 3 3 6 2 2" xfId="47134" xr:uid="{00000000-0005-0000-0000-000092290000}"/>
    <cellStyle name="Standard 257 2 3 3 3 3 6 3" xfId="33898" xr:uid="{00000000-0005-0000-0000-000093290000}"/>
    <cellStyle name="Standard 257 2 3 3 3 3 7" xfId="14045" xr:uid="{00000000-0005-0000-0000-000094290000}"/>
    <cellStyle name="Standard 257 2 3 3 3 3 7 2" xfId="40517" xr:uid="{00000000-0005-0000-0000-000095290000}"/>
    <cellStyle name="Standard 257 2 3 3 3 3 8" xfId="27281" xr:uid="{00000000-0005-0000-0000-000096290000}"/>
    <cellStyle name="Standard 257 2 3 3 3 4" xfId="1177" xr:uid="{00000000-0005-0000-0000-000097290000}"/>
    <cellStyle name="Standard 257 2 3 3 3 4 2" xfId="4120" xr:uid="{00000000-0005-0000-0000-000098290000}"/>
    <cellStyle name="Standard 257 2 3 3 3 4 2 2" xfId="12942" xr:uid="{00000000-0005-0000-0000-000099290000}"/>
    <cellStyle name="Standard 257 2 3 3 3 4 2 2 2" xfId="26178" xr:uid="{00000000-0005-0000-0000-00009A290000}"/>
    <cellStyle name="Standard 257 2 3 3 3 4 2 2 2 2" xfId="52650" xr:uid="{00000000-0005-0000-0000-00009B290000}"/>
    <cellStyle name="Standard 257 2 3 3 3 4 2 2 3" xfId="39414" xr:uid="{00000000-0005-0000-0000-00009C290000}"/>
    <cellStyle name="Standard 257 2 3 3 3 4 2 3" xfId="19561" xr:uid="{00000000-0005-0000-0000-00009D290000}"/>
    <cellStyle name="Standard 257 2 3 3 3 4 2 3 2" xfId="46033" xr:uid="{00000000-0005-0000-0000-00009E290000}"/>
    <cellStyle name="Standard 257 2 3 3 3 4 2 4" xfId="30592" xr:uid="{00000000-0005-0000-0000-00009F290000}"/>
    <cellStyle name="Standard 257 2 3 3 3 4 3" xfId="5591" xr:uid="{00000000-0005-0000-0000-0000A0290000}"/>
    <cellStyle name="Standard 257 2 3 3 3 4 3 2" xfId="10001" xr:uid="{00000000-0005-0000-0000-0000A1290000}"/>
    <cellStyle name="Standard 257 2 3 3 3 4 3 2 2" xfId="23237" xr:uid="{00000000-0005-0000-0000-0000A2290000}"/>
    <cellStyle name="Standard 257 2 3 3 3 4 3 2 2 2" xfId="49709" xr:uid="{00000000-0005-0000-0000-0000A3290000}"/>
    <cellStyle name="Standard 257 2 3 3 3 4 3 2 3" xfId="36473" xr:uid="{00000000-0005-0000-0000-0000A4290000}"/>
    <cellStyle name="Standard 257 2 3 3 3 4 3 3" xfId="16620" xr:uid="{00000000-0005-0000-0000-0000A5290000}"/>
    <cellStyle name="Standard 257 2 3 3 3 4 3 3 2" xfId="43092" xr:uid="{00000000-0005-0000-0000-0000A6290000}"/>
    <cellStyle name="Standard 257 2 3 3 3 4 3 4" xfId="32063" xr:uid="{00000000-0005-0000-0000-0000A7290000}"/>
    <cellStyle name="Standard 257 2 3 3 3 4 4" xfId="8530" xr:uid="{00000000-0005-0000-0000-0000A8290000}"/>
    <cellStyle name="Standard 257 2 3 3 3 4 4 2" xfId="21766" xr:uid="{00000000-0005-0000-0000-0000A9290000}"/>
    <cellStyle name="Standard 257 2 3 3 3 4 4 2 2" xfId="48238" xr:uid="{00000000-0005-0000-0000-0000AA290000}"/>
    <cellStyle name="Standard 257 2 3 3 3 4 4 3" xfId="35002" xr:uid="{00000000-0005-0000-0000-0000AB290000}"/>
    <cellStyle name="Standard 257 2 3 3 3 4 5" xfId="15149" xr:uid="{00000000-0005-0000-0000-0000AC290000}"/>
    <cellStyle name="Standard 257 2 3 3 3 4 5 2" xfId="41621" xr:uid="{00000000-0005-0000-0000-0000AD290000}"/>
    <cellStyle name="Standard 257 2 3 3 3 4 6" xfId="27651" xr:uid="{00000000-0005-0000-0000-0000AE290000}"/>
    <cellStyle name="Standard 257 2 3 3 3 5" xfId="1913" xr:uid="{00000000-0005-0000-0000-0000AF290000}"/>
    <cellStyle name="Standard 257 2 3 3 3 5 2" xfId="3384" xr:uid="{00000000-0005-0000-0000-0000B0290000}"/>
    <cellStyle name="Standard 257 2 3 3 3 5 2 2" xfId="12206" xr:uid="{00000000-0005-0000-0000-0000B1290000}"/>
    <cellStyle name="Standard 257 2 3 3 3 5 2 2 2" xfId="25442" xr:uid="{00000000-0005-0000-0000-0000B2290000}"/>
    <cellStyle name="Standard 257 2 3 3 3 5 2 2 2 2" xfId="51914" xr:uid="{00000000-0005-0000-0000-0000B3290000}"/>
    <cellStyle name="Standard 257 2 3 3 3 5 2 2 3" xfId="38678" xr:uid="{00000000-0005-0000-0000-0000B4290000}"/>
    <cellStyle name="Standard 257 2 3 3 3 5 2 3" xfId="18825" xr:uid="{00000000-0005-0000-0000-0000B5290000}"/>
    <cellStyle name="Standard 257 2 3 3 3 5 2 3 2" xfId="45297" xr:uid="{00000000-0005-0000-0000-0000B6290000}"/>
    <cellStyle name="Standard 257 2 3 3 3 5 2 4" xfId="29856" xr:uid="{00000000-0005-0000-0000-0000B7290000}"/>
    <cellStyle name="Standard 257 2 3 3 3 5 3" xfId="6326" xr:uid="{00000000-0005-0000-0000-0000B8290000}"/>
    <cellStyle name="Standard 257 2 3 3 3 5 3 2" xfId="10736" xr:uid="{00000000-0005-0000-0000-0000B9290000}"/>
    <cellStyle name="Standard 257 2 3 3 3 5 3 2 2" xfId="23972" xr:uid="{00000000-0005-0000-0000-0000BA290000}"/>
    <cellStyle name="Standard 257 2 3 3 3 5 3 2 2 2" xfId="50444" xr:uid="{00000000-0005-0000-0000-0000BB290000}"/>
    <cellStyle name="Standard 257 2 3 3 3 5 3 2 3" xfId="37208" xr:uid="{00000000-0005-0000-0000-0000BC290000}"/>
    <cellStyle name="Standard 257 2 3 3 3 5 3 3" xfId="17355" xr:uid="{00000000-0005-0000-0000-0000BD290000}"/>
    <cellStyle name="Standard 257 2 3 3 3 5 3 3 2" xfId="43827" xr:uid="{00000000-0005-0000-0000-0000BE290000}"/>
    <cellStyle name="Standard 257 2 3 3 3 5 3 4" xfId="32798" xr:uid="{00000000-0005-0000-0000-0000BF290000}"/>
    <cellStyle name="Standard 257 2 3 3 3 5 4" xfId="7794" xr:uid="{00000000-0005-0000-0000-0000C0290000}"/>
    <cellStyle name="Standard 257 2 3 3 3 5 4 2" xfId="21030" xr:uid="{00000000-0005-0000-0000-0000C1290000}"/>
    <cellStyle name="Standard 257 2 3 3 3 5 4 2 2" xfId="47502" xr:uid="{00000000-0005-0000-0000-0000C2290000}"/>
    <cellStyle name="Standard 257 2 3 3 3 5 4 3" xfId="34266" xr:uid="{00000000-0005-0000-0000-0000C3290000}"/>
    <cellStyle name="Standard 257 2 3 3 3 5 5" xfId="14413" xr:uid="{00000000-0005-0000-0000-0000C4290000}"/>
    <cellStyle name="Standard 257 2 3 3 3 5 5 2" xfId="40885" xr:uid="{00000000-0005-0000-0000-0000C5290000}"/>
    <cellStyle name="Standard 257 2 3 3 3 5 6" xfId="28386" xr:uid="{00000000-0005-0000-0000-0000C6290000}"/>
    <cellStyle name="Standard 257 2 3 3 3 6" xfId="2650" xr:uid="{00000000-0005-0000-0000-0000C7290000}"/>
    <cellStyle name="Standard 257 2 3 3 3 6 2" xfId="11472" xr:uid="{00000000-0005-0000-0000-0000C8290000}"/>
    <cellStyle name="Standard 257 2 3 3 3 6 2 2" xfId="24708" xr:uid="{00000000-0005-0000-0000-0000C9290000}"/>
    <cellStyle name="Standard 257 2 3 3 3 6 2 2 2" xfId="51180" xr:uid="{00000000-0005-0000-0000-0000CA290000}"/>
    <cellStyle name="Standard 257 2 3 3 3 6 2 3" xfId="37944" xr:uid="{00000000-0005-0000-0000-0000CB290000}"/>
    <cellStyle name="Standard 257 2 3 3 3 6 3" xfId="18091" xr:uid="{00000000-0005-0000-0000-0000CC290000}"/>
    <cellStyle name="Standard 257 2 3 3 3 6 3 2" xfId="44563" xr:uid="{00000000-0005-0000-0000-0000CD290000}"/>
    <cellStyle name="Standard 257 2 3 3 3 6 4" xfId="29122" xr:uid="{00000000-0005-0000-0000-0000CE290000}"/>
    <cellStyle name="Standard 257 2 3 3 3 7" xfId="4855" xr:uid="{00000000-0005-0000-0000-0000CF290000}"/>
    <cellStyle name="Standard 257 2 3 3 3 7 2" xfId="9265" xr:uid="{00000000-0005-0000-0000-0000D0290000}"/>
    <cellStyle name="Standard 257 2 3 3 3 7 2 2" xfId="22501" xr:uid="{00000000-0005-0000-0000-0000D1290000}"/>
    <cellStyle name="Standard 257 2 3 3 3 7 2 2 2" xfId="48973" xr:uid="{00000000-0005-0000-0000-0000D2290000}"/>
    <cellStyle name="Standard 257 2 3 3 3 7 2 3" xfId="35737" xr:uid="{00000000-0005-0000-0000-0000D3290000}"/>
    <cellStyle name="Standard 257 2 3 3 3 7 3" xfId="15884" xr:uid="{00000000-0005-0000-0000-0000D4290000}"/>
    <cellStyle name="Standard 257 2 3 3 3 7 3 2" xfId="42356" xr:uid="{00000000-0005-0000-0000-0000D5290000}"/>
    <cellStyle name="Standard 257 2 3 3 3 7 4" xfId="31327" xr:uid="{00000000-0005-0000-0000-0000D6290000}"/>
    <cellStyle name="Standard 257 2 3 3 3 8" xfId="7060" xr:uid="{00000000-0005-0000-0000-0000D7290000}"/>
    <cellStyle name="Standard 257 2 3 3 3 8 2" xfId="20296" xr:uid="{00000000-0005-0000-0000-0000D8290000}"/>
    <cellStyle name="Standard 257 2 3 3 3 8 2 2" xfId="46768" xr:uid="{00000000-0005-0000-0000-0000D9290000}"/>
    <cellStyle name="Standard 257 2 3 3 3 8 3" xfId="33532" xr:uid="{00000000-0005-0000-0000-0000DA290000}"/>
    <cellStyle name="Standard 257 2 3 3 3 9" xfId="13679" xr:uid="{00000000-0005-0000-0000-0000DB290000}"/>
    <cellStyle name="Standard 257 2 3 3 3 9 2" xfId="40151" xr:uid="{00000000-0005-0000-0000-0000DC290000}"/>
    <cellStyle name="Standard 257 2 3 3 4" xfId="494" xr:uid="{00000000-0005-0000-0000-0000DD290000}"/>
    <cellStyle name="Standard 257 2 3 3 4 2" xfId="883" xr:uid="{00000000-0005-0000-0000-0000DE290000}"/>
    <cellStyle name="Standard 257 2 3 3 4 2 2" xfId="1632" xr:uid="{00000000-0005-0000-0000-0000DF290000}"/>
    <cellStyle name="Standard 257 2 3 3 4 2 2 2" xfId="4575" xr:uid="{00000000-0005-0000-0000-0000E0290000}"/>
    <cellStyle name="Standard 257 2 3 3 4 2 2 2 2" xfId="13397" xr:uid="{00000000-0005-0000-0000-0000E1290000}"/>
    <cellStyle name="Standard 257 2 3 3 4 2 2 2 2 2" xfId="26633" xr:uid="{00000000-0005-0000-0000-0000E2290000}"/>
    <cellStyle name="Standard 257 2 3 3 4 2 2 2 2 2 2" xfId="53105" xr:uid="{00000000-0005-0000-0000-0000E3290000}"/>
    <cellStyle name="Standard 257 2 3 3 4 2 2 2 2 3" xfId="39869" xr:uid="{00000000-0005-0000-0000-0000E4290000}"/>
    <cellStyle name="Standard 257 2 3 3 4 2 2 2 3" xfId="20016" xr:uid="{00000000-0005-0000-0000-0000E5290000}"/>
    <cellStyle name="Standard 257 2 3 3 4 2 2 2 3 2" xfId="46488" xr:uid="{00000000-0005-0000-0000-0000E6290000}"/>
    <cellStyle name="Standard 257 2 3 3 4 2 2 2 4" xfId="31047" xr:uid="{00000000-0005-0000-0000-0000E7290000}"/>
    <cellStyle name="Standard 257 2 3 3 4 2 2 3" xfId="6046" xr:uid="{00000000-0005-0000-0000-0000E8290000}"/>
    <cellStyle name="Standard 257 2 3 3 4 2 2 3 2" xfId="10456" xr:uid="{00000000-0005-0000-0000-0000E9290000}"/>
    <cellStyle name="Standard 257 2 3 3 4 2 2 3 2 2" xfId="23692" xr:uid="{00000000-0005-0000-0000-0000EA290000}"/>
    <cellStyle name="Standard 257 2 3 3 4 2 2 3 2 2 2" xfId="50164" xr:uid="{00000000-0005-0000-0000-0000EB290000}"/>
    <cellStyle name="Standard 257 2 3 3 4 2 2 3 2 3" xfId="36928" xr:uid="{00000000-0005-0000-0000-0000EC290000}"/>
    <cellStyle name="Standard 257 2 3 3 4 2 2 3 3" xfId="17075" xr:uid="{00000000-0005-0000-0000-0000ED290000}"/>
    <cellStyle name="Standard 257 2 3 3 4 2 2 3 3 2" xfId="43547" xr:uid="{00000000-0005-0000-0000-0000EE290000}"/>
    <cellStyle name="Standard 257 2 3 3 4 2 2 3 4" xfId="32518" xr:uid="{00000000-0005-0000-0000-0000EF290000}"/>
    <cellStyle name="Standard 257 2 3 3 4 2 2 4" xfId="8985" xr:uid="{00000000-0005-0000-0000-0000F0290000}"/>
    <cellStyle name="Standard 257 2 3 3 4 2 2 4 2" xfId="22221" xr:uid="{00000000-0005-0000-0000-0000F1290000}"/>
    <cellStyle name="Standard 257 2 3 3 4 2 2 4 2 2" xfId="48693" xr:uid="{00000000-0005-0000-0000-0000F2290000}"/>
    <cellStyle name="Standard 257 2 3 3 4 2 2 4 3" xfId="35457" xr:uid="{00000000-0005-0000-0000-0000F3290000}"/>
    <cellStyle name="Standard 257 2 3 3 4 2 2 5" xfId="15604" xr:uid="{00000000-0005-0000-0000-0000F4290000}"/>
    <cellStyle name="Standard 257 2 3 3 4 2 2 5 2" xfId="42076" xr:uid="{00000000-0005-0000-0000-0000F5290000}"/>
    <cellStyle name="Standard 257 2 3 3 4 2 2 6" xfId="28106" xr:uid="{00000000-0005-0000-0000-0000F6290000}"/>
    <cellStyle name="Standard 257 2 3 3 4 2 3" xfId="2368" xr:uid="{00000000-0005-0000-0000-0000F7290000}"/>
    <cellStyle name="Standard 257 2 3 3 4 2 3 2" xfId="3839" xr:uid="{00000000-0005-0000-0000-0000F8290000}"/>
    <cellStyle name="Standard 257 2 3 3 4 2 3 2 2" xfId="12661" xr:uid="{00000000-0005-0000-0000-0000F9290000}"/>
    <cellStyle name="Standard 257 2 3 3 4 2 3 2 2 2" xfId="25897" xr:uid="{00000000-0005-0000-0000-0000FA290000}"/>
    <cellStyle name="Standard 257 2 3 3 4 2 3 2 2 2 2" xfId="52369" xr:uid="{00000000-0005-0000-0000-0000FB290000}"/>
    <cellStyle name="Standard 257 2 3 3 4 2 3 2 2 3" xfId="39133" xr:uid="{00000000-0005-0000-0000-0000FC290000}"/>
    <cellStyle name="Standard 257 2 3 3 4 2 3 2 3" xfId="19280" xr:uid="{00000000-0005-0000-0000-0000FD290000}"/>
    <cellStyle name="Standard 257 2 3 3 4 2 3 2 3 2" xfId="45752" xr:uid="{00000000-0005-0000-0000-0000FE290000}"/>
    <cellStyle name="Standard 257 2 3 3 4 2 3 2 4" xfId="30311" xr:uid="{00000000-0005-0000-0000-0000FF290000}"/>
    <cellStyle name="Standard 257 2 3 3 4 2 3 3" xfId="6781" xr:uid="{00000000-0005-0000-0000-0000002A0000}"/>
    <cellStyle name="Standard 257 2 3 3 4 2 3 3 2" xfId="11191" xr:uid="{00000000-0005-0000-0000-0000012A0000}"/>
    <cellStyle name="Standard 257 2 3 3 4 2 3 3 2 2" xfId="24427" xr:uid="{00000000-0005-0000-0000-0000022A0000}"/>
    <cellStyle name="Standard 257 2 3 3 4 2 3 3 2 2 2" xfId="50899" xr:uid="{00000000-0005-0000-0000-0000032A0000}"/>
    <cellStyle name="Standard 257 2 3 3 4 2 3 3 2 3" xfId="37663" xr:uid="{00000000-0005-0000-0000-0000042A0000}"/>
    <cellStyle name="Standard 257 2 3 3 4 2 3 3 3" xfId="17810" xr:uid="{00000000-0005-0000-0000-0000052A0000}"/>
    <cellStyle name="Standard 257 2 3 3 4 2 3 3 3 2" xfId="44282" xr:uid="{00000000-0005-0000-0000-0000062A0000}"/>
    <cellStyle name="Standard 257 2 3 3 4 2 3 3 4" xfId="33253" xr:uid="{00000000-0005-0000-0000-0000072A0000}"/>
    <cellStyle name="Standard 257 2 3 3 4 2 3 4" xfId="8249" xr:uid="{00000000-0005-0000-0000-0000082A0000}"/>
    <cellStyle name="Standard 257 2 3 3 4 2 3 4 2" xfId="21485" xr:uid="{00000000-0005-0000-0000-0000092A0000}"/>
    <cellStyle name="Standard 257 2 3 3 4 2 3 4 2 2" xfId="47957" xr:uid="{00000000-0005-0000-0000-00000A2A0000}"/>
    <cellStyle name="Standard 257 2 3 3 4 2 3 4 3" xfId="34721" xr:uid="{00000000-0005-0000-0000-00000B2A0000}"/>
    <cellStyle name="Standard 257 2 3 3 4 2 3 5" xfId="14868" xr:uid="{00000000-0005-0000-0000-00000C2A0000}"/>
    <cellStyle name="Standard 257 2 3 3 4 2 3 5 2" xfId="41340" xr:uid="{00000000-0005-0000-0000-00000D2A0000}"/>
    <cellStyle name="Standard 257 2 3 3 4 2 3 6" xfId="28841" xr:uid="{00000000-0005-0000-0000-00000E2A0000}"/>
    <cellStyle name="Standard 257 2 3 3 4 2 4" xfId="3105" xr:uid="{00000000-0005-0000-0000-00000F2A0000}"/>
    <cellStyle name="Standard 257 2 3 3 4 2 4 2" xfId="11927" xr:uid="{00000000-0005-0000-0000-0000102A0000}"/>
    <cellStyle name="Standard 257 2 3 3 4 2 4 2 2" xfId="25163" xr:uid="{00000000-0005-0000-0000-0000112A0000}"/>
    <cellStyle name="Standard 257 2 3 3 4 2 4 2 2 2" xfId="51635" xr:uid="{00000000-0005-0000-0000-0000122A0000}"/>
    <cellStyle name="Standard 257 2 3 3 4 2 4 2 3" xfId="38399" xr:uid="{00000000-0005-0000-0000-0000132A0000}"/>
    <cellStyle name="Standard 257 2 3 3 4 2 4 3" xfId="18546" xr:uid="{00000000-0005-0000-0000-0000142A0000}"/>
    <cellStyle name="Standard 257 2 3 3 4 2 4 3 2" xfId="45018" xr:uid="{00000000-0005-0000-0000-0000152A0000}"/>
    <cellStyle name="Standard 257 2 3 3 4 2 4 4" xfId="29577" xr:uid="{00000000-0005-0000-0000-0000162A0000}"/>
    <cellStyle name="Standard 257 2 3 3 4 2 5" xfId="5310" xr:uid="{00000000-0005-0000-0000-0000172A0000}"/>
    <cellStyle name="Standard 257 2 3 3 4 2 5 2" xfId="9720" xr:uid="{00000000-0005-0000-0000-0000182A0000}"/>
    <cellStyle name="Standard 257 2 3 3 4 2 5 2 2" xfId="22956" xr:uid="{00000000-0005-0000-0000-0000192A0000}"/>
    <cellStyle name="Standard 257 2 3 3 4 2 5 2 2 2" xfId="49428" xr:uid="{00000000-0005-0000-0000-00001A2A0000}"/>
    <cellStyle name="Standard 257 2 3 3 4 2 5 2 3" xfId="36192" xr:uid="{00000000-0005-0000-0000-00001B2A0000}"/>
    <cellStyle name="Standard 257 2 3 3 4 2 5 3" xfId="16339" xr:uid="{00000000-0005-0000-0000-00001C2A0000}"/>
    <cellStyle name="Standard 257 2 3 3 4 2 5 3 2" xfId="42811" xr:uid="{00000000-0005-0000-0000-00001D2A0000}"/>
    <cellStyle name="Standard 257 2 3 3 4 2 5 4" xfId="31782" xr:uid="{00000000-0005-0000-0000-00001E2A0000}"/>
    <cellStyle name="Standard 257 2 3 3 4 2 6" xfId="7515" xr:uid="{00000000-0005-0000-0000-00001F2A0000}"/>
    <cellStyle name="Standard 257 2 3 3 4 2 6 2" xfId="20751" xr:uid="{00000000-0005-0000-0000-0000202A0000}"/>
    <cellStyle name="Standard 257 2 3 3 4 2 6 2 2" xfId="47223" xr:uid="{00000000-0005-0000-0000-0000212A0000}"/>
    <cellStyle name="Standard 257 2 3 3 4 2 6 3" xfId="33987" xr:uid="{00000000-0005-0000-0000-0000222A0000}"/>
    <cellStyle name="Standard 257 2 3 3 4 2 7" xfId="14134" xr:uid="{00000000-0005-0000-0000-0000232A0000}"/>
    <cellStyle name="Standard 257 2 3 3 4 2 7 2" xfId="40606" xr:uid="{00000000-0005-0000-0000-0000242A0000}"/>
    <cellStyle name="Standard 257 2 3 3 4 2 8" xfId="27370" xr:uid="{00000000-0005-0000-0000-0000252A0000}"/>
    <cellStyle name="Standard 257 2 3 3 4 3" xfId="1266" xr:uid="{00000000-0005-0000-0000-0000262A0000}"/>
    <cellStyle name="Standard 257 2 3 3 4 3 2" xfId="4209" xr:uid="{00000000-0005-0000-0000-0000272A0000}"/>
    <cellStyle name="Standard 257 2 3 3 4 3 2 2" xfId="13031" xr:uid="{00000000-0005-0000-0000-0000282A0000}"/>
    <cellStyle name="Standard 257 2 3 3 4 3 2 2 2" xfId="26267" xr:uid="{00000000-0005-0000-0000-0000292A0000}"/>
    <cellStyle name="Standard 257 2 3 3 4 3 2 2 2 2" xfId="52739" xr:uid="{00000000-0005-0000-0000-00002A2A0000}"/>
    <cellStyle name="Standard 257 2 3 3 4 3 2 2 3" xfId="39503" xr:uid="{00000000-0005-0000-0000-00002B2A0000}"/>
    <cellStyle name="Standard 257 2 3 3 4 3 2 3" xfId="19650" xr:uid="{00000000-0005-0000-0000-00002C2A0000}"/>
    <cellStyle name="Standard 257 2 3 3 4 3 2 3 2" xfId="46122" xr:uid="{00000000-0005-0000-0000-00002D2A0000}"/>
    <cellStyle name="Standard 257 2 3 3 4 3 2 4" xfId="30681" xr:uid="{00000000-0005-0000-0000-00002E2A0000}"/>
    <cellStyle name="Standard 257 2 3 3 4 3 3" xfId="5680" xr:uid="{00000000-0005-0000-0000-00002F2A0000}"/>
    <cellStyle name="Standard 257 2 3 3 4 3 3 2" xfId="10090" xr:uid="{00000000-0005-0000-0000-0000302A0000}"/>
    <cellStyle name="Standard 257 2 3 3 4 3 3 2 2" xfId="23326" xr:uid="{00000000-0005-0000-0000-0000312A0000}"/>
    <cellStyle name="Standard 257 2 3 3 4 3 3 2 2 2" xfId="49798" xr:uid="{00000000-0005-0000-0000-0000322A0000}"/>
    <cellStyle name="Standard 257 2 3 3 4 3 3 2 3" xfId="36562" xr:uid="{00000000-0005-0000-0000-0000332A0000}"/>
    <cellStyle name="Standard 257 2 3 3 4 3 3 3" xfId="16709" xr:uid="{00000000-0005-0000-0000-0000342A0000}"/>
    <cellStyle name="Standard 257 2 3 3 4 3 3 3 2" xfId="43181" xr:uid="{00000000-0005-0000-0000-0000352A0000}"/>
    <cellStyle name="Standard 257 2 3 3 4 3 3 4" xfId="32152" xr:uid="{00000000-0005-0000-0000-0000362A0000}"/>
    <cellStyle name="Standard 257 2 3 3 4 3 4" xfId="8619" xr:uid="{00000000-0005-0000-0000-0000372A0000}"/>
    <cellStyle name="Standard 257 2 3 3 4 3 4 2" xfId="21855" xr:uid="{00000000-0005-0000-0000-0000382A0000}"/>
    <cellStyle name="Standard 257 2 3 3 4 3 4 2 2" xfId="48327" xr:uid="{00000000-0005-0000-0000-0000392A0000}"/>
    <cellStyle name="Standard 257 2 3 3 4 3 4 3" xfId="35091" xr:uid="{00000000-0005-0000-0000-00003A2A0000}"/>
    <cellStyle name="Standard 257 2 3 3 4 3 5" xfId="15238" xr:uid="{00000000-0005-0000-0000-00003B2A0000}"/>
    <cellStyle name="Standard 257 2 3 3 4 3 5 2" xfId="41710" xr:uid="{00000000-0005-0000-0000-00003C2A0000}"/>
    <cellStyle name="Standard 257 2 3 3 4 3 6" xfId="27740" xr:uid="{00000000-0005-0000-0000-00003D2A0000}"/>
    <cellStyle name="Standard 257 2 3 3 4 4" xfId="2002" xr:uid="{00000000-0005-0000-0000-00003E2A0000}"/>
    <cellStyle name="Standard 257 2 3 3 4 4 2" xfId="3473" xr:uid="{00000000-0005-0000-0000-00003F2A0000}"/>
    <cellStyle name="Standard 257 2 3 3 4 4 2 2" xfId="12295" xr:uid="{00000000-0005-0000-0000-0000402A0000}"/>
    <cellStyle name="Standard 257 2 3 3 4 4 2 2 2" xfId="25531" xr:uid="{00000000-0005-0000-0000-0000412A0000}"/>
    <cellStyle name="Standard 257 2 3 3 4 4 2 2 2 2" xfId="52003" xr:uid="{00000000-0005-0000-0000-0000422A0000}"/>
    <cellStyle name="Standard 257 2 3 3 4 4 2 2 3" xfId="38767" xr:uid="{00000000-0005-0000-0000-0000432A0000}"/>
    <cellStyle name="Standard 257 2 3 3 4 4 2 3" xfId="18914" xr:uid="{00000000-0005-0000-0000-0000442A0000}"/>
    <cellStyle name="Standard 257 2 3 3 4 4 2 3 2" xfId="45386" xr:uid="{00000000-0005-0000-0000-0000452A0000}"/>
    <cellStyle name="Standard 257 2 3 3 4 4 2 4" xfId="29945" xr:uid="{00000000-0005-0000-0000-0000462A0000}"/>
    <cellStyle name="Standard 257 2 3 3 4 4 3" xfId="6415" xr:uid="{00000000-0005-0000-0000-0000472A0000}"/>
    <cellStyle name="Standard 257 2 3 3 4 4 3 2" xfId="10825" xr:uid="{00000000-0005-0000-0000-0000482A0000}"/>
    <cellStyle name="Standard 257 2 3 3 4 4 3 2 2" xfId="24061" xr:uid="{00000000-0005-0000-0000-0000492A0000}"/>
    <cellStyle name="Standard 257 2 3 3 4 4 3 2 2 2" xfId="50533" xr:uid="{00000000-0005-0000-0000-00004A2A0000}"/>
    <cellStyle name="Standard 257 2 3 3 4 4 3 2 3" xfId="37297" xr:uid="{00000000-0005-0000-0000-00004B2A0000}"/>
    <cellStyle name="Standard 257 2 3 3 4 4 3 3" xfId="17444" xr:uid="{00000000-0005-0000-0000-00004C2A0000}"/>
    <cellStyle name="Standard 257 2 3 3 4 4 3 3 2" xfId="43916" xr:uid="{00000000-0005-0000-0000-00004D2A0000}"/>
    <cellStyle name="Standard 257 2 3 3 4 4 3 4" xfId="32887" xr:uid="{00000000-0005-0000-0000-00004E2A0000}"/>
    <cellStyle name="Standard 257 2 3 3 4 4 4" xfId="7883" xr:uid="{00000000-0005-0000-0000-00004F2A0000}"/>
    <cellStyle name="Standard 257 2 3 3 4 4 4 2" xfId="21119" xr:uid="{00000000-0005-0000-0000-0000502A0000}"/>
    <cellStyle name="Standard 257 2 3 3 4 4 4 2 2" xfId="47591" xr:uid="{00000000-0005-0000-0000-0000512A0000}"/>
    <cellStyle name="Standard 257 2 3 3 4 4 4 3" xfId="34355" xr:uid="{00000000-0005-0000-0000-0000522A0000}"/>
    <cellStyle name="Standard 257 2 3 3 4 4 5" xfId="14502" xr:uid="{00000000-0005-0000-0000-0000532A0000}"/>
    <cellStyle name="Standard 257 2 3 3 4 4 5 2" xfId="40974" xr:uid="{00000000-0005-0000-0000-0000542A0000}"/>
    <cellStyle name="Standard 257 2 3 3 4 4 6" xfId="28475" xr:uid="{00000000-0005-0000-0000-0000552A0000}"/>
    <cellStyle name="Standard 257 2 3 3 4 5" xfId="2739" xr:uid="{00000000-0005-0000-0000-0000562A0000}"/>
    <cellStyle name="Standard 257 2 3 3 4 5 2" xfId="11561" xr:uid="{00000000-0005-0000-0000-0000572A0000}"/>
    <cellStyle name="Standard 257 2 3 3 4 5 2 2" xfId="24797" xr:uid="{00000000-0005-0000-0000-0000582A0000}"/>
    <cellStyle name="Standard 257 2 3 3 4 5 2 2 2" xfId="51269" xr:uid="{00000000-0005-0000-0000-0000592A0000}"/>
    <cellStyle name="Standard 257 2 3 3 4 5 2 3" xfId="38033" xr:uid="{00000000-0005-0000-0000-00005A2A0000}"/>
    <cellStyle name="Standard 257 2 3 3 4 5 3" xfId="18180" xr:uid="{00000000-0005-0000-0000-00005B2A0000}"/>
    <cellStyle name="Standard 257 2 3 3 4 5 3 2" xfId="44652" xr:uid="{00000000-0005-0000-0000-00005C2A0000}"/>
    <cellStyle name="Standard 257 2 3 3 4 5 4" xfId="29211" xr:uid="{00000000-0005-0000-0000-00005D2A0000}"/>
    <cellStyle name="Standard 257 2 3 3 4 6" xfId="4944" xr:uid="{00000000-0005-0000-0000-00005E2A0000}"/>
    <cellStyle name="Standard 257 2 3 3 4 6 2" xfId="9354" xr:uid="{00000000-0005-0000-0000-00005F2A0000}"/>
    <cellStyle name="Standard 257 2 3 3 4 6 2 2" xfId="22590" xr:uid="{00000000-0005-0000-0000-0000602A0000}"/>
    <cellStyle name="Standard 257 2 3 3 4 6 2 2 2" xfId="49062" xr:uid="{00000000-0005-0000-0000-0000612A0000}"/>
    <cellStyle name="Standard 257 2 3 3 4 6 2 3" xfId="35826" xr:uid="{00000000-0005-0000-0000-0000622A0000}"/>
    <cellStyle name="Standard 257 2 3 3 4 6 3" xfId="15973" xr:uid="{00000000-0005-0000-0000-0000632A0000}"/>
    <cellStyle name="Standard 257 2 3 3 4 6 3 2" xfId="42445" xr:uid="{00000000-0005-0000-0000-0000642A0000}"/>
    <cellStyle name="Standard 257 2 3 3 4 6 4" xfId="31416" xr:uid="{00000000-0005-0000-0000-0000652A0000}"/>
    <cellStyle name="Standard 257 2 3 3 4 7" xfId="7149" xr:uid="{00000000-0005-0000-0000-0000662A0000}"/>
    <cellStyle name="Standard 257 2 3 3 4 7 2" xfId="20385" xr:uid="{00000000-0005-0000-0000-0000672A0000}"/>
    <cellStyle name="Standard 257 2 3 3 4 7 2 2" xfId="46857" xr:uid="{00000000-0005-0000-0000-0000682A0000}"/>
    <cellStyle name="Standard 257 2 3 3 4 7 3" xfId="33621" xr:uid="{00000000-0005-0000-0000-0000692A0000}"/>
    <cellStyle name="Standard 257 2 3 3 4 8" xfId="13768" xr:uid="{00000000-0005-0000-0000-00006A2A0000}"/>
    <cellStyle name="Standard 257 2 3 3 4 8 2" xfId="40240" xr:uid="{00000000-0005-0000-0000-00006B2A0000}"/>
    <cellStyle name="Standard 257 2 3 3 4 9" xfId="27004" xr:uid="{00000000-0005-0000-0000-00006C2A0000}"/>
    <cellStyle name="Standard 257 2 3 3 5" xfId="640" xr:uid="{00000000-0005-0000-0000-00006D2A0000}"/>
    <cellStyle name="Standard 257 2 3 3 5 2" xfId="1029" xr:uid="{00000000-0005-0000-0000-00006E2A0000}"/>
    <cellStyle name="Standard 257 2 3 3 5 2 2" xfId="1778" xr:uid="{00000000-0005-0000-0000-00006F2A0000}"/>
    <cellStyle name="Standard 257 2 3 3 5 2 2 2" xfId="4721" xr:uid="{00000000-0005-0000-0000-0000702A0000}"/>
    <cellStyle name="Standard 257 2 3 3 5 2 2 2 2" xfId="13543" xr:uid="{00000000-0005-0000-0000-0000712A0000}"/>
    <cellStyle name="Standard 257 2 3 3 5 2 2 2 2 2" xfId="26779" xr:uid="{00000000-0005-0000-0000-0000722A0000}"/>
    <cellStyle name="Standard 257 2 3 3 5 2 2 2 2 2 2" xfId="53251" xr:uid="{00000000-0005-0000-0000-0000732A0000}"/>
    <cellStyle name="Standard 257 2 3 3 5 2 2 2 2 3" xfId="40015" xr:uid="{00000000-0005-0000-0000-0000742A0000}"/>
    <cellStyle name="Standard 257 2 3 3 5 2 2 2 3" xfId="20162" xr:uid="{00000000-0005-0000-0000-0000752A0000}"/>
    <cellStyle name="Standard 257 2 3 3 5 2 2 2 3 2" xfId="46634" xr:uid="{00000000-0005-0000-0000-0000762A0000}"/>
    <cellStyle name="Standard 257 2 3 3 5 2 2 2 4" xfId="31193" xr:uid="{00000000-0005-0000-0000-0000772A0000}"/>
    <cellStyle name="Standard 257 2 3 3 5 2 2 3" xfId="6192" xr:uid="{00000000-0005-0000-0000-0000782A0000}"/>
    <cellStyle name="Standard 257 2 3 3 5 2 2 3 2" xfId="10602" xr:uid="{00000000-0005-0000-0000-0000792A0000}"/>
    <cellStyle name="Standard 257 2 3 3 5 2 2 3 2 2" xfId="23838" xr:uid="{00000000-0005-0000-0000-00007A2A0000}"/>
    <cellStyle name="Standard 257 2 3 3 5 2 2 3 2 2 2" xfId="50310" xr:uid="{00000000-0005-0000-0000-00007B2A0000}"/>
    <cellStyle name="Standard 257 2 3 3 5 2 2 3 2 3" xfId="37074" xr:uid="{00000000-0005-0000-0000-00007C2A0000}"/>
    <cellStyle name="Standard 257 2 3 3 5 2 2 3 3" xfId="17221" xr:uid="{00000000-0005-0000-0000-00007D2A0000}"/>
    <cellStyle name="Standard 257 2 3 3 5 2 2 3 3 2" xfId="43693" xr:uid="{00000000-0005-0000-0000-00007E2A0000}"/>
    <cellStyle name="Standard 257 2 3 3 5 2 2 3 4" xfId="32664" xr:uid="{00000000-0005-0000-0000-00007F2A0000}"/>
    <cellStyle name="Standard 257 2 3 3 5 2 2 4" xfId="9131" xr:uid="{00000000-0005-0000-0000-0000802A0000}"/>
    <cellStyle name="Standard 257 2 3 3 5 2 2 4 2" xfId="22367" xr:uid="{00000000-0005-0000-0000-0000812A0000}"/>
    <cellStyle name="Standard 257 2 3 3 5 2 2 4 2 2" xfId="48839" xr:uid="{00000000-0005-0000-0000-0000822A0000}"/>
    <cellStyle name="Standard 257 2 3 3 5 2 2 4 3" xfId="35603" xr:uid="{00000000-0005-0000-0000-0000832A0000}"/>
    <cellStyle name="Standard 257 2 3 3 5 2 2 5" xfId="15750" xr:uid="{00000000-0005-0000-0000-0000842A0000}"/>
    <cellStyle name="Standard 257 2 3 3 5 2 2 5 2" xfId="42222" xr:uid="{00000000-0005-0000-0000-0000852A0000}"/>
    <cellStyle name="Standard 257 2 3 3 5 2 2 6" xfId="28252" xr:uid="{00000000-0005-0000-0000-0000862A0000}"/>
    <cellStyle name="Standard 257 2 3 3 5 2 3" xfId="2514" xr:uid="{00000000-0005-0000-0000-0000872A0000}"/>
    <cellStyle name="Standard 257 2 3 3 5 2 3 2" xfId="3985" xr:uid="{00000000-0005-0000-0000-0000882A0000}"/>
    <cellStyle name="Standard 257 2 3 3 5 2 3 2 2" xfId="12807" xr:uid="{00000000-0005-0000-0000-0000892A0000}"/>
    <cellStyle name="Standard 257 2 3 3 5 2 3 2 2 2" xfId="26043" xr:uid="{00000000-0005-0000-0000-00008A2A0000}"/>
    <cellStyle name="Standard 257 2 3 3 5 2 3 2 2 2 2" xfId="52515" xr:uid="{00000000-0005-0000-0000-00008B2A0000}"/>
    <cellStyle name="Standard 257 2 3 3 5 2 3 2 2 3" xfId="39279" xr:uid="{00000000-0005-0000-0000-00008C2A0000}"/>
    <cellStyle name="Standard 257 2 3 3 5 2 3 2 3" xfId="19426" xr:uid="{00000000-0005-0000-0000-00008D2A0000}"/>
    <cellStyle name="Standard 257 2 3 3 5 2 3 2 3 2" xfId="45898" xr:uid="{00000000-0005-0000-0000-00008E2A0000}"/>
    <cellStyle name="Standard 257 2 3 3 5 2 3 2 4" xfId="30457" xr:uid="{00000000-0005-0000-0000-00008F2A0000}"/>
    <cellStyle name="Standard 257 2 3 3 5 2 3 3" xfId="6927" xr:uid="{00000000-0005-0000-0000-0000902A0000}"/>
    <cellStyle name="Standard 257 2 3 3 5 2 3 3 2" xfId="11337" xr:uid="{00000000-0005-0000-0000-0000912A0000}"/>
    <cellStyle name="Standard 257 2 3 3 5 2 3 3 2 2" xfId="24573" xr:uid="{00000000-0005-0000-0000-0000922A0000}"/>
    <cellStyle name="Standard 257 2 3 3 5 2 3 3 2 2 2" xfId="51045" xr:uid="{00000000-0005-0000-0000-0000932A0000}"/>
    <cellStyle name="Standard 257 2 3 3 5 2 3 3 2 3" xfId="37809" xr:uid="{00000000-0005-0000-0000-0000942A0000}"/>
    <cellStyle name="Standard 257 2 3 3 5 2 3 3 3" xfId="17956" xr:uid="{00000000-0005-0000-0000-0000952A0000}"/>
    <cellStyle name="Standard 257 2 3 3 5 2 3 3 3 2" xfId="44428" xr:uid="{00000000-0005-0000-0000-0000962A0000}"/>
    <cellStyle name="Standard 257 2 3 3 5 2 3 3 4" xfId="33399" xr:uid="{00000000-0005-0000-0000-0000972A0000}"/>
    <cellStyle name="Standard 257 2 3 3 5 2 3 4" xfId="8395" xr:uid="{00000000-0005-0000-0000-0000982A0000}"/>
    <cellStyle name="Standard 257 2 3 3 5 2 3 4 2" xfId="21631" xr:uid="{00000000-0005-0000-0000-0000992A0000}"/>
    <cellStyle name="Standard 257 2 3 3 5 2 3 4 2 2" xfId="48103" xr:uid="{00000000-0005-0000-0000-00009A2A0000}"/>
    <cellStyle name="Standard 257 2 3 3 5 2 3 4 3" xfId="34867" xr:uid="{00000000-0005-0000-0000-00009B2A0000}"/>
    <cellStyle name="Standard 257 2 3 3 5 2 3 5" xfId="15014" xr:uid="{00000000-0005-0000-0000-00009C2A0000}"/>
    <cellStyle name="Standard 257 2 3 3 5 2 3 5 2" xfId="41486" xr:uid="{00000000-0005-0000-0000-00009D2A0000}"/>
    <cellStyle name="Standard 257 2 3 3 5 2 3 6" xfId="28987" xr:uid="{00000000-0005-0000-0000-00009E2A0000}"/>
    <cellStyle name="Standard 257 2 3 3 5 2 4" xfId="3251" xr:uid="{00000000-0005-0000-0000-00009F2A0000}"/>
    <cellStyle name="Standard 257 2 3 3 5 2 4 2" xfId="12073" xr:uid="{00000000-0005-0000-0000-0000A02A0000}"/>
    <cellStyle name="Standard 257 2 3 3 5 2 4 2 2" xfId="25309" xr:uid="{00000000-0005-0000-0000-0000A12A0000}"/>
    <cellStyle name="Standard 257 2 3 3 5 2 4 2 2 2" xfId="51781" xr:uid="{00000000-0005-0000-0000-0000A22A0000}"/>
    <cellStyle name="Standard 257 2 3 3 5 2 4 2 3" xfId="38545" xr:uid="{00000000-0005-0000-0000-0000A32A0000}"/>
    <cellStyle name="Standard 257 2 3 3 5 2 4 3" xfId="18692" xr:uid="{00000000-0005-0000-0000-0000A42A0000}"/>
    <cellStyle name="Standard 257 2 3 3 5 2 4 3 2" xfId="45164" xr:uid="{00000000-0005-0000-0000-0000A52A0000}"/>
    <cellStyle name="Standard 257 2 3 3 5 2 4 4" xfId="29723" xr:uid="{00000000-0005-0000-0000-0000A62A0000}"/>
    <cellStyle name="Standard 257 2 3 3 5 2 5" xfId="5456" xr:uid="{00000000-0005-0000-0000-0000A72A0000}"/>
    <cellStyle name="Standard 257 2 3 3 5 2 5 2" xfId="9866" xr:uid="{00000000-0005-0000-0000-0000A82A0000}"/>
    <cellStyle name="Standard 257 2 3 3 5 2 5 2 2" xfId="23102" xr:uid="{00000000-0005-0000-0000-0000A92A0000}"/>
    <cellStyle name="Standard 257 2 3 3 5 2 5 2 2 2" xfId="49574" xr:uid="{00000000-0005-0000-0000-0000AA2A0000}"/>
    <cellStyle name="Standard 257 2 3 3 5 2 5 2 3" xfId="36338" xr:uid="{00000000-0005-0000-0000-0000AB2A0000}"/>
    <cellStyle name="Standard 257 2 3 3 5 2 5 3" xfId="16485" xr:uid="{00000000-0005-0000-0000-0000AC2A0000}"/>
    <cellStyle name="Standard 257 2 3 3 5 2 5 3 2" xfId="42957" xr:uid="{00000000-0005-0000-0000-0000AD2A0000}"/>
    <cellStyle name="Standard 257 2 3 3 5 2 5 4" xfId="31928" xr:uid="{00000000-0005-0000-0000-0000AE2A0000}"/>
    <cellStyle name="Standard 257 2 3 3 5 2 6" xfId="7661" xr:uid="{00000000-0005-0000-0000-0000AF2A0000}"/>
    <cellStyle name="Standard 257 2 3 3 5 2 6 2" xfId="20897" xr:uid="{00000000-0005-0000-0000-0000B02A0000}"/>
    <cellStyle name="Standard 257 2 3 3 5 2 6 2 2" xfId="47369" xr:uid="{00000000-0005-0000-0000-0000B12A0000}"/>
    <cellStyle name="Standard 257 2 3 3 5 2 6 3" xfId="34133" xr:uid="{00000000-0005-0000-0000-0000B22A0000}"/>
    <cellStyle name="Standard 257 2 3 3 5 2 7" xfId="14280" xr:uid="{00000000-0005-0000-0000-0000B32A0000}"/>
    <cellStyle name="Standard 257 2 3 3 5 2 7 2" xfId="40752" xr:uid="{00000000-0005-0000-0000-0000B42A0000}"/>
    <cellStyle name="Standard 257 2 3 3 5 2 8" xfId="27516" xr:uid="{00000000-0005-0000-0000-0000B52A0000}"/>
    <cellStyle name="Standard 257 2 3 3 5 3" xfId="1412" xr:uid="{00000000-0005-0000-0000-0000B62A0000}"/>
    <cellStyle name="Standard 257 2 3 3 5 3 2" xfId="4355" xr:uid="{00000000-0005-0000-0000-0000B72A0000}"/>
    <cellStyle name="Standard 257 2 3 3 5 3 2 2" xfId="13177" xr:uid="{00000000-0005-0000-0000-0000B82A0000}"/>
    <cellStyle name="Standard 257 2 3 3 5 3 2 2 2" xfId="26413" xr:uid="{00000000-0005-0000-0000-0000B92A0000}"/>
    <cellStyle name="Standard 257 2 3 3 5 3 2 2 2 2" xfId="52885" xr:uid="{00000000-0005-0000-0000-0000BA2A0000}"/>
    <cellStyle name="Standard 257 2 3 3 5 3 2 2 3" xfId="39649" xr:uid="{00000000-0005-0000-0000-0000BB2A0000}"/>
    <cellStyle name="Standard 257 2 3 3 5 3 2 3" xfId="19796" xr:uid="{00000000-0005-0000-0000-0000BC2A0000}"/>
    <cellStyle name="Standard 257 2 3 3 5 3 2 3 2" xfId="46268" xr:uid="{00000000-0005-0000-0000-0000BD2A0000}"/>
    <cellStyle name="Standard 257 2 3 3 5 3 2 4" xfId="30827" xr:uid="{00000000-0005-0000-0000-0000BE2A0000}"/>
    <cellStyle name="Standard 257 2 3 3 5 3 3" xfId="5826" xr:uid="{00000000-0005-0000-0000-0000BF2A0000}"/>
    <cellStyle name="Standard 257 2 3 3 5 3 3 2" xfId="10236" xr:uid="{00000000-0005-0000-0000-0000C02A0000}"/>
    <cellStyle name="Standard 257 2 3 3 5 3 3 2 2" xfId="23472" xr:uid="{00000000-0005-0000-0000-0000C12A0000}"/>
    <cellStyle name="Standard 257 2 3 3 5 3 3 2 2 2" xfId="49944" xr:uid="{00000000-0005-0000-0000-0000C22A0000}"/>
    <cellStyle name="Standard 257 2 3 3 5 3 3 2 3" xfId="36708" xr:uid="{00000000-0005-0000-0000-0000C32A0000}"/>
    <cellStyle name="Standard 257 2 3 3 5 3 3 3" xfId="16855" xr:uid="{00000000-0005-0000-0000-0000C42A0000}"/>
    <cellStyle name="Standard 257 2 3 3 5 3 3 3 2" xfId="43327" xr:uid="{00000000-0005-0000-0000-0000C52A0000}"/>
    <cellStyle name="Standard 257 2 3 3 5 3 3 4" xfId="32298" xr:uid="{00000000-0005-0000-0000-0000C62A0000}"/>
    <cellStyle name="Standard 257 2 3 3 5 3 4" xfId="8765" xr:uid="{00000000-0005-0000-0000-0000C72A0000}"/>
    <cellStyle name="Standard 257 2 3 3 5 3 4 2" xfId="22001" xr:uid="{00000000-0005-0000-0000-0000C82A0000}"/>
    <cellStyle name="Standard 257 2 3 3 5 3 4 2 2" xfId="48473" xr:uid="{00000000-0005-0000-0000-0000C92A0000}"/>
    <cellStyle name="Standard 257 2 3 3 5 3 4 3" xfId="35237" xr:uid="{00000000-0005-0000-0000-0000CA2A0000}"/>
    <cellStyle name="Standard 257 2 3 3 5 3 5" xfId="15384" xr:uid="{00000000-0005-0000-0000-0000CB2A0000}"/>
    <cellStyle name="Standard 257 2 3 3 5 3 5 2" xfId="41856" xr:uid="{00000000-0005-0000-0000-0000CC2A0000}"/>
    <cellStyle name="Standard 257 2 3 3 5 3 6" xfId="27886" xr:uid="{00000000-0005-0000-0000-0000CD2A0000}"/>
    <cellStyle name="Standard 257 2 3 3 5 4" xfId="2148" xr:uid="{00000000-0005-0000-0000-0000CE2A0000}"/>
    <cellStyle name="Standard 257 2 3 3 5 4 2" xfId="3619" xr:uid="{00000000-0005-0000-0000-0000CF2A0000}"/>
    <cellStyle name="Standard 257 2 3 3 5 4 2 2" xfId="12441" xr:uid="{00000000-0005-0000-0000-0000D02A0000}"/>
    <cellStyle name="Standard 257 2 3 3 5 4 2 2 2" xfId="25677" xr:uid="{00000000-0005-0000-0000-0000D12A0000}"/>
    <cellStyle name="Standard 257 2 3 3 5 4 2 2 2 2" xfId="52149" xr:uid="{00000000-0005-0000-0000-0000D22A0000}"/>
    <cellStyle name="Standard 257 2 3 3 5 4 2 2 3" xfId="38913" xr:uid="{00000000-0005-0000-0000-0000D32A0000}"/>
    <cellStyle name="Standard 257 2 3 3 5 4 2 3" xfId="19060" xr:uid="{00000000-0005-0000-0000-0000D42A0000}"/>
    <cellStyle name="Standard 257 2 3 3 5 4 2 3 2" xfId="45532" xr:uid="{00000000-0005-0000-0000-0000D52A0000}"/>
    <cellStyle name="Standard 257 2 3 3 5 4 2 4" xfId="30091" xr:uid="{00000000-0005-0000-0000-0000D62A0000}"/>
    <cellStyle name="Standard 257 2 3 3 5 4 3" xfId="6561" xr:uid="{00000000-0005-0000-0000-0000D72A0000}"/>
    <cellStyle name="Standard 257 2 3 3 5 4 3 2" xfId="10971" xr:uid="{00000000-0005-0000-0000-0000D82A0000}"/>
    <cellStyle name="Standard 257 2 3 3 5 4 3 2 2" xfId="24207" xr:uid="{00000000-0005-0000-0000-0000D92A0000}"/>
    <cellStyle name="Standard 257 2 3 3 5 4 3 2 2 2" xfId="50679" xr:uid="{00000000-0005-0000-0000-0000DA2A0000}"/>
    <cellStyle name="Standard 257 2 3 3 5 4 3 2 3" xfId="37443" xr:uid="{00000000-0005-0000-0000-0000DB2A0000}"/>
    <cellStyle name="Standard 257 2 3 3 5 4 3 3" xfId="17590" xr:uid="{00000000-0005-0000-0000-0000DC2A0000}"/>
    <cellStyle name="Standard 257 2 3 3 5 4 3 3 2" xfId="44062" xr:uid="{00000000-0005-0000-0000-0000DD2A0000}"/>
    <cellStyle name="Standard 257 2 3 3 5 4 3 4" xfId="33033" xr:uid="{00000000-0005-0000-0000-0000DE2A0000}"/>
    <cellStyle name="Standard 257 2 3 3 5 4 4" xfId="8029" xr:uid="{00000000-0005-0000-0000-0000DF2A0000}"/>
    <cellStyle name="Standard 257 2 3 3 5 4 4 2" xfId="21265" xr:uid="{00000000-0005-0000-0000-0000E02A0000}"/>
    <cellStyle name="Standard 257 2 3 3 5 4 4 2 2" xfId="47737" xr:uid="{00000000-0005-0000-0000-0000E12A0000}"/>
    <cellStyle name="Standard 257 2 3 3 5 4 4 3" xfId="34501" xr:uid="{00000000-0005-0000-0000-0000E22A0000}"/>
    <cellStyle name="Standard 257 2 3 3 5 4 5" xfId="14648" xr:uid="{00000000-0005-0000-0000-0000E32A0000}"/>
    <cellStyle name="Standard 257 2 3 3 5 4 5 2" xfId="41120" xr:uid="{00000000-0005-0000-0000-0000E42A0000}"/>
    <cellStyle name="Standard 257 2 3 3 5 4 6" xfId="28621" xr:uid="{00000000-0005-0000-0000-0000E52A0000}"/>
    <cellStyle name="Standard 257 2 3 3 5 5" xfId="2885" xr:uid="{00000000-0005-0000-0000-0000E62A0000}"/>
    <cellStyle name="Standard 257 2 3 3 5 5 2" xfId="11707" xr:uid="{00000000-0005-0000-0000-0000E72A0000}"/>
    <cellStyle name="Standard 257 2 3 3 5 5 2 2" xfId="24943" xr:uid="{00000000-0005-0000-0000-0000E82A0000}"/>
    <cellStyle name="Standard 257 2 3 3 5 5 2 2 2" xfId="51415" xr:uid="{00000000-0005-0000-0000-0000E92A0000}"/>
    <cellStyle name="Standard 257 2 3 3 5 5 2 3" xfId="38179" xr:uid="{00000000-0005-0000-0000-0000EA2A0000}"/>
    <cellStyle name="Standard 257 2 3 3 5 5 3" xfId="18326" xr:uid="{00000000-0005-0000-0000-0000EB2A0000}"/>
    <cellStyle name="Standard 257 2 3 3 5 5 3 2" xfId="44798" xr:uid="{00000000-0005-0000-0000-0000EC2A0000}"/>
    <cellStyle name="Standard 257 2 3 3 5 5 4" xfId="29357" xr:uid="{00000000-0005-0000-0000-0000ED2A0000}"/>
    <cellStyle name="Standard 257 2 3 3 5 6" xfId="5090" xr:uid="{00000000-0005-0000-0000-0000EE2A0000}"/>
    <cellStyle name="Standard 257 2 3 3 5 6 2" xfId="9500" xr:uid="{00000000-0005-0000-0000-0000EF2A0000}"/>
    <cellStyle name="Standard 257 2 3 3 5 6 2 2" xfId="22736" xr:uid="{00000000-0005-0000-0000-0000F02A0000}"/>
    <cellStyle name="Standard 257 2 3 3 5 6 2 2 2" xfId="49208" xr:uid="{00000000-0005-0000-0000-0000F12A0000}"/>
    <cellStyle name="Standard 257 2 3 3 5 6 2 3" xfId="35972" xr:uid="{00000000-0005-0000-0000-0000F22A0000}"/>
    <cellStyle name="Standard 257 2 3 3 5 6 3" xfId="16119" xr:uid="{00000000-0005-0000-0000-0000F32A0000}"/>
    <cellStyle name="Standard 257 2 3 3 5 6 3 2" xfId="42591" xr:uid="{00000000-0005-0000-0000-0000F42A0000}"/>
    <cellStyle name="Standard 257 2 3 3 5 6 4" xfId="31562" xr:uid="{00000000-0005-0000-0000-0000F52A0000}"/>
    <cellStyle name="Standard 257 2 3 3 5 7" xfId="7295" xr:uid="{00000000-0005-0000-0000-0000F62A0000}"/>
    <cellStyle name="Standard 257 2 3 3 5 7 2" xfId="20531" xr:uid="{00000000-0005-0000-0000-0000F72A0000}"/>
    <cellStyle name="Standard 257 2 3 3 5 7 2 2" xfId="47003" xr:uid="{00000000-0005-0000-0000-0000F82A0000}"/>
    <cellStyle name="Standard 257 2 3 3 5 7 3" xfId="33767" xr:uid="{00000000-0005-0000-0000-0000F92A0000}"/>
    <cellStyle name="Standard 257 2 3 3 5 8" xfId="13914" xr:uid="{00000000-0005-0000-0000-0000FA2A0000}"/>
    <cellStyle name="Standard 257 2 3 3 5 8 2" xfId="40386" xr:uid="{00000000-0005-0000-0000-0000FB2A0000}"/>
    <cellStyle name="Standard 257 2 3 3 5 9" xfId="27150" xr:uid="{00000000-0005-0000-0000-0000FC2A0000}"/>
    <cellStyle name="Standard 257 2 3 3 6" xfId="712" xr:uid="{00000000-0005-0000-0000-0000FD2A0000}"/>
    <cellStyle name="Standard 257 2 3 3 6 2" xfId="1462" xr:uid="{00000000-0005-0000-0000-0000FE2A0000}"/>
    <cellStyle name="Standard 257 2 3 3 6 2 2" xfId="4405" xr:uid="{00000000-0005-0000-0000-0000FF2A0000}"/>
    <cellStyle name="Standard 257 2 3 3 6 2 2 2" xfId="13227" xr:uid="{00000000-0005-0000-0000-0000002B0000}"/>
    <cellStyle name="Standard 257 2 3 3 6 2 2 2 2" xfId="26463" xr:uid="{00000000-0005-0000-0000-0000012B0000}"/>
    <cellStyle name="Standard 257 2 3 3 6 2 2 2 2 2" xfId="52935" xr:uid="{00000000-0005-0000-0000-0000022B0000}"/>
    <cellStyle name="Standard 257 2 3 3 6 2 2 2 3" xfId="39699" xr:uid="{00000000-0005-0000-0000-0000032B0000}"/>
    <cellStyle name="Standard 257 2 3 3 6 2 2 3" xfId="19846" xr:uid="{00000000-0005-0000-0000-0000042B0000}"/>
    <cellStyle name="Standard 257 2 3 3 6 2 2 3 2" xfId="46318" xr:uid="{00000000-0005-0000-0000-0000052B0000}"/>
    <cellStyle name="Standard 257 2 3 3 6 2 2 4" xfId="30877" xr:uid="{00000000-0005-0000-0000-0000062B0000}"/>
    <cellStyle name="Standard 257 2 3 3 6 2 3" xfId="5876" xr:uid="{00000000-0005-0000-0000-0000072B0000}"/>
    <cellStyle name="Standard 257 2 3 3 6 2 3 2" xfId="10286" xr:uid="{00000000-0005-0000-0000-0000082B0000}"/>
    <cellStyle name="Standard 257 2 3 3 6 2 3 2 2" xfId="23522" xr:uid="{00000000-0005-0000-0000-0000092B0000}"/>
    <cellStyle name="Standard 257 2 3 3 6 2 3 2 2 2" xfId="49994" xr:uid="{00000000-0005-0000-0000-00000A2B0000}"/>
    <cellStyle name="Standard 257 2 3 3 6 2 3 2 3" xfId="36758" xr:uid="{00000000-0005-0000-0000-00000B2B0000}"/>
    <cellStyle name="Standard 257 2 3 3 6 2 3 3" xfId="16905" xr:uid="{00000000-0005-0000-0000-00000C2B0000}"/>
    <cellStyle name="Standard 257 2 3 3 6 2 3 3 2" xfId="43377" xr:uid="{00000000-0005-0000-0000-00000D2B0000}"/>
    <cellStyle name="Standard 257 2 3 3 6 2 3 4" xfId="32348" xr:uid="{00000000-0005-0000-0000-00000E2B0000}"/>
    <cellStyle name="Standard 257 2 3 3 6 2 4" xfId="8815" xr:uid="{00000000-0005-0000-0000-00000F2B0000}"/>
    <cellStyle name="Standard 257 2 3 3 6 2 4 2" xfId="22051" xr:uid="{00000000-0005-0000-0000-0000102B0000}"/>
    <cellStyle name="Standard 257 2 3 3 6 2 4 2 2" xfId="48523" xr:uid="{00000000-0005-0000-0000-0000112B0000}"/>
    <cellStyle name="Standard 257 2 3 3 6 2 4 3" xfId="35287" xr:uid="{00000000-0005-0000-0000-0000122B0000}"/>
    <cellStyle name="Standard 257 2 3 3 6 2 5" xfId="15434" xr:uid="{00000000-0005-0000-0000-0000132B0000}"/>
    <cellStyle name="Standard 257 2 3 3 6 2 5 2" xfId="41906" xr:uid="{00000000-0005-0000-0000-0000142B0000}"/>
    <cellStyle name="Standard 257 2 3 3 6 2 6" xfId="27936" xr:uid="{00000000-0005-0000-0000-0000152B0000}"/>
    <cellStyle name="Standard 257 2 3 3 6 3" xfId="2198" xr:uid="{00000000-0005-0000-0000-0000162B0000}"/>
    <cellStyle name="Standard 257 2 3 3 6 3 2" xfId="3669" xr:uid="{00000000-0005-0000-0000-0000172B0000}"/>
    <cellStyle name="Standard 257 2 3 3 6 3 2 2" xfId="12491" xr:uid="{00000000-0005-0000-0000-0000182B0000}"/>
    <cellStyle name="Standard 257 2 3 3 6 3 2 2 2" xfId="25727" xr:uid="{00000000-0005-0000-0000-0000192B0000}"/>
    <cellStyle name="Standard 257 2 3 3 6 3 2 2 2 2" xfId="52199" xr:uid="{00000000-0005-0000-0000-00001A2B0000}"/>
    <cellStyle name="Standard 257 2 3 3 6 3 2 2 3" xfId="38963" xr:uid="{00000000-0005-0000-0000-00001B2B0000}"/>
    <cellStyle name="Standard 257 2 3 3 6 3 2 3" xfId="19110" xr:uid="{00000000-0005-0000-0000-00001C2B0000}"/>
    <cellStyle name="Standard 257 2 3 3 6 3 2 3 2" xfId="45582" xr:uid="{00000000-0005-0000-0000-00001D2B0000}"/>
    <cellStyle name="Standard 257 2 3 3 6 3 2 4" xfId="30141" xr:uid="{00000000-0005-0000-0000-00001E2B0000}"/>
    <cellStyle name="Standard 257 2 3 3 6 3 3" xfId="6611" xr:uid="{00000000-0005-0000-0000-00001F2B0000}"/>
    <cellStyle name="Standard 257 2 3 3 6 3 3 2" xfId="11021" xr:uid="{00000000-0005-0000-0000-0000202B0000}"/>
    <cellStyle name="Standard 257 2 3 3 6 3 3 2 2" xfId="24257" xr:uid="{00000000-0005-0000-0000-0000212B0000}"/>
    <cellStyle name="Standard 257 2 3 3 6 3 3 2 2 2" xfId="50729" xr:uid="{00000000-0005-0000-0000-0000222B0000}"/>
    <cellStyle name="Standard 257 2 3 3 6 3 3 2 3" xfId="37493" xr:uid="{00000000-0005-0000-0000-0000232B0000}"/>
    <cellStyle name="Standard 257 2 3 3 6 3 3 3" xfId="17640" xr:uid="{00000000-0005-0000-0000-0000242B0000}"/>
    <cellStyle name="Standard 257 2 3 3 6 3 3 3 2" xfId="44112" xr:uid="{00000000-0005-0000-0000-0000252B0000}"/>
    <cellStyle name="Standard 257 2 3 3 6 3 3 4" xfId="33083" xr:uid="{00000000-0005-0000-0000-0000262B0000}"/>
    <cellStyle name="Standard 257 2 3 3 6 3 4" xfId="8079" xr:uid="{00000000-0005-0000-0000-0000272B0000}"/>
    <cellStyle name="Standard 257 2 3 3 6 3 4 2" xfId="21315" xr:uid="{00000000-0005-0000-0000-0000282B0000}"/>
    <cellStyle name="Standard 257 2 3 3 6 3 4 2 2" xfId="47787" xr:uid="{00000000-0005-0000-0000-0000292B0000}"/>
    <cellStyle name="Standard 257 2 3 3 6 3 4 3" xfId="34551" xr:uid="{00000000-0005-0000-0000-00002A2B0000}"/>
    <cellStyle name="Standard 257 2 3 3 6 3 5" xfId="14698" xr:uid="{00000000-0005-0000-0000-00002B2B0000}"/>
    <cellStyle name="Standard 257 2 3 3 6 3 5 2" xfId="41170" xr:uid="{00000000-0005-0000-0000-00002C2B0000}"/>
    <cellStyle name="Standard 257 2 3 3 6 3 6" xfId="28671" xr:uid="{00000000-0005-0000-0000-00002D2B0000}"/>
    <cellStyle name="Standard 257 2 3 3 6 4" xfId="2935" xr:uid="{00000000-0005-0000-0000-00002E2B0000}"/>
    <cellStyle name="Standard 257 2 3 3 6 4 2" xfId="11757" xr:uid="{00000000-0005-0000-0000-00002F2B0000}"/>
    <cellStyle name="Standard 257 2 3 3 6 4 2 2" xfId="24993" xr:uid="{00000000-0005-0000-0000-0000302B0000}"/>
    <cellStyle name="Standard 257 2 3 3 6 4 2 2 2" xfId="51465" xr:uid="{00000000-0005-0000-0000-0000312B0000}"/>
    <cellStyle name="Standard 257 2 3 3 6 4 2 3" xfId="38229" xr:uid="{00000000-0005-0000-0000-0000322B0000}"/>
    <cellStyle name="Standard 257 2 3 3 6 4 3" xfId="18376" xr:uid="{00000000-0005-0000-0000-0000332B0000}"/>
    <cellStyle name="Standard 257 2 3 3 6 4 3 2" xfId="44848" xr:uid="{00000000-0005-0000-0000-0000342B0000}"/>
    <cellStyle name="Standard 257 2 3 3 6 4 4" xfId="29407" xr:uid="{00000000-0005-0000-0000-0000352B0000}"/>
    <cellStyle name="Standard 257 2 3 3 6 5" xfId="5140" xr:uid="{00000000-0005-0000-0000-0000362B0000}"/>
    <cellStyle name="Standard 257 2 3 3 6 5 2" xfId="9550" xr:uid="{00000000-0005-0000-0000-0000372B0000}"/>
    <cellStyle name="Standard 257 2 3 3 6 5 2 2" xfId="22786" xr:uid="{00000000-0005-0000-0000-0000382B0000}"/>
    <cellStyle name="Standard 257 2 3 3 6 5 2 2 2" xfId="49258" xr:uid="{00000000-0005-0000-0000-0000392B0000}"/>
    <cellStyle name="Standard 257 2 3 3 6 5 2 3" xfId="36022" xr:uid="{00000000-0005-0000-0000-00003A2B0000}"/>
    <cellStyle name="Standard 257 2 3 3 6 5 3" xfId="16169" xr:uid="{00000000-0005-0000-0000-00003B2B0000}"/>
    <cellStyle name="Standard 257 2 3 3 6 5 3 2" xfId="42641" xr:uid="{00000000-0005-0000-0000-00003C2B0000}"/>
    <cellStyle name="Standard 257 2 3 3 6 5 4" xfId="31612" xr:uid="{00000000-0005-0000-0000-00003D2B0000}"/>
    <cellStyle name="Standard 257 2 3 3 6 6" xfId="7345" xr:uid="{00000000-0005-0000-0000-00003E2B0000}"/>
    <cellStyle name="Standard 257 2 3 3 6 6 2" xfId="20581" xr:uid="{00000000-0005-0000-0000-00003F2B0000}"/>
    <cellStyle name="Standard 257 2 3 3 6 6 2 2" xfId="47053" xr:uid="{00000000-0005-0000-0000-0000402B0000}"/>
    <cellStyle name="Standard 257 2 3 3 6 6 3" xfId="33817" xr:uid="{00000000-0005-0000-0000-0000412B0000}"/>
    <cellStyle name="Standard 257 2 3 3 6 7" xfId="13964" xr:uid="{00000000-0005-0000-0000-0000422B0000}"/>
    <cellStyle name="Standard 257 2 3 3 6 7 2" xfId="40436" xr:uid="{00000000-0005-0000-0000-0000432B0000}"/>
    <cellStyle name="Standard 257 2 3 3 6 8" xfId="27200" xr:uid="{00000000-0005-0000-0000-0000442B0000}"/>
    <cellStyle name="Standard 257 2 3 3 7" xfId="1096" xr:uid="{00000000-0005-0000-0000-0000452B0000}"/>
    <cellStyle name="Standard 257 2 3 3 7 2" xfId="4039" xr:uid="{00000000-0005-0000-0000-0000462B0000}"/>
    <cellStyle name="Standard 257 2 3 3 7 2 2" xfId="12861" xr:uid="{00000000-0005-0000-0000-0000472B0000}"/>
    <cellStyle name="Standard 257 2 3 3 7 2 2 2" xfId="26097" xr:uid="{00000000-0005-0000-0000-0000482B0000}"/>
    <cellStyle name="Standard 257 2 3 3 7 2 2 2 2" xfId="52569" xr:uid="{00000000-0005-0000-0000-0000492B0000}"/>
    <cellStyle name="Standard 257 2 3 3 7 2 2 3" xfId="39333" xr:uid="{00000000-0005-0000-0000-00004A2B0000}"/>
    <cellStyle name="Standard 257 2 3 3 7 2 3" xfId="19480" xr:uid="{00000000-0005-0000-0000-00004B2B0000}"/>
    <cellStyle name="Standard 257 2 3 3 7 2 3 2" xfId="45952" xr:uid="{00000000-0005-0000-0000-00004C2B0000}"/>
    <cellStyle name="Standard 257 2 3 3 7 2 4" xfId="30511" xr:uid="{00000000-0005-0000-0000-00004D2B0000}"/>
    <cellStyle name="Standard 257 2 3 3 7 3" xfId="5510" xr:uid="{00000000-0005-0000-0000-00004E2B0000}"/>
    <cellStyle name="Standard 257 2 3 3 7 3 2" xfId="9920" xr:uid="{00000000-0005-0000-0000-00004F2B0000}"/>
    <cellStyle name="Standard 257 2 3 3 7 3 2 2" xfId="23156" xr:uid="{00000000-0005-0000-0000-0000502B0000}"/>
    <cellStyle name="Standard 257 2 3 3 7 3 2 2 2" xfId="49628" xr:uid="{00000000-0005-0000-0000-0000512B0000}"/>
    <cellStyle name="Standard 257 2 3 3 7 3 2 3" xfId="36392" xr:uid="{00000000-0005-0000-0000-0000522B0000}"/>
    <cellStyle name="Standard 257 2 3 3 7 3 3" xfId="16539" xr:uid="{00000000-0005-0000-0000-0000532B0000}"/>
    <cellStyle name="Standard 257 2 3 3 7 3 3 2" xfId="43011" xr:uid="{00000000-0005-0000-0000-0000542B0000}"/>
    <cellStyle name="Standard 257 2 3 3 7 3 4" xfId="31982" xr:uid="{00000000-0005-0000-0000-0000552B0000}"/>
    <cellStyle name="Standard 257 2 3 3 7 4" xfId="8449" xr:uid="{00000000-0005-0000-0000-0000562B0000}"/>
    <cellStyle name="Standard 257 2 3 3 7 4 2" xfId="21685" xr:uid="{00000000-0005-0000-0000-0000572B0000}"/>
    <cellStyle name="Standard 257 2 3 3 7 4 2 2" xfId="48157" xr:uid="{00000000-0005-0000-0000-0000582B0000}"/>
    <cellStyle name="Standard 257 2 3 3 7 4 3" xfId="34921" xr:uid="{00000000-0005-0000-0000-0000592B0000}"/>
    <cellStyle name="Standard 257 2 3 3 7 5" xfId="15068" xr:uid="{00000000-0005-0000-0000-00005A2B0000}"/>
    <cellStyle name="Standard 257 2 3 3 7 5 2" xfId="41540" xr:uid="{00000000-0005-0000-0000-00005B2B0000}"/>
    <cellStyle name="Standard 257 2 3 3 7 6" xfId="27570" xr:uid="{00000000-0005-0000-0000-00005C2B0000}"/>
    <cellStyle name="Standard 257 2 3 3 8" xfId="1832" xr:uid="{00000000-0005-0000-0000-00005D2B0000}"/>
    <cellStyle name="Standard 257 2 3 3 8 2" xfId="3303" xr:uid="{00000000-0005-0000-0000-00005E2B0000}"/>
    <cellStyle name="Standard 257 2 3 3 8 2 2" xfId="12125" xr:uid="{00000000-0005-0000-0000-00005F2B0000}"/>
    <cellStyle name="Standard 257 2 3 3 8 2 2 2" xfId="25361" xr:uid="{00000000-0005-0000-0000-0000602B0000}"/>
    <cellStyle name="Standard 257 2 3 3 8 2 2 2 2" xfId="51833" xr:uid="{00000000-0005-0000-0000-0000612B0000}"/>
    <cellStyle name="Standard 257 2 3 3 8 2 2 3" xfId="38597" xr:uid="{00000000-0005-0000-0000-0000622B0000}"/>
    <cellStyle name="Standard 257 2 3 3 8 2 3" xfId="18744" xr:uid="{00000000-0005-0000-0000-0000632B0000}"/>
    <cellStyle name="Standard 257 2 3 3 8 2 3 2" xfId="45216" xr:uid="{00000000-0005-0000-0000-0000642B0000}"/>
    <cellStyle name="Standard 257 2 3 3 8 2 4" xfId="29775" xr:uid="{00000000-0005-0000-0000-0000652B0000}"/>
    <cellStyle name="Standard 257 2 3 3 8 3" xfId="6245" xr:uid="{00000000-0005-0000-0000-0000662B0000}"/>
    <cellStyle name="Standard 257 2 3 3 8 3 2" xfId="10655" xr:uid="{00000000-0005-0000-0000-0000672B0000}"/>
    <cellStyle name="Standard 257 2 3 3 8 3 2 2" xfId="23891" xr:uid="{00000000-0005-0000-0000-0000682B0000}"/>
    <cellStyle name="Standard 257 2 3 3 8 3 2 2 2" xfId="50363" xr:uid="{00000000-0005-0000-0000-0000692B0000}"/>
    <cellStyle name="Standard 257 2 3 3 8 3 2 3" xfId="37127" xr:uid="{00000000-0005-0000-0000-00006A2B0000}"/>
    <cellStyle name="Standard 257 2 3 3 8 3 3" xfId="17274" xr:uid="{00000000-0005-0000-0000-00006B2B0000}"/>
    <cellStyle name="Standard 257 2 3 3 8 3 3 2" xfId="43746" xr:uid="{00000000-0005-0000-0000-00006C2B0000}"/>
    <cellStyle name="Standard 257 2 3 3 8 3 4" xfId="32717" xr:uid="{00000000-0005-0000-0000-00006D2B0000}"/>
    <cellStyle name="Standard 257 2 3 3 8 4" xfId="7713" xr:uid="{00000000-0005-0000-0000-00006E2B0000}"/>
    <cellStyle name="Standard 257 2 3 3 8 4 2" xfId="20949" xr:uid="{00000000-0005-0000-0000-00006F2B0000}"/>
    <cellStyle name="Standard 257 2 3 3 8 4 2 2" xfId="47421" xr:uid="{00000000-0005-0000-0000-0000702B0000}"/>
    <cellStyle name="Standard 257 2 3 3 8 4 3" xfId="34185" xr:uid="{00000000-0005-0000-0000-0000712B0000}"/>
    <cellStyle name="Standard 257 2 3 3 8 5" xfId="14332" xr:uid="{00000000-0005-0000-0000-0000722B0000}"/>
    <cellStyle name="Standard 257 2 3 3 8 5 2" xfId="40804" xr:uid="{00000000-0005-0000-0000-0000732B0000}"/>
    <cellStyle name="Standard 257 2 3 3 8 6" xfId="28305" xr:uid="{00000000-0005-0000-0000-0000742B0000}"/>
    <cellStyle name="Standard 257 2 3 3 9" xfId="2569" xr:uid="{00000000-0005-0000-0000-0000752B0000}"/>
    <cellStyle name="Standard 257 2 3 3 9 2" xfId="11391" xr:uid="{00000000-0005-0000-0000-0000762B0000}"/>
    <cellStyle name="Standard 257 2 3 3 9 2 2" xfId="24627" xr:uid="{00000000-0005-0000-0000-0000772B0000}"/>
    <cellStyle name="Standard 257 2 3 3 9 2 2 2" xfId="51099" xr:uid="{00000000-0005-0000-0000-0000782B0000}"/>
    <cellStyle name="Standard 257 2 3 3 9 2 3" xfId="37863" xr:uid="{00000000-0005-0000-0000-0000792B0000}"/>
    <cellStyle name="Standard 257 2 3 3 9 3" xfId="18010" xr:uid="{00000000-0005-0000-0000-00007A2B0000}"/>
    <cellStyle name="Standard 257 2 3 3 9 3 2" xfId="44482" xr:uid="{00000000-0005-0000-0000-00007B2B0000}"/>
    <cellStyle name="Standard 257 2 3 3 9 4" xfId="29041" xr:uid="{00000000-0005-0000-0000-00007C2B0000}"/>
    <cellStyle name="Standard 257 2 3 4" xfId="320" xr:uid="{00000000-0005-0000-0000-00007D2B0000}"/>
    <cellStyle name="Standard 257 2 3 4 10" xfId="4787" xr:uid="{00000000-0005-0000-0000-00007E2B0000}"/>
    <cellStyle name="Standard 257 2 3 4 10 2" xfId="9197" xr:uid="{00000000-0005-0000-0000-00007F2B0000}"/>
    <cellStyle name="Standard 257 2 3 4 10 2 2" xfId="22433" xr:uid="{00000000-0005-0000-0000-0000802B0000}"/>
    <cellStyle name="Standard 257 2 3 4 10 2 2 2" xfId="48905" xr:uid="{00000000-0005-0000-0000-0000812B0000}"/>
    <cellStyle name="Standard 257 2 3 4 10 2 3" xfId="35669" xr:uid="{00000000-0005-0000-0000-0000822B0000}"/>
    <cellStyle name="Standard 257 2 3 4 10 3" xfId="15816" xr:uid="{00000000-0005-0000-0000-0000832B0000}"/>
    <cellStyle name="Standard 257 2 3 4 10 3 2" xfId="42288" xr:uid="{00000000-0005-0000-0000-0000842B0000}"/>
    <cellStyle name="Standard 257 2 3 4 10 4" xfId="31259" xr:uid="{00000000-0005-0000-0000-0000852B0000}"/>
    <cellStyle name="Standard 257 2 3 4 11" xfId="6992" xr:uid="{00000000-0005-0000-0000-0000862B0000}"/>
    <cellStyle name="Standard 257 2 3 4 11 2" xfId="20228" xr:uid="{00000000-0005-0000-0000-0000872B0000}"/>
    <cellStyle name="Standard 257 2 3 4 11 2 2" xfId="46700" xr:uid="{00000000-0005-0000-0000-0000882B0000}"/>
    <cellStyle name="Standard 257 2 3 4 11 3" xfId="33464" xr:uid="{00000000-0005-0000-0000-0000892B0000}"/>
    <cellStyle name="Standard 257 2 3 4 12" xfId="13611" xr:uid="{00000000-0005-0000-0000-00008A2B0000}"/>
    <cellStyle name="Standard 257 2 3 4 12 2" xfId="40083" xr:uid="{00000000-0005-0000-0000-00008B2B0000}"/>
    <cellStyle name="Standard 257 2 3 4 13" xfId="26847" xr:uid="{00000000-0005-0000-0000-00008C2B0000}"/>
    <cellStyle name="Standard 257 2 3 4 2" xfId="365" xr:uid="{00000000-0005-0000-0000-00008D2B0000}"/>
    <cellStyle name="Standard 257 2 3 4 2 10" xfId="13651" xr:uid="{00000000-0005-0000-0000-00008E2B0000}"/>
    <cellStyle name="Standard 257 2 3 4 2 10 2" xfId="40123" xr:uid="{00000000-0005-0000-0000-00008F2B0000}"/>
    <cellStyle name="Standard 257 2 3 4 2 11" xfId="26887" xr:uid="{00000000-0005-0000-0000-0000902B0000}"/>
    <cellStyle name="Standard 257 2 3 4 2 2" xfId="453" xr:uid="{00000000-0005-0000-0000-0000912B0000}"/>
    <cellStyle name="Standard 257 2 3 4 2 2 10" xfId="26968" xr:uid="{00000000-0005-0000-0000-0000922B0000}"/>
    <cellStyle name="Standard 257 2 3 4 2 2 2" xfId="629" xr:uid="{00000000-0005-0000-0000-0000932B0000}"/>
    <cellStyle name="Standard 257 2 3 4 2 2 2 2" xfId="1018" xr:uid="{00000000-0005-0000-0000-0000942B0000}"/>
    <cellStyle name="Standard 257 2 3 4 2 2 2 2 2" xfId="1767" xr:uid="{00000000-0005-0000-0000-0000952B0000}"/>
    <cellStyle name="Standard 257 2 3 4 2 2 2 2 2 2" xfId="4710" xr:uid="{00000000-0005-0000-0000-0000962B0000}"/>
    <cellStyle name="Standard 257 2 3 4 2 2 2 2 2 2 2" xfId="13532" xr:uid="{00000000-0005-0000-0000-0000972B0000}"/>
    <cellStyle name="Standard 257 2 3 4 2 2 2 2 2 2 2 2" xfId="26768" xr:uid="{00000000-0005-0000-0000-0000982B0000}"/>
    <cellStyle name="Standard 257 2 3 4 2 2 2 2 2 2 2 2 2" xfId="53240" xr:uid="{00000000-0005-0000-0000-0000992B0000}"/>
    <cellStyle name="Standard 257 2 3 4 2 2 2 2 2 2 2 3" xfId="40004" xr:uid="{00000000-0005-0000-0000-00009A2B0000}"/>
    <cellStyle name="Standard 257 2 3 4 2 2 2 2 2 2 3" xfId="20151" xr:uid="{00000000-0005-0000-0000-00009B2B0000}"/>
    <cellStyle name="Standard 257 2 3 4 2 2 2 2 2 2 3 2" xfId="46623" xr:uid="{00000000-0005-0000-0000-00009C2B0000}"/>
    <cellStyle name="Standard 257 2 3 4 2 2 2 2 2 2 4" xfId="31182" xr:uid="{00000000-0005-0000-0000-00009D2B0000}"/>
    <cellStyle name="Standard 257 2 3 4 2 2 2 2 2 3" xfId="6181" xr:uid="{00000000-0005-0000-0000-00009E2B0000}"/>
    <cellStyle name="Standard 257 2 3 4 2 2 2 2 2 3 2" xfId="10591" xr:uid="{00000000-0005-0000-0000-00009F2B0000}"/>
    <cellStyle name="Standard 257 2 3 4 2 2 2 2 2 3 2 2" xfId="23827" xr:uid="{00000000-0005-0000-0000-0000A02B0000}"/>
    <cellStyle name="Standard 257 2 3 4 2 2 2 2 2 3 2 2 2" xfId="50299" xr:uid="{00000000-0005-0000-0000-0000A12B0000}"/>
    <cellStyle name="Standard 257 2 3 4 2 2 2 2 2 3 2 3" xfId="37063" xr:uid="{00000000-0005-0000-0000-0000A22B0000}"/>
    <cellStyle name="Standard 257 2 3 4 2 2 2 2 2 3 3" xfId="17210" xr:uid="{00000000-0005-0000-0000-0000A32B0000}"/>
    <cellStyle name="Standard 257 2 3 4 2 2 2 2 2 3 3 2" xfId="43682" xr:uid="{00000000-0005-0000-0000-0000A42B0000}"/>
    <cellStyle name="Standard 257 2 3 4 2 2 2 2 2 3 4" xfId="32653" xr:uid="{00000000-0005-0000-0000-0000A52B0000}"/>
    <cellStyle name="Standard 257 2 3 4 2 2 2 2 2 4" xfId="9120" xr:uid="{00000000-0005-0000-0000-0000A62B0000}"/>
    <cellStyle name="Standard 257 2 3 4 2 2 2 2 2 4 2" xfId="22356" xr:uid="{00000000-0005-0000-0000-0000A72B0000}"/>
    <cellStyle name="Standard 257 2 3 4 2 2 2 2 2 4 2 2" xfId="48828" xr:uid="{00000000-0005-0000-0000-0000A82B0000}"/>
    <cellStyle name="Standard 257 2 3 4 2 2 2 2 2 4 3" xfId="35592" xr:uid="{00000000-0005-0000-0000-0000A92B0000}"/>
    <cellStyle name="Standard 257 2 3 4 2 2 2 2 2 5" xfId="15739" xr:uid="{00000000-0005-0000-0000-0000AA2B0000}"/>
    <cellStyle name="Standard 257 2 3 4 2 2 2 2 2 5 2" xfId="42211" xr:uid="{00000000-0005-0000-0000-0000AB2B0000}"/>
    <cellStyle name="Standard 257 2 3 4 2 2 2 2 2 6" xfId="28241" xr:uid="{00000000-0005-0000-0000-0000AC2B0000}"/>
    <cellStyle name="Standard 257 2 3 4 2 2 2 2 3" xfId="2503" xr:uid="{00000000-0005-0000-0000-0000AD2B0000}"/>
    <cellStyle name="Standard 257 2 3 4 2 2 2 2 3 2" xfId="3974" xr:uid="{00000000-0005-0000-0000-0000AE2B0000}"/>
    <cellStyle name="Standard 257 2 3 4 2 2 2 2 3 2 2" xfId="12796" xr:uid="{00000000-0005-0000-0000-0000AF2B0000}"/>
    <cellStyle name="Standard 257 2 3 4 2 2 2 2 3 2 2 2" xfId="26032" xr:uid="{00000000-0005-0000-0000-0000B02B0000}"/>
    <cellStyle name="Standard 257 2 3 4 2 2 2 2 3 2 2 2 2" xfId="52504" xr:uid="{00000000-0005-0000-0000-0000B12B0000}"/>
    <cellStyle name="Standard 257 2 3 4 2 2 2 2 3 2 2 3" xfId="39268" xr:uid="{00000000-0005-0000-0000-0000B22B0000}"/>
    <cellStyle name="Standard 257 2 3 4 2 2 2 2 3 2 3" xfId="19415" xr:uid="{00000000-0005-0000-0000-0000B32B0000}"/>
    <cellStyle name="Standard 257 2 3 4 2 2 2 2 3 2 3 2" xfId="45887" xr:uid="{00000000-0005-0000-0000-0000B42B0000}"/>
    <cellStyle name="Standard 257 2 3 4 2 2 2 2 3 2 4" xfId="30446" xr:uid="{00000000-0005-0000-0000-0000B52B0000}"/>
    <cellStyle name="Standard 257 2 3 4 2 2 2 2 3 3" xfId="6916" xr:uid="{00000000-0005-0000-0000-0000B62B0000}"/>
    <cellStyle name="Standard 257 2 3 4 2 2 2 2 3 3 2" xfId="11326" xr:uid="{00000000-0005-0000-0000-0000B72B0000}"/>
    <cellStyle name="Standard 257 2 3 4 2 2 2 2 3 3 2 2" xfId="24562" xr:uid="{00000000-0005-0000-0000-0000B82B0000}"/>
    <cellStyle name="Standard 257 2 3 4 2 2 2 2 3 3 2 2 2" xfId="51034" xr:uid="{00000000-0005-0000-0000-0000B92B0000}"/>
    <cellStyle name="Standard 257 2 3 4 2 2 2 2 3 3 2 3" xfId="37798" xr:uid="{00000000-0005-0000-0000-0000BA2B0000}"/>
    <cellStyle name="Standard 257 2 3 4 2 2 2 2 3 3 3" xfId="17945" xr:uid="{00000000-0005-0000-0000-0000BB2B0000}"/>
    <cellStyle name="Standard 257 2 3 4 2 2 2 2 3 3 3 2" xfId="44417" xr:uid="{00000000-0005-0000-0000-0000BC2B0000}"/>
    <cellStyle name="Standard 257 2 3 4 2 2 2 2 3 3 4" xfId="33388" xr:uid="{00000000-0005-0000-0000-0000BD2B0000}"/>
    <cellStyle name="Standard 257 2 3 4 2 2 2 2 3 4" xfId="8384" xr:uid="{00000000-0005-0000-0000-0000BE2B0000}"/>
    <cellStyle name="Standard 257 2 3 4 2 2 2 2 3 4 2" xfId="21620" xr:uid="{00000000-0005-0000-0000-0000BF2B0000}"/>
    <cellStyle name="Standard 257 2 3 4 2 2 2 2 3 4 2 2" xfId="48092" xr:uid="{00000000-0005-0000-0000-0000C02B0000}"/>
    <cellStyle name="Standard 257 2 3 4 2 2 2 2 3 4 3" xfId="34856" xr:uid="{00000000-0005-0000-0000-0000C12B0000}"/>
    <cellStyle name="Standard 257 2 3 4 2 2 2 2 3 5" xfId="15003" xr:uid="{00000000-0005-0000-0000-0000C22B0000}"/>
    <cellStyle name="Standard 257 2 3 4 2 2 2 2 3 5 2" xfId="41475" xr:uid="{00000000-0005-0000-0000-0000C32B0000}"/>
    <cellStyle name="Standard 257 2 3 4 2 2 2 2 3 6" xfId="28976" xr:uid="{00000000-0005-0000-0000-0000C42B0000}"/>
    <cellStyle name="Standard 257 2 3 4 2 2 2 2 4" xfId="3240" xr:uid="{00000000-0005-0000-0000-0000C52B0000}"/>
    <cellStyle name="Standard 257 2 3 4 2 2 2 2 4 2" xfId="12062" xr:uid="{00000000-0005-0000-0000-0000C62B0000}"/>
    <cellStyle name="Standard 257 2 3 4 2 2 2 2 4 2 2" xfId="25298" xr:uid="{00000000-0005-0000-0000-0000C72B0000}"/>
    <cellStyle name="Standard 257 2 3 4 2 2 2 2 4 2 2 2" xfId="51770" xr:uid="{00000000-0005-0000-0000-0000C82B0000}"/>
    <cellStyle name="Standard 257 2 3 4 2 2 2 2 4 2 3" xfId="38534" xr:uid="{00000000-0005-0000-0000-0000C92B0000}"/>
    <cellStyle name="Standard 257 2 3 4 2 2 2 2 4 3" xfId="18681" xr:uid="{00000000-0005-0000-0000-0000CA2B0000}"/>
    <cellStyle name="Standard 257 2 3 4 2 2 2 2 4 3 2" xfId="45153" xr:uid="{00000000-0005-0000-0000-0000CB2B0000}"/>
    <cellStyle name="Standard 257 2 3 4 2 2 2 2 4 4" xfId="29712" xr:uid="{00000000-0005-0000-0000-0000CC2B0000}"/>
    <cellStyle name="Standard 257 2 3 4 2 2 2 2 5" xfId="5445" xr:uid="{00000000-0005-0000-0000-0000CD2B0000}"/>
    <cellStyle name="Standard 257 2 3 4 2 2 2 2 5 2" xfId="9855" xr:uid="{00000000-0005-0000-0000-0000CE2B0000}"/>
    <cellStyle name="Standard 257 2 3 4 2 2 2 2 5 2 2" xfId="23091" xr:uid="{00000000-0005-0000-0000-0000CF2B0000}"/>
    <cellStyle name="Standard 257 2 3 4 2 2 2 2 5 2 2 2" xfId="49563" xr:uid="{00000000-0005-0000-0000-0000D02B0000}"/>
    <cellStyle name="Standard 257 2 3 4 2 2 2 2 5 2 3" xfId="36327" xr:uid="{00000000-0005-0000-0000-0000D12B0000}"/>
    <cellStyle name="Standard 257 2 3 4 2 2 2 2 5 3" xfId="16474" xr:uid="{00000000-0005-0000-0000-0000D22B0000}"/>
    <cellStyle name="Standard 257 2 3 4 2 2 2 2 5 3 2" xfId="42946" xr:uid="{00000000-0005-0000-0000-0000D32B0000}"/>
    <cellStyle name="Standard 257 2 3 4 2 2 2 2 5 4" xfId="31917" xr:uid="{00000000-0005-0000-0000-0000D42B0000}"/>
    <cellStyle name="Standard 257 2 3 4 2 2 2 2 6" xfId="7650" xr:uid="{00000000-0005-0000-0000-0000D52B0000}"/>
    <cellStyle name="Standard 257 2 3 4 2 2 2 2 6 2" xfId="20886" xr:uid="{00000000-0005-0000-0000-0000D62B0000}"/>
    <cellStyle name="Standard 257 2 3 4 2 2 2 2 6 2 2" xfId="47358" xr:uid="{00000000-0005-0000-0000-0000D72B0000}"/>
    <cellStyle name="Standard 257 2 3 4 2 2 2 2 6 3" xfId="34122" xr:uid="{00000000-0005-0000-0000-0000D82B0000}"/>
    <cellStyle name="Standard 257 2 3 4 2 2 2 2 7" xfId="14269" xr:uid="{00000000-0005-0000-0000-0000D92B0000}"/>
    <cellStyle name="Standard 257 2 3 4 2 2 2 2 7 2" xfId="40741" xr:uid="{00000000-0005-0000-0000-0000DA2B0000}"/>
    <cellStyle name="Standard 257 2 3 4 2 2 2 2 8" xfId="27505" xr:uid="{00000000-0005-0000-0000-0000DB2B0000}"/>
    <cellStyle name="Standard 257 2 3 4 2 2 2 3" xfId="1401" xr:uid="{00000000-0005-0000-0000-0000DC2B0000}"/>
    <cellStyle name="Standard 257 2 3 4 2 2 2 3 2" xfId="4344" xr:uid="{00000000-0005-0000-0000-0000DD2B0000}"/>
    <cellStyle name="Standard 257 2 3 4 2 2 2 3 2 2" xfId="13166" xr:uid="{00000000-0005-0000-0000-0000DE2B0000}"/>
    <cellStyle name="Standard 257 2 3 4 2 2 2 3 2 2 2" xfId="26402" xr:uid="{00000000-0005-0000-0000-0000DF2B0000}"/>
    <cellStyle name="Standard 257 2 3 4 2 2 2 3 2 2 2 2" xfId="52874" xr:uid="{00000000-0005-0000-0000-0000E02B0000}"/>
    <cellStyle name="Standard 257 2 3 4 2 2 2 3 2 2 3" xfId="39638" xr:uid="{00000000-0005-0000-0000-0000E12B0000}"/>
    <cellStyle name="Standard 257 2 3 4 2 2 2 3 2 3" xfId="19785" xr:uid="{00000000-0005-0000-0000-0000E22B0000}"/>
    <cellStyle name="Standard 257 2 3 4 2 2 2 3 2 3 2" xfId="46257" xr:uid="{00000000-0005-0000-0000-0000E32B0000}"/>
    <cellStyle name="Standard 257 2 3 4 2 2 2 3 2 4" xfId="30816" xr:uid="{00000000-0005-0000-0000-0000E42B0000}"/>
    <cellStyle name="Standard 257 2 3 4 2 2 2 3 3" xfId="5815" xr:uid="{00000000-0005-0000-0000-0000E52B0000}"/>
    <cellStyle name="Standard 257 2 3 4 2 2 2 3 3 2" xfId="10225" xr:uid="{00000000-0005-0000-0000-0000E62B0000}"/>
    <cellStyle name="Standard 257 2 3 4 2 2 2 3 3 2 2" xfId="23461" xr:uid="{00000000-0005-0000-0000-0000E72B0000}"/>
    <cellStyle name="Standard 257 2 3 4 2 2 2 3 3 2 2 2" xfId="49933" xr:uid="{00000000-0005-0000-0000-0000E82B0000}"/>
    <cellStyle name="Standard 257 2 3 4 2 2 2 3 3 2 3" xfId="36697" xr:uid="{00000000-0005-0000-0000-0000E92B0000}"/>
    <cellStyle name="Standard 257 2 3 4 2 2 2 3 3 3" xfId="16844" xr:uid="{00000000-0005-0000-0000-0000EA2B0000}"/>
    <cellStyle name="Standard 257 2 3 4 2 2 2 3 3 3 2" xfId="43316" xr:uid="{00000000-0005-0000-0000-0000EB2B0000}"/>
    <cellStyle name="Standard 257 2 3 4 2 2 2 3 3 4" xfId="32287" xr:uid="{00000000-0005-0000-0000-0000EC2B0000}"/>
    <cellStyle name="Standard 257 2 3 4 2 2 2 3 4" xfId="8754" xr:uid="{00000000-0005-0000-0000-0000ED2B0000}"/>
    <cellStyle name="Standard 257 2 3 4 2 2 2 3 4 2" xfId="21990" xr:uid="{00000000-0005-0000-0000-0000EE2B0000}"/>
    <cellStyle name="Standard 257 2 3 4 2 2 2 3 4 2 2" xfId="48462" xr:uid="{00000000-0005-0000-0000-0000EF2B0000}"/>
    <cellStyle name="Standard 257 2 3 4 2 2 2 3 4 3" xfId="35226" xr:uid="{00000000-0005-0000-0000-0000F02B0000}"/>
    <cellStyle name="Standard 257 2 3 4 2 2 2 3 5" xfId="15373" xr:uid="{00000000-0005-0000-0000-0000F12B0000}"/>
    <cellStyle name="Standard 257 2 3 4 2 2 2 3 5 2" xfId="41845" xr:uid="{00000000-0005-0000-0000-0000F22B0000}"/>
    <cellStyle name="Standard 257 2 3 4 2 2 2 3 6" xfId="27875" xr:uid="{00000000-0005-0000-0000-0000F32B0000}"/>
    <cellStyle name="Standard 257 2 3 4 2 2 2 4" xfId="2137" xr:uid="{00000000-0005-0000-0000-0000F42B0000}"/>
    <cellStyle name="Standard 257 2 3 4 2 2 2 4 2" xfId="3608" xr:uid="{00000000-0005-0000-0000-0000F52B0000}"/>
    <cellStyle name="Standard 257 2 3 4 2 2 2 4 2 2" xfId="12430" xr:uid="{00000000-0005-0000-0000-0000F62B0000}"/>
    <cellStyle name="Standard 257 2 3 4 2 2 2 4 2 2 2" xfId="25666" xr:uid="{00000000-0005-0000-0000-0000F72B0000}"/>
    <cellStyle name="Standard 257 2 3 4 2 2 2 4 2 2 2 2" xfId="52138" xr:uid="{00000000-0005-0000-0000-0000F82B0000}"/>
    <cellStyle name="Standard 257 2 3 4 2 2 2 4 2 2 3" xfId="38902" xr:uid="{00000000-0005-0000-0000-0000F92B0000}"/>
    <cellStyle name="Standard 257 2 3 4 2 2 2 4 2 3" xfId="19049" xr:uid="{00000000-0005-0000-0000-0000FA2B0000}"/>
    <cellStyle name="Standard 257 2 3 4 2 2 2 4 2 3 2" xfId="45521" xr:uid="{00000000-0005-0000-0000-0000FB2B0000}"/>
    <cellStyle name="Standard 257 2 3 4 2 2 2 4 2 4" xfId="30080" xr:uid="{00000000-0005-0000-0000-0000FC2B0000}"/>
    <cellStyle name="Standard 257 2 3 4 2 2 2 4 3" xfId="6550" xr:uid="{00000000-0005-0000-0000-0000FD2B0000}"/>
    <cellStyle name="Standard 257 2 3 4 2 2 2 4 3 2" xfId="10960" xr:uid="{00000000-0005-0000-0000-0000FE2B0000}"/>
    <cellStyle name="Standard 257 2 3 4 2 2 2 4 3 2 2" xfId="24196" xr:uid="{00000000-0005-0000-0000-0000FF2B0000}"/>
    <cellStyle name="Standard 257 2 3 4 2 2 2 4 3 2 2 2" xfId="50668" xr:uid="{00000000-0005-0000-0000-0000002C0000}"/>
    <cellStyle name="Standard 257 2 3 4 2 2 2 4 3 2 3" xfId="37432" xr:uid="{00000000-0005-0000-0000-0000012C0000}"/>
    <cellStyle name="Standard 257 2 3 4 2 2 2 4 3 3" xfId="17579" xr:uid="{00000000-0005-0000-0000-0000022C0000}"/>
    <cellStyle name="Standard 257 2 3 4 2 2 2 4 3 3 2" xfId="44051" xr:uid="{00000000-0005-0000-0000-0000032C0000}"/>
    <cellStyle name="Standard 257 2 3 4 2 2 2 4 3 4" xfId="33022" xr:uid="{00000000-0005-0000-0000-0000042C0000}"/>
    <cellStyle name="Standard 257 2 3 4 2 2 2 4 4" xfId="8018" xr:uid="{00000000-0005-0000-0000-0000052C0000}"/>
    <cellStyle name="Standard 257 2 3 4 2 2 2 4 4 2" xfId="21254" xr:uid="{00000000-0005-0000-0000-0000062C0000}"/>
    <cellStyle name="Standard 257 2 3 4 2 2 2 4 4 2 2" xfId="47726" xr:uid="{00000000-0005-0000-0000-0000072C0000}"/>
    <cellStyle name="Standard 257 2 3 4 2 2 2 4 4 3" xfId="34490" xr:uid="{00000000-0005-0000-0000-0000082C0000}"/>
    <cellStyle name="Standard 257 2 3 4 2 2 2 4 5" xfId="14637" xr:uid="{00000000-0005-0000-0000-0000092C0000}"/>
    <cellStyle name="Standard 257 2 3 4 2 2 2 4 5 2" xfId="41109" xr:uid="{00000000-0005-0000-0000-00000A2C0000}"/>
    <cellStyle name="Standard 257 2 3 4 2 2 2 4 6" xfId="28610" xr:uid="{00000000-0005-0000-0000-00000B2C0000}"/>
    <cellStyle name="Standard 257 2 3 4 2 2 2 5" xfId="2874" xr:uid="{00000000-0005-0000-0000-00000C2C0000}"/>
    <cellStyle name="Standard 257 2 3 4 2 2 2 5 2" xfId="11696" xr:uid="{00000000-0005-0000-0000-00000D2C0000}"/>
    <cellStyle name="Standard 257 2 3 4 2 2 2 5 2 2" xfId="24932" xr:uid="{00000000-0005-0000-0000-00000E2C0000}"/>
    <cellStyle name="Standard 257 2 3 4 2 2 2 5 2 2 2" xfId="51404" xr:uid="{00000000-0005-0000-0000-00000F2C0000}"/>
    <cellStyle name="Standard 257 2 3 4 2 2 2 5 2 3" xfId="38168" xr:uid="{00000000-0005-0000-0000-0000102C0000}"/>
    <cellStyle name="Standard 257 2 3 4 2 2 2 5 3" xfId="18315" xr:uid="{00000000-0005-0000-0000-0000112C0000}"/>
    <cellStyle name="Standard 257 2 3 4 2 2 2 5 3 2" xfId="44787" xr:uid="{00000000-0005-0000-0000-0000122C0000}"/>
    <cellStyle name="Standard 257 2 3 4 2 2 2 5 4" xfId="29346" xr:uid="{00000000-0005-0000-0000-0000132C0000}"/>
    <cellStyle name="Standard 257 2 3 4 2 2 2 6" xfId="5079" xr:uid="{00000000-0005-0000-0000-0000142C0000}"/>
    <cellStyle name="Standard 257 2 3 4 2 2 2 6 2" xfId="9489" xr:uid="{00000000-0005-0000-0000-0000152C0000}"/>
    <cellStyle name="Standard 257 2 3 4 2 2 2 6 2 2" xfId="22725" xr:uid="{00000000-0005-0000-0000-0000162C0000}"/>
    <cellStyle name="Standard 257 2 3 4 2 2 2 6 2 2 2" xfId="49197" xr:uid="{00000000-0005-0000-0000-0000172C0000}"/>
    <cellStyle name="Standard 257 2 3 4 2 2 2 6 2 3" xfId="35961" xr:uid="{00000000-0005-0000-0000-0000182C0000}"/>
    <cellStyle name="Standard 257 2 3 4 2 2 2 6 3" xfId="16108" xr:uid="{00000000-0005-0000-0000-0000192C0000}"/>
    <cellStyle name="Standard 257 2 3 4 2 2 2 6 3 2" xfId="42580" xr:uid="{00000000-0005-0000-0000-00001A2C0000}"/>
    <cellStyle name="Standard 257 2 3 4 2 2 2 6 4" xfId="31551" xr:uid="{00000000-0005-0000-0000-00001B2C0000}"/>
    <cellStyle name="Standard 257 2 3 4 2 2 2 7" xfId="7284" xr:uid="{00000000-0005-0000-0000-00001C2C0000}"/>
    <cellStyle name="Standard 257 2 3 4 2 2 2 7 2" xfId="20520" xr:uid="{00000000-0005-0000-0000-00001D2C0000}"/>
    <cellStyle name="Standard 257 2 3 4 2 2 2 7 2 2" xfId="46992" xr:uid="{00000000-0005-0000-0000-00001E2C0000}"/>
    <cellStyle name="Standard 257 2 3 4 2 2 2 7 3" xfId="33756" xr:uid="{00000000-0005-0000-0000-00001F2C0000}"/>
    <cellStyle name="Standard 257 2 3 4 2 2 2 8" xfId="13903" xr:uid="{00000000-0005-0000-0000-0000202C0000}"/>
    <cellStyle name="Standard 257 2 3 4 2 2 2 8 2" xfId="40375" xr:uid="{00000000-0005-0000-0000-0000212C0000}"/>
    <cellStyle name="Standard 257 2 3 4 2 2 2 9" xfId="27139" xr:uid="{00000000-0005-0000-0000-0000222C0000}"/>
    <cellStyle name="Standard 257 2 3 4 2 2 3" xfId="846" xr:uid="{00000000-0005-0000-0000-0000232C0000}"/>
    <cellStyle name="Standard 257 2 3 4 2 2 3 2" xfId="1596" xr:uid="{00000000-0005-0000-0000-0000242C0000}"/>
    <cellStyle name="Standard 257 2 3 4 2 2 3 2 2" xfId="4539" xr:uid="{00000000-0005-0000-0000-0000252C0000}"/>
    <cellStyle name="Standard 257 2 3 4 2 2 3 2 2 2" xfId="13361" xr:uid="{00000000-0005-0000-0000-0000262C0000}"/>
    <cellStyle name="Standard 257 2 3 4 2 2 3 2 2 2 2" xfId="26597" xr:uid="{00000000-0005-0000-0000-0000272C0000}"/>
    <cellStyle name="Standard 257 2 3 4 2 2 3 2 2 2 2 2" xfId="53069" xr:uid="{00000000-0005-0000-0000-0000282C0000}"/>
    <cellStyle name="Standard 257 2 3 4 2 2 3 2 2 2 3" xfId="39833" xr:uid="{00000000-0005-0000-0000-0000292C0000}"/>
    <cellStyle name="Standard 257 2 3 4 2 2 3 2 2 3" xfId="19980" xr:uid="{00000000-0005-0000-0000-00002A2C0000}"/>
    <cellStyle name="Standard 257 2 3 4 2 2 3 2 2 3 2" xfId="46452" xr:uid="{00000000-0005-0000-0000-00002B2C0000}"/>
    <cellStyle name="Standard 257 2 3 4 2 2 3 2 2 4" xfId="31011" xr:uid="{00000000-0005-0000-0000-00002C2C0000}"/>
    <cellStyle name="Standard 257 2 3 4 2 2 3 2 3" xfId="6010" xr:uid="{00000000-0005-0000-0000-00002D2C0000}"/>
    <cellStyle name="Standard 257 2 3 4 2 2 3 2 3 2" xfId="10420" xr:uid="{00000000-0005-0000-0000-00002E2C0000}"/>
    <cellStyle name="Standard 257 2 3 4 2 2 3 2 3 2 2" xfId="23656" xr:uid="{00000000-0005-0000-0000-00002F2C0000}"/>
    <cellStyle name="Standard 257 2 3 4 2 2 3 2 3 2 2 2" xfId="50128" xr:uid="{00000000-0005-0000-0000-0000302C0000}"/>
    <cellStyle name="Standard 257 2 3 4 2 2 3 2 3 2 3" xfId="36892" xr:uid="{00000000-0005-0000-0000-0000312C0000}"/>
    <cellStyle name="Standard 257 2 3 4 2 2 3 2 3 3" xfId="17039" xr:uid="{00000000-0005-0000-0000-0000322C0000}"/>
    <cellStyle name="Standard 257 2 3 4 2 2 3 2 3 3 2" xfId="43511" xr:uid="{00000000-0005-0000-0000-0000332C0000}"/>
    <cellStyle name="Standard 257 2 3 4 2 2 3 2 3 4" xfId="32482" xr:uid="{00000000-0005-0000-0000-0000342C0000}"/>
    <cellStyle name="Standard 257 2 3 4 2 2 3 2 4" xfId="8949" xr:uid="{00000000-0005-0000-0000-0000352C0000}"/>
    <cellStyle name="Standard 257 2 3 4 2 2 3 2 4 2" xfId="22185" xr:uid="{00000000-0005-0000-0000-0000362C0000}"/>
    <cellStyle name="Standard 257 2 3 4 2 2 3 2 4 2 2" xfId="48657" xr:uid="{00000000-0005-0000-0000-0000372C0000}"/>
    <cellStyle name="Standard 257 2 3 4 2 2 3 2 4 3" xfId="35421" xr:uid="{00000000-0005-0000-0000-0000382C0000}"/>
    <cellStyle name="Standard 257 2 3 4 2 2 3 2 5" xfId="15568" xr:uid="{00000000-0005-0000-0000-0000392C0000}"/>
    <cellStyle name="Standard 257 2 3 4 2 2 3 2 5 2" xfId="42040" xr:uid="{00000000-0005-0000-0000-00003A2C0000}"/>
    <cellStyle name="Standard 257 2 3 4 2 2 3 2 6" xfId="28070" xr:uid="{00000000-0005-0000-0000-00003B2C0000}"/>
    <cellStyle name="Standard 257 2 3 4 2 2 3 3" xfId="2332" xr:uid="{00000000-0005-0000-0000-00003C2C0000}"/>
    <cellStyle name="Standard 257 2 3 4 2 2 3 3 2" xfId="3803" xr:uid="{00000000-0005-0000-0000-00003D2C0000}"/>
    <cellStyle name="Standard 257 2 3 4 2 2 3 3 2 2" xfId="12625" xr:uid="{00000000-0005-0000-0000-00003E2C0000}"/>
    <cellStyle name="Standard 257 2 3 4 2 2 3 3 2 2 2" xfId="25861" xr:uid="{00000000-0005-0000-0000-00003F2C0000}"/>
    <cellStyle name="Standard 257 2 3 4 2 2 3 3 2 2 2 2" xfId="52333" xr:uid="{00000000-0005-0000-0000-0000402C0000}"/>
    <cellStyle name="Standard 257 2 3 4 2 2 3 3 2 2 3" xfId="39097" xr:uid="{00000000-0005-0000-0000-0000412C0000}"/>
    <cellStyle name="Standard 257 2 3 4 2 2 3 3 2 3" xfId="19244" xr:uid="{00000000-0005-0000-0000-0000422C0000}"/>
    <cellStyle name="Standard 257 2 3 4 2 2 3 3 2 3 2" xfId="45716" xr:uid="{00000000-0005-0000-0000-0000432C0000}"/>
    <cellStyle name="Standard 257 2 3 4 2 2 3 3 2 4" xfId="30275" xr:uid="{00000000-0005-0000-0000-0000442C0000}"/>
    <cellStyle name="Standard 257 2 3 4 2 2 3 3 3" xfId="6745" xr:uid="{00000000-0005-0000-0000-0000452C0000}"/>
    <cellStyle name="Standard 257 2 3 4 2 2 3 3 3 2" xfId="11155" xr:uid="{00000000-0005-0000-0000-0000462C0000}"/>
    <cellStyle name="Standard 257 2 3 4 2 2 3 3 3 2 2" xfId="24391" xr:uid="{00000000-0005-0000-0000-0000472C0000}"/>
    <cellStyle name="Standard 257 2 3 4 2 2 3 3 3 2 2 2" xfId="50863" xr:uid="{00000000-0005-0000-0000-0000482C0000}"/>
    <cellStyle name="Standard 257 2 3 4 2 2 3 3 3 2 3" xfId="37627" xr:uid="{00000000-0005-0000-0000-0000492C0000}"/>
    <cellStyle name="Standard 257 2 3 4 2 2 3 3 3 3" xfId="17774" xr:uid="{00000000-0005-0000-0000-00004A2C0000}"/>
    <cellStyle name="Standard 257 2 3 4 2 2 3 3 3 3 2" xfId="44246" xr:uid="{00000000-0005-0000-0000-00004B2C0000}"/>
    <cellStyle name="Standard 257 2 3 4 2 2 3 3 3 4" xfId="33217" xr:uid="{00000000-0005-0000-0000-00004C2C0000}"/>
    <cellStyle name="Standard 257 2 3 4 2 2 3 3 4" xfId="8213" xr:uid="{00000000-0005-0000-0000-00004D2C0000}"/>
    <cellStyle name="Standard 257 2 3 4 2 2 3 3 4 2" xfId="21449" xr:uid="{00000000-0005-0000-0000-00004E2C0000}"/>
    <cellStyle name="Standard 257 2 3 4 2 2 3 3 4 2 2" xfId="47921" xr:uid="{00000000-0005-0000-0000-00004F2C0000}"/>
    <cellStyle name="Standard 257 2 3 4 2 2 3 3 4 3" xfId="34685" xr:uid="{00000000-0005-0000-0000-0000502C0000}"/>
    <cellStyle name="Standard 257 2 3 4 2 2 3 3 5" xfId="14832" xr:uid="{00000000-0005-0000-0000-0000512C0000}"/>
    <cellStyle name="Standard 257 2 3 4 2 2 3 3 5 2" xfId="41304" xr:uid="{00000000-0005-0000-0000-0000522C0000}"/>
    <cellStyle name="Standard 257 2 3 4 2 2 3 3 6" xfId="28805" xr:uid="{00000000-0005-0000-0000-0000532C0000}"/>
    <cellStyle name="Standard 257 2 3 4 2 2 3 4" xfId="3069" xr:uid="{00000000-0005-0000-0000-0000542C0000}"/>
    <cellStyle name="Standard 257 2 3 4 2 2 3 4 2" xfId="11891" xr:uid="{00000000-0005-0000-0000-0000552C0000}"/>
    <cellStyle name="Standard 257 2 3 4 2 2 3 4 2 2" xfId="25127" xr:uid="{00000000-0005-0000-0000-0000562C0000}"/>
    <cellStyle name="Standard 257 2 3 4 2 2 3 4 2 2 2" xfId="51599" xr:uid="{00000000-0005-0000-0000-0000572C0000}"/>
    <cellStyle name="Standard 257 2 3 4 2 2 3 4 2 3" xfId="38363" xr:uid="{00000000-0005-0000-0000-0000582C0000}"/>
    <cellStyle name="Standard 257 2 3 4 2 2 3 4 3" xfId="18510" xr:uid="{00000000-0005-0000-0000-0000592C0000}"/>
    <cellStyle name="Standard 257 2 3 4 2 2 3 4 3 2" xfId="44982" xr:uid="{00000000-0005-0000-0000-00005A2C0000}"/>
    <cellStyle name="Standard 257 2 3 4 2 2 3 4 4" xfId="29541" xr:uid="{00000000-0005-0000-0000-00005B2C0000}"/>
    <cellStyle name="Standard 257 2 3 4 2 2 3 5" xfId="5274" xr:uid="{00000000-0005-0000-0000-00005C2C0000}"/>
    <cellStyle name="Standard 257 2 3 4 2 2 3 5 2" xfId="9684" xr:uid="{00000000-0005-0000-0000-00005D2C0000}"/>
    <cellStyle name="Standard 257 2 3 4 2 2 3 5 2 2" xfId="22920" xr:uid="{00000000-0005-0000-0000-00005E2C0000}"/>
    <cellStyle name="Standard 257 2 3 4 2 2 3 5 2 2 2" xfId="49392" xr:uid="{00000000-0005-0000-0000-00005F2C0000}"/>
    <cellStyle name="Standard 257 2 3 4 2 2 3 5 2 3" xfId="36156" xr:uid="{00000000-0005-0000-0000-0000602C0000}"/>
    <cellStyle name="Standard 257 2 3 4 2 2 3 5 3" xfId="16303" xr:uid="{00000000-0005-0000-0000-0000612C0000}"/>
    <cellStyle name="Standard 257 2 3 4 2 2 3 5 3 2" xfId="42775" xr:uid="{00000000-0005-0000-0000-0000622C0000}"/>
    <cellStyle name="Standard 257 2 3 4 2 2 3 5 4" xfId="31746" xr:uid="{00000000-0005-0000-0000-0000632C0000}"/>
    <cellStyle name="Standard 257 2 3 4 2 2 3 6" xfId="7479" xr:uid="{00000000-0005-0000-0000-0000642C0000}"/>
    <cellStyle name="Standard 257 2 3 4 2 2 3 6 2" xfId="20715" xr:uid="{00000000-0005-0000-0000-0000652C0000}"/>
    <cellStyle name="Standard 257 2 3 4 2 2 3 6 2 2" xfId="47187" xr:uid="{00000000-0005-0000-0000-0000662C0000}"/>
    <cellStyle name="Standard 257 2 3 4 2 2 3 6 3" xfId="33951" xr:uid="{00000000-0005-0000-0000-0000672C0000}"/>
    <cellStyle name="Standard 257 2 3 4 2 2 3 7" xfId="14098" xr:uid="{00000000-0005-0000-0000-0000682C0000}"/>
    <cellStyle name="Standard 257 2 3 4 2 2 3 7 2" xfId="40570" xr:uid="{00000000-0005-0000-0000-0000692C0000}"/>
    <cellStyle name="Standard 257 2 3 4 2 2 3 8" xfId="27334" xr:uid="{00000000-0005-0000-0000-00006A2C0000}"/>
    <cellStyle name="Standard 257 2 3 4 2 2 4" xfId="1230" xr:uid="{00000000-0005-0000-0000-00006B2C0000}"/>
    <cellStyle name="Standard 257 2 3 4 2 2 4 2" xfId="4173" xr:uid="{00000000-0005-0000-0000-00006C2C0000}"/>
    <cellStyle name="Standard 257 2 3 4 2 2 4 2 2" xfId="12995" xr:uid="{00000000-0005-0000-0000-00006D2C0000}"/>
    <cellStyle name="Standard 257 2 3 4 2 2 4 2 2 2" xfId="26231" xr:uid="{00000000-0005-0000-0000-00006E2C0000}"/>
    <cellStyle name="Standard 257 2 3 4 2 2 4 2 2 2 2" xfId="52703" xr:uid="{00000000-0005-0000-0000-00006F2C0000}"/>
    <cellStyle name="Standard 257 2 3 4 2 2 4 2 2 3" xfId="39467" xr:uid="{00000000-0005-0000-0000-0000702C0000}"/>
    <cellStyle name="Standard 257 2 3 4 2 2 4 2 3" xfId="19614" xr:uid="{00000000-0005-0000-0000-0000712C0000}"/>
    <cellStyle name="Standard 257 2 3 4 2 2 4 2 3 2" xfId="46086" xr:uid="{00000000-0005-0000-0000-0000722C0000}"/>
    <cellStyle name="Standard 257 2 3 4 2 2 4 2 4" xfId="30645" xr:uid="{00000000-0005-0000-0000-0000732C0000}"/>
    <cellStyle name="Standard 257 2 3 4 2 2 4 3" xfId="5644" xr:uid="{00000000-0005-0000-0000-0000742C0000}"/>
    <cellStyle name="Standard 257 2 3 4 2 2 4 3 2" xfId="10054" xr:uid="{00000000-0005-0000-0000-0000752C0000}"/>
    <cellStyle name="Standard 257 2 3 4 2 2 4 3 2 2" xfId="23290" xr:uid="{00000000-0005-0000-0000-0000762C0000}"/>
    <cellStyle name="Standard 257 2 3 4 2 2 4 3 2 2 2" xfId="49762" xr:uid="{00000000-0005-0000-0000-0000772C0000}"/>
    <cellStyle name="Standard 257 2 3 4 2 2 4 3 2 3" xfId="36526" xr:uid="{00000000-0005-0000-0000-0000782C0000}"/>
    <cellStyle name="Standard 257 2 3 4 2 2 4 3 3" xfId="16673" xr:uid="{00000000-0005-0000-0000-0000792C0000}"/>
    <cellStyle name="Standard 257 2 3 4 2 2 4 3 3 2" xfId="43145" xr:uid="{00000000-0005-0000-0000-00007A2C0000}"/>
    <cellStyle name="Standard 257 2 3 4 2 2 4 3 4" xfId="32116" xr:uid="{00000000-0005-0000-0000-00007B2C0000}"/>
    <cellStyle name="Standard 257 2 3 4 2 2 4 4" xfId="8583" xr:uid="{00000000-0005-0000-0000-00007C2C0000}"/>
    <cellStyle name="Standard 257 2 3 4 2 2 4 4 2" xfId="21819" xr:uid="{00000000-0005-0000-0000-00007D2C0000}"/>
    <cellStyle name="Standard 257 2 3 4 2 2 4 4 2 2" xfId="48291" xr:uid="{00000000-0005-0000-0000-00007E2C0000}"/>
    <cellStyle name="Standard 257 2 3 4 2 2 4 4 3" xfId="35055" xr:uid="{00000000-0005-0000-0000-00007F2C0000}"/>
    <cellStyle name="Standard 257 2 3 4 2 2 4 5" xfId="15202" xr:uid="{00000000-0005-0000-0000-0000802C0000}"/>
    <cellStyle name="Standard 257 2 3 4 2 2 4 5 2" xfId="41674" xr:uid="{00000000-0005-0000-0000-0000812C0000}"/>
    <cellStyle name="Standard 257 2 3 4 2 2 4 6" xfId="27704" xr:uid="{00000000-0005-0000-0000-0000822C0000}"/>
    <cellStyle name="Standard 257 2 3 4 2 2 5" xfId="1966" xr:uid="{00000000-0005-0000-0000-0000832C0000}"/>
    <cellStyle name="Standard 257 2 3 4 2 2 5 2" xfId="3437" xr:uid="{00000000-0005-0000-0000-0000842C0000}"/>
    <cellStyle name="Standard 257 2 3 4 2 2 5 2 2" xfId="12259" xr:uid="{00000000-0005-0000-0000-0000852C0000}"/>
    <cellStyle name="Standard 257 2 3 4 2 2 5 2 2 2" xfId="25495" xr:uid="{00000000-0005-0000-0000-0000862C0000}"/>
    <cellStyle name="Standard 257 2 3 4 2 2 5 2 2 2 2" xfId="51967" xr:uid="{00000000-0005-0000-0000-0000872C0000}"/>
    <cellStyle name="Standard 257 2 3 4 2 2 5 2 2 3" xfId="38731" xr:uid="{00000000-0005-0000-0000-0000882C0000}"/>
    <cellStyle name="Standard 257 2 3 4 2 2 5 2 3" xfId="18878" xr:uid="{00000000-0005-0000-0000-0000892C0000}"/>
    <cellStyle name="Standard 257 2 3 4 2 2 5 2 3 2" xfId="45350" xr:uid="{00000000-0005-0000-0000-00008A2C0000}"/>
    <cellStyle name="Standard 257 2 3 4 2 2 5 2 4" xfId="29909" xr:uid="{00000000-0005-0000-0000-00008B2C0000}"/>
    <cellStyle name="Standard 257 2 3 4 2 2 5 3" xfId="6379" xr:uid="{00000000-0005-0000-0000-00008C2C0000}"/>
    <cellStyle name="Standard 257 2 3 4 2 2 5 3 2" xfId="10789" xr:uid="{00000000-0005-0000-0000-00008D2C0000}"/>
    <cellStyle name="Standard 257 2 3 4 2 2 5 3 2 2" xfId="24025" xr:uid="{00000000-0005-0000-0000-00008E2C0000}"/>
    <cellStyle name="Standard 257 2 3 4 2 2 5 3 2 2 2" xfId="50497" xr:uid="{00000000-0005-0000-0000-00008F2C0000}"/>
    <cellStyle name="Standard 257 2 3 4 2 2 5 3 2 3" xfId="37261" xr:uid="{00000000-0005-0000-0000-0000902C0000}"/>
    <cellStyle name="Standard 257 2 3 4 2 2 5 3 3" xfId="17408" xr:uid="{00000000-0005-0000-0000-0000912C0000}"/>
    <cellStyle name="Standard 257 2 3 4 2 2 5 3 3 2" xfId="43880" xr:uid="{00000000-0005-0000-0000-0000922C0000}"/>
    <cellStyle name="Standard 257 2 3 4 2 2 5 3 4" xfId="32851" xr:uid="{00000000-0005-0000-0000-0000932C0000}"/>
    <cellStyle name="Standard 257 2 3 4 2 2 5 4" xfId="7847" xr:uid="{00000000-0005-0000-0000-0000942C0000}"/>
    <cellStyle name="Standard 257 2 3 4 2 2 5 4 2" xfId="21083" xr:uid="{00000000-0005-0000-0000-0000952C0000}"/>
    <cellStyle name="Standard 257 2 3 4 2 2 5 4 2 2" xfId="47555" xr:uid="{00000000-0005-0000-0000-0000962C0000}"/>
    <cellStyle name="Standard 257 2 3 4 2 2 5 4 3" xfId="34319" xr:uid="{00000000-0005-0000-0000-0000972C0000}"/>
    <cellStyle name="Standard 257 2 3 4 2 2 5 5" xfId="14466" xr:uid="{00000000-0005-0000-0000-0000982C0000}"/>
    <cellStyle name="Standard 257 2 3 4 2 2 5 5 2" xfId="40938" xr:uid="{00000000-0005-0000-0000-0000992C0000}"/>
    <cellStyle name="Standard 257 2 3 4 2 2 5 6" xfId="28439" xr:uid="{00000000-0005-0000-0000-00009A2C0000}"/>
    <cellStyle name="Standard 257 2 3 4 2 2 6" xfId="2703" xr:uid="{00000000-0005-0000-0000-00009B2C0000}"/>
    <cellStyle name="Standard 257 2 3 4 2 2 6 2" xfId="11525" xr:uid="{00000000-0005-0000-0000-00009C2C0000}"/>
    <cellStyle name="Standard 257 2 3 4 2 2 6 2 2" xfId="24761" xr:uid="{00000000-0005-0000-0000-00009D2C0000}"/>
    <cellStyle name="Standard 257 2 3 4 2 2 6 2 2 2" xfId="51233" xr:uid="{00000000-0005-0000-0000-00009E2C0000}"/>
    <cellStyle name="Standard 257 2 3 4 2 2 6 2 3" xfId="37997" xr:uid="{00000000-0005-0000-0000-00009F2C0000}"/>
    <cellStyle name="Standard 257 2 3 4 2 2 6 3" xfId="18144" xr:uid="{00000000-0005-0000-0000-0000A02C0000}"/>
    <cellStyle name="Standard 257 2 3 4 2 2 6 3 2" xfId="44616" xr:uid="{00000000-0005-0000-0000-0000A12C0000}"/>
    <cellStyle name="Standard 257 2 3 4 2 2 6 4" xfId="29175" xr:uid="{00000000-0005-0000-0000-0000A22C0000}"/>
    <cellStyle name="Standard 257 2 3 4 2 2 7" xfId="4908" xr:uid="{00000000-0005-0000-0000-0000A32C0000}"/>
    <cellStyle name="Standard 257 2 3 4 2 2 7 2" xfId="9318" xr:uid="{00000000-0005-0000-0000-0000A42C0000}"/>
    <cellStyle name="Standard 257 2 3 4 2 2 7 2 2" xfId="22554" xr:uid="{00000000-0005-0000-0000-0000A52C0000}"/>
    <cellStyle name="Standard 257 2 3 4 2 2 7 2 2 2" xfId="49026" xr:uid="{00000000-0005-0000-0000-0000A62C0000}"/>
    <cellStyle name="Standard 257 2 3 4 2 2 7 2 3" xfId="35790" xr:uid="{00000000-0005-0000-0000-0000A72C0000}"/>
    <cellStyle name="Standard 257 2 3 4 2 2 7 3" xfId="15937" xr:uid="{00000000-0005-0000-0000-0000A82C0000}"/>
    <cellStyle name="Standard 257 2 3 4 2 2 7 3 2" xfId="42409" xr:uid="{00000000-0005-0000-0000-0000A92C0000}"/>
    <cellStyle name="Standard 257 2 3 4 2 2 7 4" xfId="31380" xr:uid="{00000000-0005-0000-0000-0000AA2C0000}"/>
    <cellStyle name="Standard 257 2 3 4 2 2 8" xfId="7113" xr:uid="{00000000-0005-0000-0000-0000AB2C0000}"/>
    <cellStyle name="Standard 257 2 3 4 2 2 8 2" xfId="20349" xr:uid="{00000000-0005-0000-0000-0000AC2C0000}"/>
    <cellStyle name="Standard 257 2 3 4 2 2 8 2 2" xfId="46821" xr:uid="{00000000-0005-0000-0000-0000AD2C0000}"/>
    <cellStyle name="Standard 257 2 3 4 2 2 8 3" xfId="33585" xr:uid="{00000000-0005-0000-0000-0000AE2C0000}"/>
    <cellStyle name="Standard 257 2 3 4 2 2 9" xfId="13732" xr:uid="{00000000-0005-0000-0000-0000AF2C0000}"/>
    <cellStyle name="Standard 257 2 3 4 2 2 9 2" xfId="40204" xr:uid="{00000000-0005-0000-0000-0000B02C0000}"/>
    <cellStyle name="Standard 257 2 3 4 2 3" xfId="548" xr:uid="{00000000-0005-0000-0000-0000B12C0000}"/>
    <cellStyle name="Standard 257 2 3 4 2 3 2" xfId="937" xr:uid="{00000000-0005-0000-0000-0000B22C0000}"/>
    <cellStyle name="Standard 257 2 3 4 2 3 2 2" xfId="1686" xr:uid="{00000000-0005-0000-0000-0000B32C0000}"/>
    <cellStyle name="Standard 257 2 3 4 2 3 2 2 2" xfId="4629" xr:uid="{00000000-0005-0000-0000-0000B42C0000}"/>
    <cellStyle name="Standard 257 2 3 4 2 3 2 2 2 2" xfId="13451" xr:uid="{00000000-0005-0000-0000-0000B52C0000}"/>
    <cellStyle name="Standard 257 2 3 4 2 3 2 2 2 2 2" xfId="26687" xr:uid="{00000000-0005-0000-0000-0000B62C0000}"/>
    <cellStyle name="Standard 257 2 3 4 2 3 2 2 2 2 2 2" xfId="53159" xr:uid="{00000000-0005-0000-0000-0000B72C0000}"/>
    <cellStyle name="Standard 257 2 3 4 2 3 2 2 2 2 3" xfId="39923" xr:uid="{00000000-0005-0000-0000-0000B82C0000}"/>
    <cellStyle name="Standard 257 2 3 4 2 3 2 2 2 3" xfId="20070" xr:uid="{00000000-0005-0000-0000-0000B92C0000}"/>
    <cellStyle name="Standard 257 2 3 4 2 3 2 2 2 3 2" xfId="46542" xr:uid="{00000000-0005-0000-0000-0000BA2C0000}"/>
    <cellStyle name="Standard 257 2 3 4 2 3 2 2 2 4" xfId="31101" xr:uid="{00000000-0005-0000-0000-0000BB2C0000}"/>
    <cellStyle name="Standard 257 2 3 4 2 3 2 2 3" xfId="6100" xr:uid="{00000000-0005-0000-0000-0000BC2C0000}"/>
    <cellStyle name="Standard 257 2 3 4 2 3 2 2 3 2" xfId="10510" xr:uid="{00000000-0005-0000-0000-0000BD2C0000}"/>
    <cellStyle name="Standard 257 2 3 4 2 3 2 2 3 2 2" xfId="23746" xr:uid="{00000000-0005-0000-0000-0000BE2C0000}"/>
    <cellStyle name="Standard 257 2 3 4 2 3 2 2 3 2 2 2" xfId="50218" xr:uid="{00000000-0005-0000-0000-0000BF2C0000}"/>
    <cellStyle name="Standard 257 2 3 4 2 3 2 2 3 2 3" xfId="36982" xr:uid="{00000000-0005-0000-0000-0000C02C0000}"/>
    <cellStyle name="Standard 257 2 3 4 2 3 2 2 3 3" xfId="17129" xr:uid="{00000000-0005-0000-0000-0000C12C0000}"/>
    <cellStyle name="Standard 257 2 3 4 2 3 2 2 3 3 2" xfId="43601" xr:uid="{00000000-0005-0000-0000-0000C22C0000}"/>
    <cellStyle name="Standard 257 2 3 4 2 3 2 2 3 4" xfId="32572" xr:uid="{00000000-0005-0000-0000-0000C32C0000}"/>
    <cellStyle name="Standard 257 2 3 4 2 3 2 2 4" xfId="9039" xr:uid="{00000000-0005-0000-0000-0000C42C0000}"/>
    <cellStyle name="Standard 257 2 3 4 2 3 2 2 4 2" xfId="22275" xr:uid="{00000000-0005-0000-0000-0000C52C0000}"/>
    <cellStyle name="Standard 257 2 3 4 2 3 2 2 4 2 2" xfId="48747" xr:uid="{00000000-0005-0000-0000-0000C62C0000}"/>
    <cellStyle name="Standard 257 2 3 4 2 3 2 2 4 3" xfId="35511" xr:uid="{00000000-0005-0000-0000-0000C72C0000}"/>
    <cellStyle name="Standard 257 2 3 4 2 3 2 2 5" xfId="15658" xr:uid="{00000000-0005-0000-0000-0000C82C0000}"/>
    <cellStyle name="Standard 257 2 3 4 2 3 2 2 5 2" xfId="42130" xr:uid="{00000000-0005-0000-0000-0000C92C0000}"/>
    <cellStyle name="Standard 257 2 3 4 2 3 2 2 6" xfId="28160" xr:uid="{00000000-0005-0000-0000-0000CA2C0000}"/>
    <cellStyle name="Standard 257 2 3 4 2 3 2 3" xfId="2422" xr:uid="{00000000-0005-0000-0000-0000CB2C0000}"/>
    <cellStyle name="Standard 257 2 3 4 2 3 2 3 2" xfId="3893" xr:uid="{00000000-0005-0000-0000-0000CC2C0000}"/>
    <cellStyle name="Standard 257 2 3 4 2 3 2 3 2 2" xfId="12715" xr:uid="{00000000-0005-0000-0000-0000CD2C0000}"/>
    <cellStyle name="Standard 257 2 3 4 2 3 2 3 2 2 2" xfId="25951" xr:uid="{00000000-0005-0000-0000-0000CE2C0000}"/>
    <cellStyle name="Standard 257 2 3 4 2 3 2 3 2 2 2 2" xfId="52423" xr:uid="{00000000-0005-0000-0000-0000CF2C0000}"/>
    <cellStyle name="Standard 257 2 3 4 2 3 2 3 2 2 3" xfId="39187" xr:uid="{00000000-0005-0000-0000-0000D02C0000}"/>
    <cellStyle name="Standard 257 2 3 4 2 3 2 3 2 3" xfId="19334" xr:uid="{00000000-0005-0000-0000-0000D12C0000}"/>
    <cellStyle name="Standard 257 2 3 4 2 3 2 3 2 3 2" xfId="45806" xr:uid="{00000000-0005-0000-0000-0000D22C0000}"/>
    <cellStyle name="Standard 257 2 3 4 2 3 2 3 2 4" xfId="30365" xr:uid="{00000000-0005-0000-0000-0000D32C0000}"/>
    <cellStyle name="Standard 257 2 3 4 2 3 2 3 3" xfId="6835" xr:uid="{00000000-0005-0000-0000-0000D42C0000}"/>
    <cellStyle name="Standard 257 2 3 4 2 3 2 3 3 2" xfId="11245" xr:uid="{00000000-0005-0000-0000-0000D52C0000}"/>
    <cellStyle name="Standard 257 2 3 4 2 3 2 3 3 2 2" xfId="24481" xr:uid="{00000000-0005-0000-0000-0000D62C0000}"/>
    <cellStyle name="Standard 257 2 3 4 2 3 2 3 3 2 2 2" xfId="50953" xr:uid="{00000000-0005-0000-0000-0000D72C0000}"/>
    <cellStyle name="Standard 257 2 3 4 2 3 2 3 3 2 3" xfId="37717" xr:uid="{00000000-0005-0000-0000-0000D82C0000}"/>
    <cellStyle name="Standard 257 2 3 4 2 3 2 3 3 3" xfId="17864" xr:uid="{00000000-0005-0000-0000-0000D92C0000}"/>
    <cellStyle name="Standard 257 2 3 4 2 3 2 3 3 3 2" xfId="44336" xr:uid="{00000000-0005-0000-0000-0000DA2C0000}"/>
    <cellStyle name="Standard 257 2 3 4 2 3 2 3 3 4" xfId="33307" xr:uid="{00000000-0005-0000-0000-0000DB2C0000}"/>
    <cellStyle name="Standard 257 2 3 4 2 3 2 3 4" xfId="8303" xr:uid="{00000000-0005-0000-0000-0000DC2C0000}"/>
    <cellStyle name="Standard 257 2 3 4 2 3 2 3 4 2" xfId="21539" xr:uid="{00000000-0005-0000-0000-0000DD2C0000}"/>
    <cellStyle name="Standard 257 2 3 4 2 3 2 3 4 2 2" xfId="48011" xr:uid="{00000000-0005-0000-0000-0000DE2C0000}"/>
    <cellStyle name="Standard 257 2 3 4 2 3 2 3 4 3" xfId="34775" xr:uid="{00000000-0005-0000-0000-0000DF2C0000}"/>
    <cellStyle name="Standard 257 2 3 4 2 3 2 3 5" xfId="14922" xr:uid="{00000000-0005-0000-0000-0000E02C0000}"/>
    <cellStyle name="Standard 257 2 3 4 2 3 2 3 5 2" xfId="41394" xr:uid="{00000000-0005-0000-0000-0000E12C0000}"/>
    <cellStyle name="Standard 257 2 3 4 2 3 2 3 6" xfId="28895" xr:uid="{00000000-0005-0000-0000-0000E22C0000}"/>
    <cellStyle name="Standard 257 2 3 4 2 3 2 4" xfId="3159" xr:uid="{00000000-0005-0000-0000-0000E32C0000}"/>
    <cellStyle name="Standard 257 2 3 4 2 3 2 4 2" xfId="11981" xr:uid="{00000000-0005-0000-0000-0000E42C0000}"/>
    <cellStyle name="Standard 257 2 3 4 2 3 2 4 2 2" xfId="25217" xr:uid="{00000000-0005-0000-0000-0000E52C0000}"/>
    <cellStyle name="Standard 257 2 3 4 2 3 2 4 2 2 2" xfId="51689" xr:uid="{00000000-0005-0000-0000-0000E62C0000}"/>
    <cellStyle name="Standard 257 2 3 4 2 3 2 4 2 3" xfId="38453" xr:uid="{00000000-0005-0000-0000-0000E72C0000}"/>
    <cellStyle name="Standard 257 2 3 4 2 3 2 4 3" xfId="18600" xr:uid="{00000000-0005-0000-0000-0000E82C0000}"/>
    <cellStyle name="Standard 257 2 3 4 2 3 2 4 3 2" xfId="45072" xr:uid="{00000000-0005-0000-0000-0000E92C0000}"/>
    <cellStyle name="Standard 257 2 3 4 2 3 2 4 4" xfId="29631" xr:uid="{00000000-0005-0000-0000-0000EA2C0000}"/>
    <cellStyle name="Standard 257 2 3 4 2 3 2 5" xfId="5364" xr:uid="{00000000-0005-0000-0000-0000EB2C0000}"/>
    <cellStyle name="Standard 257 2 3 4 2 3 2 5 2" xfId="9774" xr:uid="{00000000-0005-0000-0000-0000EC2C0000}"/>
    <cellStyle name="Standard 257 2 3 4 2 3 2 5 2 2" xfId="23010" xr:uid="{00000000-0005-0000-0000-0000ED2C0000}"/>
    <cellStyle name="Standard 257 2 3 4 2 3 2 5 2 2 2" xfId="49482" xr:uid="{00000000-0005-0000-0000-0000EE2C0000}"/>
    <cellStyle name="Standard 257 2 3 4 2 3 2 5 2 3" xfId="36246" xr:uid="{00000000-0005-0000-0000-0000EF2C0000}"/>
    <cellStyle name="Standard 257 2 3 4 2 3 2 5 3" xfId="16393" xr:uid="{00000000-0005-0000-0000-0000F02C0000}"/>
    <cellStyle name="Standard 257 2 3 4 2 3 2 5 3 2" xfId="42865" xr:uid="{00000000-0005-0000-0000-0000F12C0000}"/>
    <cellStyle name="Standard 257 2 3 4 2 3 2 5 4" xfId="31836" xr:uid="{00000000-0005-0000-0000-0000F22C0000}"/>
    <cellStyle name="Standard 257 2 3 4 2 3 2 6" xfId="7569" xr:uid="{00000000-0005-0000-0000-0000F32C0000}"/>
    <cellStyle name="Standard 257 2 3 4 2 3 2 6 2" xfId="20805" xr:uid="{00000000-0005-0000-0000-0000F42C0000}"/>
    <cellStyle name="Standard 257 2 3 4 2 3 2 6 2 2" xfId="47277" xr:uid="{00000000-0005-0000-0000-0000F52C0000}"/>
    <cellStyle name="Standard 257 2 3 4 2 3 2 6 3" xfId="34041" xr:uid="{00000000-0005-0000-0000-0000F62C0000}"/>
    <cellStyle name="Standard 257 2 3 4 2 3 2 7" xfId="14188" xr:uid="{00000000-0005-0000-0000-0000F72C0000}"/>
    <cellStyle name="Standard 257 2 3 4 2 3 2 7 2" xfId="40660" xr:uid="{00000000-0005-0000-0000-0000F82C0000}"/>
    <cellStyle name="Standard 257 2 3 4 2 3 2 8" xfId="27424" xr:uid="{00000000-0005-0000-0000-0000F92C0000}"/>
    <cellStyle name="Standard 257 2 3 4 2 3 3" xfId="1320" xr:uid="{00000000-0005-0000-0000-0000FA2C0000}"/>
    <cellStyle name="Standard 257 2 3 4 2 3 3 2" xfId="4263" xr:uid="{00000000-0005-0000-0000-0000FB2C0000}"/>
    <cellStyle name="Standard 257 2 3 4 2 3 3 2 2" xfId="13085" xr:uid="{00000000-0005-0000-0000-0000FC2C0000}"/>
    <cellStyle name="Standard 257 2 3 4 2 3 3 2 2 2" xfId="26321" xr:uid="{00000000-0005-0000-0000-0000FD2C0000}"/>
    <cellStyle name="Standard 257 2 3 4 2 3 3 2 2 2 2" xfId="52793" xr:uid="{00000000-0005-0000-0000-0000FE2C0000}"/>
    <cellStyle name="Standard 257 2 3 4 2 3 3 2 2 3" xfId="39557" xr:uid="{00000000-0005-0000-0000-0000FF2C0000}"/>
    <cellStyle name="Standard 257 2 3 4 2 3 3 2 3" xfId="19704" xr:uid="{00000000-0005-0000-0000-0000002D0000}"/>
    <cellStyle name="Standard 257 2 3 4 2 3 3 2 3 2" xfId="46176" xr:uid="{00000000-0005-0000-0000-0000012D0000}"/>
    <cellStyle name="Standard 257 2 3 4 2 3 3 2 4" xfId="30735" xr:uid="{00000000-0005-0000-0000-0000022D0000}"/>
    <cellStyle name="Standard 257 2 3 4 2 3 3 3" xfId="5734" xr:uid="{00000000-0005-0000-0000-0000032D0000}"/>
    <cellStyle name="Standard 257 2 3 4 2 3 3 3 2" xfId="10144" xr:uid="{00000000-0005-0000-0000-0000042D0000}"/>
    <cellStyle name="Standard 257 2 3 4 2 3 3 3 2 2" xfId="23380" xr:uid="{00000000-0005-0000-0000-0000052D0000}"/>
    <cellStyle name="Standard 257 2 3 4 2 3 3 3 2 2 2" xfId="49852" xr:uid="{00000000-0005-0000-0000-0000062D0000}"/>
    <cellStyle name="Standard 257 2 3 4 2 3 3 3 2 3" xfId="36616" xr:uid="{00000000-0005-0000-0000-0000072D0000}"/>
    <cellStyle name="Standard 257 2 3 4 2 3 3 3 3" xfId="16763" xr:uid="{00000000-0005-0000-0000-0000082D0000}"/>
    <cellStyle name="Standard 257 2 3 4 2 3 3 3 3 2" xfId="43235" xr:uid="{00000000-0005-0000-0000-0000092D0000}"/>
    <cellStyle name="Standard 257 2 3 4 2 3 3 3 4" xfId="32206" xr:uid="{00000000-0005-0000-0000-00000A2D0000}"/>
    <cellStyle name="Standard 257 2 3 4 2 3 3 4" xfId="8673" xr:uid="{00000000-0005-0000-0000-00000B2D0000}"/>
    <cellStyle name="Standard 257 2 3 4 2 3 3 4 2" xfId="21909" xr:uid="{00000000-0005-0000-0000-00000C2D0000}"/>
    <cellStyle name="Standard 257 2 3 4 2 3 3 4 2 2" xfId="48381" xr:uid="{00000000-0005-0000-0000-00000D2D0000}"/>
    <cellStyle name="Standard 257 2 3 4 2 3 3 4 3" xfId="35145" xr:uid="{00000000-0005-0000-0000-00000E2D0000}"/>
    <cellStyle name="Standard 257 2 3 4 2 3 3 5" xfId="15292" xr:uid="{00000000-0005-0000-0000-00000F2D0000}"/>
    <cellStyle name="Standard 257 2 3 4 2 3 3 5 2" xfId="41764" xr:uid="{00000000-0005-0000-0000-0000102D0000}"/>
    <cellStyle name="Standard 257 2 3 4 2 3 3 6" xfId="27794" xr:uid="{00000000-0005-0000-0000-0000112D0000}"/>
    <cellStyle name="Standard 257 2 3 4 2 3 4" xfId="2056" xr:uid="{00000000-0005-0000-0000-0000122D0000}"/>
    <cellStyle name="Standard 257 2 3 4 2 3 4 2" xfId="3527" xr:uid="{00000000-0005-0000-0000-0000132D0000}"/>
    <cellStyle name="Standard 257 2 3 4 2 3 4 2 2" xfId="12349" xr:uid="{00000000-0005-0000-0000-0000142D0000}"/>
    <cellStyle name="Standard 257 2 3 4 2 3 4 2 2 2" xfId="25585" xr:uid="{00000000-0005-0000-0000-0000152D0000}"/>
    <cellStyle name="Standard 257 2 3 4 2 3 4 2 2 2 2" xfId="52057" xr:uid="{00000000-0005-0000-0000-0000162D0000}"/>
    <cellStyle name="Standard 257 2 3 4 2 3 4 2 2 3" xfId="38821" xr:uid="{00000000-0005-0000-0000-0000172D0000}"/>
    <cellStyle name="Standard 257 2 3 4 2 3 4 2 3" xfId="18968" xr:uid="{00000000-0005-0000-0000-0000182D0000}"/>
    <cellStyle name="Standard 257 2 3 4 2 3 4 2 3 2" xfId="45440" xr:uid="{00000000-0005-0000-0000-0000192D0000}"/>
    <cellStyle name="Standard 257 2 3 4 2 3 4 2 4" xfId="29999" xr:uid="{00000000-0005-0000-0000-00001A2D0000}"/>
    <cellStyle name="Standard 257 2 3 4 2 3 4 3" xfId="6469" xr:uid="{00000000-0005-0000-0000-00001B2D0000}"/>
    <cellStyle name="Standard 257 2 3 4 2 3 4 3 2" xfId="10879" xr:uid="{00000000-0005-0000-0000-00001C2D0000}"/>
    <cellStyle name="Standard 257 2 3 4 2 3 4 3 2 2" xfId="24115" xr:uid="{00000000-0005-0000-0000-00001D2D0000}"/>
    <cellStyle name="Standard 257 2 3 4 2 3 4 3 2 2 2" xfId="50587" xr:uid="{00000000-0005-0000-0000-00001E2D0000}"/>
    <cellStyle name="Standard 257 2 3 4 2 3 4 3 2 3" xfId="37351" xr:uid="{00000000-0005-0000-0000-00001F2D0000}"/>
    <cellStyle name="Standard 257 2 3 4 2 3 4 3 3" xfId="17498" xr:uid="{00000000-0005-0000-0000-0000202D0000}"/>
    <cellStyle name="Standard 257 2 3 4 2 3 4 3 3 2" xfId="43970" xr:uid="{00000000-0005-0000-0000-0000212D0000}"/>
    <cellStyle name="Standard 257 2 3 4 2 3 4 3 4" xfId="32941" xr:uid="{00000000-0005-0000-0000-0000222D0000}"/>
    <cellStyle name="Standard 257 2 3 4 2 3 4 4" xfId="7937" xr:uid="{00000000-0005-0000-0000-0000232D0000}"/>
    <cellStyle name="Standard 257 2 3 4 2 3 4 4 2" xfId="21173" xr:uid="{00000000-0005-0000-0000-0000242D0000}"/>
    <cellStyle name="Standard 257 2 3 4 2 3 4 4 2 2" xfId="47645" xr:uid="{00000000-0005-0000-0000-0000252D0000}"/>
    <cellStyle name="Standard 257 2 3 4 2 3 4 4 3" xfId="34409" xr:uid="{00000000-0005-0000-0000-0000262D0000}"/>
    <cellStyle name="Standard 257 2 3 4 2 3 4 5" xfId="14556" xr:uid="{00000000-0005-0000-0000-0000272D0000}"/>
    <cellStyle name="Standard 257 2 3 4 2 3 4 5 2" xfId="41028" xr:uid="{00000000-0005-0000-0000-0000282D0000}"/>
    <cellStyle name="Standard 257 2 3 4 2 3 4 6" xfId="28529" xr:uid="{00000000-0005-0000-0000-0000292D0000}"/>
    <cellStyle name="Standard 257 2 3 4 2 3 5" xfId="2793" xr:uid="{00000000-0005-0000-0000-00002A2D0000}"/>
    <cellStyle name="Standard 257 2 3 4 2 3 5 2" xfId="11615" xr:uid="{00000000-0005-0000-0000-00002B2D0000}"/>
    <cellStyle name="Standard 257 2 3 4 2 3 5 2 2" xfId="24851" xr:uid="{00000000-0005-0000-0000-00002C2D0000}"/>
    <cellStyle name="Standard 257 2 3 4 2 3 5 2 2 2" xfId="51323" xr:uid="{00000000-0005-0000-0000-00002D2D0000}"/>
    <cellStyle name="Standard 257 2 3 4 2 3 5 2 3" xfId="38087" xr:uid="{00000000-0005-0000-0000-00002E2D0000}"/>
    <cellStyle name="Standard 257 2 3 4 2 3 5 3" xfId="18234" xr:uid="{00000000-0005-0000-0000-00002F2D0000}"/>
    <cellStyle name="Standard 257 2 3 4 2 3 5 3 2" xfId="44706" xr:uid="{00000000-0005-0000-0000-0000302D0000}"/>
    <cellStyle name="Standard 257 2 3 4 2 3 5 4" xfId="29265" xr:uid="{00000000-0005-0000-0000-0000312D0000}"/>
    <cellStyle name="Standard 257 2 3 4 2 3 6" xfId="4998" xr:uid="{00000000-0005-0000-0000-0000322D0000}"/>
    <cellStyle name="Standard 257 2 3 4 2 3 6 2" xfId="9408" xr:uid="{00000000-0005-0000-0000-0000332D0000}"/>
    <cellStyle name="Standard 257 2 3 4 2 3 6 2 2" xfId="22644" xr:uid="{00000000-0005-0000-0000-0000342D0000}"/>
    <cellStyle name="Standard 257 2 3 4 2 3 6 2 2 2" xfId="49116" xr:uid="{00000000-0005-0000-0000-0000352D0000}"/>
    <cellStyle name="Standard 257 2 3 4 2 3 6 2 3" xfId="35880" xr:uid="{00000000-0005-0000-0000-0000362D0000}"/>
    <cellStyle name="Standard 257 2 3 4 2 3 6 3" xfId="16027" xr:uid="{00000000-0005-0000-0000-0000372D0000}"/>
    <cellStyle name="Standard 257 2 3 4 2 3 6 3 2" xfId="42499" xr:uid="{00000000-0005-0000-0000-0000382D0000}"/>
    <cellStyle name="Standard 257 2 3 4 2 3 6 4" xfId="31470" xr:uid="{00000000-0005-0000-0000-0000392D0000}"/>
    <cellStyle name="Standard 257 2 3 4 2 3 7" xfId="7203" xr:uid="{00000000-0005-0000-0000-00003A2D0000}"/>
    <cellStyle name="Standard 257 2 3 4 2 3 7 2" xfId="20439" xr:uid="{00000000-0005-0000-0000-00003B2D0000}"/>
    <cellStyle name="Standard 257 2 3 4 2 3 7 2 2" xfId="46911" xr:uid="{00000000-0005-0000-0000-00003C2D0000}"/>
    <cellStyle name="Standard 257 2 3 4 2 3 7 3" xfId="33675" xr:uid="{00000000-0005-0000-0000-00003D2D0000}"/>
    <cellStyle name="Standard 257 2 3 4 2 3 8" xfId="13822" xr:uid="{00000000-0005-0000-0000-00003E2D0000}"/>
    <cellStyle name="Standard 257 2 3 4 2 3 8 2" xfId="40294" xr:uid="{00000000-0005-0000-0000-00003F2D0000}"/>
    <cellStyle name="Standard 257 2 3 4 2 3 9" xfId="27058" xr:uid="{00000000-0005-0000-0000-0000402D0000}"/>
    <cellStyle name="Standard 257 2 3 4 2 4" xfId="765" xr:uid="{00000000-0005-0000-0000-0000412D0000}"/>
    <cellStyle name="Standard 257 2 3 4 2 4 2" xfId="1515" xr:uid="{00000000-0005-0000-0000-0000422D0000}"/>
    <cellStyle name="Standard 257 2 3 4 2 4 2 2" xfId="4458" xr:uid="{00000000-0005-0000-0000-0000432D0000}"/>
    <cellStyle name="Standard 257 2 3 4 2 4 2 2 2" xfId="13280" xr:uid="{00000000-0005-0000-0000-0000442D0000}"/>
    <cellStyle name="Standard 257 2 3 4 2 4 2 2 2 2" xfId="26516" xr:uid="{00000000-0005-0000-0000-0000452D0000}"/>
    <cellStyle name="Standard 257 2 3 4 2 4 2 2 2 2 2" xfId="52988" xr:uid="{00000000-0005-0000-0000-0000462D0000}"/>
    <cellStyle name="Standard 257 2 3 4 2 4 2 2 2 3" xfId="39752" xr:uid="{00000000-0005-0000-0000-0000472D0000}"/>
    <cellStyle name="Standard 257 2 3 4 2 4 2 2 3" xfId="19899" xr:uid="{00000000-0005-0000-0000-0000482D0000}"/>
    <cellStyle name="Standard 257 2 3 4 2 4 2 2 3 2" xfId="46371" xr:uid="{00000000-0005-0000-0000-0000492D0000}"/>
    <cellStyle name="Standard 257 2 3 4 2 4 2 2 4" xfId="30930" xr:uid="{00000000-0005-0000-0000-00004A2D0000}"/>
    <cellStyle name="Standard 257 2 3 4 2 4 2 3" xfId="5929" xr:uid="{00000000-0005-0000-0000-00004B2D0000}"/>
    <cellStyle name="Standard 257 2 3 4 2 4 2 3 2" xfId="10339" xr:uid="{00000000-0005-0000-0000-00004C2D0000}"/>
    <cellStyle name="Standard 257 2 3 4 2 4 2 3 2 2" xfId="23575" xr:uid="{00000000-0005-0000-0000-00004D2D0000}"/>
    <cellStyle name="Standard 257 2 3 4 2 4 2 3 2 2 2" xfId="50047" xr:uid="{00000000-0005-0000-0000-00004E2D0000}"/>
    <cellStyle name="Standard 257 2 3 4 2 4 2 3 2 3" xfId="36811" xr:uid="{00000000-0005-0000-0000-00004F2D0000}"/>
    <cellStyle name="Standard 257 2 3 4 2 4 2 3 3" xfId="16958" xr:uid="{00000000-0005-0000-0000-0000502D0000}"/>
    <cellStyle name="Standard 257 2 3 4 2 4 2 3 3 2" xfId="43430" xr:uid="{00000000-0005-0000-0000-0000512D0000}"/>
    <cellStyle name="Standard 257 2 3 4 2 4 2 3 4" xfId="32401" xr:uid="{00000000-0005-0000-0000-0000522D0000}"/>
    <cellStyle name="Standard 257 2 3 4 2 4 2 4" xfId="8868" xr:uid="{00000000-0005-0000-0000-0000532D0000}"/>
    <cellStyle name="Standard 257 2 3 4 2 4 2 4 2" xfId="22104" xr:uid="{00000000-0005-0000-0000-0000542D0000}"/>
    <cellStyle name="Standard 257 2 3 4 2 4 2 4 2 2" xfId="48576" xr:uid="{00000000-0005-0000-0000-0000552D0000}"/>
    <cellStyle name="Standard 257 2 3 4 2 4 2 4 3" xfId="35340" xr:uid="{00000000-0005-0000-0000-0000562D0000}"/>
    <cellStyle name="Standard 257 2 3 4 2 4 2 5" xfId="15487" xr:uid="{00000000-0005-0000-0000-0000572D0000}"/>
    <cellStyle name="Standard 257 2 3 4 2 4 2 5 2" xfId="41959" xr:uid="{00000000-0005-0000-0000-0000582D0000}"/>
    <cellStyle name="Standard 257 2 3 4 2 4 2 6" xfId="27989" xr:uid="{00000000-0005-0000-0000-0000592D0000}"/>
    <cellStyle name="Standard 257 2 3 4 2 4 3" xfId="2251" xr:uid="{00000000-0005-0000-0000-00005A2D0000}"/>
    <cellStyle name="Standard 257 2 3 4 2 4 3 2" xfId="3722" xr:uid="{00000000-0005-0000-0000-00005B2D0000}"/>
    <cellStyle name="Standard 257 2 3 4 2 4 3 2 2" xfId="12544" xr:uid="{00000000-0005-0000-0000-00005C2D0000}"/>
    <cellStyle name="Standard 257 2 3 4 2 4 3 2 2 2" xfId="25780" xr:uid="{00000000-0005-0000-0000-00005D2D0000}"/>
    <cellStyle name="Standard 257 2 3 4 2 4 3 2 2 2 2" xfId="52252" xr:uid="{00000000-0005-0000-0000-00005E2D0000}"/>
    <cellStyle name="Standard 257 2 3 4 2 4 3 2 2 3" xfId="39016" xr:uid="{00000000-0005-0000-0000-00005F2D0000}"/>
    <cellStyle name="Standard 257 2 3 4 2 4 3 2 3" xfId="19163" xr:uid="{00000000-0005-0000-0000-0000602D0000}"/>
    <cellStyle name="Standard 257 2 3 4 2 4 3 2 3 2" xfId="45635" xr:uid="{00000000-0005-0000-0000-0000612D0000}"/>
    <cellStyle name="Standard 257 2 3 4 2 4 3 2 4" xfId="30194" xr:uid="{00000000-0005-0000-0000-0000622D0000}"/>
    <cellStyle name="Standard 257 2 3 4 2 4 3 3" xfId="6664" xr:uid="{00000000-0005-0000-0000-0000632D0000}"/>
    <cellStyle name="Standard 257 2 3 4 2 4 3 3 2" xfId="11074" xr:uid="{00000000-0005-0000-0000-0000642D0000}"/>
    <cellStyle name="Standard 257 2 3 4 2 4 3 3 2 2" xfId="24310" xr:uid="{00000000-0005-0000-0000-0000652D0000}"/>
    <cellStyle name="Standard 257 2 3 4 2 4 3 3 2 2 2" xfId="50782" xr:uid="{00000000-0005-0000-0000-0000662D0000}"/>
    <cellStyle name="Standard 257 2 3 4 2 4 3 3 2 3" xfId="37546" xr:uid="{00000000-0005-0000-0000-0000672D0000}"/>
    <cellStyle name="Standard 257 2 3 4 2 4 3 3 3" xfId="17693" xr:uid="{00000000-0005-0000-0000-0000682D0000}"/>
    <cellStyle name="Standard 257 2 3 4 2 4 3 3 3 2" xfId="44165" xr:uid="{00000000-0005-0000-0000-0000692D0000}"/>
    <cellStyle name="Standard 257 2 3 4 2 4 3 3 4" xfId="33136" xr:uid="{00000000-0005-0000-0000-00006A2D0000}"/>
    <cellStyle name="Standard 257 2 3 4 2 4 3 4" xfId="8132" xr:uid="{00000000-0005-0000-0000-00006B2D0000}"/>
    <cellStyle name="Standard 257 2 3 4 2 4 3 4 2" xfId="21368" xr:uid="{00000000-0005-0000-0000-00006C2D0000}"/>
    <cellStyle name="Standard 257 2 3 4 2 4 3 4 2 2" xfId="47840" xr:uid="{00000000-0005-0000-0000-00006D2D0000}"/>
    <cellStyle name="Standard 257 2 3 4 2 4 3 4 3" xfId="34604" xr:uid="{00000000-0005-0000-0000-00006E2D0000}"/>
    <cellStyle name="Standard 257 2 3 4 2 4 3 5" xfId="14751" xr:uid="{00000000-0005-0000-0000-00006F2D0000}"/>
    <cellStyle name="Standard 257 2 3 4 2 4 3 5 2" xfId="41223" xr:uid="{00000000-0005-0000-0000-0000702D0000}"/>
    <cellStyle name="Standard 257 2 3 4 2 4 3 6" xfId="28724" xr:uid="{00000000-0005-0000-0000-0000712D0000}"/>
    <cellStyle name="Standard 257 2 3 4 2 4 4" xfId="2988" xr:uid="{00000000-0005-0000-0000-0000722D0000}"/>
    <cellStyle name="Standard 257 2 3 4 2 4 4 2" xfId="11810" xr:uid="{00000000-0005-0000-0000-0000732D0000}"/>
    <cellStyle name="Standard 257 2 3 4 2 4 4 2 2" xfId="25046" xr:uid="{00000000-0005-0000-0000-0000742D0000}"/>
    <cellStyle name="Standard 257 2 3 4 2 4 4 2 2 2" xfId="51518" xr:uid="{00000000-0005-0000-0000-0000752D0000}"/>
    <cellStyle name="Standard 257 2 3 4 2 4 4 2 3" xfId="38282" xr:uid="{00000000-0005-0000-0000-0000762D0000}"/>
    <cellStyle name="Standard 257 2 3 4 2 4 4 3" xfId="18429" xr:uid="{00000000-0005-0000-0000-0000772D0000}"/>
    <cellStyle name="Standard 257 2 3 4 2 4 4 3 2" xfId="44901" xr:uid="{00000000-0005-0000-0000-0000782D0000}"/>
    <cellStyle name="Standard 257 2 3 4 2 4 4 4" xfId="29460" xr:uid="{00000000-0005-0000-0000-0000792D0000}"/>
    <cellStyle name="Standard 257 2 3 4 2 4 5" xfId="5193" xr:uid="{00000000-0005-0000-0000-00007A2D0000}"/>
    <cellStyle name="Standard 257 2 3 4 2 4 5 2" xfId="9603" xr:uid="{00000000-0005-0000-0000-00007B2D0000}"/>
    <cellStyle name="Standard 257 2 3 4 2 4 5 2 2" xfId="22839" xr:uid="{00000000-0005-0000-0000-00007C2D0000}"/>
    <cellStyle name="Standard 257 2 3 4 2 4 5 2 2 2" xfId="49311" xr:uid="{00000000-0005-0000-0000-00007D2D0000}"/>
    <cellStyle name="Standard 257 2 3 4 2 4 5 2 3" xfId="36075" xr:uid="{00000000-0005-0000-0000-00007E2D0000}"/>
    <cellStyle name="Standard 257 2 3 4 2 4 5 3" xfId="16222" xr:uid="{00000000-0005-0000-0000-00007F2D0000}"/>
    <cellStyle name="Standard 257 2 3 4 2 4 5 3 2" xfId="42694" xr:uid="{00000000-0005-0000-0000-0000802D0000}"/>
    <cellStyle name="Standard 257 2 3 4 2 4 5 4" xfId="31665" xr:uid="{00000000-0005-0000-0000-0000812D0000}"/>
    <cellStyle name="Standard 257 2 3 4 2 4 6" xfId="7398" xr:uid="{00000000-0005-0000-0000-0000822D0000}"/>
    <cellStyle name="Standard 257 2 3 4 2 4 6 2" xfId="20634" xr:uid="{00000000-0005-0000-0000-0000832D0000}"/>
    <cellStyle name="Standard 257 2 3 4 2 4 6 2 2" xfId="47106" xr:uid="{00000000-0005-0000-0000-0000842D0000}"/>
    <cellStyle name="Standard 257 2 3 4 2 4 6 3" xfId="33870" xr:uid="{00000000-0005-0000-0000-0000852D0000}"/>
    <cellStyle name="Standard 257 2 3 4 2 4 7" xfId="14017" xr:uid="{00000000-0005-0000-0000-0000862D0000}"/>
    <cellStyle name="Standard 257 2 3 4 2 4 7 2" xfId="40489" xr:uid="{00000000-0005-0000-0000-0000872D0000}"/>
    <cellStyle name="Standard 257 2 3 4 2 4 8" xfId="27253" xr:uid="{00000000-0005-0000-0000-0000882D0000}"/>
    <cellStyle name="Standard 257 2 3 4 2 5" xfId="1149" xr:uid="{00000000-0005-0000-0000-0000892D0000}"/>
    <cellStyle name="Standard 257 2 3 4 2 5 2" xfId="4092" xr:uid="{00000000-0005-0000-0000-00008A2D0000}"/>
    <cellStyle name="Standard 257 2 3 4 2 5 2 2" xfId="12914" xr:uid="{00000000-0005-0000-0000-00008B2D0000}"/>
    <cellStyle name="Standard 257 2 3 4 2 5 2 2 2" xfId="26150" xr:uid="{00000000-0005-0000-0000-00008C2D0000}"/>
    <cellStyle name="Standard 257 2 3 4 2 5 2 2 2 2" xfId="52622" xr:uid="{00000000-0005-0000-0000-00008D2D0000}"/>
    <cellStyle name="Standard 257 2 3 4 2 5 2 2 3" xfId="39386" xr:uid="{00000000-0005-0000-0000-00008E2D0000}"/>
    <cellStyle name="Standard 257 2 3 4 2 5 2 3" xfId="19533" xr:uid="{00000000-0005-0000-0000-00008F2D0000}"/>
    <cellStyle name="Standard 257 2 3 4 2 5 2 3 2" xfId="46005" xr:uid="{00000000-0005-0000-0000-0000902D0000}"/>
    <cellStyle name="Standard 257 2 3 4 2 5 2 4" xfId="30564" xr:uid="{00000000-0005-0000-0000-0000912D0000}"/>
    <cellStyle name="Standard 257 2 3 4 2 5 3" xfId="5563" xr:uid="{00000000-0005-0000-0000-0000922D0000}"/>
    <cellStyle name="Standard 257 2 3 4 2 5 3 2" xfId="9973" xr:uid="{00000000-0005-0000-0000-0000932D0000}"/>
    <cellStyle name="Standard 257 2 3 4 2 5 3 2 2" xfId="23209" xr:uid="{00000000-0005-0000-0000-0000942D0000}"/>
    <cellStyle name="Standard 257 2 3 4 2 5 3 2 2 2" xfId="49681" xr:uid="{00000000-0005-0000-0000-0000952D0000}"/>
    <cellStyle name="Standard 257 2 3 4 2 5 3 2 3" xfId="36445" xr:uid="{00000000-0005-0000-0000-0000962D0000}"/>
    <cellStyle name="Standard 257 2 3 4 2 5 3 3" xfId="16592" xr:uid="{00000000-0005-0000-0000-0000972D0000}"/>
    <cellStyle name="Standard 257 2 3 4 2 5 3 3 2" xfId="43064" xr:uid="{00000000-0005-0000-0000-0000982D0000}"/>
    <cellStyle name="Standard 257 2 3 4 2 5 3 4" xfId="32035" xr:uid="{00000000-0005-0000-0000-0000992D0000}"/>
    <cellStyle name="Standard 257 2 3 4 2 5 4" xfId="8502" xr:uid="{00000000-0005-0000-0000-00009A2D0000}"/>
    <cellStyle name="Standard 257 2 3 4 2 5 4 2" xfId="21738" xr:uid="{00000000-0005-0000-0000-00009B2D0000}"/>
    <cellStyle name="Standard 257 2 3 4 2 5 4 2 2" xfId="48210" xr:uid="{00000000-0005-0000-0000-00009C2D0000}"/>
    <cellStyle name="Standard 257 2 3 4 2 5 4 3" xfId="34974" xr:uid="{00000000-0005-0000-0000-00009D2D0000}"/>
    <cellStyle name="Standard 257 2 3 4 2 5 5" xfId="15121" xr:uid="{00000000-0005-0000-0000-00009E2D0000}"/>
    <cellStyle name="Standard 257 2 3 4 2 5 5 2" xfId="41593" xr:uid="{00000000-0005-0000-0000-00009F2D0000}"/>
    <cellStyle name="Standard 257 2 3 4 2 5 6" xfId="27623" xr:uid="{00000000-0005-0000-0000-0000A02D0000}"/>
    <cellStyle name="Standard 257 2 3 4 2 6" xfId="1885" xr:uid="{00000000-0005-0000-0000-0000A12D0000}"/>
    <cellStyle name="Standard 257 2 3 4 2 6 2" xfId="3356" xr:uid="{00000000-0005-0000-0000-0000A22D0000}"/>
    <cellStyle name="Standard 257 2 3 4 2 6 2 2" xfId="12178" xr:uid="{00000000-0005-0000-0000-0000A32D0000}"/>
    <cellStyle name="Standard 257 2 3 4 2 6 2 2 2" xfId="25414" xr:uid="{00000000-0005-0000-0000-0000A42D0000}"/>
    <cellStyle name="Standard 257 2 3 4 2 6 2 2 2 2" xfId="51886" xr:uid="{00000000-0005-0000-0000-0000A52D0000}"/>
    <cellStyle name="Standard 257 2 3 4 2 6 2 2 3" xfId="38650" xr:uid="{00000000-0005-0000-0000-0000A62D0000}"/>
    <cellStyle name="Standard 257 2 3 4 2 6 2 3" xfId="18797" xr:uid="{00000000-0005-0000-0000-0000A72D0000}"/>
    <cellStyle name="Standard 257 2 3 4 2 6 2 3 2" xfId="45269" xr:uid="{00000000-0005-0000-0000-0000A82D0000}"/>
    <cellStyle name="Standard 257 2 3 4 2 6 2 4" xfId="29828" xr:uid="{00000000-0005-0000-0000-0000A92D0000}"/>
    <cellStyle name="Standard 257 2 3 4 2 6 3" xfId="6298" xr:uid="{00000000-0005-0000-0000-0000AA2D0000}"/>
    <cellStyle name="Standard 257 2 3 4 2 6 3 2" xfId="10708" xr:uid="{00000000-0005-0000-0000-0000AB2D0000}"/>
    <cellStyle name="Standard 257 2 3 4 2 6 3 2 2" xfId="23944" xr:uid="{00000000-0005-0000-0000-0000AC2D0000}"/>
    <cellStyle name="Standard 257 2 3 4 2 6 3 2 2 2" xfId="50416" xr:uid="{00000000-0005-0000-0000-0000AD2D0000}"/>
    <cellStyle name="Standard 257 2 3 4 2 6 3 2 3" xfId="37180" xr:uid="{00000000-0005-0000-0000-0000AE2D0000}"/>
    <cellStyle name="Standard 257 2 3 4 2 6 3 3" xfId="17327" xr:uid="{00000000-0005-0000-0000-0000AF2D0000}"/>
    <cellStyle name="Standard 257 2 3 4 2 6 3 3 2" xfId="43799" xr:uid="{00000000-0005-0000-0000-0000B02D0000}"/>
    <cellStyle name="Standard 257 2 3 4 2 6 3 4" xfId="32770" xr:uid="{00000000-0005-0000-0000-0000B12D0000}"/>
    <cellStyle name="Standard 257 2 3 4 2 6 4" xfId="7766" xr:uid="{00000000-0005-0000-0000-0000B22D0000}"/>
    <cellStyle name="Standard 257 2 3 4 2 6 4 2" xfId="21002" xr:uid="{00000000-0005-0000-0000-0000B32D0000}"/>
    <cellStyle name="Standard 257 2 3 4 2 6 4 2 2" xfId="47474" xr:uid="{00000000-0005-0000-0000-0000B42D0000}"/>
    <cellStyle name="Standard 257 2 3 4 2 6 4 3" xfId="34238" xr:uid="{00000000-0005-0000-0000-0000B52D0000}"/>
    <cellStyle name="Standard 257 2 3 4 2 6 5" xfId="14385" xr:uid="{00000000-0005-0000-0000-0000B62D0000}"/>
    <cellStyle name="Standard 257 2 3 4 2 6 5 2" xfId="40857" xr:uid="{00000000-0005-0000-0000-0000B72D0000}"/>
    <cellStyle name="Standard 257 2 3 4 2 6 6" xfId="28358" xr:uid="{00000000-0005-0000-0000-0000B82D0000}"/>
    <cellStyle name="Standard 257 2 3 4 2 7" xfId="2622" xr:uid="{00000000-0005-0000-0000-0000B92D0000}"/>
    <cellStyle name="Standard 257 2 3 4 2 7 2" xfId="11444" xr:uid="{00000000-0005-0000-0000-0000BA2D0000}"/>
    <cellStyle name="Standard 257 2 3 4 2 7 2 2" xfId="24680" xr:uid="{00000000-0005-0000-0000-0000BB2D0000}"/>
    <cellStyle name="Standard 257 2 3 4 2 7 2 2 2" xfId="51152" xr:uid="{00000000-0005-0000-0000-0000BC2D0000}"/>
    <cellStyle name="Standard 257 2 3 4 2 7 2 3" xfId="37916" xr:uid="{00000000-0005-0000-0000-0000BD2D0000}"/>
    <cellStyle name="Standard 257 2 3 4 2 7 3" xfId="18063" xr:uid="{00000000-0005-0000-0000-0000BE2D0000}"/>
    <cellStyle name="Standard 257 2 3 4 2 7 3 2" xfId="44535" xr:uid="{00000000-0005-0000-0000-0000BF2D0000}"/>
    <cellStyle name="Standard 257 2 3 4 2 7 4" xfId="29094" xr:uid="{00000000-0005-0000-0000-0000C02D0000}"/>
    <cellStyle name="Standard 257 2 3 4 2 8" xfId="4827" xr:uid="{00000000-0005-0000-0000-0000C12D0000}"/>
    <cellStyle name="Standard 257 2 3 4 2 8 2" xfId="9237" xr:uid="{00000000-0005-0000-0000-0000C22D0000}"/>
    <cellStyle name="Standard 257 2 3 4 2 8 2 2" xfId="22473" xr:uid="{00000000-0005-0000-0000-0000C32D0000}"/>
    <cellStyle name="Standard 257 2 3 4 2 8 2 2 2" xfId="48945" xr:uid="{00000000-0005-0000-0000-0000C42D0000}"/>
    <cellStyle name="Standard 257 2 3 4 2 8 2 3" xfId="35709" xr:uid="{00000000-0005-0000-0000-0000C52D0000}"/>
    <cellStyle name="Standard 257 2 3 4 2 8 3" xfId="15856" xr:uid="{00000000-0005-0000-0000-0000C62D0000}"/>
    <cellStyle name="Standard 257 2 3 4 2 8 3 2" xfId="42328" xr:uid="{00000000-0005-0000-0000-0000C72D0000}"/>
    <cellStyle name="Standard 257 2 3 4 2 8 4" xfId="31299" xr:uid="{00000000-0005-0000-0000-0000C82D0000}"/>
    <cellStyle name="Standard 257 2 3 4 2 9" xfId="7032" xr:uid="{00000000-0005-0000-0000-0000C92D0000}"/>
    <cellStyle name="Standard 257 2 3 4 2 9 2" xfId="20268" xr:uid="{00000000-0005-0000-0000-0000CA2D0000}"/>
    <cellStyle name="Standard 257 2 3 4 2 9 2 2" xfId="46740" xr:uid="{00000000-0005-0000-0000-0000CB2D0000}"/>
    <cellStyle name="Standard 257 2 3 4 2 9 3" xfId="33504" xr:uid="{00000000-0005-0000-0000-0000CC2D0000}"/>
    <cellStyle name="Standard 257 2 3 4 3" xfId="413" xr:uid="{00000000-0005-0000-0000-0000CD2D0000}"/>
    <cellStyle name="Standard 257 2 3 4 3 10" xfId="26928" xr:uid="{00000000-0005-0000-0000-0000CE2D0000}"/>
    <cellStyle name="Standard 257 2 3 4 3 2" xfId="589" xr:uid="{00000000-0005-0000-0000-0000CF2D0000}"/>
    <cellStyle name="Standard 257 2 3 4 3 2 2" xfId="978" xr:uid="{00000000-0005-0000-0000-0000D02D0000}"/>
    <cellStyle name="Standard 257 2 3 4 3 2 2 2" xfId="1727" xr:uid="{00000000-0005-0000-0000-0000D12D0000}"/>
    <cellStyle name="Standard 257 2 3 4 3 2 2 2 2" xfId="4670" xr:uid="{00000000-0005-0000-0000-0000D22D0000}"/>
    <cellStyle name="Standard 257 2 3 4 3 2 2 2 2 2" xfId="13492" xr:uid="{00000000-0005-0000-0000-0000D32D0000}"/>
    <cellStyle name="Standard 257 2 3 4 3 2 2 2 2 2 2" xfId="26728" xr:uid="{00000000-0005-0000-0000-0000D42D0000}"/>
    <cellStyle name="Standard 257 2 3 4 3 2 2 2 2 2 2 2" xfId="53200" xr:uid="{00000000-0005-0000-0000-0000D52D0000}"/>
    <cellStyle name="Standard 257 2 3 4 3 2 2 2 2 2 3" xfId="39964" xr:uid="{00000000-0005-0000-0000-0000D62D0000}"/>
    <cellStyle name="Standard 257 2 3 4 3 2 2 2 2 3" xfId="20111" xr:uid="{00000000-0005-0000-0000-0000D72D0000}"/>
    <cellStyle name="Standard 257 2 3 4 3 2 2 2 2 3 2" xfId="46583" xr:uid="{00000000-0005-0000-0000-0000D82D0000}"/>
    <cellStyle name="Standard 257 2 3 4 3 2 2 2 2 4" xfId="31142" xr:uid="{00000000-0005-0000-0000-0000D92D0000}"/>
    <cellStyle name="Standard 257 2 3 4 3 2 2 2 3" xfId="6141" xr:uid="{00000000-0005-0000-0000-0000DA2D0000}"/>
    <cellStyle name="Standard 257 2 3 4 3 2 2 2 3 2" xfId="10551" xr:uid="{00000000-0005-0000-0000-0000DB2D0000}"/>
    <cellStyle name="Standard 257 2 3 4 3 2 2 2 3 2 2" xfId="23787" xr:uid="{00000000-0005-0000-0000-0000DC2D0000}"/>
    <cellStyle name="Standard 257 2 3 4 3 2 2 2 3 2 2 2" xfId="50259" xr:uid="{00000000-0005-0000-0000-0000DD2D0000}"/>
    <cellStyle name="Standard 257 2 3 4 3 2 2 2 3 2 3" xfId="37023" xr:uid="{00000000-0005-0000-0000-0000DE2D0000}"/>
    <cellStyle name="Standard 257 2 3 4 3 2 2 2 3 3" xfId="17170" xr:uid="{00000000-0005-0000-0000-0000DF2D0000}"/>
    <cellStyle name="Standard 257 2 3 4 3 2 2 2 3 3 2" xfId="43642" xr:uid="{00000000-0005-0000-0000-0000E02D0000}"/>
    <cellStyle name="Standard 257 2 3 4 3 2 2 2 3 4" xfId="32613" xr:uid="{00000000-0005-0000-0000-0000E12D0000}"/>
    <cellStyle name="Standard 257 2 3 4 3 2 2 2 4" xfId="9080" xr:uid="{00000000-0005-0000-0000-0000E22D0000}"/>
    <cellStyle name="Standard 257 2 3 4 3 2 2 2 4 2" xfId="22316" xr:uid="{00000000-0005-0000-0000-0000E32D0000}"/>
    <cellStyle name="Standard 257 2 3 4 3 2 2 2 4 2 2" xfId="48788" xr:uid="{00000000-0005-0000-0000-0000E42D0000}"/>
    <cellStyle name="Standard 257 2 3 4 3 2 2 2 4 3" xfId="35552" xr:uid="{00000000-0005-0000-0000-0000E52D0000}"/>
    <cellStyle name="Standard 257 2 3 4 3 2 2 2 5" xfId="15699" xr:uid="{00000000-0005-0000-0000-0000E62D0000}"/>
    <cellStyle name="Standard 257 2 3 4 3 2 2 2 5 2" xfId="42171" xr:uid="{00000000-0005-0000-0000-0000E72D0000}"/>
    <cellStyle name="Standard 257 2 3 4 3 2 2 2 6" xfId="28201" xr:uid="{00000000-0005-0000-0000-0000E82D0000}"/>
    <cellStyle name="Standard 257 2 3 4 3 2 2 3" xfId="2463" xr:uid="{00000000-0005-0000-0000-0000E92D0000}"/>
    <cellStyle name="Standard 257 2 3 4 3 2 2 3 2" xfId="3934" xr:uid="{00000000-0005-0000-0000-0000EA2D0000}"/>
    <cellStyle name="Standard 257 2 3 4 3 2 2 3 2 2" xfId="12756" xr:uid="{00000000-0005-0000-0000-0000EB2D0000}"/>
    <cellStyle name="Standard 257 2 3 4 3 2 2 3 2 2 2" xfId="25992" xr:uid="{00000000-0005-0000-0000-0000EC2D0000}"/>
    <cellStyle name="Standard 257 2 3 4 3 2 2 3 2 2 2 2" xfId="52464" xr:uid="{00000000-0005-0000-0000-0000ED2D0000}"/>
    <cellStyle name="Standard 257 2 3 4 3 2 2 3 2 2 3" xfId="39228" xr:uid="{00000000-0005-0000-0000-0000EE2D0000}"/>
    <cellStyle name="Standard 257 2 3 4 3 2 2 3 2 3" xfId="19375" xr:uid="{00000000-0005-0000-0000-0000EF2D0000}"/>
    <cellStyle name="Standard 257 2 3 4 3 2 2 3 2 3 2" xfId="45847" xr:uid="{00000000-0005-0000-0000-0000F02D0000}"/>
    <cellStyle name="Standard 257 2 3 4 3 2 2 3 2 4" xfId="30406" xr:uid="{00000000-0005-0000-0000-0000F12D0000}"/>
    <cellStyle name="Standard 257 2 3 4 3 2 2 3 3" xfId="6876" xr:uid="{00000000-0005-0000-0000-0000F22D0000}"/>
    <cellStyle name="Standard 257 2 3 4 3 2 2 3 3 2" xfId="11286" xr:uid="{00000000-0005-0000-0000-0000F32D0000}"/>
    <cellStyle name="Standard 257 2 3 4 3 2 2 3 3 2 2" xfId="24522" xr:uid="{00000000-0005-0000-0000-0000F42D0000}"/>
    <cellStyle name="Standard 257 2 3 4 3 2 2 3 3 2 2 2" xfId="50994" xr:uid="{00000000-0005-0000-0000-0000F52D0000}"/>
    <cellStyle name="Standard 257 2 3 4 3 2 2 3 3 2 3" xfId="37758" xr:uid="{00000000-0005-0000-0000-0000F62D0000}"/>
    <cellStyle name="Standard 257 2 3 4 3 2 2 3 3 3" xfId="17905" xr:uid="{00000000-0005-0000-0000-0000F72D0000}"/>
    <cellStyle name="Standard 257 2 3 4 3 2 2 3 3 3 2" xfId="44377" xr:uid="{00000000-0005-0000-0000-0000F82D0000}"/>
    <cellStyle name="Standard 257 2 3 4 3 2 2 3 3 4" xfId="33348" xr:uid="{00000000-0005-0000-0000-0000F92D0000}"/>
    <cellStyle name="Standard 257 2 3 4 3 2 2 3 4" xfId="8344" xr:uid="{00000000-0005-0000-0000-0000FA2D0000}"/>
    <cellStyle name="Standard 257 2 3 4 3 2 2 3 4 2" xfId="21580" xr:uid="{00000000-0005-0000-0000-0000FB2D0000}"/>
    <cellStyle name="Standard 257 2 3 4 3 2 2 3 4 2 2" xfId="48052" xr:uid="{00000000-0005-0000-0000-0000FC2D0000}"/>
    <cellStyle name="Standard 257 2 3 4 3 2 2 3 4 3" xfId="34816" xr:uid="{00000000-0005-0000-0000-0000FD2D0000}"/>
    <cellStyle name="Standard 257 2 3 4 3 2 2 3 5" xfId="14963" xr:uid="{00000000-0005-0000-0000-0000FE2D0000}"/>
    <cellStyle name="Standard 257 2 3 4 3 2 2 3 5 2" xfId="41435" xr:uid="{00000000-0005-0000-0000-0000FF2D0000}"/>
    <cellStyle name="Standard 257 2 3 4 3 2 2 3 6" xfId="28936" xr:uid="{00000000-0005-0000-0000-0000002E0000}"/>
    <cellStyle name="Standard 257 2 3 4 3 2 2 4" xfId="3200" xr:uid="{00000000-0005-0000-0000-0000012E0000}"/>
    <cellStyle name="Standard 257 2 3 4 3 2 2 4 2" xfId="12022" xr:uid="{00000000-0005-0000-0000-0000022E0000}"/>
    <cellStyle name="Standard 257 2 3 4 3 2 2 4 2 2" xfId="25258" xr:uid="{00000000-0005-0000-0000-0000032E0000}"/>
    <cellStyle name="Standard 257 2 3 4 3 2 2 4 2 2 2" xfId="51730" xr:uid="{00000000-0005-0000-0000-0000042E0000}"/>
    <cellStyle name="Standard 257 2 3 4 3 2 2 4 2 3" xfId="38494" xr:uid="{00000000-0005-0000-0000-0000052E0000}"/>
    <cellStyle name="Standard 257 2 3 4 3 2 2 4 3" xfId="18641" xr:uid="{00000000-0005-0000-0000-0000062E0000}"/>
    <cellStyle name="Standard 257 2 3 4 3 2 2 4 3 2" xfId="45113" xr:uid="{00000000-0005-0000-0000-0000072E0000}"/>
    <cellStyle name="Standard 257 2 3 4 3 2 2 4 4" xfId="29672" xr:uid="{00000000-0005-0000-0000-0000082E0000}"/>
    <cellStyle name="Standard 257 2 3 4 3 2 2 5" xfId="5405" xr:uid="{00000000-0005-0000-0000-0000092E0000}"/>
    <cellStyle name="Standard 257 2 3 4 3 2 2 5 2" xfId="9815" xr:uid="{00000000-0005-0000-0000-00000A2E0000}"/>
    <cellStyle name="Standard 257 2 3 4 3 2 2 5 2 2" xfId="23051" xr:uid="{00000000-0005-0000-0000-00000B2E0000}"/>
    <cellStyle name="Standard 257 2 3 4 3 2 2 5 2 2 2" xfId="49523" xr:uid="{00000000-0005-0000-0000-00000C2E0000}"/>
    <cellStyle name="Standard 257 2 3 4 3 2 2 5 2 3" xfId="36287" xr:uid="{00000000-0005-0000-0000-00000D2E0000}"/>
    <cellStyle name="Standard 257 2 3 4 3 2 2 5 3" xfId="16434" xr:uid="{00000000-0005-0000-0000-00000E2E0000}"/>
    <cellStyle name="Standard 257 2 3 4 3 2 2 5 3 2" xfId="42906" xr:uid="{00000000-0005-0000-0000-00000F2E0000}"/>
    <cellStyle name="Standard 257 2 3 4 3 2 2 5 4" xfId="31877" xr:uid="{00000000-0005-0000-0000-0000102E0000}"/>
    <cellStyle name="Standard 257 2 3 4 3 2 2 6" xfId="7610" xr:uid="{00000000-0005-0000-0000-0000112E0000}"/>
    <cellStyle name="Standard 257 2 3 4 3 2 2 6 2" xfId="20846" xr:uid="{00000000-0005-0000-0000-0000122E0000}"/>
    <cellStyle name="Standard 257 2 3 4 3 2 2 6 2 2" xfId="47318" xr:uid="{00000000-0005-0000-0000-0000132E0000}"/>
    <cellStyle name="Standard 257 2 3 4 3 2 2 6 3" xfId="34082" xr:uid="{00000000-0005-0000-0000-0000142E0000}"/>
    <cellStyle name="Standard 257 2 3 4 3 2 2 7" xfId="14229" xr:uid="{00000000-0005-0000-0000-0000152E0000}"/>
    <cellStyle name="Standard 257 2 3 4 3 2 2 7 2" xfId="40701" xr:uid="{00000000-0005-0000-0000-0000162E0000}"/>
    <cellStyle name="Standard 257 2 3 4 3 2 2 8" xfId="27465" xr:uid="{00000000-0005-0000-0000-0000172E0000}"/>
    <cellStyle name="Standard 257 2 3 4 3 2 3" xfId="1361" xr:uid="{00000000-0005-0000-0000-0000182E0000}"/>
    <cellStyle name="Standard 257 2 3 4 3 2 3 2" xfId="4304" xr:uid="{00000000-0005-0000-0000-0000192E0000}"/>
    <cellStyle name="Standard 257 2 3 4 3 2 3 2 2" xfId="13126" xr:uid="{00000000-0005-0000-0000-00001A2E0000}"/>
    <cellStyle name="Standard 257 2 3 4 3 2 3 2 2 2" xfId="26362" xr:uid="{00000000-0005-0000-0000-00001B2E0000}"/>
    <cellStyle name="Standard 257 2 3 4 3 2 3 2 2 2 2" xfId="52834" xr:uid="{00000000-0005-0000-0000-00001C2E0000}"/>
    <cellStyle name="Standard 257 2 3 4 3 2 3 2 2 3" xfId="39598" xr:uid="{00000000-0005-0000-0000-00001D2E0000}"/>
    <cellStyle name="Standard 257 2 3 4 3 2 3 2 3" xfId="19745" xr:uid="{00000000-0005-0000-0000-00001E2E0000}"/>
    <cellStyle name="Standard 257 2 3 4 3 2 3 2 3 2" xfId="46217" xr:uid="{00000000-0005-0000-0000-00001F2E0000}"/>
    <cellStyle name="Standard 257 2 3 4 3 2 3 2 4" xfId="30776" xr:uid="{00000000-0005-0000-0000-0000202E0000}"/>
    <cellStyle name="Standard 257 2 3 4 3 2 3 3" xfId="5775" xr:uid="{00000000-0005-0000-0000-0000212E0000}"/>
    <cellStyle name="Standard 257 2 3 4 3 2 3 3 2" xfId="10185" xr:uid="{00000000-0005-0000-0000-0000222E0000}"/>
    <cellStyle name="Standard 257 2 3 4 3 2 3 3 2 2" xfId="23421" xr:uid="{00000000-0005-0000-0000-0000232E0000}"/>
    <cellStyle name="Standard 257 2 3 4 3 2 3 3 2 2 2" xfId="49893" xr:uid="{00000000-0005-0000-0000-0000242E0000}"/>
    <cellStyle name="Standard 257 2 3 4 3 2 3 3 2 3" xfId="36657" xr:uid="{00000000-0005-0000-0000-0000252E0000}"/>
    <cellStyle name="Standard 257 2 3 4 3 2 3 3 3" xfId="16804" xr:uid="{00000000-0005-0000-0000-0000262E0000}"/>
    <cellStyle name="Standard 257 2 3 4 3 2 3 3 3 2" xfId="43276" xr:uid="{00000000-0005-0000-0000-0000272E0000}"/>
    <cellStyle name="Standard 257 2 3 4 3 2 3 3 4" xfId="32247" xr:uid="{00000000-0005-0000-0000-0000282E0000}"/>
    <cellStyle name="Standard 257 2 3 4 3 2 3 4" xfId="8714" xr:uid="{00000000-0005-0000-0000-0000292E0000}"/>
    <cellStyle name="Standard 257 2 3 4 3 2 3 4 2" xfId="21950" xr:uid="{00000000-0005-0000-0000-00002A2E0000}"/>
    <cellStyle name="Standard 257 2 3 4 3 2 3 4 2 2" xfId="48422" xr:uid="{00000000-0005-0000-0000-00002B2E0000}"/>
    <cellStyle name="Standard 257 2 3 4 3 2 3 4 3" xfId="35186" xr:uid="{00000000-0005-0000-0000-00002C2E0000}"/>
    <cellStyle name="Standard 257 2 3 4 3 2 3 5" xfId="15333" xr:uid="{00000000-0005-0000-0000-00002D2E0000}"/>
    <cellStyle name="Standard 257 2 3 4 3 2 3 5 2" xfId="41805" xr:uid="{00000000-0005-0000-0000-00002E2E0000}"/>
    <cellStyle name="Standard 257 2 3 4 3 2 3 6" xfId="27835" xr:uid="{00000000-0005-0000-0000-00002F2E0000}"/>
    <cellStyle name="Standard 257 2 3 4 3 2 4" xfId="2097" xr:uid="{00000000-0005-0000-0000-0000302E0000}"/>
    <cellStyle name="Standard 257 2 3 4 3 2 4 2" xfId="3568" xr:uid="{00000000-0005-0000-0000-0000312E0000}"/>
    <cellStyle name="Standard 257 2 3 4 3 2 4 2 2" xfId="12390" xr:uid="{00000000-0005-0000-0000-0000322E0000}"/>
    <cellStyle name="Standard 257 2 3 4 3 2 4 2 2 2" xfId="25626" xr:uid="{00000000-0005-0000-0000-0000332E0000}"/>
    <cellStyle name="Standard 257 2 3 4 3 2 4 2 2 2 2" xfId="52098" xr:uid="{00000000-0005-0000-0000-0000342E0000}"/>
    <cellStyle name="Standard 257 2 3 4 3 2 4 2 2 3" xfId="38862" xr:uid="{00000000-0005-0000-0000-0000352E0000}"/>
    <cellStyle name="Standard 257 2 3 4 3 2 4 2 3" xfId="19009" xr:uid="{00000000-0005-0000-0000-0000362E0000}"/>
    <cellStyle name="Standard 257 2 3 4 3 2 4 2 3 2" xfId="45481" xr:uid="{00000000-0005-0000-0000-0000372E0000}"/>
    <cellStyle name="Standard 257 2 3 4 3 2 4 2 4" xfId="30040" xr:uid="{00000000-0005-0000-0000-0000382E0000}"/>
    <cellStyle name="Standard 257 2 3 4 3 2 4 3" xfId="6510" xr:uid="{00000000-0005-0000-0000-0000392E0000}"/>
    <cellStyle name="Standard 257 2 3 4 3 2 4 3 2" xfId="10920" xr:uid="{00000000-0005-0000-0000-00003A2E0000}"/>
    <cellStyle name="Standard 257 2 3 4 3 2 4 3 2 2" xfId="24156" xr:uid="{00000000-0005-0000-0000-00003B2E0000}"/>
    <cellStyle name="Standard 257 2 3 4 3 2 4 3 2 2 2" xfId="50628" xr:uid="{00000000-0005-0000-0000-00003C2E0000}"/>
    <cellStyle name="Standard 257 2 3 4 3 2 4 3 2 3" xfId="37392" xr:uid="{00000000-0005-0000-0000-00003D2E0000}"/>
    <cellStyle name="Standard 257 2 3 4 3 2 4 3 3" xfId="17539" xr:uid="{00000000-0005-0000-0000-00003E2E0000}"/>
    <cellStyle name="Standard 257 2 3 4 3 2 4 3 3 2" xfId="44011" xr:uid="{00000000-0005-0000-0000-00003F2E0000}"/>
    <cellStyle name="Standard 257 2 3 4 3 2 4 3 4" xfId="32982" xr:uid="{00000000-0005-0000-0000-0000402E0000}"/>
    <cellStyle name="Standard 257 2 3 4 3 2 4 4" xfId="7978" xr:uid="{00000000-0005-0000-0000-0000412E0000}"/>
    <cellStyle name="Standard 257 2 3 4 3 2 4 4 2" xfId="21214" xr:uid="{00000000-0005-0000-0000-0000422E0000}"/>
    <cellStyle name="Standard 257 2 3 4 3 2 4 4 2 2" xfId="47686" xr:uid="{00000000-0005-0000-0000-0000432E0000}"/>
    <cellStyle name="Standard 257 2 3 4 3 2 4 4 3" xfId="34450" xr:uid="{00000000-0005-0000-0000-0000442E0000}"/>
    <cellStyle name="Standard 257 2 3 4 3 2 4 5" xfId="14597" xr:uid="{00000000-0005-0000-0000-0000452E0000}"/>
    <cellStyle name="Standard 257 2 3 4 3 2 4 5 2" xfId="41069" xr:uid="{00000000-0005-0000-0000-0000462E0000}"/>
    <cellStyle name="Standard 257 2 3 4 3 2 4 6" xfId="28570" xr:uid="{00000000-0005-0000-0000-0000472E0000}"/>
    <cellStyle name="Standard 257 2 3 4 3 2 5" xfId="2834" xr:uid="{00000000-0005-0000-0000-0000482E0000}"/>
    <cellStyle name="Standard 257 2 3 4 3 2 5 2" xfId="11656" xr:uid="{00000000-0005-0000-0000-0000492E0000}"/>
    <cellStyle name="Standard 257 2 3 4 3 2 5 2 2" xfId="24892" xr:uid="{00000000-0005-0000-0000-00004A2E0000}"/>
    <cellStyle name="Standard 257 2 3 4 3 2 5 2 2 2" xfId="51364" xr:uid="{00000000-0005-0000-0000-00004B2E0000}"/>
    <cellStyle name="Standard 257 2 3 4 3 2 5 2 3" xfId="38128" xr:uid="{00000000-0005-0000-0000-00004C2E0000}"/>
    <cellStyle name="Standard 257 2 3 4 3 2 5 3" xfId="18275" xr:uid="{00000000-0005-0000-0000-00004D2E0000}"/>
    <cellStyle name="Standard 257 2 3 4 3 2 5 3 2" xfId="44747" xr:uid="{00000000-0005-0000-0000-00004E2E0000}"/>
    <cellStyle name="Standard 257 2 3 4 3 2 5 4" xfId="29306" xr:uid="{00000000-0005-0000-0000-00004F2E0000}"/>
    <cellStyle name="Standard 257 2 3 4 3 2 6" xfId="5039" xr:uid="{00000000-0005-0000-0000-0000502E0000}"/>
    <cellStyle name="Standard 257 2 3 4 3 2 6 2" xfId="9449" xr:uid="{00000000-0005-0000-0000-0000512E0000}"/>
    <cellStyle name="Standard 257 2 3 4 3 2 6 2 2" xfId="22685" xr:uid="{00000000-0005-0000-0000-0000522E0000}"/>
    <cellStyle name="Standard 257 2 3 4 3 2 6 2 2 2" xfId="49157" xr:uid="{00000000-0005-0000-0000-0000532E0000}"/>
    <cellStyle name="Standard 257 2 3 4 3 2 6 2 3" xfId="35921" xr:uid="{00000000-0005-0000-0000-0000542E0000}"/>
    <cellStyle name="Standard 257 2 3 4 3 2 6 3" xfId="16068" xr:uid="{00000000-0005-0000-0000-0000552E0000}"/>
    <cellStyle name="Standard 257 2 3 4 3 2 6 3 2" xfId="42540" xr:uid="{00000000-0005-0000-0000-0000562E0000}"/>
    <cellStyle name="Standard 257 2 3 4 3 2 6 4" xfId="31511" xr:uid="{00000000-0005-0000-0000-0000572E0000}"/>
    <cellStyle name="Standard 257 2 3 4 3 2 7" xfId="7244" xr:uid="{00000000-0005-0000-0000-0000582E0000}"/>
    <cellStyle name="Standard 257 2 3 4 3 2 7 2" xfId="20480" xr:uid="{00000000-0005-0000-0000-0000592E0000}"/>
    <cellStyle name="Standard 257 2 3 4 3 2 7 2 2" xfId="46952" xr:uid="{00000000-0005-0000-0000-00005A2E0000}"/>
    <cellStyle name="Standard 257 2 3 4 3 2 7 3" xfId="33716" xr:uid="{00000000-0005-0000-0000-00005B2E0000}"/>
    <cellStyle name="Standard 257 2 3 4 3 2 8" xfId="13863" xr:uid="{00000000-0005-0000-0000-00005C2E0000}"/>
    <cellStyle name="Standard 257 2 3 4 3 2 8 2" xfId="40335" xr:uid="{00000000-0005-0000-0000-00005D2E0000}"/>
    <cellStyle name="Standard 257 2 3 4 3 2 9" xfId="27099" xr:uid="{00000000-0005-0000-0000-00005E2E0000}"/>
    <cellStyle name="Standard 257 2 3 4 3 3" xfId="806" xr:uid="{00000000-0005-0000-0000-00005F2E0000}"/>
    <cellStyle name="Standard 257 2 3 4 3 3 2" xfId="1556" xr:uid="{00000000-0005-0000-0000-0000602E0000}"/>
    <cellStyle name="Standard 257 2 3 4 3 3 2 2" xfId="4499" xr:uid="{00000000-0005-0000-0000-0000612E0000}"/>
    <cellStyle name="Standard 257 2 3 4 3 3 2 2 2" xfId="13321" xr:uid="{00000000-0005-0000-0000-0000622E0000}"/>
    <cellStyle name="Standard 257 2 3 4 3 3 2 2 2 2" xfId="26557" xr:uid="{00000000-0005-0000-0000-0000632E0000}"/>
    <cellStyle name="Standard 257 2 3 4 3 3 2 2 2 2 2" xfId="53029" xr:uid="{00000000-0005-0000-0000-0000642E0000}"/>
    <cellStyle name="Standard 257 2 3 4 3 3 2 2 2 3" xfId="39793" xr:uid="{00000000-0005-0000-0000-0000652E0000}"/>
    <cellStyle name="Standard 257 2 3 4 3 3 2 2 3" xfId="19940" xr:uid="{00000000-0005-0000-0000-0000662E0000}"/>
    <cellStyle name="Standard 257 2 3 4 3 3 2 2 3 2" xfId="46412" xr:uid="{00000000-0005-0000-0000-0000672E0000}"/>
    <cellStyle name="Standard 257 2 3 4 3 3 2 2 4" xfId="30971" xr:uid="{00000000-0005-0000-0000-0000682E0000}"/>
    <cellStyle name="Standard 257 2 3 4 3 3 2 3" xfId="5970" xr:uid="{00000000-0005-0000-0000-0000692E0000}"/>
    <cellStyle name="Standard 257 2 3 4 3 3 2 3 2" xfId="10380" xr:uid="{00000000-0005-0000-0000-00006A2E0000}"/>
    <cellStyle name="Standard 257 2 3 4 3 3 2 3 2 2" xfId="23616" xr:uid="{00000000-0005-0000-0000-00006B2E0000}"/>
    <cellStyle name="Standard 257 2 3 4 3 3 2 3 2 2 2" xfId="50088" xr:uid="{00000000-0005-0000-0000-00006C2E0000}"/>
    <cellStyle name="Standard 257 2 3 4 3 3 2 3 2 3" xfId="36852" xr:uid="{00000000-0005-0000-0000-00006D2E0000}"/>
    <cellStyle name="Standard 257 2 3 4 3 3 2 3 3" xfId="16999" xr:uid="{00000000-0005-0000-0000-00006E2E0000}"/>
    <cellStyle name="Standard 257 2 3 4 3 3 2 3 3 2" xfId="43471" xr:uid="{00000000-0005-0000-0000-00006F2E0000}"/>
    <cellStyle name="Standard 257 2 3 4 3 3 2 3 4" xfId="32442" xr:uid="{00000000-0005-0000-0000-0000702E0000}"/>
    <cellStyle name="Standard 257 2 3 4 3 3 2 4" xfId="8909" xr:uid="{00000000-0005-0000-0000-0000712E0000}"/>
    <cellStyle name="Standard 257 2 3 4 3 3 2 4 2" xfId="22145" xr:uid="{00000000-0005-0000-0000-0000722E0000}"/>
    <cellStyle name="Standard 257 2 3 4 3 3 2 4 2 2" xfId="48617" xr:uid="{00000000-0005-0000-0000-0000732E0000}"/>
    <cellStyle name="Standard 257 2 3 4 3 3 2 4 3" xfId="35381" xr:uid="{00000000-0005-0000-0000-0000742E0000}"/>
    <cellStyle name="Standard 257 2 3 4 3 3 2 5" xfId="15528" xr:uid="{00000000-0005-0000-0000-0000752E0000}"/>
    <cellStyle name="Standard 257 2 3 4 3 3 2 5 2" xfId="42000" xr:uid="{00000000-0005-0000-0000-0000762E0000}"/>
    <cellStyle name="Standard 257 2 3 4 3 3 2 6" xfId="28030" xr:uid="{00000000-0005-0000-0000-0000772E0000}"/>
    <cellStyle name="Standard 257 2 3 4 3 3 3" xfId="2292" xr:uid="{00000000-0005-0000-0000-0000782E0000}"/>
    <cellStyle name="Standard 257 2 3 4 3 3 3 2" xfId="3763" xr:uid="{00000000-0005-0000-0000-0000792E0000}"/>
    <cellStyle name="Standard 257 2 3 4 3 3 3 2 2" xfId="12585" xr:uid="{00000000-0005-0000-0000-00007A2E0000}"/>
    <cellStyle name="Standard 257 2 3 4 3 3 3 2 2 2" xfId="25821" xr:uid="{00000000-0005-0000-0000-00007B2E0000}"/>
    <cellStyle name="Standard 257 2 3 4 3 3 3 2 2 2 2" xfId="52293" xr:uid="{00000000-0005-0000-0000-00007C2E0000}"/>
    <cellStyle name="Standard 257 2 3 4 3 3 3 2 2 3" xfId="39057" xr:uid="{00000000-0005-0000-0000-00007D2E0000}"/>
    <cellStyle name="Standard 257 2 3 4 3 3 3 2 3" xfId="19204" xr:uid="{00000000-0005-0000-0000-00007E2E0000}"/>
    <cellStyle name="Standard 257 2 3 4 3 3 3 2 3 2" xfId="45676" xr:uid="{00000000-0005-0000-0000-00007F2E0000}"/>
    <cellStyle name="Standard 257 2 3 4 3 3 3 2 4" xfId="30235" xr:uid="{00000000-0005-0000-0000-0000802E0000}"/>
    <cellStyle name="Standard 257 2 3 4 3 3 3 3" xfId="6705" xr:uid="{00000000-0005-0000-0000-0000812E0000}"/>
    <cellStyle name="Standard 257 2 3 4 3 3 3 3 2" xfId="11115" xr:uid="{00000000-0005-0000-0000-0000822E0000}"/>
    <cellStyle name="Standard 257 2 3 4 3 3 3 3 2 2" xfId="24351" xr:uid="{00000000-0005-0000-0000-0000832E0000}"/>
    <cellStyle name="Standard 257 2 3 4 3 3 3 3 2 2 2" xfId="50823" xr:uid="{00000000-0005-0000-0000-0000842E0000}"/>
    <cellStyle name="Standard 257 2 3 4 3 3 3 3 2 3" xfId="37587" xr:uid="{00000000-0005-0000-0000-0000852E0000}"/>
    <cellStyle name="Standard 257 2 3 4 3 3 3 3 3" xfId="17734" xr:uid="{00000000-0005-0000-0000-0000862E0000}"/>
    <cellStyle name="Standard 257 2 3 4 3 3 3 3 3 2" xfId="44206" xr:uid="{00000000-0005-0000-0000-0000872E0000}"/>
    <cellStyle name="Standard 257 2 3 4 3 3 3 3 4" xfId="33177" xr:uid="{00000000-0005-0000-0000-0000882E0000}"/>
    <cellStyle name="Standard 257 2 3 4 3 3 3 4" xfId="8173" xr:uid="{00000000-0005-0000-0000-0000892E0000}"/>
    <cellStyle name="Standard 257 2 3 4 3 3 3 4 2" xfId="21409" xr:uid="{00000000-0005-0000-0000-00008A2E0000}"/>
    <cellStyle name="Standard 257 2 3 4 3 3 3 4 2 2" xfId="47881" xr:uid="{00000000-0005-0000-0000-00008B2E0000}"/>
    <cellStyle name="Standard 257 2 3 4 3 3 3 4 3" xfId="34645" xr:uid="{00000000-0005-0000-0000-00008C2E0000}"/>
    <cellStyle name="Standard 257 2 3 4 3 3 3 5" xfId="14792" xr:uid="{00000000-0005-0000-0000-00008D2E0000}"/>
    <cellStyle name="Standard 257 2 3 4 3 3 3 5 2" xfId="41264" xr:uid="{00000000-0005-0000-0000-00008E2E0000}"/>
    <cellStyle name="Standard 257 2 3 4 3 3 3 6" xfId="28765" xr:uid="{00000000-0005-0000-0000-00008F2E0000}"/>
    <cellStyle name="Standard 257 2 3 4 3 3 4" xfId="3029" xr:uid="{00000000-0005-0000-0000-0000902E0000}"/>
    <cellStyle name="Standard 257 2 3 4 3 3 4 2" xfId="11851" xr:uid="{00000000-0005-0000-0000-0000912E0000}"/>
    <cellStyle name="Standard 257 2 3 4 3 3 4 2 2" xfId="25087" xr:uid="{00000000-0005-0000-0000-0000922E0000}"/>
    <cellStyle name="Standard 257 2 3 4 3 3 4 2 2 2" xfId="51559" xr:uid="{00000000-0005-0000-0000-0000932E0000}"/>
    <cellStyle name="Standard 257 2 3 4 3 3 4 2 3" xfId="38323" xr:uid="{00000000-0005-0000-0000-0000942E0000}"/>
    <cellStyle name="Standard 257 2 3 4 3 3 4 3" xfId="18470" xr:uid="{00000000-0005-0000-0000-0000952E0000}"/>
    <cellStyle name="Standard 257 2 3 4 3 3 4 3 2" xfId="44942" xr:uid="{00000000-0005-0000-0000-0000962E0000}"/>
    <cellStyle name="Standard 257 2 3 4 3 3 4 4" xfId="29501" xr:uid="{00000000-0005-0000-0000-0000972E0000}"/>
    <cellStyle name="Standard 257 2 3 4 3 3 5" xfId="5234" xr:uid="{00000000-0005-0000-0000-0000982E0000}"/>
    <cellStyle name="Standard 257 2 3 4 3 3 5 2" xfId="9644" xr:uid="{00000000-0005-0000-0000-0000992E0000}"/>
    <cellStyle name="Standard 257 2 3 4 3 3 5 2 2" xfId="22880" xr:uid="{00000000-0005-0000-0000-00009A2E0000}"/>
    <cellStyle name="Standard 257 2 3 4 3 3 5 2 2 2" xfId="49352" xr:uid="{00000000-0005-0000-0000-00009B2E0000}"/>
    <cellStyle name="Standard 257 2 3 4 3 3 5 2 3" xfId="36116" xr:uid="{00000000-0005-0000-0000-00009C2E0000}"/>
    <cellStyle name="Standard 257 2 3 4 3 3 5 3" xfId="16263" xr:uid="{00000000-0005-0000-0000-00009D2E0000}"/>
    <cellStyle name="Standard 257 2 3 4 3 3 5 3 2" xfId="42735" xr:uid="{00000000-0005-0000-0000-00009E2E0000}"/>
    <cellStyle name="Standard 257 2 3 4 3 3 5 4" xfId="31706" xr:uid="{00000000-0005-0000-0000-00009F2E0000}"/>
    <cellStyle name="Standard 257 2 3 4 3 3 6" xfId="7439" xr:uid="{00000000-0005-0000-0000-0000A02E0000}"/>
    <cellStyle name="Standard 257 2 3 4 3 3 6 2" xfId="20675" xr:uid="{00000000-0005-0000-0000-0000A12E0000}"/>
    <cellStyle name="Standard 257 2 3 4 3 3 6 2 2" xfId="47147" xr:uid="{00000000-0005-0000-0000-0000A22E0000}"/>
    <cellStyle name="Standard 257 2 3 4 3 3 6 3" xfId="33911" xr:uid="{00000000-0005-0000-0000-0000A32E0000}"/>
    <cellStyle name="Standard 257 2 3 4 3 3 7" xfId="14058" xr:uid="{00000000-0005-0000-0000-0000A42E0000}"/>
    <cellStyle name="Standard 257 2 3 4 3 3 7 2" xfId="40530" xr:uid="{00000000-0005-0000-0000-0000A52E0000}"/>
    <cellStyle name="Standard 257 2 3 4 3 3 8" xfId="27294" xr:uid="{00000000-0005-0000-0000-0000A62E0000}"/>
    <cellStyle name="Standard 257 2 3 4 3 4" xfId="1190" xr:uid="{00000000-0005-0000-0000-0000A72E0000}"/>
    <cellStyle name="Standard 257 2 3 4 3 4 2" xfId="4133" xr:uid="{00000000-0005-0000-0000-0000A82E0000}"/>
    <cellStyle name="Standard 257 2 3 4 3 4 2 2" xfId="12955" xr:uid="{00000000-0005-0000-0000-0000A92E0000}"/>
    <cellStyle name="Standard 257 2 3 4 3 4 2 2 2" xfId="26191" xr:uid="{00000000-0005-0000-0000-0000AA2E0000}"/>
    <cellStyle name="Standard 257 2 3 4 3 4 2 2 2 2" xfId="52663" xr:uid="{00000000-0005-0000-0000-0000AB2E0000}"/>
    <cellStyle name="Standard 257 2 3 4 3 4 2 2 3" xfId="39427" xr:uid="{00000000-0005-0000-0000-0000AC2E0000}"/>
    <cellStyle name="Standard 257 2 3 4 3 4 2 3" xfId="19574" xr:uid="{00000000-0005-0000-0000-0000AD2E0000}"/>
    <cellStyle name="Standard 257 2 3 4 3 4 2 3 2" xfId="46046" xr:uid="{00000000-0005-0000-0000-0000AE2E0000}"/>
    <cellStyle name="Standard 257 2 3 4 3 4 2 4" xfId="30605" xr:uid="{00000000-0005-0000-0000-0000AF2E0000}"/>
    <cellStyle name="Standard 257 2 3 4 3 4 3" xfId="5604" xr:uid="{00000000-0005-0000-0000-0000B02E0000}"/>
    <cellStyle name="Standard 257 2 3 4 3 4 3 2" xfId="10014" xr:uid="{00000000-0005-0000-0000-0000B12E0000}"/>
    <cellStyle name="Standard 257 2 3 4 3 4 3 2 2" xfId="23250" xr:uid="{00000000-0005-0000-0000-0000B22E0000}"/>
    <cellStyle name="Standard 257 2 3 4 3 4 3 2 2 2" xfId="49722" xr:uid="{00000000-0005-0000-0000-0000B32E0000}"/>
    <cellStyle name="Standard 257 2 3 4 3 4 3 2 3" xfId="36486" xr:uid="{00000000-0005-0000-0000-0000B42E0000}"/>
    <cellStyle name="Standard 257 2 3 4 3 4 3 3" xfId="16633" xr:uid="{00000000-0005-0000-0000-0000B52E0000}"/>
    <cellStyle name="Standard 257 2 3 4 3 4 3 3 2" xfId="43105" xr:uid="{00000000-0005-0000-0000-0000B62E0000}"/>
    <cellStyle name="Standard 257 2 3 4 3 4 3 4" xfId="32076" xr:uid="{00000000-0005-0000-0000-0000B72E0000}"/>
    <cellStyle name="Standard 257 2 3 4 3 4 4" xfId="8543" xr:uid="{00000000-0005-0000-0000-0000B82E0000}"/>
    <cellStyle name="Standard 257 2 3 4 3 4 4 2" xfId="21779" xr:uid="{00000000-0005-0000-0000-0000B92E0000}"/>
    <cellStyle name="Standard 257 2 3 4 3 4 4 2 2" xfId="48251" xr:uid="{00000000-0005-0000-0000-0000BA2E0000}"/>
    <cellStyle name="Standard 257 2 3 4 3 4 4 3" xfId="35015" xr:uid="{00000000-0005-0000-0000-0000BB2E0000}"/>
    <cellStyle name="Standard 257 2 3 4 3 4 5" xfId="15162" xr:uid="{00000000-0005-0000-0000-0000BC2E0000}"/>
    <cellStyle name="Standard 257 2 3 4 3 4 5 2" xfId="41634" xr:uid="{00000000-0005-0000-0000-0000BD2E0000}"/>
    <cellStyle name="Standard 257 2 3 4 3 4 6" xfId="27664" xr:uid="{00000000-0005-0000-0000-0000BE2E0000}"/>
    <cellStyle name="Standard 257 2 3 4 3 5" xfId="1926" xr:uid="{00000000-0005-0000-0000-0000BF2E0000}"/>
    <cellStyle name="Standard 257 2 3 4 3 5 2" xfId="3397" xr:uid="{00000000-0005-0000-0000-0000C02E0000}"/>
    <cellStyle name="Standard 257 2 3 4 3 5 2 2" xfId="12219" xr:uid="{00000000-0005-0000-0000-0000C12E0000}"/>
    <cellStyle name="Standard 257 2 3 4 3 5 2 2 2" xfId="25455" xr:uid="{00000000-0005-0000-0000-0000C22E0000}"/>
    <cellStyle name="Standard 257 2 3 4 3 5 2 2 2 2" xfId="51927" xr:uid="{00000000-0005-0000-0000-0000C32E0000}"/>
    <cellStyle name="Standard 257 2 3 4 3 5 2 2 3" xfId="38691" xr:uid="{00000000-0005-0000-0000-0000C42E0000}"/>
    <cellStyle name="Standard 257 2 3 4 3 5 2 3" xfId="18838" xr:uid="{00000000-0005-0000-0000-0000C52E0000}"/>
    <cellStyle name="Standard 257 2 3 4 3 5 2 3 2" xfId="45310" xr:uid="{00000000-0005-0000-0000-0000C62E0000}"/>
    <cellStyle name="Standard 257 2 3 4 3 5 2 4" xfId="29869" xr:uid="{00000000-0005-0000-0000-0000C72E0000}"/>
    <cellStyle name="Standard 257 2 3 4 3 5 3" xfId="6339" xr:uid="{00000000-0005-0000-0000-0000C82E0000}"/>
    <cellStyle name="Standard 257 2 3 4 3 5 3 2" xfId="10749" xr:uid="{00000000-0005-0000-0000-0000C92E0000}"/>
    <cellStyle name="Standard 257 2 3 4 3 5 3 2 2" xfId="23985" xr:uid="{00000000-0005-0000-0000-0000CA2E0000}"/>
    <cellStyle name="Standard 257 2 3 4 3 5 3 2 2 2" xfId="50457" xr:uid="{00000000-0005-0000-0000-0000CB2E0000}"/>
    <cellStyle name="Standard 257 2 3 4 3 5 3 2 3" xfId="37221" xr:uid="{00000000-0005-0000-0000-0000CC2E0000}"/>
    <cellStyle name="Standard 257 2 3 4 3 5 3 3" xfId="17368" xr:uid="{00000000-0005-0000-0000-0000CD2E0000}"/>
    <cellStyle name="Standard 257 2 3 4 3 5 3 3 2" xfId="43840" xr:uid="{00000000-0005-0000-0000-0000CE2E0000}"/>
    <cellStyle name="Standard 257 2 3 4 3 5 3 4" xfId="32811" xr:uid="{00000000-0005-0000-0000-0000CF2E0000}"/>
    <cellStyle name="Standard 257 2 3 4 3 5 4" xfId="7807" xr:uid="{00000000-0005-0000-0000-0000D02E0000}"/>
    <cellStyle name="Standard 257 2 3 4 3 5 4 2" xfId="21043" xr:uid="{00000000-0005-0000-0000-0000D12E0000}"/>
    <cellStyle name="Standard 257 2 3 4 3 5 4 2 2" xfId="47515" xr:uid="{00000000-0005-0000-0000-0000D22E0000}"/>
    <cellStyle name="Standard 257 2 3 4 3 5 4 3" xfId="34279" xr:uid="{00000000-0005-0000-0000-0000D32E0000}"/>
    <cellStyle name="Standard 257 2 3 4 3 5 5" xfId="14426" xr:uid="{00000000-0005-0000-0000-0000D42E0000}"/>
    <cellStyle name="Standard 257 2 3 4 3 5 5 2" xfId="40898" xr:uid="{00000000-0005-0000-0000-0000D52E0000}"/>
    <cellStyle name="Standard 257 2 3 4 3 5 6" xfId="28399" xr:uid="{00000000-0005-0000-0000-0000D62E0000}"/>
    <cellStyle name="Standard 257 2 3 4 3 6" xfId="2663" xr:uid="{00000000-0005-0000-0000-0000D72E0000}"/>
    <cellStyle name="Standard 257 2 3 4 3 6 2" xfId="11485" xr:uid="{00000000-0005-0000-0000-0000D82E0000}"/>
    <cellStyle name="Standard 257 2 3 4 3 6 2 2" xfId="24721" xr:uid="{00000000-0005-0000-0000-0000D92E0000}"/>
    <cellStyle name="Standard 257 2 3 4 3 6 2 2 2" xfId="51193" xr:uid="{00000000-0005-0000-0000-0000DA2E0000}"/>
    <cellStyle name="Standard 257 2 3 4 3 6 2 3" xfId="37957" xr:uid="{00000000-0005-0000-0000-0000DB2E0000}"/>
    <cellStyle name="Standard 257 2 3 4 3 6 3" xfId="18104" xr:uid="{00000000-0005-0000-0000-0000DC2E0000}"/>
    <cellStyle name="Standard 257 2 3 4 3 6 3 2" xfId="44576" xr:uid="{00000000-0005-0000-0000-0000DD2E0000}"/>
    <cellStyle name="Standard 257 2 3 4 3 6 4" xfId="29135" xr:uid="{00000000-0005-0000-0000-0000DE2E0000}"/>
    <cellStyle name="Standard 257 2 3 4 3 7" xfId="4868" xr:uid="{00000000-0005-0000-0000-0000DF2E0000}"/>
    <cellStyle name="Standard 257 2 3 4 3 7 2" xfId="9278" xr:uid="{00000000-0005-0000-0000-0000E02E0000}"/>
    <cellStyle name="Standard 257 2 3 4 3 7 2 2" xfId="22514" xr:uid="{00000000-0005-0000-0000-0000E12E0000}"/>
    <cellStyle name="Standard 257 2 3 4 3 7 2 2 2" xfId="48986" xr:uid="{00000000-0005-0000-0000-0000E22E0000}"/>
    <cellStyle name="Standard 257 2 3 4 3 7 2 3" xfId="35750" xr:uid="{00000000-0005-0000-0000-0000E32E0000}"/>
    <cellStyle name="Standard 257 2 3 4 3 7 3" xfId="15897" xr:uid="{00000000-0005-0000-0000-0000E42E0000}"/>
    <cellStyle name="Standard 257 2 3 4 3 7 3 2" xfId="42369" xr:uid="{00000000-0005-0000-0000-0000E52E0000}"/>
    <cellStyle name="Standard 257 2 3 4 3 7 4" xfId="31340" xr:uid="{00000000-0005-0000-0000-0000E62E0000}"/>
    <cellStyle name="Standard 257 2 3 4 3 8" xfId="7073" xr:uid="{00000000-0005-0000-0000-0000E72E0000}"/>
    <cellStyle name="Standard 257 2 3 4 3 8 2" xfId="20309" xr:uid="{00000000-0005-0000-0000-0000E82E0000}"/>
    <cellStyle name="Standard 257 2 3 4 3 8 2 2" xfId="46781" xr:uid="{00000000-0005-0000-0000-0000E92E0000}"/>
    <cellStyle name="Standard 257 2 3 4 3 8 3" xfId="33545" xr:uid="{00000000-0005-0000-0000-0000EA2E0000}"/>
    <cellStyle name="Standard 257 2 3 4 3 9" xfId="13692" xr:uid="{00000000-0005-0000-0000-0000EB2E0000}"/>
    <cellStyle name="Standard 257 2 3 4 3 9 2" xfId="40164" xr:uid="{00000000-0005-0000-0000-0000EC2E0000}"/>
    <cellStyle name="Standard 257 2 3 4 4" xfId="507" xr:uid="{00000000-0005-0000-0000-0000ED2E0000}"/>
    <cellStyle name="Standard 257 2 3 4 4 2" xfId="896" xr:uid="{00000000-0005-0000-0000-0000EE2E0000}"/>
    <cellStyle name="Standard 257 2 3 4 4 2 2" xfId="1645" xr:uid="{00000000-0005-0000-0000-0000EF2E0000}"/>
    <cellStyle name="Standard 257 2 3 4 4 2 2 2" xfId="4588" xr:uid="{00000000-0005-0000-0000-0000F02E0000}"/>
    <cellStyle name="Standard 257 2 3 4 4 2 2 2 2" xfId="13410" xr:uid="{00000000-0005-0000-0000-0000F12E0000}"/>
    <cellStyle name="Standard 257 2 3 4 4 2 2 2 2 2" xfId="26646" xr:uid="{00000000-0005-0000-0000-0000F22E0000}"/>
    <cellStyle name="Standard 257 2 3 4 4 2 2 2 2 2 2" xfId="53118" xr:uid="{00000000-0005-0000-0000-0000F32E0000}"/>
    <cellStyle name="Standard 257 2 3 4 4 2 2 2 2 3" xfId="39882" xr:uid="{00000000-0005-0000-0000-0000F42E0000}"/>
    <cellStyle name="Standard 257 2 3 4 4 2 2 2 3" xfId="20029" xr:uid="{00000000-0005-0000-0000-0000F52E0000}"/>
    <cellStyle name="Standard 257 2 3 4 4 2 2 2 3 2" xfId="46501" xr:uid="{00000000-0005-0000-0000-0000F62E0000}"/>
    <cellStyle name="Standard 257 2 3 4 4 2 2 2 4" xfId="31060" xr:uid="{00000000-0005-0000-0000-0000F72E0000}"/>
    <cellStyle name="Standard 257 2 3 4 4 2 2 3" xfId="6059" xr:uid="{00000000-0005-0000-0000-0000F82E0000}"/>
    <cellStyle name="Standard 257 2 3 4 4 2 2 3 2" xfId="10469" xr:uid="{00000000-0005-0000-0000-0000F92E0000}"/>
    <cellStyle name="Standard 257 2 3 4 4 2 2 3 2 2" xfId="23705" xr:uid="{00000000-0005-0000-0000-0000FA2E0000}"/>
    <cellStyle name="Standard 257 2 3 4 4 2 2 3 2 2 2" xfId="50177" xr:uid="{00000000-0005-0000-0000-0000FB2E0000}"/>
    <cellStyle name="Standard 257 2 3 4 4 2 2 3 2 3" xfId="36941" xr:uid="{00000000-0005-0000-0000-0000FC2E0000}"/>
    <cellStyle name="Standard 257 2 3 4 4 2 2 3 3" xfId="17088" xr:uid="{00000000-0005-0000-0000-0000FD2E0000}"/>
    <cellStyle name="Standard 257 2 3 4 4 2 2 3 3 2" xfId="43560" xr:uid="{00000000-0005-0000-0000-0000FE2E0000}"/>
    <cellStyle name="Standard 257 2 3 4 4 2 2 3 4" xfId="32531" xr:uid="{00000000-0005-0000-0000-0000FF2E0000}"/>
    <cellStyle name="Standard 257 2 3 4 4 2 2 4" xfId="8998" xr:uid="{00000000-0005-0000-0000-0000002F0000}"/>
    <cellStyle name="Standard 257 2 3 4 4 2 2 4 2" xfId="22234" xr:uid="{00000000-0005-0000-0000-0000012F0000}"/>
    <cellStyle name="Standard 257 2 3 4 4 2 2 4 2 2" xfId="48706" xr:uid="{00000000-0005-0000-0000-0000022F0000}"/>
    <cellStyle name="Standard 257 2 3 4 4 2 2 4 3" xfId="35470" xr:uid="{00000000-0005-0000-0000-0000032F0000}"/>
    <cellStyle name="Standard 257 2 3 4 4 2 2 5" xfId="15617" xr:uid="{00000000-0005-0000-0000-0000042F0000}"/>
    <cellStyle name="Standard 257 2 3 4 4 2 2 5 2" xfId="42089" xr:uid="{00000000-0005-0000-0000-0000052F0000}"/>
    <cellStyle name="Standard 257 2 3 4 4 2 2 6" xfId="28119" xr:uid="{00000000-0005-0000-0000-0000062F0000}"/>
    <cellStyle name="Standard 257 2 3 4 4 2 3" xfId="2381" xr:uid="{00000000-0005-0000-0000-0000072F0000}"/>
    <cellStyle name="Standard 257 2 3 4 4 2 3 2" xfId="3852" xr:uid="{00000000-0005-0000-0000-0000082F0000}"/>
    <cellStyle name="Standard 257 2 3 4 4 2 3 2 2" xfId="12674" xr:uid="{00000000-0005-0000-0000-0000092F0000}"/>
    <cellStyle name="Standard 257 2 3 4 4 2 3 2 2 2" xfId="25910" xr:uid="{00000000-0005-0000-0000-00000A2F0000}"/>
    <cellStyle name="Standard 257 2 3 4 4 2 3 2 2 2 2" xfId="52382" xr:uid="{00000000-0005-0000-0000-00000B2F0000}"/>
    <cellStyle name="Standard 257 2 3 4 4 2 3 2 2 3" xfId="39146" xr:uid="{00000000-0005-0000-0000-00000C2F0000}"/>
    <cellStyle name="Standard 257 2 3 4 4 2 3 2 3" xfId="19293" xr:uid="{00000000-0005-0000-0000-00000D2F0000}"/>
    <cellStyle name="Standard 257 2 3 4 4 2 3 2 3 2" xfId="45765" xr:uid="{00000000-0005-0000-0000-00000E2F0000}"/>
    <cellStyle name="Standard 257 2 3 4 4 2 3 2 4" xfId="30324" xr:uid="{00000000-0005-0000-0000-00000F2F0000}"/>
    <cellStyle name="Standard 257 2 3 4 4 2 3 3" xfId="6794" xr:uid="{00000000-0005-0000-0000-0000102F0000}"/>
    <cellStyle name="Standard 257 2 3 4 4 2 3 3 2" xfId="11204" xr:uid="{00000000-0005-0000-0000-0000112F0000}"/>
    <cellStyle name="Standard 257 2 3 4 4 2 3 3 2 2" xfId="24440" xr:uid="{00000000-0005-0000-0000-0000122F0000}"/>
    <cellStyle name="Standard 257 2 3 4 4 2 3 3 2 2 2" xfId="50912" xr:uid="{00000000-0005-0000-0000-0000132F0000}"/>
    <cellStyle name="Standard 257 2 3 4 4 2 3 3 2 3" xfId="37676" xr:uid="{00000000-0005-0000-0000-0000142F0000}"/>
    <cellStyle name="Standard 257 2 3 4 4 2 3 3 3" xfId="17823" xr:uid="{00000000-0005-0000-0000-0000152F0000}"/>
    <cellStyle name="Standard 257 2 3 4 4 2 3 3 3 2" xfId="44295" xr:uid="{00000000-0005-0000-0000-0000162F0000}"/>
    <cellStyle name="Standard 257 2 3 4 4 2 3 3 4" xfId="33266" xr:uid="{00000000-0005-0000-0000-0000172F0000}"/>
    <cellStyle name="Standard 257 2 3 4 4 2 3 4" xfId="8262" xr:uid="{00000000-0005-0000-0000-0000182F0000}"/>
    <cellStyle name="Standard 257 2 3 4 4 2 3 4 2" xfId="21498" xr:uid="{00000000-0005-0000-0000-0000192F0000}"/>
    <cellStyle name="Standard 257 2 3 4 4 2 3 4 2 2" xfId="47970" xr:uid="{00000000-0005-0000-0000-00001A2F0000}"/>
    <cellStyle name="Standard 257 2 3 4 4 2 3 4 3" xfId="34734" xr:uid="{00000000-0005-0000-0000-00001B2F0000}"/>
    <cellStyle name="Standard 257 2 3 4 4 2 3 5" xfId="14881" xr:uid="{00000000-0005-0000-0000-00001C2F0000}"/>
    <cellStyle name="Standard 257 2 3 4 4 2 3 5 2" xfId="41353" xr:uid="{00000000-0005-0000-0000-00001D2F0000}"/>
    <cellStyle name="Standard 257 2 3 4 4 2 3 6" xfId="28854" xr:uid="{00000000-0005-0000-0000-00001E2F0000}"/>
    <cellStyle name="Standard 257 2 3 4 4 2 4" xfId="3118" xr:uid="{00000000-0005-0000-0000-00001F2F0000}"/>
    <cellStyle name="Standard 257 2 3 4 4 2 4 2" xfId="11940" xr:uid="{00000000-0005-0000-0000-0000202F0000}"/>
    <cellStyle name="Standard 257 2 3 4 4 2 4 2 2" xfId="25176" xr:uid="{00000000-0005-0000-0000-0000212F0000}"/>
    <cellStyle name="Standard 257 2 3 4 4 2 4 2 2 2" xfId="51648" xr:uid="{00000000-0005-0000-0000-0000222F0000}"/>
    <cellStyle name="Standard 257 2 3 4 4 2 4 2 3" xfId="38412" xr:uid="{00000000-0005-0000-0000-0000232F0000}"/>
    <cellStyle name="Standard 257 2 3 4 4 2 4 3" xfId="18559" xr:uid="{00000000-0005-0000-0000-0000242F0000}"/>
    <cellStyle name="Standard 257 2 3 4 4 2 4 3 2" xfId="45031" xr:uid="{00000000-0005-0000-0000-0000252F0000}"/>
    <cellStyle name="Standard 257 2 3 4 4 2 4 4" xfId="29590" xr:uid="{00000000-0005-0000-0000-0000262F0000}"/>
    <cellStyle name="Standard 257 2 3 4 4 2 5" xfId="5323" xr:uid="{00000000-0005-0000-0000-0000272F0000}"/>
    <cellStyle name="Standard 257 2 3 4 4 2 5 2" xfId="9733" xr:uid="{00000000-0005-0000-0000-0000282F0000}"/>
    <cellStyle name="Standard 257 2 3 4 4 2 5 2 2" xfId="22969" xr:uid="{00000000-0005-0000-0000-0000292F0000}"/>
    <cellStyle name="Standard 257 2 3 4 4 2 5 2 2 2" xfId="49441" xr:uid="{00000000-0005-0000-0000-00002A2F0000}"/>
    <cellStyle name="Standard 257 2 3 4 4 2 5 2 3" xfId="36205" xr:uid="{00000000-0005-0000-0000-00002B2F0000}"/>
    <cellStyle name="Standard 257 2 3 4 4 2 5 3" xfId="16352" xr:uid="{00000000-0005-0000-0000-00002C2F0000}"/>
    <cellStyle name="Standard 257 2 3 4 4 2 5 3 2" xfId="42824" xr:uid="{00000000-0005-0000-0000-00002D2F0000}"/>
    <cellStyle name="Standard 257 2 3 4 4 2 5 4" xfId="31795" xr:uid="{00000000-0005-0000-0000-00002E2F0000}"/>
    <cellStyle name="Standard 257 2 3 4 4 2 6" xfId="7528" xr:uid="{00000000-0005-0000-0000-00002F2F0000}"/>
    <cellStyle name="Standard 257 2 3 4 4 2 6 2" xfId="20764" xr:uid="{00000000-0005-0000-0000-0000302F0000}"/>
    <cellStyle name="Standard 257 2 3 4 4 2 6 2 2" xfId="47236" xr:uid="{00000000-0005-0000-0000-0000312F0000}"/>
    <cellStyle name="Standard 257 2 3 4 4 2 6 3" xfId="34000" xr:uid="{00000000-0005-0000-0000-0000322F0000}"/>
    <cellStyle name="Standard 257 2 3 4 4 2 7" xfId="14147" xr:uid="{00000000-0005-0000-0000-0000332F0000}"/>
    <cellStyle name="Standard 257 2 3 4 4 2 7 2" xfId="40619" xr:uid="{00000000-0005-0000-0000-0000342F0000}"/>
    <cellStyle name="Standard 257 2 3 4 4 2 8" xfId="27383" xr:uid="{00000000-0005-0000-0000-0000352F0000}"/>
    <cellStyle name="Standard 257 2 3 4 4 3" xfId="1279" xr:uid="{00000000-0005-0000-0000-0000362F0000}"/>
    <cellStyle name="Standard 257 2 3 4 4 3 2" xfId="4222" xr:uid="{00000000-0005-0000-0000-0000372F0000}"/>
    <cellStyle name="Standard 257 2 3 4 4 3 2 2" xfId="13044" xr:uid="{00000000-0005-0000-0000-0000382F0000}"/>
    <cellStyle name="Standard 257 2 3 4 4 3 2 2 2" xfId="26280" xr:uid="{00000000-0005-0000-0000-0000392F0000}"/>
    <cellStyle name="Standard 257 2 3 4 4 3 2 2 2 2" xfId="52752" xr:uid="{00000000-0005-0000-0000-00003A2F0000}"/>
    <cellStyle name="Standard 257 2 3 4 4 3 2 2 3" xfId="39516" xr:uid="{00000000-0005-0000-0000-00003B2F0000}"/>
    <cellStyle name="Standard 257 2 3 4 4 3 2 3" xfId="19663" xr:uid="{00000000-0005-0000-0000-00003C2F0000}"/>
    <cellStyle name="Standard 257 2 3 4 4 3 2 3 2" xfId="46135" xr:uid="{00000000-0005-0000-0000-00003D2F0000}"/>
    <cellStyle name="Standard 257 2 3 4 4 3 2 4" xfId="30694" xr:uid="{00000000-0005-0000-0000-00003E2F0000}"/>
    <cellStyle name="Standard 257 2 3 4 4 3 3" xfId="5693" xr:uid="{00000000-0005-0000-0000-00003F2F0000}"/>
    <cellStyle name="Standard 257 2 3 4 4 3 3 2" xfId="10103" xr:uid="{00000000-0005-0000-0000-0000402F0000}"/>
    <cellStyle name="Standard 257 2 3 4 4 3 3 2 2" xfId="23339" xr:uid="{00000000-0005-0000-0000-0000412F0000}"/>
    <cellStyle name="Standard 257 2 3 4 4 3 3 2 2 2" xfId="49811" xr:uid="{00000000-0005-0000-0000-0000422F0000}"/>
    <cellStyle name="Standard 257 2 3 4 4 3 3 2 3" xfId="36575" xr:uid="{00000000-0005-0000-0000-0000432F0000}"/>
    <cellStyle name="Standard 257 2 3 4 4 3 3 3" xfId="16722" xr:uid="{00000000-0005-0000-0000-0000442F0000}"/>
    <cellStyle name="Standard 257 2 3 4 4 3 3 3 2" xfId="43194" xr:uid="{00000000-0005-0000-0000-0000452F0000}"/>
    <cellStyle name="Standard 257 2 3 4 4 3 3 4" xfId="32165" xr:uid="{00000000-0005-0000-0000-0000462F0000}"/>
    <cellStyle name="Standard 257 2 3 4 4 3 4" xfId="8632" xr:uid="{00000000-0005-0000-0000-0000472F0000}"/>
    <cellStyle name="Standard 257 2 3 4 4 3 4 2" xfId="21868" xr:uid="{00000000-0005-0000-0000-0000482F0000}"/>
    <cellStyle name="Standard 257 2 3 4 4 3 4 2 2" xfId="48340" xr:uid="{00000000-0005-0000-0000-0000492F0000}"/>
    <cellStyle name="Standard 257 2 3 4 4 3 4 3" xfId="35104" xr:uid="{00000000-0005-0000-0000-00004A2F0000}"/>
    <cellStyle name="Standard 257 2 3 4 4 3 5" xfId="15251" xr:uid="{00000000-0005-0000-0000-00004B2F0000}"/>
    <cellStyle name="Standard 257 2 3 4 4 3 5 2" xfId="41723" xr:uid="{00000000-0005-0000-0000-00004C2F0000}"/>
    <cellStyle name="Standard 257 2 3 4 4 3 6" xfId="27753" xr:uid="{00000000-0005-0000-0000-00004D2F0000}"/>
    <cellStyle name="Standard 257 2 3 4 4 4" xfId="2015" xr:uid="{00000000-0005-0000-0000-00004E2F0000}"/>
    <cellStyle name="Standard 257 2 3 4 4 4 2" xfId="3486" xr:uid="{00000000-0005-0000-0000-00004F2F0000}"/>
    <cellStyle name="Standard 257 2 3 4 4 4 2 2" xfId="12308" xr:uid="{00000000-0005-0000-0000-0000502F0000}"/>
    <cellStyle name="Standard 257 2 3 4 4 4 2 2 2" xfId="25544" xr:uid="{00000000-0005-0000-0000-0000512F0000}"/>
    <cellStyle name="Standard 257 2 3 4 4 4 2 2 2 2" xfId="52016" xr:uid="{00000000-0005-0000-0000-0000522F0000}"/>
    <cellStyle name="Standard 257 2 3 4 4 4 2 2 3" xfId="38780" xr:uid="{00000000-0005-0000-0000-0000532F0000}"/>
    <cellStyle name="Standard 257 2 3 4 4 4 2 3" xfId="18927" xr:uid="{00000000-0005-0000-0000-0000542F0000}"/>
    <cellStyle name="Standard 257 2 3 4 4 4 2 3 2" xfId="45399" xr:uid="{00000000-0005-0000-0000-0000552F0000}"/>
    <cellStyle name="Standard 257 2 3 4 4 4 2 4" xfId="29958" xr:uid="{00000000-0005-0000-0000-0000562F0000}"/>
    <cellStyle name="Standard 257 2 3 4 4 4 3" xfId="6428" xr:uid="{00000000-0005-0000-0000-0000572F0000}"/>
    <cellStyle name="Standard 257 2 3 4 4 4 3 2" xfId="10838" xr:uid="{00000000-0005-0000-0000-0000582F0000}"/>
    <cellStyle name="Standard 257 2 3 4 4 4 3 2 2" xfId="24074" xr:uid="{00000000-0005-0000-0000-0000592F0000}"/>
    <cellStyle name="Standard 257 2 3 4 4 4 3 2 2 2" xfId="50546" xr:uid="{00000000-0005-0000-0000-00005A2F0000}"/>
    <cellStyle name="Standard 257 2 3 4 4 4 3 2 3" xfId="37310" xr:uid="{00000000-0005-0000-0000-00005B2F0000}"/>
    <cellStyle name="Standard 257 2 3 4 4 4 3 3" xfId="17457" xr:uid="{00000000-0005-0000-0000-00005C2F0000}"/>
    <cellStyle name="Standard 257 2 3 4 4 4 3 3 2" xfId="43929" xr:uid="{00000000-0005-0000-0000-00005D2F0000}"/>
    <cellStyle name="Standard 257 2 3 4 4 4 3 4" xfId="32900" xr:uid="{00000000-0005-0000-0000-00005E2F0000}"/>
    <cellStyle name="Standard 257 2 3 4 4 4 4" xfId="7896" xr:uid="{00000000-0005-0000-0000-00005F2F0000}"/>
    <cellStyle name="Standard 257 2 3 4 4 4 4 2" xfId="21132" xr:uid="{00000000-0005-0000-0000-0000602F0000}"/>
    <cellStyle name="Standard 257 2 3 4 4 4 4 2 2" xfId="47604" xr:uid="{00000000-0005-0000-0000-0000612F0000}"/>
    <cellStyle name="Standard 257 2 3 4 4 4 4 3" xfId="34368" xr:uid="{00000000-0005-0000-0000-0000622F0000}"/>
    <cellStyle name="Standard 257 2 3 4 4 4 5" xfId="14515" xr:uid="{00000000-0005-0000-0000-0000632F0000}"/>
    <cellStyle name="Standard 257 2 3 4 4 4 5 2" xfId="40987" xr:uid="{00000000-0005-0000-0000-0000642F0000}"/>
    <cellStyle name="Standard 257 2 3 4 4 4 6" xfId="28488" xr:uid="{00000000-0005-0000-0000-0000652F0000}"/>
    <cellStyle name="Standard 257 2 3 4 4 5" xfId="2752" xr:uid="{00000000-0005-0000-0000-0000662F0000}"/>
    <cellStyle name="Standard 257 2 3 4 4 5 2" xfId="11574" xr:uid="{00000000-0005-0000-0000-0000672F0000}"/>
    <cellStyle name="Standard 257 2 3 4 4 5 2 2" xfId="24810" xr:uid="{00000000-0005-0000-0000-0000682F0000}"/>
    <cellStyle name="Standard 257 2 3 4 4 5 2 2 2" xfId="51282" xr:uid="{00000000-0005-0000-0000-0000692F0000}"/>
    <cellStyle name="Standard 257 2 3 4 4 5 2 3" xfId="38046" xr:uid="{00000000-0005-0000-0000-00006A2F0000}"/>
    <cellStyle name="Standard 257 2 3 4 4 5 3" xfId="18193" xr:uid="{00000000-0005-0000-0000-00006B2F0000}"/>
    <cellStyle name="Standard 257 2 3 4 4 5 3 2" xfId="44665" xr:uid="{00000000-0005-0000-0000-00006C2F0000}"/>
    <cellStyle name="Standard 257 2 3 4 4 5 4" xfId="29224" xr:uid="{00000000-0005-0000-0000-00006D2F0000}"/>
    <cellStyle name="Standard 257 2 3 4 4 6" xfId="4957" xr:uid="{00000000-0005-0000-0000-00006E2F0000}"/>
    <cellStyle name="Standard 257 2 3 4 4 6 2" xfId="9367" xr:uid="{00000000-0005-0000-0000-00006F2F0000}"/>
    <cellStyle name="Standard 257 2 3 4 4 6 2 2" xfId="22603" xr:uid="{00000000-0005-0000-0000-0000702F0000}"/>
    <cellStyle name="Standard 257 2 3 4 4 6 2 2 2" xfId="49075" xr:uid="{00000000-0005-0000-0000-0000712F0000}"/>
    <cellStyle name="Standard 257 2 3 4 4 6 2 3" xfId="35839" xr:uid="{00000000-0005-0000-0000-0000722F0000}"/>
    <cellStyle name="Standard 257 2 3 4 4 6 3" xfId="15986" xr:uid="{00000000-0005-0000-0000-0000732F0000}"/>
    <cellStyle name="Standard 257 2 3 4 4 6 3 2" xfId="42458" xr:uid="{00000000-0005-0000-0000-0000742F0000}"/>
    <cellStyle name="Standard 257 2 3 4 4 6 4" xfId="31429" xr:uid="{00000000-0005-0000-0000-0000752F0000}"/>
    <cellStyle name="Standard 257 2 3 4 4 7" xfId="7162" xr:uid="{00000000-0005-0000-0000-0000762F0000}"/>
    <cellStyle name="Standard 257 2 3 4 4 7 2" xfId="20398" xr:uid="{00000000-0005-0000-0000-0000772F0000}"/>
    <cellStyle name="Standard 257 2 3 4 4 7 2 2" xfId="46870" xr:uid="{00000000-0005-0000-0000-0000782F0000}"/>
    <cellStyle name="Standard 257 2 3 4 4 7 3" xfId="33634" xr:uid="{00000000-0005-0000-0000-0000792F0000}"/>
    <cellStyle name="Standard 257 2 3 4 4 8" xfId="13781" xr:uid="{00000000-0005-0000-0000-00007A2F0000}"/>
    <cellStyle name="Standard 257 2 3 4 4 8 2" xfId="40253" xr:uid="{00000000-0005-0000-0000-00007B2F0000}"/>
    <cellStyle name="Standard 257 2 3 4 4 9" xfId="27017" xr:uid="{00000000-0005-0000-0000-00007C2F0000}"/>
    <cellStyle name="Standard 257 2 3 4 5" xfId="641" xr:uid="{00000000-0005-0000-0000-00007D2F0000}"/>
    <cellStyle name="Standard 257 2 3 4 5 2" xfId="1030" xr:uid="{00000000-0005-0000-0000-00007E2F0000}"/>
    <cellStyle name="Standard 257 2 3 4 5 2 2" xfId="1779" xr:uid="{00000000-0005-0000-0000-00007F2F0000}"/>
    <cellStyle name="Standard 257 2 3 4 5 2 2 2" xfId="4722" xr:uid="{00000000-0005-0000-0000-0000802F0000}"/>
    <cellStyle name="Standard 257 2 3 4 5 2 2 2 2" xfId="13544" xr:uid="{00000000-0005-0000-0000-0000812F0000}"/>
    <cellStyle name="Standard 257 2 3 4 5 2 2 2 2 2" xfId="26780" xr:uid="{00000000-0005-0000-0000-0000822F0000}"/>
    <cellStyle name="Standard 257 2 3 4 5 2 2 2 2 2 2" xfId="53252" xr:uid="{00000000-0005-0000-0000-0000832F0000}"/>
    <cellStyle name="Standard 257 2 3 4 5 2 2 2 2 3" xfId="40016" xr:uid="{00000000-0005-0000-0000-0000842F0000}"/>
    <cellStyle name="Standard 257 2 3 4 5 2 2 2 3" xfId="20163" xr:uid="{00000000-0005-0000-0000-0000852F0000}"/>
    <cellStyle name="Standard 257 2 3 4 5 2 2 2 3 2" xfId="46635" xr:uid="{00000000-0005-0000-0000-0000862F0000}"/>
    <cellStyle name="Standard 257 2 3 4 5 2 2 2 4" xfId="31194" xr:uid="{00000000-0005-0000-0000-0000872F0000}"/>
    <cellStyle name="Standard 257 2 3 4 5 2 2 3" xfId="6193" xr:uid="{00000000-0005-0000-0000-0000882F0000}"/>
    <cellStyle name="Standard 257 2 3 4 5 2 2 3 2" xfId="10603" xr:uid="{00000000-0005-0000-0000-0000892F0000}"/>
    <cellStyle name="Standard 257 2 3 4 5 2 2 3 2 2" xfId="23839" xr:uid="{00000000-0005-0000-0000-00008A2F0000}"/>
    <cellStyle name="Standard 257 2 3 4 5 2 2 3 2 2 2" xfId="50311" xr:uid="{00000000-0005-0000-0000-00008B2F0000}"/>
    <cellStyle name="Standard 257 2 3 4 5 2 2 3 2 3" xfId="37075" xr:uid="{00000000-0005-0000-0000-00008C2F0000}"/>
    <cellStyle name="Standard 257 2 3 4 5 2 2 3 3" xfId="17222" xr:uid="{00000000-0005-0000-0000-00008D2F0000}"/>
    <cellStyle name="Standard 257 2 3 4 5 2 2 3 3 2" xfId="43694" xr:uid="{00000000-0005-0000-0000-00008E2F0000}"/>
    <cellStyle name="Standard 257 2 3 4 5 2 2 3 4" xfId="32665" xr:uid="{00000000-0005-0000-0000-00008F2F0000}"/>
    <cellStyle name="Standard 257 2 3 4 5 2 2 4" xfId="9132" xr:uid="{00000000-0005-0000-0000-0000902F0000}"/>
    <cellStyle name="Standard 257 2 3 4 5 2 2 4 2" xfId="22368" xr:uid="{00000000-0005-0000-0000-0000912F0000}"/>
    <cellStyle name="Standard 257 2 3 4 5 2 2 4 2 2" xfId="48840" xr:uid="{00000000-0005-0000-0000-0000922F0000}"/>
    <cellStyle name="Standard 257 2 3 4 5 2 2 4 3" xfId="35604" xr:uid="{00000000-0005-0000-0000-0000932F0000}"/>
    <cellStyle name="Standard 257 2 3 4 5 2 2 5" xfId="15751" xr:uid="{00000000-0005-0000-0000-0000942F0000}"/>
    <cellStyle name="Standard 257 2 3 4 5 2 2 5 2" xfId="42223" xr:uid="{00000000-0005-0000-0000-0000952F0000}"/>
    <cellStyle name="Standard 257 2 3 4 5 2 2 6" xfId="28253" xr:uid="{00000000-0005-0000-0000-0000962F0000}"/>
    <cellStyle name="Standard 257 2 3 4 5 2 3" xfId="2515" xr:uid="{00000000-0005-0000-0000-0000972F0000}"/>
    <cellStyle name="Standard 257 2 3 4 5 2 3 2" xfId="3986" xr:uid="{00000000-0005-0000-0000-0000982F0000}"/>
    <cellStyle name="Standard 257 2 3 4 5 2 3 2 2" xfId="12808" xr:uid="{00000000-0005-0000-0000-0000992F0000}"/>
    <cellStyle name="Standard 257 2 3 4 5 2 3 2 2 2" xfId="26044" xr:uid="{00000000-0005-0000-0000-00009A2F0000}"/>
    <cellStyle name="Standard 257 2 3 4 5 2 3 2 2 2 2" xfId="52516" xr:uid="{00000000-0005-0000-0000-00009B2F0000}"/>
    <cellStyle name="Standard 257 2 3 4 5 2 3 2 2 3" xfId="39280" xr:uid="{00000000-0005-0000-0000-00009C2F0000}"/>
    <cellStyle name="Standard 257 2 3 4 5 2 3 2 3" xfId="19427" xr:uid="{00000000-0005-0000-0000-00009D2F0000}"/>
    <cellStyle name="Standard 257 2 3 4 5 2 3 2 3 2" xfId="45899" xr:uid="{00000000-0005-0000-0000-00009E2F0000}"/>
    <cellStyle name="Standard 257 2 3 4 5 2 3 2 4" xfId="30458" xr:uid="{00000000-0005-0000-0000-00009F2F0000}"/>
    <cellStyle name="Standard 257 2 3 4 5 2 3 3" xfId="6928" xr:uid="{00000000-0005-0000-0000-0000A02F0000}"/>
    <cellStyle name="Standard 257 2 3 4 5 2 3 3 2" xfId="11338" xr:uid="{00000000-0005-0000-0000-0000A12F0000}"/>
    <cellStyle name="Standard 257 2 3 4 5 2 3 3 2 2" xfId="24574" xr:uid="{00000000-0005-0000-0000-0000A22F0000}"/>
    <cellStyle name="Standard 257 2 3 4 5 2 3 3 2 2 2" xfId="51046" xr:uid="{00000000-0005-0000-0000-0000A32F0000}"/>
    <cellStyle name="Standard 257 2 3 4 5 2 3 3 2 3" xfId="37810" xr:uid="{00000000-0005-0000-0000-0000A42F0000}"/>
    <cellStyle name="Standard 257 2 3 4 5 2 3 3 3" xfId="17957" xr:uid="{00000000-0005-0000-0000-0000A52F0000}"/>
    <cellStyle name="Standard 257 2 3 4 5 2 3 3 3 2" xfId="44429" xr:uid="{00000000-0005-0000-0000-0000A62F0000}"/>
    <cellStyle name="Standard 257 2 3 4 5 2 3 3 4" xfId="33400" xr:uid="{00000000-0005-0000-0000-0000A72F0000}"/>
    <cellStyle name="Standard 257 2 3 4 5 2 3 4" xfId="8396" xr:uid="{00000000-0005-0000-0000-0000A82F0000}"/>
    <cellStyle name="Standard 257 2 3 4 5 2 3 4 2" xfId="21632" xr:uid="{00000000-0005-0000-0000-0000A92F0000}"/>
    <cellStyle name="Standard 257 2 3 4 5 2 3 4 2 2" xfId="48104" xr:uid="{00000000-0005-0000-0000-0000AA2F0000}"/>
    <cellStyle name="Standard 257 2 3 4 5 2 3 4 3" xfId="34868" xr:uid="{00000000-0005-0000-0000-0000AB2F0000}"/>
    <cellStyle name="Standard 257 2 3 4 5 2 3 5" xfId="15015" xr:uid="{00000000-0005-0000-0000-0000AC2F0000}"/>
    <cellStyle name="Standard 257 2 3 4 5 2 3 5 2" xfId="41487" xr:uid="{00000000-0005-0000-0000-0000AD2F0000}"/>
    <cellStyle name="Standard 257 2 3 4 5 2 3 6" xfId="28988" xr:uid="{00000000-0005-0000-0000-0000AE2F0000}"/>
    <cellStyle name="Standard 257 2 3 4 5 2 4" xfId="3252" xr:uid="{00000000-0005-0000-0000-0000AF2F0000}"/>
    <cellStyle name="Standard 257 2 3 4 5 2 4 2" xfId="12074" xr:uid="{00000000-0005-0000-0000-0000B02F0000}"/>
    <cellStyle name="Standard 257 2 3 4 5 2 4 2 2" xfId="25310" xr:uid="{00000000-0005-0000-0000-0000B12F0000}"/>
    <cellStyle name="Standard 257 2 3 4 5 2 4 2 2 2" xfId="51782" xr:uid="{00000000-0005-0000-0000-0000B22F0000}"/>
    <cellStyle name="Standard 257 2 3 4 5 2 4 2 3" xfId="38546" xr:uid="{00000000-0005-0000-0000-0000B32F0000}"/>
    <cellStyle name="Standard 257 2 3 4 5 2 4 3" xfId="18693" xr:uid="{00000000-0005-0000-0000-0000B42F0000}"/>
    <cellStyle name="Standard 257 2 3 4 5 2 4 3 2" xfId="45165" xr:uid="{00000000-0005-0000-0000-0000B52F0000}"/>
    <cellStyle name="Standard 257 2 3 4 5 2 4 4" xfId="29724" xr:uid="{00000000-0005-0000-0000-0000B62F0000}"/>
    <cellStyle name="Standard 257 2 3 4 5 2 5" xfId="5457" xr:uid="{00000000-0005-0000-0000-0000B72F0000}"/>
    <cellStyle name="Standard 257 2 3 4 5 2 5 2" xfId="9867" xr:uid="{00000000-0005-0000-0000-0000B82F0000}"/>
    <cellStyle name="Standard 257 2 3 4 5 2 5 2 2" xfId="23103" xr:uid="{00000000-0005-0000-0000-0000B92F0000}"/>
    <cellStyle name="Standard 257 2 3 4 5 2 5 2 2 2" xfId="49575" xr:uid="{00000000-0005-0000-0000-0000BA2F0000}"/>
    <cellStyle name="Standard 257 2 3 4 5 2 5 2 3" xfId="36339" xr:uid="{00000000-0005-0000-0000-0000BB2F0000}"/>
    <cellStyle name="Standard 257 2 3 4 5 2 5 3" xfId="16486" xr:uid="{00000000-0005-0000-0000-0000BC2F0000}"/>
    <cellStyle name="Standard 257 2 3 4 5 2 5 3 2" xfId="42958" xr:uid="{00000000-0005-0000-0000-0000BD2F0000}"/>
    <cellStyle name="Standard 257 2 3 4 5 2 5 4" xfId="31929" xr:uid="{00000000-0005-0000-0000-0000BE2F0000}"/>
    <cellStyle name="Standard 257 2 3 4 5 2 6" xfId="7662" xr:uid="{00000000-0005-0000-0000-0000BF2F0000}"/>
    <cellStyle name="Standard 257 2 3 4 5 2 6 2" xfId="20898" xr:uid="{00000000-0005-0000-0000-0000C02F0000}"/>
    <cellStyle name="Standard 257 2 3 4 5 2 6 2 2" xfId="47370" xr:uid="{00000000-0005-0000-0000-0000C12F0000}"/>
    <cellStyle name="Standard 257 2 3 4 5 2 6 3" xfId="34134" xr:uid="{00000000-0005-0000-0000-0000C22F0000}"/>
    <cellStyle name="Standard 257 2 3 4 5 2 7" xfId="14281" xr:uid="{00000000-0005-0000-0000-0000C32F0000}"/>
    <cellStyle name="Standard 257 2 3 4 5 2 7 2" xfId="40753" xr:uid="{00000000-0005-0000-0000-0000C42F0000}"/>
    <cellStyle name="Standard 257 2 3 4 5 2 8" xfId="27517" xr:uid="{00000000-0005-0000-0000-0000C52F0000}"/>
    <cellStyle name="Standard 257 2 3 4 5 3" xfId="1413" xr:uid="{00000000-0005-0000-0000-0000C62F0000}"/>
    <cellStyle name="Standard 257 2 3 4 5 3 2" xfId="4356" xr:uid="{00000000-0005-0000-0000-0000C72F0000}"/>
    <cellStyle name="Standard 257 2 3 4 5 3 2 2" xfId="13178" xr:uid="{00000000-0005-0000-0000-0000C82F0000}"/>
    <cellStyle name="Standard 257 2 3 4 5 3 2 2 2" xfId="26414" xr:uid="{00000000-0005-0000-0000-0000C92F0000}"/>
    <cellStyle name="Standard 257 2 3 4 5 3 2 2 2 2" xfId="52886" xr:uid="{00000000-0005-0000-0000-0000CA2F0000}"/>
    <cellStyle name="Standard 257 2 3 4 5 3 2 2 3" xfId="39650" xr:uid="{00000000-0005-0000-0000-0000CB2F0000}"/>
    <cellStyle name="Standard 257 2 3 4 5 3 2 3" xfId="19797" xr:uid="{00000000-0005-0000-0000-0000CC2F0000}"/>
    <cellStyle name="Standard 257 2 3 4 5 3 2 3 2" xfId="46269" xr:uid="{00000000-0005-0000-0000-0000CD2F0000}"/>
    <cellStyle name="Standard 257 2 3 4 5 3 2 4" xfId="30828" xr:uid="{00000000-0005-0000-0000-0000CE2F0000}"/>
    <cellStyle name="Standard 257 2 3 4 5 3 3" xfId="5827" xr:uid="{00000000-0005-0000-0000-0000CF2F0000}"/>
    <cellStyle name="Standard 257 2 3 4 5 3 3 2" xfId="10237" xr:uid="{00000000-0005-0000-0000-0000D02F0000}"/>
    <cellStyle name="Standard 257 2 3 4 5 3 3 2 2" xfId="23473" xr:uid="{00000000-0005-0000-0000-0000D12F0000}"/>
    <cellStyle name="Standard 257 2 3 4 5 3 3 2 2 2" xfId="49945" xr:uid="{00000000-0005-0000-0000-0000D22F0000}"/>
    <cellStyle name="Standard 257 2 3 4 5 3 3 2 3" xfId="36709" xr:uid="{00000000-0005-0000-0000-0000D32F0000}"/>
    <cellStyle name="Standard 257 2 3 4 5 3 3 3" xfId="16856" xr:uid="{00000000-0005-0000-0000-0000D42F0000}"/>
    <cellStyle name="Standard 257 2 3 4 5 3 3 3 2" xfId="43328" xr:uid="{00000000-0005-0000-0000-0000D52F0000}"/>
    <cellStyle name="Standard 257 2 3 4 5 3 3 4" xfId="32299" xr:uid="{00000000-0005-0000-0000-0000D62F0000}"/>
    <cellStyle name="Standard 257 2 3 4 5 3 4" xfId="8766" xr:uid="{00000000-0005-0000-0000-0000D72F0000}"/>
    <cellStyle name="Standard 257 2 3 4 5 3 4 2" xfId="22002" xr:uid="{00000000-0005-0000-0000-0000D82F0000}"/>
    <cellStyle name="Standard 257 2 3 4 5 3 4 2 2" xfId="48474" xr:uid="{00000000-0005-0000-0000-0000D92F0000}"/>
    <cellStyle name="Standard 257 2 3 4 5 3 4 3" xfId="35238" xr:uid="{00000000-0005-0000-0000-0000DA2F0000}"/>
    <cellStyle name="Standard 257 2 3 4 5 3 5" xfId="15385" xr:uid="{00000000-0005-0000-0000-0000DB2F0000}"/>
    <cellStyle name="Standard 257 2 3 4 5 3 5 2" xfId="41857" xr:uid="{00000000-0005-0000-0000-0000DC2F0000}"/>
    <cellStyle name="Standard 257 2 3 4 5 3 6" xfId="27887" xr:uid="{00000000-0005-0000-0000-0000DD2F0000}"/>
    <cellStyle name="Standard 257 2 3 4 5 4" xfId="2149" xr:uid="{00000000-0005-0000-0000-0000DE2F0000}"/>
    <cellStyle name="Standard 257 2 3 4 5 4 2" xfId="3620" xr:uid="{00000000-0005-0000-0000-0000DF2F0000}"/>
    <cellStyle name="Standard 257 2 3 4 5 4 2 2" xfId="12442" xr:uid="{00000000-0005-0000-0000-0000E02F0000}"/>
    <cellStyle name="Standard 257 2 3 4 5 4 2 2 2" xfId="25678" xr:uid="{00000000-0005-0000-0000-0000E12F0000}"/>
    <cellStyle name="Standard 257 2 3 4 5 4 2 2 2 2" xfId="52150" xr:uid="{00000000-0005-0000-0000-0000E22F0000}"/>
    <cellStyle name="Standard 257 2 3 4 5 4 2 2 3" xfId="38914" xr:uid="{00000000-0005-0000-0000-0000E32F0000}"/>
    <cellStyle name="Standard 257 2 3 4 5 4 2 3" xfId="19061" xr:uid="{00000000-0005-0000-0000-0000E42F0000}"/>
    <cellStyle name="Standard 257 2 3 4 5 4 2 3 2" xfId="45533" xr:uid="{00000000-0005-0000-0000-0000E52F0000}"/>
    <cellStyle name="Standard 257 2 3 4 5 4 2 4" xfId="30092" xr:uid="{00000000-0005-0000-0000-0000E62F0000}"/>
    <cellStyle name="Standard 257 2 3 4 5 4 3" xfId="6562" xr:uid="{00000000-0005-0000-0000-0000E72F0000}"/>
    <cellStyle name="Standard 257 2 3 4 5 4 3 2" xfId="10972" xr:uid="{00000000-0005-0000-0000-0000E82F0000}"/>
    <cellStyle name="Standard 257 2 3 4 5 4 3 2 2" xfId="24208" xr:uid="{00000000-0005-0000-0000-0000E92F0000}"/>
    <cellStyle name="Standard 257 2 3 4 5 4 3 2 2 2" xfId="50680" xr:uid="{00000000-0005-0000-0000-0000EA2F0000}"/>
    <cellStyle name="Standard 257 2 3 4 5 4 3 2 3" xfId="37444" xr:uid="{00000000-0005-0000-0000-0000EB2F0000}"/>
    <cellStyle name="Standard 257 2 3 4 5 4 3 3" xfId="17591" xr:uid="{00000000-0005-0000-0000-0000EC2F0000}"/>
    <cellStyle name="Standard 257 2 3 4 5 4 3 3 2" xfId="44063" xr:uid="{00000000-0005-0000-0000-0000ED2F0000}"/>
    <cellStyle name="Standard 257 2 3 4 5 4 3 4" xfId="33034" xr:uid="{00000000-0005-0000-0000-0000EE2F0000}"/>
    <cellStyle name="Standard 257 2 3 4 5 4 4" xfId="8030" xr:uid="{00000000-0005-0000-0000-0000EF2F0000}"/>
    <cellStyle name="Standard 257 2 3 4 5 4 4 2" xfId="21266" xr:uid="{00000000-0005-0000-0000-0000F02F0000}"/>
    <cellStyle name="Standard 257 2 3 4 5 4 4 2 2" xfId="47738" xr:uid="{00000000-0005-0000-0000-0000F12F0000}"/>
    <cellStyle name="Standard 257 2 3 4 5 4 4 3" xfId="34502" xr:uid="{00000000-0005-0000-0000-0000F22F0000}"/>
    <cellStyle name="Standard 257 2 3 4 5 4 5" xfId="14649" xr:uid="{00000000-0005-0000-0000-0000F32F0000}"/>
    <cellStyle name="Standard 257 2 3 4 5 4 5 2" xfId="41121" xr:uid="{00000000-0005-0000-0000-0000F42F0000}"/>
    <cellStyle name="Standard 257 2 3 4 5 4 6" xfId="28622" xr:uid="{00000000-0005-0000-0000-0000F52F0000}"/>
    <cellStyle name="Standard 257 2 3 4 5 5" xfId="2886" xr:uid="{00000000-0005-0000-0000-0000F62F0000}"/>
    <cellStyle name="Standard 257 2 3 4 5 5 2" xfId="11708" xr:uid="{00000000-0005-0000-0000-0000F72F0000}"/>
    <cellStyle name="Standard 257 2 3 4 5 5 2 2" xfId="24944" xr:uid="{00000000-0005-0000-0000-0000F82F0000}"/>
    <cellStyle name="Standard 257 2 3 4 5 5 2 2 2" xfId="51416" xr:uid="{00000000-0005-0000-0000-0000F92F0000}"/>
    <cellStyle name="Standard 257 2 3 4 5 5 2 3" xfId="38180" xr:uid="{00000000-0005-0000-0000-0000FA2F0000}"/>
    <cellStyle name="Standard 257 2 3 4 5 5 3" xfId="18327" xr:uid="{00000000-0005-0000-0000-0000FB2F0000}"/>
    <cellStyle name="Standard 257 2 3 4 5 5 3 2" xfId="44799" xr:uid="{00000000-0005-0000-0000-0000FC2F0000}"/>
    <cellStyle name="Standard 257 2 3 4 5 5 4" xfId="29358" xr:uid="{00000000-0005-0000-0000-0000FD2F0000}"/>
    <cellStyle name="Standard 257 2 3 4 5 6" xfId="5091" xr:uid="{00000000-0005-0000-0000-0000FE2F0000}"/>
    <cellStyle name="Standard 257 2 3 4 5 6 2" xfId="9501" xr:uid="{00000000-0005-0000-0000-0000FF2F0000}"/>
    <cellStyle name="Standard 257 2 3 4 5 6 2 2" xfId="22737" xr:uid="{00000000-0005-0000-0000-000000300000}"/>
    <cellStyle name="Standard 257 2 3 4 5 6 2 2 2" xfId="49209" xr:uid="{00000000-0005-0000-0000-000001300000}"/>
    <cellStyle name="Standard 257 2 3 4 5 6 2 3" xfId="35973" xr:uid="{00000000-0005-0000-0000-000002300000}"/>
    <cellStyle name="Standard 257 2 3 4 5 6 3" xfId="16120" xr:uid="{00000000-0005-0000-0000-000003300000}"/>
    <cellStyle name="Standard 257 2 3 4 5 6 3 2" xfId="42592" xr:uid="{00000000-0005-0000-0000-000004300000}"/>
    <cellStyle name="Standard 257 2 3 4 5 6 4" xfId="31563" xr:uid="{00000000-0005-0000-0000-000005300000}"/>
    <cellStyle name="Standard 257 2 3 4 5 7" xfId="7296" xr:uid="{00000000-0005-0000-0000-000006300000}"/>
    <cellStyle name="Standard 257 2 3 4 5 7 2" xfId="20532" xr:uid="{00000000-0005-0000-0000-000007300000}"/>
    <cellStyle name="Standard 257 2 3 4 5 7 2 2" xfId="47004" xr:uid="{00000000-0005-0000-0000-000008300000}"/>
    <cellStyle name="Standard 257 2 3 4 5 7 3" xfId="33768" xr:uid="{00000000-0005-0000-0000-000009300000}"/>
    <cellStyle name="Standard 257 2 3 4 5 8" xfId="13915" xr:uid="{00000000-0005-0000-0000-00000A300000}"/>
    <cellStyle name="Standard 257 2 3 4 5 8 2" xfId="40387" xr:uid="{00000000-0005-0000-0000-00000B300000}"/>
    <cellStyle name="Standard 257 2 3 4 5 9" xfId="27151" xr:uid="{00000000-0005-0000-0000-00000C300000}"/>
    <cellStyle name="Standard 257 2 3 4 6" xfId="725" xr:uid="{00000000-0005-0000-0000-00000D300000}"/>
    <cellStyle name="Standard 257 2 3 4 6 2" xfId="1475" xr:uid="{00000000-0005-0000-0000-00000E300000}"/>
    <cellStyle name="Standard 257 2 3 4 6 2 2" xfId="4418" xr:uid="{00000000-0005-0000-0000-00000F300000}"/>
    <cellStyle name="Standard 257 2 3 4 6 2 2 2" xfId="13240" xr:uid="{00000000-0005-0000-0000-000010300000}"/>
    <cellStyle name="Standard 257 2 3 4 6 2 2 2 2" xfId="26476" xr:uid="{00000000-0005-0000-0000-000011300000}"/>
    <cellStyle name="Standard 257 2 3 4 6 2 2 2 2 2" xfId="52948" xr:uid="{00000000-0005-0000-0000-000012300000}"/>
    <cellStyle name="Standard 257 2 3 4 6 2 2 2 3" xfId="39712" xr:uid="{00000000-0005-0000-0000-000013300000}"/>
    <cellStyle name="Standard 257 2 3 4 6 2 2 3" xfId="19859" xr:uid="{00000000-0005-0000-0000-000014300000}"/>
    <cellStyle name="Standard 257 2 3 4 6 2 2 3 2" xfId="46331" xr:uid="{00000000-0005-0000-0000-000015300000}"/>
    <cellStyle name="Standard 257 2 3 4 6 2 2 4" xfId="30890" xr:uid="{00000000-0005-0000-0000-000016300000}"/>
    <cellStyle name="Standard 257 2 3 4 6 2 3" xfId="5889" xr:uid="{00000000-0005-0000-0000-000017300000}"/>
    <cellStyle name="Standard 257 2 3 4 6 2 3 2" xfId="10299" xr:uid="{00000000-0005-0000-0000-000018300000}"/>
    <cellStyle name="Standard 257 2 3 4 6 2 3 2 2" xfId="23535" xr:uid="{00000000-0005-0000-0000-000019300000}"/>
    <cellStyle name="Standard 257 2 3 4 6 2 3 2 2 2" xfId="50007" xr:uid="{00000000-0005-0000-0000-00001A300000}"/>
    <cellStyle name="Standard 257 2 3 4 6 2 3 2 3" xfId="36771" xr:uid="{00000000-0005-0000-0000-00001B300000}"/>
    <cellStyle name="Standard 257 2 3 4 6 2 3 3" xfId="16918" xr:uid="{00000000-0005-0000-0000-00001C300000}"/>
    <cellStyle name="Standard 257 2 3 4 6 2 3 3 2" xfId="43390" xr:uid="{00000000-0005-0000-0000-00001D300000}"/>
    <cellStyle name="Standard 257 2 3 4 6 2 3 4" xfId="32361" xr:uid="{00000000-0005-0000-0000-00001E300000}"/>
    <cellStyle name="Standard 257 2 3 4 6 2 4" xfId="8828" xr:uid="{00000000-0005-0000-0000-00001F300000}"/>
    <cellStyle name="Standard 257 2 3 4 6 2 4 2" xfId="22064" xr:uid="{00000000-0005-0000-0000-000020300000}"/>
    <cellStyle name="Standard 257 2 3 4 6 2 4 2 2" xfId="48536" xr:uid="{00000000-0005-0000-0000-000021300000}"/>
    <cellStyle name="Standard 257 2 3 4 6 2 4 3" xfId="35300" xr:uid="{00000000-0005-0000-0000-000022300000}"/>
    <cellStyle name="Standard 257 2 3 4 6 2 5" xfId="15447" xr:uid="{00000000-0005-0000-0000-000023300000}"/>
    <cellStyle name="Standard 257 2 3 4 6 2 5 2" xfId="41919" xr:uid="{00000000-0005-0000-0000-000024300000}"/>
    <cellStyle name="Standard 257 2 3 4 6 2 6" xfId="27949" xr:uid="{00000000-0005-0000-0000-000025300000}"/>
    <cellStyle name="Standard 257 2 3 4 6 3" xfId="2211" xr:uid="{00000000-0005-0000-0000-000026300000}"/>
    <cellStyle name="Standard 257 2 3 4 6 3 2" xfId="3682" xr:uid="{00000000-0005-0000-0000-000027300000}"/>
    <cellStyle name="Standard 257 2 3 4 6 3 2 2" xfId="12504" xr:uid="{00000000-0005-0000-0000-000028300000}"/>
    <cellStyle name="Standard 257 2 3 4 6 3 2 2 2" xfId="25740" xr:uid="{00000000-0005-0000-0000-000029300000}"/>
    <cellStyle name="Standard 257 2 3 4 6 3 2 2 2 2" xfId="52212" xr:uid="{00000000-0005-0000-0000-00002A300000}"/>
    <cellStyle name="Standard 257 2 3 4 6 3 2 2 3" xfId="38976" xr:uid="{00000000-0005-0000-0000-00002B300000}"/>
    <cellStyle name="Standard 257 2 3 4 6 3 2 3" xfId="19123" xr:uid="{00000000-0005-0000-0000-00002C300000}"/>
    <cellStyle name="Standard 257 2 3 4 6 3 2 3 2" xfId="45595" xr:uid="{00000000-0005-0000-0000-00002D300000}"/>
    <cellStyle name="Standard 257 2 3 4 6 3 2 4" xfId="30154" xr:uid="{00000000-0005-0000-0000-00002E300000}"/>
    <cellStyle name="Standard 257 2 3 4 6 3 3" xfId="6624" xr:uid="{00000000-0005-0000-0000-00002F300000}"/>
    <cellStyle name="Standard 257 2 3 4 6 3 3 2" xfId="11034" xr:uid="{00000000-0005-0000-0000-000030300000}"/>
    <cellStyle name="Standard 257 2 3 4 6 3 3 2 2" xfId="24270" xr:uid="{00000000-0005-0000-0000-000031300000}"/>
    <cellStyle name="Standard 257 2 3 4 6 3 3 2 2 2" xfId="50742" xr:uid="{00000000-0005-0000-0000-000032300000}"/>
    <cellStyle name="Standard 257 2 3 4 6 3 3 2 3" xfId="37506" xr:uid="{00000000-0005-0000-0000-000033300000}"/>
    <cellStyle name="Standard 257 2 3 4 6 3 3 3" xfId="17653" xr:uid="{00000000-0005-0000-0000-000034300000}"/>
    <cellStyle name="Standard 257 2 3 4 6 3 3 3 2" xfId="44125" xr:uid="{00000000-0005-0000-0000-000035300000}"/>
    <cellStyle name="Standard 257 2 3 4 6 3 3 4" xfId="33096" xr:uid="{00000000-0005-0000-0000-000036300000}"/>
    <cellStyle name="Standard 257 2 3 4 6 3 4" xfId="8092" xr:uid="{00000000-0005-0000-0000-000037300000}"/>
    <cellStyle name="Standard 257 2 3 4 6 3 4 2" xfId="21328" xr:uid="{00000000-0005-0000-0000-000038300000}"/>
    <cellStyle name="Standard 257 2 3 4 6 3 4 2 2" xfId="47800" xr:uid="{00000000-0005-0000-0000-000039300000}"/>
    <cellStyle name="Standard 257 2 3 4 6 3 4 3" xfId="34564" xr:uid="{00000000-0005-0000-0000-00003A300000}"/>
    <cellStyle name="Standard 257 2 3 4 6 3 5" xfId="14711" xr:uid="{00000000-0005-0000-0000-00003B300000}"/>
    <cellStyle name="Standard 257 2 3 4 6 3 5 2" xfId="41183" xr:uid="{00000000-0005-0000-0000-00003C300000}"/>
    <cellStyle name="Standard 257 2 3 4 6 3 6" xfId="28684" xr:uid="{00000000-0005-0000-0000-00003D300000}"/>
    <cellStyle name="Standard 257 2 3 4 6 4" xfId="2948" xr:uid="{00000000-0005-0000-0000-00003E300000}"/>
    <cellStyle name="Standard 257 2 3 4 6 4 2" xfId="11770" xr:uid="{00000000-0005-0000-0000-00003F300000}"/>
    <cellStyle name="Standard 257 2 3 4 6 4 2 2" xfId="25006" xr:uid="{00000000-0005-0000-0000-000040300000}"/>
    <cellStyle name="Standard 257 2 3 4 6 4 2 2 2" xfId="51478" xr:uid="{00000000-0005-0000-0000-000041300000}"/>
    <cellStyle name="Standard 257 2 3 4 6 4 2 3" xfId="38242" xr:uid="{00000000-0005-0000-0000-000042300000}"/>
    <cellStyle name="Standard 257 2 3 4 6 4 3" xfId="18389" xr:uid="{00000000-0005-0000-0000-000043300000}"/>
    <cellStyle name="Standard 257 2 3 4 6 4 3 2" xfId="44861" xr:uid="{00000000-0005-0000-0000-000044300000}"/>
    <cellStyle name="Standard 257 2 3 4 6 4 4" xfId="29420" xr:uid="{00000000-0005-0000-0000-000045300000}"/>
    <cellStyle name="Standard 257 2 3 4 6 5" xfId="5153" xr:uid="{00000000-0005-0000-0000-000046300000}"/>
    <cellStyle name="Standard 257 2 3 4 6 5 2" xfId="9563" xr:uid="{00000000-0005-0000-0000-000047300000}"/>
    <cellStyle name="Standard 257 2 3 4 6 5 2 2" xfId="22799" xr:uid="{00000000-0005-0000-0000-000048300000}"/>
    <cellStyle name="Standard 257 2 3 4 6 5 2 2 2" xfId="49271" xr:uid="{00000000-0005-0000-0000-000049300000}"/>
    <cellStyle name="Standard 257 2 3 4 6 5 2 3" xfId="36035" xr:uid="{00000000-0005-0000-0000-00004A300000}"/>
    <cellStyle name="Standard 257 2 3 4 6 5 3" xfId="16182" xr:uid="{00000000-0005-0000-0000-00004B300000}"/>
    <cellStyle name="Standard 257 2 3 4 6 5 3 2" xfId="42654" xr:uid="{00000000-0005-0000-0000-00004C300000}"/>
    <cellStyle name="Standard 257 2 3 4 6 5 4" xfId="31625" xr:uid="{00000000-0005-0000-0000-00004D300000}"/>
    <cellStyle name="Standard 257 2 3 4 6 6" xfId="7358" xr:uid="{00000000-0005-0000-0000-00004E300000}"/>
    <cellStyle name="Standard 257 2 3 4 6 6 2" xfId="20594" xr:uid="{00000000-0005-0000-0000-00004F300000}"/>
    <cellStyle name="Standard 257 2 3 4 6 6 2 2" xfId="47066" xr:uid="{00000000-0005-0000-0000-000050300000}"/>
    <cellStyle name="Standard 257 2 3 4 6 6 3" xfId="33830" xr:uid="{00000000-0005-0000-0000-000051300000}"/>
    <cellStyle name="Standard 257 2 3 4 6 7" xfId="13977" xr:uid="{00000000-0005-0000-0000-000052300000}"/>
    <cellStyle name="Standard 257 2 3 4 6 7 2" xfId="40449" xr:uid="{00000000-0005-0000-0000-000053300000}"/>
    <cellStyle name="Standard 257 2 3 4 6 8" xfId="27213" xr:uid="{00000000-0005-0000-0000-000054300000}"/>
    <cellStyle name="Standard 257 2 3 4 7" xfId="1109" xr:uid="{00000000-0005-0000-0000-000055300000}"/>
    <cellStyle name="Standard 257 2 3 4 7 2" xfId="4052" xr:uid="{00000000-0005-0000-0000-000056300000}"/>
    <cellStyle name="Standard 257 2 3 4 7 2 2" xfId="12874" xr:uid="{00000000-0005-0000-0000-000057300000}"/>
    <cellStyle name="Standard 257 2 3 4 7 2 2 2" xfId="26110" xr:uid="{00000000-0005-0000-0000-000058300000}"/>
    <cellStyle name="Standard 257 2 3 4 7 2 2 2 2" xfId="52582" xr:uid="{00000000-0005-0000-0000-000059300000}"/>
    <cellStyle name="Standard 257 2 3 4 7 2 2 3" xfId="39346" xr:uid="{00000000-0005-0000-0000-00005A300000}"/>
    <cellStyle name="Standard 257 2 3 4 7 2 3" xfId="19493" xr:uid="{00000000-0005-0000-0000-00005B300000}"/>
    <cellStyle name="Standard 257 2 3 4 7 2 3 2" xfId="45965" xr:uid="{00000000-0005-0000-0000-00005C300000}"/>
    <cellStyle name="Standard 257 2 3 4 7 2 4" xfId="30524" xr:uid="{00000000-0005-0000-0000-00005D300000}"/>
    <cellStyle name="Standard 257 2 3 4 7 3" xfId="5523" xr:uid="{00000000-0005-0000-0000-00005E300000}"/>
    <cellStyle name="Standard 257 2 3 4 7 3 2" xfId="9933" xr:uid="{00000000-0005-0000-0000-00005F300000}"/>
    <cellStyle name="Standard 257 2 3 4 7 3 2 2" xfId="23169" xr:uid="{00000000-0005-0000-0000-000060300000}"/>
    <cellStyle name="Standard 257 2 3 4 7 3 2 2 2" xfId="49641" xr:uid="{00000000-0005-0000-0000-000061300000}"/>
    <cellStyle name="Standard 257 2 3 4 7 3 2 3" xfId="36405" xr:uid="{00000000-0005-0000-0000-000062300000}"/>
    <cellStyle name="Standard 257 2 3 4 7 3 3" xfId="16552" xr:uid="{00000000-0005-0000-0000-000063300000}"/>
    <cellStyle name="Standard 257 2 3 4 7 3 3 2" xfId="43024" xr:uid="{00000000-0005-0000-0000-000064300000}"/>
    <cellStyle name="Standard 257 2 3 4 7 3 4" xfId="31995" xr:uid="{00000000-0005-0000-0000-000065300000}"/>
    <cellStyle name="Standard 257 2 3 4 7 4" xfId="8462" xr:uid="{00000000-0005-0000-0000-000066300000}"/>
    <cellStyle name="Standard 257 2 3 4 7 4 2" xfId="21698" xr:uid="{00000000-0005-0000-0000-000067300000}"/>
    <cellStyle name="Standard 257 2 3 4 7 4 2 2" xfId="48170" xr:uid="{00000000-0005-0000-0000-000068300000}"/>
    <cellStyle name="Standard 257 2 3 4 7 4 3" xfId="34934" xr:uid="{00000000-0005-0000-0000-000069300000}"/>
    <cellStyle name="Standard 257 2 3 4 7 5" xfId="15081" xr:uid="{00000000-0005-0000-0000-00006A300000}"/>
    <cellStyle name="Standard 257 2 3 4 7 5 2" xfId="41553" xr:uid="{00000000-0005-0000-0000-00006B300000}"/>
    <cellStyle name="Standard 257 2 3 4 7 6" xfId="27583" xr:uid="{00000000-0005-0000-0000-00006C300000}"/>
    <cellStyle name="Standard 257 2 3 4 8" xfId="1845" xr:uid="{00000000-0005-0000-0000-00006D300000}"/>
    <cellStyle name="Standard 257 2 3 4 8 2" xfId="3316" xr:uid="{00000000-0005-0000-0000-00006E300000}"/>
    <cellStyle name="Standard 257 2 3 4 8 2 2" xfId="12138" xr:uid="{00000000-0005-0000-0000-00006F300000}"/>
    <cellStyle name="Standard 257 2 3 4 8 2 2 2" xfId="25374" xr:uid="{00000000-0005-0000-0000-000070300000}"/>
    <cellStyle name="Standard 257 2 3 4 8 2 2 2 2" xfId="51846" xr:uid="{00000000-0005-0000-0000-000071300000}"/>
    <cellStyle name="Standard 257 2 3 4 8 2 2 3" xfId="38610" xr:uid="{00000000-0005-0000-0000-000072300000}"/>
    <cellStyle name="Standard 257 2 3 4 8 2 3" xfId="18757" xr:uid="{00000000-0005-0000-0000-000073300000}"/>
    <cellStyle name="Standard 257 2 3 4 8 2 3 2" xfId="45229" xr:uid="{00000000-0005-0000-0000-000074300000}"/>
    <cellStyle name="Standard 257 2 3 4 8 2 4" xfId="29788" xr:uid="{00000000-0005-0000-0000-000075300000}"/>
    <cellStyle name="Standard 257 2 3 4 8 3" xfId="6258" xr:uid="{00000000-0005-0000-0000-000076300000}"/>
    <cellStyle name="Standard 257 2 3 4 8 3 2" xfId="10668" xr:uid="{00000000-0005-0000-0000-000077300000}"/>
    <cellStyle name="Standard 257 2 3 4 8 3 2 2" xfId="23904" xr:uid="{00000000-0005-0000-0000-000078300000}"/>
    <cellStyle name="Standard 257 2 3 4 8 3 2 2 2" xfId="50376" xr:uid="{00000000-0005-0000-0000-000079300000}"/>
    <cellStyle name="Standard 257 2 3 4 8 3 2 3" xfId="37140" xr:uid="{00000000-0005-0000-0000-00007A300000}"/>
    <cellStyle name="Standard 257 2 3 4 8 3 3" xfId="17287" xr:uid="{00000000-0005-0000-0000-00007B300000}"/>
    <cellStyle name="Standard 257 2 3 4 8 3 3 2" xfId="43759" xr:uid="{00000000-0005-0000-0000-00007C300000}"/>
    <cellStyle name="Standard 257 2 3 4 8 3 4" xfId="32730" xr:uid="{00000000-0005-0000-0000-00007D300000}"/>
    <cellStyle name="Standard 257 2 3 4 8 4" xfId="7726" xr:uid="{00000000-0005-0000-0000-00007E300000}"/>
    <cellStyle name="Standard 257 2 3 4 8 4 2" xfId="20962" xr:uid="{00000000-0005-0000-0000-00007F300000}"/>
    <cellStyle name="Standard 257 2 3 4 8 4 2 2" xfId="47434" xr:uid="{00000000-0005-0000-0000-000080300000}"/>
    <cellStyle name="Standard 257 2 3 4 8 4 3" xfId="34198" xr:uid="{00000000-0005-0000-0000-000081300000}"/>
    <cellStyle name="Standard 257 2 3 4 8 5" xfId="14345" xr:uid="{00000000-0005-0000-0000-000082300000}"/>
    <cellStyle name="Standard 257 2 3 4 8 5 2" xfId="40817" xr:uid="{00000000-0005-0000-0000-000083300000}"/>
    <cellStyle name="Standard 257 2 3 4 8 6" xfId="28318" xr:uid="{00000000-0005-0000-0000-000084300000}"/>
    <cellStyle name="Standard 257 2 3 4 9" xfId="2582" xr:uid="{00000000-0005-0000-0000-000085300000}"/>
    <cellStyle name="Standard 257 2 3 4 9 2" xfId="11404" xr:uid="{00000000-0005-0000-0000-000086300000}"/>
    <cellStyle name="Standard 257 2 3 4 9 2 2" xfId="24640" xr:uid="{00000000-0005-0000-0000-000087300000}"/>
    <cellStyle name="Standard 257 2 3 4 9 2 2 2" xfId="51112" xr:uid="{00000000-0005-0000-0000-000088300000}"/>
    <cellStyle name="Standard 257 2 3 4 9 2 3" xfId="37876" xr:uid="{00000000-0005-0000-0000-000089300000}"/>
    <cellStyle name="Standard 257 2 3 4 9 3" xfId="18023" xr:uid="{00000000-0005-0000-0000-00008A300000}"/>
    <cellStyle name="Standard 257 2 3 4 9 3 2" xfId="44495" xr:uid="{00000000-0005-0000-0000-00008B300000}"/>
    <cellStyle name="Standard 257 2 3 4 9 4" xfId="29054" xr:uid="{00000000-0005-0000-0000-00008C300000}"/>
    <cellStyle name="Standard 257 2 3 5" xfId="265" xr:uid="{00000000-0005-0000-0000-00008D300000}"/>
    <cellStyle name="Standard 257 2 3 5 10" xfId="4757" xr:uid="{00000000-0005-0000-0000-00008E300000}"/>
    <cellStyle name="Standard 257 2 3 5 10 2" xfId="9167" xr:uid="{00000000-0005-0000-0000-00008F300000}"/>
    <cellStyle name="Standard 257 2 3 5 10 2 2" xfId="22403" xr:uid="{00000000-0005-0000-0000-000090300000}"/>
    <cellStyle name="Standard 257 2 3 5 10 2 2 2" xfId="48875" xr:uid="{00000000-0005-0000-0000-000091300000}"/>
    <cellStyle name="Standard 257 2 3 5 10 2 3" xfId="35639" xr:uid="{00000000-0005-0000-0000-000092300000}"/>
    <cellStyle name="Standard 257 2 3 5 10 3" xfId="15786" xr:uid="{00000000-0005-0000-0000-000093300000}"/>
    <cellStyle name="Standard 257 2 3 5 10 3 2" xfId="42258" xr:uid="{00000000-0005-0000-0000-000094300000}"/>
    <cellStyle name="Standard 257 2 3 5 10 4" xfId="31229" xr:uid="{00000000-0005-0000-0000-000095300000}"/>
    <cellStyle name="Standard 257 2 3 5 11" xfId="6962" xr:uid="{00000000-0005-0000-0000-000096300000}"/>
    <cellStyle name="Standard 257 2 3 5 11 2" xfId="20198" xr:uid="{00000000-0005-0000-0000-000097300000}"/>
    <cellStyle name="Standard 257 2 3 5 11 2 2" xfId="46670" xr:uid="{00000000-0005-0000-0000-000098300000}"/>
    <cellStyle name="Standard 257 2 3 5 11 3" xfId="33434" xr:uid="{00000000-0005-0000-0000-000099300000}"/>
    <cellStyle name="Standard 257 2 3 5 12" xfId="13581" xr:uid="{00000000-0005-0000-0000-00009A300000}"/>
    <cellStyle name="Standard 257 2 3 5 12 2" xfId="40053" xr:uid="{00000000-0005-0000-0000-00009B300000}"/>
    <cellStyle name="Standard 257 2 3 5 13" xfId="26817" xr:uid="{00000000-0005-0000-0000-00009C300000}"/>
    <cellStyle name="Standard 257 2 3 5 2" xfId="335" xr:uid="{00000000-0005-0000-0000-00009D300000}"/>
    <cellStyle name="Standard 257 2 3 5 2 10" xfId="13621" xr:uid="{00000000-0005-0000-0000-00009E300000}"/>
    <cellStyle name="Standard 257 2 3 5 2 10 2" xfId="40093" xr:uid="{00000000-0005-0000-0000-00009F300000}"/>
    <cellStyle name="Standard 257 2 3 5 2 11" xfId="26857" xr:uid="{00000000-0005-0000-0000-0000A0300000}"/>
    <cellStyle name="Standard 257 2 3 5 2 2" xfId="423" xr:uid="{00000000-0005-0000-0000-0000A1300000}"/>
    <cellStyle name="Standard 257 2 3 5 2 2 10" xfId="26938" xr:uid="{00000000-0005-0000-0000-0000A2300000}"/>
    <cellStyle name="Standard 257 2 3 5 2 2 2" xfId="599" xr:uid="{00000000-0005-0000-0000-0000A3300000}"/>
    <cellStyle name="Standard 257 2 3 5 2 2 2 2" xfId="988" xr:uid="{00000000-0005-0000-0000-0000A4300000}"/>
    <cellStyle name="Standard 257 2 3 5 2 2 2 2 2" xfId="1737" xr:uid="{00000000-0005-0000-0000-0000A5300000}"/>
    <cellStyle name="Standard 257 2 3 5 2 2 2 2 2 2" xfId="4680" xr:uid="{00000000-0005-0000-0000-0000A6300000}"/>
    <cellStyle name="Standard 257 2 3 5 2 2 2 2 2 2 2" xfId="13502" xr:uid="{00000000-0005-0000-0000-0000A7300000}"/>
    <cellStyle name="Standard 257 2 3 5 2 2 2 2 2 2 2 2" xfId="26738" xr:uid="{00000000-0005-0000-0000-0000A8300000}"/>
    <cellStyle name="Standard 257 2 3 5 2 2 2 2 2 2 2 2 2" xfId="53210" xr:uid="{00000000-0005-0000-0000-0000A9300000}"/>
    <cellStyle name="Standard 257 2 3 5 2 2 2 2 2 2 2 3" xfId="39974" xr:uid="{00000000-0005-0000-0000-0000AA300000}"/>
    <cellStyle name="Standard 257 2 3 5 2 2 2 2 2 2 3" xfId="20121" xr:uid="{00000000-0005-0000-0000-0000AB300000}"/>
    <cellStyle name="Standard 257 2 3 5 2 2 2 2 2 2 3 2" xfId="46593" xr:uid="{00000000-0005-0000-0000-0000AC300000}"/>
    <cellStyle name="Standard 257 2 3 5 2 2 2 2 2 2 4" xfId="31152" xr:uid="{00000000-0005-0000-0000-0000AD300000}"/>
    <cellStyle name="Standard 257 2 3 5 2 2 2 2 2 3" xfId="6151" xr:uid="{00000000-0005-0000-0000-0000AE300000}"/>
    <cellStyle name="Standard 257 2 3 5 2 2 2 2 2 3 2" xfId="10561" xr:uid="{00000000-0005-0000-0000-0000AF300000}"/>
    <cellStyle name="Standard 257 2 3 5 2 2 2 2 2 3 2 2" xfId="23797" xr:uid="{00000000-0005-0000-0000-0000B0300000}"/>
    <cellStyle name="Standard 257 2 3 5 2 2 2 2 2 3 2 2 2" xfId="50269" xr:uid="{00000000-0005-0000-0000-0000B1300000}"/>
    <cellStyle name="Standard 257 2 3 5 2 2 2 2 2 3 2 3" xfId="37033" xr:uid="{00000000-0005-0000-0000-0000B2300000}"/>
    <cellStyle name="Standard 257 2 3 5 2 2 2 2 2 3 3" xfId="17180" xr:uid="{00000000-0005-0000-0000-0000B3300000}"/>
    <cellStyle name="Standard 257 2 3 5 2 2 2 2 2 3 3 2" xfId="43652" xr:uid="{00000000-0005-0000-0000-0000B4300000}"/>
    <cellStyle name="Standard 257 2 3 5 2 2 2 2 2 3 4" xfId="32623" xr:uid="{00000000-0005-0000-0000-0000B5300000}"/>
    <cellStyle name="Standard 257 2 3 5 2 2 2 2 2 4" xfId="9090" xr:uid="{00000000-0005-0000-0000-0000B6300000}"/>
    <cellStyle name="Standard 257 2 3 5 2 2 2 2 2 4 2" xfId="22326" xr:uid="{00000000-0005-0000-0000-0000B7300000}"/>
    <cellStyle name="Standard 257 2 3 5 2 2 2 2 2 4 2 2" xfId="48798" xr:uid="{00000000-0005-0000-0000-0000B8300000}"/>
    <cellStyle name="Standard 257 2 3 5 2 2 2 2 2 4 3" xfId="35562" xr:uid="{00000000-0005-0000-0000-0000B9300000}"/>
    <cellStyle name="Standard 257 2 3 5 2 2 2 2 2 5" xfId="15709" xr:uid="{00000000-0005-0000-0000-0000BA300000}"/>
    <cellStyle name="Standard 257 2 3 5 2 2 2 2 2 5 2" xfId="42181" xr:uid="{00000000-0005-0000-0000-0000BB300000}"/>
    <cellStyle name="Standard 257 2 3 5 2 2 2 2 2 6" xfId="28211" xr:uid="{00000000-0005-0000-0000-0000BC300000}"/>
    <cellStyle name="Standard 257 2 3 5 2 2 2 2 3" xfId="2473" xr:uid="{00000000-0005-0000-0000-0000BD300000}"/>
    <cellStyle name="Standard 257 2 3 5 2 2 2 2 3 2" xfId="3944" xr:uid="{00000000-0005-0000-0000-0000BE300000}"/>
    <cellStyle name="Standard 257 2 3 5 2 2 2 2 3 2 2" xfId="12766" xr:uid="{00000000-0005-0000-0000-0000BF300000}"/>
    <cellStyle name="Standard 257 2 3 5 2 2 2 2 3 2 2 2" xfId="26002" xr:uid="{00000000-0005-0000-0000-0000C0300000}"/>
    <cellStyle name="Standard 257 2 3 5 2 2 2 2 3 2 2 2 2" xfId="52474" xr:uid="{00000000-0005-0000-0000-0000C1300000}"/>
    <cellStyle name="Standard 257 2 3 5 2 2 2 2 3 2 2 3" xfId="39238" xr:uid="{00000000-0005-0000-0000-0000C2300000}"/>
    <cellStyle name="Standard 257 2 3 5 2 2 2 2 3 2 3" xfId="19385" xr:uid="{00000000-0005-0000-0000-0000C3300000}"/>
    <cellStyle name="Standard 257 2 3 5 2 2 2 2 3 2 3 2" xfId="45857" xr:uid="{00000000-0005-0000-0000-0000C4300000}"/>
    <cellStyle name="Standard 257 2 3 5 2 2 2 2 3 2 4" xfId="30416" xr:uid="{00000000-0005-0000-0000-0000C5300000}"/>
    <cellStyle name="Standard 257 2 3 5 2 2 2 2 3 3" xfId="6886" xr:uid="{00000000-0005-0000-0000-0000C6300000}"/>
    <cellStyle name="Standard 257 2 3 5 2 2 2 2 3 3 2" xfId="11296" xr:uid="{00000000-0005-0000-0000-0000C7300000}"/>
    <cellStyle name="Standard 257 2 3 5 2 2 2 2 3 3 2 2" xfId="24532" xr:uid="{00000000-0005-0000-0000-0000C8300000}"/>
    <cellStyle name="Standard 257 2 3 5 2 2 2 2 3 3 2 2 2" xfId="51004" xr:uid="{00000000-0005-0000-0000-0000C9300000}"/>
    <cellStyle name="Standard 257 2 3 5 2 2 2 2 3 3 2 3" xfId="37768" xr:uid="{00000000-0005-0000-0000-0000CA300000}"/>
    <cellStyle name="Standard 257 2 3 5 2 2 2 2 3 3 3" xfId="17915" xr:uid="{00000000-0005-0000-0000-0000CB300000}"/>
    <cellStyle name="Standard 257 2 3 5 2 2 2 2 3 3 3 2" xfId="44387" xr:uid="{00000000-0005-0000-0000-0000CC300000}"/>
    <cellStyle name="Standard 257 2 3 5 2 2 2 2 3 3 4" xfId="33358" xr:uid="{00000000-0005-0000-0000-0000CD300000}"/>
    <cellStyle name="Standard 257 2 3 5 2 2 2 2 3 4" xfId="8354" xr:uid="{00000000-0005-0000-0000-0000CE300000}"/>
    <cellStyle name="Standard 257 2 3 5 2 2 2 2 3 4 2" xfId="21590" xr:uid="{00000000-0005-0000-0000-0000CF300000}"/>
    <cellStyle name="Standard 257 2 3 5 2 2 2 2 3 4 2 2" xfId="48062" xr:uid="{00000000-0005-0000-0000-0000D0300000}"/>
    <cellStyle name="Standard 257 2 3 5 2 2 2 2 3 4 3" xfId="34826" xr:uid="{00000000-0005-0000-0000-0000D1300000}"/>
    <cellStyle name="Standard 257 2 3 5 2 2 2 2 3 5" xfId="14973" xr:uid="{00000000-0005-0000-0000-0000D2300000}"/>
    <cellStyle name="Standard 257 2 3 5 2 2 2 2 3 5 2" xfId="41445" xr:uid="{00000000-0005-0000-0000-0000D3300000}"/>
    <cellStyle name="Standard 257 2 3 5 2 2 2 2 3 6" xfId="28946" xr:uid="{00000000-0005-0000-0000-0000D4300000}"/>
    <cellStyle name="Standard 257 2 3 5 2 2 2 2 4" xfId="3210" xr:uid="{00000000-0005-0000-0000-0000D5300000}"/>
    <cellStyle name="Standard 257 2 3 5 2 2 2 2 4 2" xfId="12032" xr:uid="{00000000-0005-0000-0000-0000D6300000}"/>
    <cellStyle name="Standard 257 2 3 5 2 2 2 2 4 2 2" xfId="25268" xr:uid="{00000000-0005-0000-0000-0000D7300000}"/>
    <cellStyle name="Standard 257 2 3 5 2 2 2 2 4 2 2 2" xfId="51740" xr:uid="{00000000-0005-0000-0000-0000D8300000}"/>
    <cellStyle name="Standard 257 2 3 5 2 2 2 2 4 2 3" xfId="38504" xr:uid="{00000000-0005-0000-0000-0000D9300000}"/>
    <cellStyle name="Standard 257 2 3 5 2 2 2 2 4 3" xfId="18651" xr:uid="{00000000-0005-0000-0000-0000DA300000}"/>
    <cellStyle name="Standard 257 2 3 5 2 2 2 2 4 3 2" xfId="45123" xr:uid="{00000000-0005-0000-0000-0000DB300000}"/>
    <cellStyle name="Standard 257 2 3 5 2 2 2 2 4 4" xfId="29682" xr:uid="{00000000-0005-0000-0000-0000DC300000}"/>
    <cellStyle name="Standard 257 2 3 5 2 2 2 2 5" xfId="5415" xr:uid="{00000000-0005-0000-0000-0000DD300000}"/>
    <cellStyle name="Standard 257 2 3 5 2 2 2 2 5 2" xfId="9825" xr:uid="{00000000-0005-0000-0000-0000DE300000}"/>
    <cellStyle name="Standard 257 2 3 5 2 2 2 2 5 2 2" xfId="23061" xr:uid="{00000000-0005-0000-0000-0000DF300000}"/>
    <cellStyle name="Standard 257 2 3 5 2 2 2 2 5 2 2 2" xfId="49533" xr:uid="{00000000-0005-0000-0000-0000E0300000}"/>
    <cellStyle name="Standard 257 2 3 5 2 2 2 2 5 2 3" xfId="36297" xr:uid="{00000000-0005-0000-0000-0000E1300000}"/>
    <cellStyle name="Standard 257 2 3 5 2 2 2 2 5 3" xfId="16444" xr:uid="{00000000-0005-0000-0000-0000E2300000}"/>
    <cellStyle name="Standard 257 2 3 5 2 2 2 2 5 3 2" xfId="42916" xr:uid="{00000000-0005-0000-0000-0000E3300000}"/>
    <cellStyle name="Standard 257 2 3 5 2 2 2 2 5 4" xfId="31887" xr:uid="{00000000-0005-0000-0000-0000E4300000}"/>
    <cellStyle name="Standard 257 2 3 5 2 2 2 2 6" xfId="7620" xr:uid="{00000000-0005-0000-0000-0000E5300000}"/>
    <cellStyle name="Standard 257 2 3 5 2 2 2 2 6 2" xfId="20856" xr:uid="{00000000-0005-0000-0000-0000E6300000}"/>
    <cellStyle name="Standard 257 2 3 5 2 2 2 2 6 2 2" xfId="47328" xr:uid="{00000000-0005-0000-0000-0000E7300000}"/>
    <cellStyle name="Standard 257 2 3 5 2 2 2 2 6 3" xfId="34092" xr:uid="{00000000-0005-0000-0000-0000E8300000}"/>
    <cellStyle name="Standard 257 2 3 5 2 2 2 2 7" xfId="14239" xr:uid="{00000000-0005-0000-0000-0000E9300000}"/>
    <cellStyle name="Standard 257 2 3 5 2 2 2 2 7 2" xfId="40711" xr:uid="{00000000-0005-0000-0000-0000EA300000}"/>
    <cellStyle name="Standard 257 2 3 5 2 2 2 2 8" xfId="27475" xr:uid="{00000000-0005-0000-0000-0000EB300000}"/>
    <cellStyle name="Standard 257 2 3 5 2 2 2 3" xfId="1371" xr:uid="{00000000-0005-0000-0000-0000EC300000}"/>
    <cellStyle name="Standard 257 2 3 5 2 2 2 3 2" xfId="4314" xr:uid="{00000000-0005-0000-0000-0000ED300000}"/>
    <cellStyle name="Standard 257 2 3 5 2 2 2 3 2 2" xfId="13136" xr:uid="{00000000-0005-0000-0000-0000EE300000}"/>
    <cellStyle name="Standard 257 2 3 5 2 2 2 3 2 2 2" xfId="26372" xr:uid="{00000000-0005-0000-0000-0000EF300000}"/>
    <cellStyle name="Standard 257 2 3 5 2 2 2 3 2 2 2 2" xfId="52844" xr:uid="{00000000-0005-0000-0000-0000F0300000}"/>
    <cellStyle name="Standard 257 2 3 5 2 2 2 3 2 2 3" xfId="39608" xr:uid="{00000000-0005-0000-0000-0000F1300000}"/>
    <cellStyle name="Standard 257 2 3 5 2 2 2 3 2 3" xfId="19755" xr:uid="{00000000-0005-0000-0000-0000F2300000}"/>
    <cellStyle name="Standard 257 2 3 5 2 2 2 3 2 3 2" xfId="46227" xr:uid="{00000000-0005-0000-0000-0000F3300000}"/>
    <cellStyle name="Standard 257 2 3 5 2 2 2 3 2 4" xfId="30786" xr:uid="{00000000-0005-0000-0000-0000F4300000}"/>
    <cellStyle name="Standard 257 2 3 5 2 2 2 3 3" xfId="5785" xr:uid="{00000000-0005-0000-0000-0000F5300000}"/>
    <cellStyle name="Standard 257 2 3 5 2 2 2 3 3 2" xfId="10195" xr:uid="{00000000-0005-0000-0000-0000F6300000}"/>
    <cellStyle name="Standard 257 2 3 5 2 2 2 3 3 2 2" xfId="23431" xr:uid="{00000000-0005-0000-0000-0000F7300000}"/>
    <cellStyle name="Standard 257 2 3 5 2 2 2 3 3 2 2 2" xfId="49903" xr:uid="{00000000-0005-0000-0000-0000F8300000}"/>
    <cellStyle name="Standard 257 2 3 5 2 2 2 3 3 2 3" xfId="36667" xr:uid="{00000000-0005-0000-0000-0000F9300000}"/>
    <cellStyle name="Standard 257 2 3 5 2 2 2 3 3 3" xfId="16814" xr:uid="{00000000-0005-0000-0000-0000FA300000}"/>
    <cellStyle name="Standard 257 2 3 5 2 2 2 3 3 3 2" xfId="43286" xr:uid="{00000000-0005-0000-0000-0000FB300000}"/>
    <cellStyle name="Standard 257 2 3 5 2 2 2 3 3 4" xfId="32257" xr:uid="{00000000-0005-0000-0000-0000FC300000}"/>
    <cellStyle name="Standard 257 2 3 5 2 2 2 3 4" xfId="8724" xr:uid="{00000000-0005-0000-0000-0000FD300000}"/>
    <cellStyle name="Standard 257 2 3 5 2 2 2 3 4 2" xfId="21960" xr:uid="{00000000-0005-0000-0000-0000FE300000}"/>
    <cellStyle name="Standard 257 2 3 5 2 2 2 3 4 2 2" xfId="48432" xr:uid="{00000000-0005-0000-0000-0000FF300000}"/>
    <cellStyle name="Standard 257 2 3 5 2 2 2 3 4 3" xfId="35196" xr:uid="{00000000-0005-0000-0000-000000310000}"/>
    <cellStyle name="Standard 257 2 3 5 2 2 2 3 5" xfId="15343" xr:uid="{00000000-0005-0000-0000-000001310000}"/>
    <cellStyle name="Standard 257 2 3 5 2 2 2 3 5 2" xfId="41815" xr:uid="{00000000-0005-0000-0000-000002310000}"/>
    <cellStyle name="Standard 257 2 3 5 2 2 2 3 6" xfId="27845" xr:uid="{00000000-0005-0000-0000-000003310000}"/>
    <cellStyle name="Standard 257 2 3 5 2 2 2 4" xfId="2107" xr:uid="{00000000-0005-0000-0000-000004310000}"/>
    <cellStyle name="Standard 257 2 3 5 2 2 2 4 2" xfId="3578" xr:uid="{00000000-0005-0000-0000-000005310000}"/>
    <cellStyle name="Standard 257 2 3 5 2 2 2 4 2 2" xfId="12400" xr:uid="{00000000-0005-0000-0000-000006310000}"/>
    <cellStyle name="Standard 257 2 3 5 2 2 2 4 2 2 2" xfId="25636" xr:uid="{00000000-0005-0000-0000-000007310000}"/>
    <cellStyle name="Standard 257 2 3 5 2 2 2 4 2 2 2 2" xfId="52108" xr:uid="{00000000-0005-0000-0000-000008310000}"/>
    <cellStyle name="Standard 257 2 3 5 2 2 2 4 2 2 3" xfId="38872" xr:uid="{00000000-0005-0000-0000-000009310000}"/>
    <cellStyle name="Standard 257 2 3 5 2 2 2 4 2 3" xfId="19019" xr:uid="{00000000-0005-0000-0000-00000A310000}"/>
    <cellStyle name="Standard 257 2 3 5 2 2 2 4 2 3 2" xfId="45491" xr:uid="{00000000-0005-0000-0000-00000B310000}"/>
    <cellStyle name="Standard 257 2 3 5 2 2 2 4 2 4" xfId="30050" xr:uid="{00000000-0005-0000-0000-00000C310000}"/>
    <cellStyle name="Standard 257 2 3 5 2 2 2 4 3" xfId="6520" xr:uid="{00000000-0005-0000-0000-00000D310000}"/>
    <cellStyle name="Standard 257 2 3 5 2 2 2 4 3 2" xfId="10930" xr:uid="{00000000-0005-0000-0000-00000E310000}"/>
    <cellStyle name="Standard 257 2 3 5 2 2 2 4 3 2 2" xfId="24166" xr:uid="{00000000-0005-0000-0000-00000F310000}"/>
    <cellStyle name="Standard 257 2 3 5 2 2 2 4 3 2 2 2" xfId="50638" xr:uid="{00000000-0005-0000-0000-000010310000}"/>
    <cellStyle name="Standard 257 2 3 5 2 2 2 4 3 2 3" xfId="37402" xr:uid="{00000000-0005-0000-0000-000011310000}"/>
    <cellStyle name="Standard 257 2 3 5 2 2 2 4 3 3" xfId="17549" xr:uid="{00000000-0005-0000-0000-000012310000}"/>
    <cellStyle name="Standard 257 2 3 5 2 2 2 4 3 3 2" xfId="44021" xr:uid="{00000000-0005-0000-0000-000013310000}"/>
    <cellStyle name="Standard 257 2 3 5 2 2 2 4 3 4" xfId="32992" xr:uid="{00000000-0005-0000-0000-000014310000}"/>
    <cellStyle name="Standard 257 2 3 5 2 2 2 4 4" xfId="7988" xr:uid="{00000000-0005-0000-0000-000015310000}"/>
    <cellStyle name="Standard 257 2 3 5 2 2 2 4 4 2" xfId="21224" xr:uid="{00000000-0005-0000-0000-000016310000}"/>
    <cellStyle name="Standard 257 2 3 5 2 2 2 4 4 2 2" xfId="47696" xr:uid="{00000000-0005-0000-0000-000017310000}"/>
    <cellStyle name="Standard 257 2 3 5 2 2 2 4 4 3" xfId="34460" xr:uid="{00000000-0005-0000-0000-000018310000}"/>
    <cellStyle name="Standard 257 2 3 5 2 2 2 4 5" xfId="14607" xr:uid="{00000000-0005-0000-0000-000019310000}"/>
    <cellStyle name="Standard 257 2 3 5 2 2 2 4 5 2" xfId="41079" xr:uid="{00000000-0005-0000-0000-00001A310000}"/>
    <cellStyle name="Standard 257 2 3 5 2 2 2 4 6" xfId="28580" xr:uid="{00000000-0005-0000-0000-00001B310000}"/>
    <cellStyle name="Standard 257 2 3 5 2 2 2 5" xfId="2844" xr:uid="{00000000-0005-0000-0000-00001C310000}"/>
    <cellStyle name="Standard 257 2 3 5 2 2 2 5 2" xfId="11666" xr:uid="{00000000-0005-0000-0000-00001D310000}"/>
    <cellStyle name="Standard 257 2 3 5 2 2 2 5 2 2" xfId="24902" xr:uid="{00000000-0005-0000-0000-00001E310000}"/>
    <cellStyle name="Standard 257 2 3 5 2 2 2 5 2 2 2" xfId="51374" xr:uid="{00000000-0005-0000-0000-00001F310000}"/>
    <cellStyle name="Standard 257 2 3 5 2 2 2 5 2 3" xfId="38138" xr:uid="{00000000-0005-0000-0000-000020310000}"/>
    <cellStyle name="Standard 257 2 3 5 2 2 2 5 3" xfId="18285" xr:uid="{00000000-0005-0000-0000-000021310000}"/>
    <cellStyle name="Standard 257 2 3 5 2 2 2 5 3 2" xfId="44757" xr:uid="{00000000-0005-0000-0000-000022310000}"/>
    <cellStyle name="Standard 257 2 3 5 2 2 2 5 4" xfId="29316" xr:uid="{00000000-0005-0000-0000-000023310000}"/>
    <cellStyle name="Standard 257 2 3 5 2 2 2 6" xfId="5049" xr:uid="{00000000-0005-0000-0000-000024310000}"/>
    <cellStyle name="Standard 257 2 3 5 2 2 2 6 2" xfId="9459" xr:uid="{00000000-0005-0000-0000-000025310000}"/>
    <cellStyle name="Standard 257 2 3 5 2 2 2 6 2 2" xfId="22695" xr:uid="{00000000-0005-0000-0000-000026310000}"/>
    <cellStyle name="Standard 257 2 3 5 2 2 2 6 2 2 2" xfId="49167" xr:uid="{00000000-0005-0000-0000-000027310000}"/>
    <cellStyle name="Standard 257 2 3 5 2 2 2 6 2 3" xfId="35931" xr:uid="{00000000-0005-0000-0000-000028310000}"/>
    <cellStyle name="Standard 257 2 3 5 2 2 2 6 3" xfId="16078" xr:uid="{00000000-0005-0000-0000-000029310000}"/>
    <cellStyle name="Standard 257 2 3 5 2 2 2 6 3 2" xfId="42550" xr:uid="{00000000-0005-0000-0000-00002A310000}"/>
    <cellStyle name="Standard 257 2 3 5 2 2 2 6 4" xfId="31521" xr:uid="{00000000-0005-0000-0000-00002B310000}"/>
    <cellStyle name="Standard 257 2 3 5 2 2 2 7" xfId="7254" xr:uid="{00000000-0005-0000-0000-00002C310000}"/>
    <cellStyle name="Standard 257 2 3 5 2 2 2 7 2" xfId="20490" xr:uid="{00000000-0005-0000-0000-00002D310000}"/>
    <cellStyle name="Standard 257 2 3 5 2 2 2 7 2 2" xfId="46962" xr:uid="{00000000-0005-0000-0000-00002E310000}"/>
    <cellStyle name="Standard 257 2 3 5 2 2 2 7 3" xfId="33726" xr:uid="{00000000-0005-0000-0000-00002F310000}"/>
    <cellStyle name="Standard 257 2 3 5 2 2 2 8" xfId="13873" xr:uid="{00000000-0005-0000-0000-000030310000}"/>
    <cellStyle name="Standard 257 2 3 5 2 2 2 8 2" xfId="40345" xr:uid="{00000000-0005-0000-0000-000031310000}"/>
    <cellStyle name="Standard 257 2 3 5 2 2 2 9" xfId="27109" xr:uid="{00000000-0005-0000-0000-000032310000}"/>
    <cellStyle name="Standard 257 2 3 5 2 2 3" xfId="816" xr:uid="{00000000-0005-0000-0000-000033310000}"/>
    <cellStyle name="Standard 257 2 3 5 2 2 3 2" xfId="1566" xr:uid="{00000000-0005-0000-0000-000034310000}"/>
    <cellStyle name="Standard 257 2 3 5 2 2 3 2 2" xfId="4509" xr:uid="{00000000-0005-0000-0000-000035310000}"/>
    <cellStyle name="Standard 257 2 3 5 2 2 3 2 2 2" xfId="13331" xr:uid="{00000000-0005-0000-0000-000036310000}"/>
    <cellStyle name="Standard 257 2 3 5 2 2 3 2 2 2 2" xfId="26567" xr:uid="{00000000-0005-0000-0000-000037310000}"/>
    <cellStyle name="Standard 257 2 3 5 2 2 3 2 2 2 2 2" xfId="53039" xr:uid="{00000000-0005-0000-0000-000038310000}"/>
    <cellStyle name="Standard 257 2 3 5 2 2 3 2 2 2 3" xfId="39803" xr:uid="{00000000-0005-0000-0000-000039310000}"/>
    <cellStyle name="Standard 257 2 3 5 2 2 3 2 2 3" xfId="19950" xr:uid="{00000000-0005-0000-0000-00003A310000}"/>
    <cellStyle name="Standard 257 2 3 5 2 2 3 2 2 3 2" xfId="46422" xr:uid="{00000000-0005-0000-0000-00003B310000}"/>
    <cellStyle name="Standard 257 2 3 5 2 2 3 2 2 4" xfId="30981" xr:uid="{00000000-0005-0000-0000-00003C310000}"/>
    <cellStyle name="Standard 257 2 3 5 2 2 3 2 3" xfId="5980" xr:uid="{00000000-0005-0000-0000-00003D310000}"/>
    <cellStyle name="Standard 257 2 3 5 2 2 3 2 3 2" xfId="10390" xr:uid="{00000000-0005-0000-0000-00003E310000}"/>
    <cellStyle name="Standard 257 2 3 5 2 2 3 2 3 2 2" xfId="23626" xr:uid="{00000000-0005-0000-0000-00003F310000}"/>
    <cellStyle name="Standard 257 2 3 5 2 2 3 2 3 2 2 2" xfId="50098" xr:uid="{00000000-0005-0000-0000-000040310000}"/>
    <cellStyle name="Standard 257 2 3 5 2 2 3 2 3 2 3" xfId="36862" xr:uid="{00000000-0005-0000-0000-000041310000}"/>
    <cellStyle name="Standard 257 2 3 5 2 2 3 2 3 3" xfId="17009" xr:uid="{00000000-0005-0000-0000-000042310000}"/>
    <cellStyle name="Standard 257 2 3 5 2 2 3 2 3 3 2" xfId="43481" xr:uid="{00000000-0005-0000-0000-000043310000}"/>
    <cellStyle name="Standard 257 2 3 5 2 2 3 2 3 4" xfId="32452" xr:uid="{00000000-0005-0000-0000-000044310000}"/>
    <cellStyle name="Standard 257 2 3 5 2 2 3 2 4" xfId="8919" xr:uid="{00000000-0005-0000-0000-000045310000}"/>
    <cellStyle name="Standard 257 2 3 5 2 2 3 2 4 2" xfId="22155" xr:uid="{00000000-0005-0000-0000-000046310000}"/>
    <cellStyle name="Standard 257 2 3 5 2 2 3 2 4 2 2" xfId="48627" xr:uid="{00000000-0005-0000-0000-000047310000}"/>
    <cellStyle name="Standard 257 2 3 5 2 2 3 2 4 3" xfId="35391" xr:uid="{00000000-0005-0000-0000-000048310000}"/>
    <cellStyle name="Standard 257 2 3 5 2 2 3 2 5" xfId="15538" xr:uid="{00000000-0005-0000-0000-000049310000}"/>
    <cellStyle name="Standard 257 2 3 5 2 2 3 2 5 2" xfId="42010" xr:uid="{00000000-0005-0000-0000-00004A310000}"/>
    <cellStyle name="Standard 257 2 3 5 2 2 3 2 6" xfId="28040" xr:uid="{00000000-0005-0000-0000-00004B310000}"/>
    <cellStyle name="Standard 257 2 3 5 2 2 3 3" xfId="2302" xr:uid="{00000000-0005-0000-0000-00004C310000}"/>
    <cellStyle name="Standard 257 2 3 5 2 2 3 3 2" xfId="3773" xr:uid="{00000000-0005-0000-0000-00004D310000}"/>
    <cellStyle name="Standard 257 2 3 5 2 2 3 3 2 2" xfId="12595" xr:uid="{00000000-0005-0000-0000-00004E310000}"/>
    <cellStyle name="Standard 257 2 3 5 2 2 3 3 2 2 2" xfId="25831" xr:uid="{00000000-0005-0000-0000-00004F310000}"/>
    <cellStyle name="Standard 257 2 3 5 2 2 3 3 2 2 2 2" xfId="52303" xr:uid="{00000000-0005-0000-0000-000050310000}"/>
    <cellStyle name="Standard 257 2 3 5 2 2 3 3 2 2 3" xfId="39067" xr:uid="{00000000-0005-0000-0000-000051310000}"/>
    <cellStyle name="Standard 257 2 3 5 2 2 3 3 2 3" xfId="19214" xr:uid="{00000000-0005-0000-0000-000052310000}"/>
    <cellStyle name="Standard 257 2 3 5 2 2 3 3 2 3 2" xfId="45686" xr:uid="{00000000-0005-0000-0000-000053310000}"/>
    <cellStyle name="Standard 257 2 3 5 2 2 3 3 2 4" xfId="30245" xr:uid="{00000000-0005-0000-0000-000054310000}"/>
    <cellStyle name="Standard 257 2 3 5 2 2 3 3 3" xfId="6715" xr:uid="{00000000-0005-0000-0000-000055310000}"/>
    <cellStyle name="Standard 257 2 3 5 2 2 3 3 3 2" xfId="11125" xr:uid="{00000000-0005-0000-0000-000056310000}"/>
    <cellStyle name="Standard 257 2 3 5 2 2 3 3 3 2 2" xfId="24361" xr:uid="{00000000-0005-0000-0000-000057310000}"/>
    <cellStyle name="Standard 257 2 3 5 2 2 3 3 3 2 2 2" xfId="50833" xr:uid="{00000000-0005-0000-0000-000058310000}"/>
    <cellStyle name="Standard 257 2 3 5 2 2 3 3 3 2 3" xfId="37597" xr:uid="{00000000-0005-0000-0000-000059310000}"/>
    <cellStyle name="Standard 257 2 3 5 2 2 3 3 3 3" xfId="17744" xr:uid="{00000000-0005-0000-0000-00005A310000}"/>
    <cellStyle name="Standard 257 2 3 5 2 2 3 3 3 3 2" xfId="44216" xr:uid="{00000000-0005-0000-0000-00005B310000}"/>
    <cellStyle name="Standard 257 2 3 5 2 2 3 3 3 4" xfId="33187" xr:uid="{00000000-0005-0000-0000-00005C310000}"/>
    <cellStyle name="Standard 257 2 3 5 2 2 3 3 4" xfId="8183" xr:uid="{00000000-0005-0000-0000-00005D310000}"/>
    <cellStyle name="Standard 257 2 3 5 2 2 3 3 4 2" xfId="21419" xr:uid="{00000000-0005-0000-0000-00005E310000}"/>
    <cellStyle name="Standard 257 2 3 5 2 2 3 3 4 2 2" xfId="47891" xr:uid="{00000000-0005-0000-0000-00005F310000}"/>
    <cellStyle name="Standard 257 2 3 5 2 2 3 3 4 3" xfId="34655" xr:uid="{00000000-0005-0000-0000-000060310000}"/>
    <cellStyle name="Standard 257 2 3 5 2 2 3 3 5" xfId="14802" xr:uid="{00000000-0005-0000-0000-000061310000}"/>
    <cellStyle name="Standard 257 2 3 5 2 2 3 3 5 2" xfId="41274" xr:uid="{00000000-0005-0000-0000-000062310000}"/>
    <cellStyle name="Standard 257 2 3 5 2 2 3 3 6" xfId="28775" xr:uid="{00000000-0005-0000-0000-000063310000}"/>
    <cellStyle name="Standard 257 2 3 5 2 2 3 4" xfId="3039" xr:uid="{00000000-0005-0000-0000-000064310000}"/>
    <cellStyle name="Standard 257 2 3 5 2 2 3 4 2" xfId="11861" xr:uid="{00000000-0005-0000-0000-000065310000}"/>
    <cellStyle name="Standard 257 2 3 5 2 2 3 4 2 2" xfId="25097" xr:uid="{00000000-0005-0000-0000-000066310000}"/>
    <cellStyle name="Standard 257 2 3 5 2 2 3 4 2 2 2" xfId="51569" xr:uid="{00000000-0005-0000-0000-000067310000}"/>
    <cellStyle name="Standard 257 2 3 5 2 2 3 4 2 3" xfId="38333" xr:uid="{00000000-0005-0000-0000-000068310000}"/>
    <cellStyle name="Standard 257 2 3 5 2 2 3 4 3" xfId="18480" xr:uid="{00000000-0005-0000-0000-000069310000}"/>
    <cellStyle name="Standard 257 2 3 5 2 2 3 4 3 2" xfId="44952" xr:uid="{00000000-0005-0000-0000-00006A310000}"/>
    <cellStyle name="Standard 257 2 3 5 2 2 3 4 4" xfId="29511" xr:uid="{00000000-0005-0000-0000-00006B310000}"/>
    <cellStyle name="Standard 257 2 3 5 2 2 3 5" xfId="5244" xr:uid="{00000000-0005-0000-0000-00006C310000}"/>
    <cellStyle name="Standard 257 2 3 5 2 2 3 5 2" xfId="9654" xr:uid="{00000000-0005-0000-0000-00006D310000}"/>
    <cellStyle name="Standard 257 2 3 5 2 2 3 5 2 2" xfId="22890" xr:uid="{00000000-0005-0000-0000-00006E310000}"/>
    <cellStyle name="Standard 257 2 3 5 2 2 3 5 2 2 2" xfId="49362" xr:uid="{00000000-0005-0000-0000-00006F310000}"/>
    <cellStyle name="Standard 257 2 3 5 2 2 3 5 2 3" xfId="36126" xr:uid="{00000000-0005-0000-0000-000070310000}"/>
    <cellStyle name="Standard 257 2 3 5 2 2 3 5 3" xfId="16273" xr:uid="{00000000-0005-0000-0000-000071310000}"/>
    <cellStyle name="Standard 257 2 3 5 2 2 3 5 3 2" xfId="42745" xr:uid="{00000000-0005-0000-0000-000072310000}"/>
    <cellStyle name="Standard 257 2 3 5 2 2 3 5 4" xfId="31716" xr:uid="{00000000-0005-0000-0000-000073310000}"/>
    <cellStyle name="Standard 257 2 3 5 2 2 3 6" xfId="7449" xr:uid="{00000000-0005-0000-0000-000074310000}"/>
    <cellStyle name="Standard 257 2 3 5 2 2 3 6 2" xfId="20685" xr:uid="{00000000-0005-0000-0000-000075310000}"/>
    <cellStyle name="Standard 257 2 3 5 2 2 3 6 2 2" xfId="47157" xr:uid="{00000000-0005-0000-0000-000076310000}"/>
    <cellStyle name="Standard 257 2 3 5 2 2 3 6 3" xfId="33921" xr:uid="{00000000-0005-0000-0000-000077310000}"/>
    <cellStyle name="Standard 257 2 3 5 2 2 3 7" xfId="14068" xr:uid="{00000000-0005-0000-0000-000078310000}"/>
    <cellStyle name="Standard 257 2 3 5 2 2 3 7 2" xfId="40540" xr:uid="{00000000-0005-0000-0000-000079310000}"/>
    <cellStyle name="Standard 257 2 3 5 2 2 3 8" xfId="27304" xr:uid="{00000000-0005-0000-0000-00007A310000}"/>
    <cellStyle name="Standard 257 2 3 5 2 2 4" xfId="1200" xr:uid="{00000000-0005-0000-0000-00007B310000}"/>
    <cellStyle name="Standard 257 2 3 5 2 2 4 2" xfId="4143" xr:uid="{00000000-0005-0000-0000-00007C310000}"/>
    <cellStyle name="Standard 257 2 3 5 2 2 4 2 2" xfId="12965" xr:uid="{00000000-0005-0000-0000-00007D310000}"/>
    <cellStyle name="Standard 257 2 3 5 2 2 4 2 2 2" xfId="26201" xr:uid="{00000000-0005-0000-0000-00007E310000}"/>
    <cellStyle name="Standard 257 2 3 5 2 2 4 2 2 2 2" xfId="52673" xr:uid="{00000000-0005-0000-0000-00007F310000}"/>
    <cellStyle name="Standard 257 2 3 5 2 2 4 2 2 3" xfId="39437" xr:uid="{00000000-0005-0000-0000-000080310000}"/>
    <cellStyle name="Standard 257 2 3 5 2 2 4 2 3" xfId="19584" xr:uid="{00000000-0005-0000-0000-000081310000}"/>
    <cellStyle name="Standard 257 2 3 5 2 2 4 2 3 2" xfId="46056" xr:uid="{00000000-0005-0000-0000-000082310000}"/>
    <cellStyle name="Standard 257 2 3 5 2 2 4 2 4" xfId="30615" xr:uid="{00000000-0005-0000-0000-000083310000}"/>
    <cellStyle name="Standard 257 2 3 5 2 2 4 3" xfId="5614" xr:uid="{00000000-0005-0000-0000-000084310000}"/>
    <cellStyle name="Standard 257 2 3 5 2 2 4 3 2" xfId="10024" xr:uid="{00000000-0005-0000-0000-000085310000}"/>
    <cellStyle name="Standard 257 2 3 5 2 2 4 3 2 2" xfId="23260" xr:uid="{00000000-0005-0000-0000-000086310000}"/>
    <cellStyle name="Standard 257 2 3 5 2 2 4 3 2 2 2" xfId="49732" xr:uid="{00000000-0005-0000-0000-000087310000}"/>
    <cellStyle name="Standard 257 2 3 5 2 2 4 3 2 3" xfId="36496" xr:uid="{00000000-0005-0000-0000-000088310000}"/>
    <cellStyle name="Standard 257 2 3 5 2 2 4 3 3" xfId="16643" xr:uid="{00000000-0005-0000-0000-000089310000}"/>
    <cellStyle name="Standard 257 2 3 5 2 2 4 3 3 2" xfId="43115" xr:uid="{00000000-0005-0000-0000-00008A310000}"/>
    <cellStyle name="Standard 257 2 3 5 2 2 4 3 4" xfId="32086" xr:uid="{00000000-0005-0000-0000-00008B310000}"/>
    <cellStyle name="Standard 257 2 3 5 2 2 4 4" xfId="8553" xr:uid="{00000000-0005-0000-0000-00008C310000}"/>
    <cellStyle name="Standard 257 2 3 5 2 2 4 4 2" xfId="21789" xr:uid="{00000000-0005-0000-0000-00008D310000}"/>
    <cellStyle name="Standard 257 2 3 5 2 2 4 4 2 2" xfId="48261" xr:uid="{00000000-0005-0000-0000-00008E310000}"/>
    <cellStyle name="Standard 257 2 3 5 2 2 4 4 3" xfId="35025" xr:uid="{00000000-0005-0000-0000-00008F310000}"/>
    <cellStyle name="Standard 257 2 3 5 2 2 4 5" xfId="15172" xr:uid="{00000000-0005-0000-0000-000090310000}"/>
    <cellStyle name="Standard 257 2 3 5 2 2 4 5 2" xfId="41644" xr:uid="{00000000-0005-0000-0000-000091310000}"/>
    <cellStyle name="Standard 257 2 3 5 2 2 4 6" xfId="27674" xr:uid="{00000000-0005-0000-0000-000092310000}"/>
    <cellStyle name="Standard 257 2 3 5 2 2 5" xfId="1936" xr:uid="{00000000-0005-0000-0000-000093310000}"/>
    <cellStyle name="Standard 257 2 3 5 2 2 5 2" xfId="3407" xr:uid="{00000000-0005-0000-0000-000094310000}"/>
    <cellStyle name="Standard 257 2 3 5 2 2 5 2 2" xfId="12229" xr:uid="{00000000-0005-0000-0000-000095310000}"/>
    <cellStyle name="Standard 257 2 3 5 2 2 5 2 2 2" xfId="25465" xr:uid="{00000000-0005-0000-0000-000096310000}"/>
    <cellStyle name="Standard 257 2 3 5 2 2 5 2 2 2 2" xfId="51937" xr:uid="{00000000-0005-0000-0000-000097310000}"/>
    <cellStyle name="Standard 257 2 3 5 2 2 5 2 2 3" xfId="38701" xr:uid="{00000000-0005-0000-0000-000098310000}"/>
    <cellStyle name="Standard 257 2 3 5 2 2 5 2 3" xfId="18848" xr:uid="{00000000-0005-0000-0000-000099310000}"/>
    <cellStyle name="Standard 257 2 3 5 2 2 5 2 3 2" xfId="45320" xr:uid="{00000000-0005-0000-0000-00009A310000}"/>
    <cellStyle name="Standard 257 2 3 5 2 2 5 2 4" xfId="29879" xr:uid="{00000000-0005-0000-0000-00009B310000}"/>
    <cellStyle name="Standard 257 2 3 5 2 2 5 3" xfId="6349" xr:uid="{00000000-0005-0000-0000-00009C310000}"/>
    <cellStyle name="Standard 257 2 3 5 2 2 5 3 2" xfId="10759" xr:uid="{00000000-0005-0000-0000-00009D310000}"/>
    <cellStyle name="Standard 257 2 3 5 2 2 5 3 2 2" xfId="23995" xr:uid="{00000000-0005-0000-0000-00009E310000}"/>
    <cellStyle name="Standard 257 2 3 5 2 2 5 3 2 2 2" xfId="50467" xr:uid="{00000000-0005-0000-0000-00009F310000}"/>
    <cellStyle name="Standard 257 2 3 5 2 2 5 3 2 3" xfId="37231" xr:uid="{00000000-0005-0000-0000-0000A0310000}"/>
    <cellStyle name="Standard 257 2 3 5 2 2 5 3 3" xfId="17378" xr:uid="{00000000-0005-0000-0000-0000A1310000}"/>
    <cellStyle name="Standard 257 2 3 5 2 2 5 3 3 2" xfId="43850" xr:uid="{00000000-0005-0000-0000-0000A2310000}"/>
    <cellStyle name="Standard 257 2 3 5 2 2 5 3 4" xfId="32821" xr:uid="{00000000-0005-0000-0000-0000A3310000}"/>
    <cellStyle name="Standard 257 2 3 5 2 2 5 4" xfId="7817" xr:uid="{00000000-0005-0000-0000-0000A4310000}"/>
    <cellStyle name="Standard 257 2 3 5 2 2 5 4 2" xfId="21053" xr:uid="{00000000-0005-0000-0000-0000A5310000}"/>
    <cellStyle name="Standard 257 2 3 5 2 2 5 4 2 2" xfId="47525" xr:uid="{00000000-0005-0000-0000-0000A6310000}"/>
    <cellStyle name="Standard 257 2 3 5 2 2 5 4 3" xfId="34289" xr:uid="{00000000-0005-0000-0000-0000A7310000}"/>
    <cellStyle name="Standard 257 2 3 5 2 2 5 5" xfId="14436" xr:uid="{00000000-0005-0000-0000-0000A8310000}"/>
    <cellStyle name="Standard 257 2 3 5 2 2 5 5 2" xfId="40908" xr:uid="{00000000-0005-0000-0000-0000A9310000}"/>
    <cellStyle name="Standard 257 2 3 5 2 2 5 6" xfId="28409" xr:uid="{00000000-0005-0000-0000-0000AA310000}"/>
    <cellStyle name="Standard 257 2 3 5 2 2 6" xfId="2673" xr:uid="{00000000-0005-0000-0000-0000AB310000}"/>
    <cellStyle name="Standard 257 2 3 5 2 2 6 2" xfId="11495" xr:uid="{00000000-0005-0000-0000-0000AC310000}"/>
    <cellStyle name="Standard 257 2 3 5 2 2 6 2 2" xfId="24731" xr:uid="{00000000-0005-0000-0000-0000AD310000}"/>
    <cellStyle name="Standard 257 2 3 5 2 2 6 2 2 2" xfId="51203" xr:uid="{00000000-0005-0000-0000-0000AE310000}"/>
    <cellStyle name="Standard 257 2 3 5 2 2 6 2 3" xfId="37967" xr:uid="{00000000-0005-0000-0000-0000AF310000}"/>
    <cellStyle name="Standard 257 2 3 5 2 2 6 3" xfId="18114" xr:uid="{00000000-0005-0000-0000-0000B0310000}"/>
    <cellStyle name="Standard 257 2 3 5 2 2 6 3 2" xfId="44586" xr:uid="{00000000-0005-0000-0000-0000B1310000}"/>
    <cellStyle name="Standard 257 2 3 5 2 2 6 4" xfId="29145" xr:uid="{00000000-0005-0000-0000-0000B2310000}"/>
    <cellStyle name="Standard 257 2 3 5 2 2 7" xfId="4878" xr:uid="{00000000-0005-0000-0000-0000B3310000}"/>
    <cellStyle name="Standard 257 2 3 5 2 2 7 2" xfId="9288" xr:uid="{00000000-0005-0000-0000-0000B4310000}"/>
    <cellStyle name="Standard 257 2 3 5 2 2 7 2 2" xfId="22524" xr:uid="{00000000-0005-0000-0000-0000B5310000}"/>
    <cellStyle name="Standard 257 2 3 5 2 2 7 2 2 2" xfId="48996" xr:uid="{00000000-0005-0000-0000-0000B6310000}"/>
    <cellStyle name="Standard 257 2 3 5 2 2 7 2 3" xfId="35760" xr:uid="{00000000-0005-0000-0000-0000B7310000}"/>
    <cellStyle name="Standard 257 2 3 5 2 2 7 3" xfId="15907" xr:uid="{00000000-0005-0000-0000-0000B8310000}"/>
    <cellStyle name="Standard 257 2 3 5 2 2 7 3 2" xfId="42379" xr:uid="{00000000-0005-0000-0000-0000B9310000}"/>
    <cellStyle name="Standard 257 2 3 5 2 2 7 4" xfId="31350" xr:uid="{00000000-0005-0000-0000-0000BA310000}"/>
    <cellStyle name="Standard 257 2 3 5 2 2 8" xfId="7083" xr:uid="{00000000-0005-0000-0000-0000BB310000}"/>
    <cellStyle name="Standard 257 2 3 5 2 2 8 2" xfId="20319" xr:uid="{00000000-0005-0000-0000-0000BC310000}"/>
    <cellStyle name="Standard 257 2 3 5 2 2 8 2 2" xfId="46791" xr:uid="{00000000-0005-0000-0000-0000BD310000}"/>
    <cellStyle name="Standard 257 2 3 5 2 2 8 3" xfId="33555" xr:uid="{00000000-0005-0000-0000-0000BE310000}"/>
    <cellStyle name="Standard 257 2 3 5 2 2 9" xfId="13702" xr:uid="{00000000-0005-0000-0000-0000BF310000}"/>
    <cellStyle name="Standard 257 2 3 5 2 2 9 2" xfId="40174" xr:uid="{00000000-0005-0000-0000-0000C0310000}"/>
    <cellStyle name="Standard 257 2 3 5 2 3" xfId="518" xr:uid="{00000000-0005-0000-0000-0000C1310000}"/>
    <cellStyle name="Standard 257 2 3 5 2 3 2" xfId="907" xr:uid="{00000000-0005-0000-0000-0000C2310000}"/>
    <cellStyle name="Standard 257 2 3 5 2 3 2 2" xfId="1656" xr:uid="{00000000-0005-0000-0000-0000C3310000}"/>
    <cellStyle name="Standard 257 2 3 5 2 3 2 2 2" xfId="4599" xr:uid="{00000000-0005-0000-0000-0000C4310000}"/>
    <cellStyle name="Standard 257 2 3 5 2 3 2 2 2 2" xfId="13421" xr:uid="{00000000-0005-0000-0000-0000C5310000}"/>
    <cellStyle name="Standard 257 2 3 5 2 3 2 2 2 2 2" xfId="26657" xr:uid="{00000000-0005-0000-0000-0000C6310000}"/>
    <cellStyle name="Standard 257 2 3 5 2 3 2 2 2 2 2 2" xfId="53129" xr:uid="{00000000-0005-0000-0000-0000C7310000}"/>
    <cellStyle name="Standard 257 2 3 5 2 3 2 2 2 2 3" xfId="39893" xr:uid="{00000000-0005-0000-0000-0000C8310000}"/>
    <cellStyle name="Standard 257 2 3 5 2 3 2 2 2 3" xfId="20040" xr:uid="{00000000-0005-0000-0000-0000C9310000}"/>
    <cellStyle name="Standard 257 2 3 5 2 3 2 2 2 3 2" xfId="46512" xr:uid="{00000000-0005-0000-0000-0000CA310000}"/>
    <cellStyle name="Standard 257 2 3 5 2 3 2 2 2 4" xfId="31071" xr:uid="{00000000-0005-0000-0000-0000CB310000}"/>
    <cellStyle name="Standard 257 2 3 5 2 3 2 2 3" xfId="6070" xr:uid="{00000000-0005-0000-0000-0000CC310000}"/>
    <cellStyle name="Standard 257 2 3 5 2 3 2 2 3 2" xfId="10480" xr:uid="{00000000-0005-0000-0000-0000CD310000}"/>
    <cellStyle name="Standard 257 2 3 5 2 3 2 2 3 2 2" xfId="23716" xr:uid="{00000000-0005-0000-0000-0000CE310000}"/>
    <cellStyle name="Standard 257 2 3 5 2 3 2 2 3 2 2 2" xfId="50188" xr:uid="{00000000-0005-0000-0000-0000CF310000}"/>
    <cellStyle name="Standard 257 2 3 5 2 3 2 2 3 2 3" xfId="36952" xr:uid="{00000000-0005-0000-0000-0000D0310000}"/>
    <cellStyle name="Standard 257 2 3 5 2 3 2 2 3 3" xfId="17099" xr:uid="{00000000-0005-0000-0000-0000D1310000}"/>
    <cellStyle name="Standard 257 2 3 5 2 3 2 2 3 3 2" xfId="43571" xr:uid="{00000000-0005-0000-0000-0000D2310000}"/>
    <cellStyle name="Standard 257 2 3 5 2 3 2 2 3 4" xfId="32542" xr:uid="{00000000-0005-0000-0000-0000D3310000}"/>
    <cellStyle name="Standard 257 2 3 5 2 3 2 2 4" xfId="9009" xr:uid="{00000000-0005-0000-0000-0000D4310000}"/>
    <cellStyle name="Standard 257 2 3 5 2 3 2 2 4 2" xfId="22245" xr:uid="{00000000-0005-0000-0000-0000D5310000}"/>
    <cellStyle name="Standard 257 2 3 5 2 3 2 2 4 2 2" xfId="48717" xr:uid="{00000000-0005-0000-0000-0000D6310000}"/>
    <cellStyle name="Standard 257 2 3 5 2 3 2 2 4 3" xfId="35481" xr:uid="{00000000-0005-0000-0000-0000D7310000}"/>
    <cellStyle name="Standard 257 2 3 5 2 3 2 2 5" xfId="15628" xr:uid="{00000000-0005-0000-0000-0000D8310000}"/>
    <cellStyle name="Standard 257 2 3 5 2 3 2 2 5 2" xfId="42100" xr:uid="{00000000-0005-0000-0000-0000D9310000}"/>
    <cellStyle name="Standard 257 2 3 5 2 3 2 2 6" xfId="28130" xr:uid="{00000000-0005-0000-0000-0000DA310000}"/>
    <cellStyle name="Standard 257 2 3 5 2 3 2 3" xfId="2392" xr:uid="{00000000-0005-0000-0000-0000DB310000}"/>
    <cellStyle name="Standard 257 2 3 5 2 3 2 3 2" xfId="3863" xr:uid="{00000000-0005-0000-0000-0000DC310000}"/>
    <cellStyle name="Standard 257 2 3 5 2 3 2 3 2 2" xfId="12685" xr:uid="{00000000-0005-0000-0000-0000DD310000}"/>
    <cellStyle name="Standard 257 2 3 5 2 3 2 3 2 2 2" xfId="25921" xr:uid="{00000000-0005-0000-0000-0000DE310000}"/>
    <cellStyle name="Standard 257 2 3 5 2 3 2 3 2 2 2 2" xfId="52393" xr:uid="{00000000-0005-0000-0000-0000DF310000}"/>
    <cellStyle name="Standard 257 2 3 5 2 3 2 3 2 2 3" xfId="39157" xr:uid="{00000000-0005-0000-0000-0000E0310000}"/>
    <cellStyle name="Standard 257 2 3 5 2 3 2 3 2 3" xfId="19304" xr:uid="{00000000-0005-0000-0000-0000E1310000}"/>
    <cellStyle name="Standard 257 2 3 5 2 3 2 3 2 3 2" xfId="45776" xr:uid="{00000000-0005-0000-0000-0000E2310000}"/>
    <cellStyle name="Standard 257 2 3 5 2 3 2 3 2 4" xfId="30335" xr:uid="{00000000-0005-0000-0000-0000E3310000}"/>
    <cellStyle name="Standard 257 2 3 5 2 3 2 3 3" xfId="6805" xr:uid="{00000000-0005-0000-0000-0000E4310000}"/>
    <cellStyle name="Standard 257 2 3 5 2 3 2 3 3 2" xfId="11215" xr:uid="{00000000-0005-0000-0000-0000E5310000}"/>
    <cellStyle name="Standard 257 2 3 5 2 3 2 3 3 2 2" xfId="24451" xr:uid="{00000000-0005-0000-0000-0000E6310000}"/>
    <cellStyle name="Standard 257 2 3 5 2 3 2 3 3 2 2 2" xfId="50923" xr:uid="{00000000-0005-0000-0000-0000E7310000}"/>
    <cellStyle name="Standard 257 2 3 5 2 3 2 3 3 2 3" xfId="37687" xr:uid="{00000000-0005-0000-0000-0000E8310000}"/>
    <cellStyle name="Standard 257 2 3 5 2 3 2 3 3 3" xfId="17834" xr:uid="{00000000-0005-0000-0000-0000E9310000}"/>
    <cellStyle name="Standard 257 2 3 5 2 3 2 3 3 3 2" xfId="44306" xr:uid="{00000000-0005-0000-0000-0000EA310000}"/>
    <cellStyle name="Standard 257 2 3 5 2 3 2 3 3 4" xfId="33277" xr:uid="{00000000-0005-0000-0000-0000EB310000}"/>
    <cellStyle name="Standard 257 2 3 5 2 3 2 3 4" xfId="8273" xr:uid="{00000000-0005-0000-0000-0000EC310000}"/>
    <cellStyle name="Standard 257 2 3 5 2 3 2 3 4 2" xfId="21509" xr:uid="{00000000-0005-0000-0000-0000ED310000}"/>
    <cellStyle name="Standard 257 2 3 5 2 3 2 3 4 2 2" xfId="47981" xr:uid="{00000000-0005-0000-0000-0000EE310000}"/>
    <cellStyle name="Standard 257 2 3 5 2 3 2 3 4 3" xfId="34745" xr:uid="{00000000-0005-0000-0000-0000EF310000}"/>
    <cellStyle name="Standard 257 2 3 5 2 3 2 3 5" xfId="14892" xr:uid="{00000000-0005-0000-0000-0000F0310000}"/>
    <cellStyle name="Standard 257 2 3 5 2 3 2 3 5 2" xfId="41364" xr:uid="{00000000-0005-0000-0000-0000F1310000}"/>
    <cellStyle name="Standard 257 2 3 5 2 3 2 3 6" xfId="28865" xr:uid="{00000000-0005-0000-0000-0000F2310000}"/>
    <cellStyle name="Standard 257 2 3 5 2 3 2 4" xfId="3129" xr:uid="{00000000-0005-0000-0000-0000F3310000}"/>
    <cellStyle name="Standard 257 2 3 5 2 3 2 4 2" xfId="11951" xr:uid="{00000000-0005-0000-0000-0000F4310000}"/>
    <cellStyle name="Standard 257 2 3 5 2 3 2 4 2 2" xfId="25187" xr:uid="{00000000-0005-0000-0000-0000F5310000}"/>
    <cellStyle name="Standard 257 2 3 5 2 3 2 4 2 2 2" xfId="51659" xr:uid="{00000000-0005-0000-0000-0000F6310000}"/>
    <cellStyle name="Standard 257 2 3 5 2 3 2 4 2 3" xfId="38423" xr:uid="{00000000-0005-0000-0000-0000F7310000}"/>
    <cellStyle name="Standard 257 2 3 5 2 3 2 4 3" xfId="18570" xr:uid="{00000000-0005-0000-0000-0000F8310000}"/>
    <cellStyle name="Standard 257 2 3 5 2 3 2 4 3 2" xfId="45042" xr:uid="{00000000-0005-0000-0000-0000F9310000}"/>
    <cellStyle name="Standard 257 2 3 5 2 3 2 4 4" xfId="29601" xr:uid="{00000000-0005-0000-0000-0000FA310000}"/>
    <cellStyle name="Standard 257 2 3 5 2 3 2 5" xfId="5334" xr:uid="{00000000-0005-0000-0000-0000FB310000}"/>
    <cellStyle name="Standard 257 2 3 5 2 3 2 5 2" xfId="9744" xr:uid="{00000000-0005-0000-0000-0000FC310000}"/>
    <cellStyle name="Standard 257 2 3 5 2 3 2 5 2 2" xfId="22980" xr:uid="{00000000-0005-0000-0000-0000FD310000}"/>
    <cellStyle name="Standard 257 2 3 5 2 3 2 5 2 2 2" xfId="49452" xr:uid="{00000000-0005-0000-0000-0000FE310000}"/>
    <cellStyle name="Standard 257 2 3 5 2 3 2 5 2 3" xfId="36216" xr:uid="{00000000-0005-0000-0000-0000FF310000}"/>
    <cellStyle name="Standard 257 2 3 5 2 3 2 5 3" xfId="16363" xr:uid="{00000000-0005-0000-0000-000000320000}"/>
    <cellStyle name="Standard 257 2 3 5 2 3 2 5 3 2" xfId="42835" xr:uid="{00000000-0005-0000-0000-000001320000}"/>
    <cellStyle name="Standard 257 2 3 5 2 3 2 5 4" xfId="31806" xr:uid="{00000000-0005-0000-0000-000002320000}"/>
    <cellStyle name="Standard 257 2 3 5 2 3 2 6" xfId="7539" xr:uid="{00000000-0005-0000-0000-000003320000}"/>
    <cellStyle name="Standard 257 2 3 5 2 3 2 6 2" xfId="20775" xr:uid="{00000000-0005-0000-0000-000004320000}"/>
    <cellStyle name="Standard 257 2 3 5 2 3 2 6 2 2" xfId="47247" xr:uid="{00000000-0005-0000-0000-000005320000}"/>
    <cellStyle name="Standard 257 2 3 5 2 3 2 6 3" xfId="34011" xr:uid="{00000000-0005-0000-0000-000006320000}"/>
    <cellStyle name="Standard 257 2 3 5 2 3 2 7" xfId="14158" xr:uid="{00000000-0005-0000-0000-000007320000}"/>
    <cellStyle name="Standard 257 2 3 5 2 3 2 7 2" xfId="40630" xr:uid="{00000000-0005-0000-0000-000008320000}"/>
    <cellStyle name="Standard 257 2 3 5 2 3 2 8" xfId="27394" xr:uid="{00000000-0005-0000-0000-000009320000}"/>
    <cellStyle name="Standard 257 2 3 5 2 3 3" xfId="1290" xr:uid="{00000000-0005-0000-0000-00000A320000}"/>
    <cellStyle name="Standard 257 2 3 5 2 3 3 2" xfId="4233" xr:uid="{00000000-0005-0000-0000-00000B320000}"/>
    <cellStyle name="Standard 257 2 3 5 2 3 3 2 2" xfId="13055" xr:uid="{00000000-0005-0000-0000-00000C320000}"/>
    <cellStyle name="Standard 257 2 3 5 2 3 3 2 2 2" xfId="26291" xr:uid="{00000000-0005-0000-0000-00000D320000}"/>
    <cellStyle name="Standard 257 2 3 5 2 3 3 2 2 2 2" xfId="52763" xr:uid="{00000000-0005-0000-0000-00000E320000}"/>
    <cellStyle name="Standard 257 2 3 5 2 3 3 2 2 3" xfId="39527" xr:uid="{00000000-0005-0000-0000-00000F320000}"/>
    <cellStyle name="Standard 257 2 3 5 2 3 3 2 3" xfId="19674" xr:uid="{00000000-0005-0000-0000-000010320000}"/>
    <cellStyle name="Standard 257 2 3 5 2 3 3 2 3 2" xfId="46146" xr:uid="{00000000-0005-0000-0000-000011320000}"/>
    <cellStyle name="Standard 257 2 3 5 2 3 3 2 4" xfId="30705" xr:uid="{00000000-0005-0000-0000-000012320000}"/>
    <cellStyle name="Standard 257 2 3 5 2 3 3 3" xfId="5704" xr:uid="{00000000-0005-0000-0000-000013320000}"/>
    <cellStyle name="Standard 257 2 3 5 2 3 3 3 2" xfId="10114" xr:uid="{00000000-0005-0000-0000-000014320000}"/>
    <cellStyle name="Standard 257 2 3 5 2 3 3 3 2 2" xfId="23350" xr:uid="{00000000-0005-0000-0000-000015320000}"/>
    <cellStyle name="Standard 257 2 3 5 2 3 3 3 2 2 2" xfId="49822" xr:uid="{00000000-0005-0000-0000-000016320000}"/>
    <cellStyle name="Standard 257 2 3 5 2 3 3 3 2 3" xfId="36586" xr:uid="{00000000-0005-0000-0000-000017320000}"/>
    <cellStyle name="Standard 257 2 3 5 2 3 3 3 3" xfId="16733" xr:uid="{00000000-0005-0000-0000-000018320000}"/>
    <cellStyle name="Standard 257 2 3 5 2 3 3 3 3 2" xfId="43205" xr:uid="{00000000-0005-0000-0000-000019320000}"/>
    <cellStyle name="Standard 257 2 3 5 2 3 3 3 4" xfId="32176" xr:uid="{00000000-0005-0000-0000-00001A320000}"/>
    <cellStyle name="Standard 257 2 3 5 2 3 3 4" xfId="8643" xr:uid="{00000000-0005-0000-0000-00001B320000}"/>
    <cellStyle name="Standard 257 2 3 5 2 3 3 4 2" xfId="21879" xr:uid="{00000000-0005-0000-0000-00001C320000}"/>
    <cellStyle name="Standard 257 2 3 5 2 3 3 4 2 2" xfId="48351" xr:uid="{00000000-0005-0000-0000-00001D320000}"/>
    <cellStyle name="Standard 257 2 3 5 2 3 3 4 3" xfId="35115" xr:uid="{00000000-0005-0000-0000-00001E320000}"/>
    <cellStyle name="Standard 257 2 3 5 2 3 3 5" xfId="15262" xr:uid="{00000000-0005-0000-0000-00001F320000}"/>
    <cellStyle name="Standard 257 2 3 5 2 3 3 5 2" xfId="41734" xr:uid="{00000000-0005-0000-0000-000020320000}"/>
    <cellStyle name="Standard 257 2 3 5 2 3 3 6" xfId="27764" xr:uid="{00000000-0005-0000-0000-000021320000}"/>
    <cellStyle name="Standard 257 2 3 5 2 3 4" xfId="2026" xr:uid="{00000000-0005-0000-0000-000022320000}"/>
    <cellStyle name="Standard 257 2 3 5 2 3 4 2" xfId="3497" xr:uid="{00000000-0005-0000-0000-000023320000}"/>
    <cellStyle name="Standard 257 2 3 5 2 3 4 2 2" xfId="12319" xr:uid="{00000000-0005-0000-0000-000024320000}"/>
    <cellStyle name="Standard 257 2 3 5 2 3 4 2 2 2" xfId="25555" xr:uid="{00000000-0005-0000-0000-000025320000}"/>
    <cellStyle name="Standard 257 2 3 5 2 3 4 2 2 2 2" xfId="52027" xr:uid="{00000000-0005-0000-0000-000026320000}"/>
    <cellStyle name="Standard 257 2 3 5 2 3 4 2 2 3" xfId="38791" xr:uid="{00000000-0005-0000-0000-000027320000}"/>
    <cellStyle name="Standard 257 2 3 5 2 3 4 2 3" xfId="18938" xr:uid="{00000000-0005-0000-0000-000028320000}"/>
    <cellStyle name="Standard 257 2 3 5 2 3 4 2 3 2" xfId="45410" xr:uid="{00000000-0005-0000-0000-000029320000}"/>
    <cellStyle name="Standard 257 2 3 5 2 3 4 2 4" xfId="29969" xr:uid="{00000000-0005-0000-0000-00002A320000}"/>
    <cellStyle name="Standard 257 2 3 5 2 3 4 3" xfId="6439" xr:uid="{00000000-0005-0000-0000-00002B320000}"/>
    <cellStyle name="Standard 257 2 3 5 2 3 4 3 2" xfId="10849" xr:uid="{00000000-0005-0000-0000-00002C320000}"/>
    <cellStyle name="Standard 257 2 3 5 2 3 4 3 2 2" xfId="24085" xr:uid="{00000000-0005-0000-0000-00002D320000}"/>
    <cellStyle name="Standard 257 2 3 5 2 3 4 3 2 2 2" xfId="50557" xr:uid="{00000000-0005-0000-0000-00002E320000}"/>
    <cellStyle name="Standard 257 2 3 5 2 3 4 3 2 3" xfId="37321" xr:uid="{00000000-0005-0000-0000-00002F320000}"/>
    <cellStyle name="Standard 257 2 3 5 2 3 4 3 3" xfId="17468" xr:uid="{00000000-0005-0000-0000-000030320000}"/>
    <cellStyle name="Standard 257 2 3 5 2 3 4 3 3 2" xfId="43940" xr:uid="{00000000-0005-0000-0000-000031320000}"/>
    <cellStyle name="Standard 257 2 3 5 2 3 4 3 4" xfId="32911" xr:uid="{00000000-0005-0000-0000-000032320000}"/>
    <cellStyle name="Standard 257 2 3 5 2 3 4 4" xfId="7907" xr:uid="{00000000-0005-0000-0000-000033320000}"/>
    <cellStyle name="Standard 257 2 3 5 2 3 4 4 2" xfId="21143" xr:uid="{00000000-0005-0000-0000-000034320000}"/>
    <cellStyle name="Standard 257 2 3 5 2 3 4 4 2 2" xfId="47615" xr:uid="{00000000-0005-0000-0000-000035320000}"/>
    <cellStyle name="Standard 257 2 3 5 2 3 4 4 3" xfId="34379" xr:uid="{00000000-0005-0000-0000-000036320000}"/>
    <cellStyle name="Standard 257 2 3 5 2 3 4 5" xfId="14526" xr:uid="{00000000-0005-0000-0000-000037320000}"/>
    <cellStyle name="Standard 257 2 3 5 2 3 4 5 2" xfId="40998" xr:uid="{00000000-0005-0000-0000-000038320000}"/>
    <cellStyle name="Standard 257 2 3 5 2 3 4 6" xfId="28499" xr:uid="{00000000-0005-0000-0000-000039320000}"/>
    <cellStyle name="Standard 257 2 3 5 2 3 5" xfId="2763" xr:uid="{00000000-0005-0000-0000-00003A320000}"/>
    <cellStyle name="Standard 257 2 3 5 2 3 5 2" xfId="11585" xr:uid="{00000000-0005-0000-0000-00003B320000}"/>
    <cellStyle name="Standard 257 2 3 5 2 3 5 2 2" xfId="24821" xr:uid="{00000000-0005-0000-0000-00003C320000}"/>
    <cellStyle name="Standard 257 2 3 5 2 3 5 2 2 2" xfId="51293" xr:uid="{00000000-0005-0000-0000-00003D320000}"/>
    <cellStyle name="Standard 257 2 3 5 2 3 5 2 3" xfId="38057" xr:uid="{00000000-0005-0000-0000-00003E320000}"/>
    <cellStyle name="Standard 257 2 3 5 2 3 5 3" xfId="18204" xr:uid="{00000000-0005-0000-0000-00003F320000}"/>
    <cellStyle name="Standard 257 2 3 5 2 3 5 3 2" xfId="44676" xr:uid="{00000000-0005-0000-0000-000040320000}"/>
    <cellStyle name="Standard 257 2 3 5 2 3 5 4" xfId="29235" xr:uid="{00000000-0005-0000-0000-000041320000}"/>
    <cellStyle name="Standard 257 2 3 5 2 3 6" xfId="4968" xr:uid="{00000000-0005-0000-0000-000042320000}"/>
    <cellStyle name="Standard 257 2 3 5 2 3 6 2" xfId="9378" xr:uid="{00000000-0005-0000-0000-000043320000}"/>
    <cellStyle name="Standard 257 2 3 5 2 3 6 2 2" xfId="22614" xr:uid="{00000000-0005-0000-0000-000044320000}"/>
    <cellStyle name="Standard 257 2 3 5 2 3 6 2 2 2" xfId="49086" xr:uid="{00000000-0005-0000-0000-000045320000}"/>
    <cellStyle name="Standard 257 2 3 5 2 3 6 2 3" xfId="35850" xr:uid="{00000000-0005-0000-0000-000046320000}"/>
    <cellStyle name="Standard 257 2 3 5 2 3 6 3" xfId="15997" xr:uid="{00000000-0005-0000-0000-000047320000}"/>
    <cellStyle name="Standard 257 2 3 5 2 3 6 3 2" xfId="42469" xr:uid="{00000000-0005-0000-0000-000048320000}"/>
    <cellStyle name="Standard 257 2 3 5 2 3 6 4" xfId="31440" xr:uid="{00000000-0005-0000-0000-000049320000}"/>
    <cellStyle name="Standard 257 2 3 5 2 3 7" xfId="7173" xr:uid="{00000000-0005-0000-0000-00004A320000}"/>
    <cellStyle name="Standard 257 2 3 5 2 3 7 2" xfId="20409" xr:uid="{00000000-0005-0000-0000-00004B320000}"/>
    <cellStyle name="Standard 257 2 3 5 2 3 7 2 2" xfId="46881" xr:uid="{00000000-0005-0000-0000-00004C320000}"/>
    <cellStyle name="Standard 257 2 3 5 2 3 7 3" xfId="33645" xr:uid="{00000000-0005-0000-0000-00004D320000}"/>
    <cellStyle name="Standard 257 2 3 5 2 3 8" xfId="13792" xr:uid="{00000000-0005-0000-0000-00004E320000}"/>
    <cellStyle name="Standard 257 2 3 5 2 3 8 2" xfId="40264" xr:uid="{00000000-0005-0000-0000-00004F320000}"/>
    <cellStyle name="Standard 257 2 3 5 2 3 9" xfId="27028" xr:uid="{00000000-0005-0000-0000-000050320000}"/>
    <cellStyle name="Standard 257 2 3 5 2 4" xfId="735" xr:uid="{00000000-0005-0000-0000-000051320000}"/>
    <cellStyle name="Standard 257 2 3 5 2 4 2" xfId="1485" xr:uid="{00000000-0005-0000-0000-000052320000}"/>
    <cellStyle name="Standard 257 2 3 5 2 4 2 2" xfId="4428" xr:uid="{00000000-0005-0000-0000-000053320000}"/>
    <cellStyle name="Standard 257 2 3 5 2 4 2 2 2" xfId="13250" xr:uid="{00000000-0005-0000-0000-000054320000}"/>
    <cellStyle name="Standard 257 2 3 5 2 4 2 2 2 2" xfId="26486" xr:uid="{00000000-0005-0000-0000-000055320000}"/>
    <cellStyle name="Standard 257 2 3 5 2 4 2 2 2 2 2" xfId="52958" xr:uid="{00000000-0005-0000-0000-000056320000}"/>
    <cellStyle name="Standard 257 2 3 5 2 4 2 2 2 3" xfId="39722" xr:uid="{00000000-0005-0000-0000-000057320000}"/>
    <cellStyle name="Standard 257 2 3 5 2 4 2 2 3" xfId="19869" xr:uid="{00000000-0005-0000-0000-000058320000}"/>
    <cellStyle name="Standard 257 2 3 5 2 4 2 2 3 2" xfId="46341" xr:uid="{00000000-0005-0000-0000-000059320000}"/>
    <cellStyle name="Standard 257 2 3 5 2 4 2 2 4" xfId="30900" xr:uid="{00000000-0005-0000-0000-00005A320000}"/>
    <cellStyle name="Standard 257 2 3 5 2 4 2 3" xfId="5899" xr:uid="{00000000-0005-0000-0000-00005B320000}"/>
    <cellStyle name="Standard 257 2 3 5 2 4 2 3 2" xfId="10309" xr:uid="{00000000-0005-0000-0000-00005C320000}"/>
    <cellStyle name="Standard 257 2 3 5 2 4 2 3 2 2" xfId="23545" xr:uid="{00000000-0005-0000-0000-00005D320000}"/>
    <cellStyle name="Standard 257 2 3 5 2 4 2 3 2 2 2" xfId="50017" xr:uid="{00000000-0005-0000-0000-00005E320000}"/>
    <cellStyle name="Standard 257 2 3 5 2 4 2 3 2 3" xfId="36781" xr:uid="{00000000-0005-0000-0000-00005F320000}"/>
    <cellStyle name="Standard 257 2 3 5 2 4 2 3 3" xfId="16928" xr:uid="{00000000-0005-0000-0000-000060320000}"/>
    <cellStyle name="Standard 257 2 3 5 2 4 2 3 3 2" xfId="43400" xr:uid="{00000000-0005-0000-0000-000061320000}"/>
    <cellStyle name="Standard 257 2 3 5 2 4 2 3 4" xfId="32371" xr:uid="{00000000-0005-0000-0000-000062320000}"/>
    <cellStyle name="Standard 257 2 3 5 2 4 2 4" xfId="8838" xr:uid="{00000000-0005-0000-0000-000063320000}"/>
    <cellStyle name="Standard 257 2 3 5 2 4 2 4 2" xfId="22074" xr:uid="{00000000-0005-0000-0000-000064320000}"/>
    <cellStyle name="Standard 257 2 3 5 2 4 2 4 2 2" xfId="48546" xr:uid="{00000000-0005-0000-0000-000065320000}"/>
    <cellStyle name="Standard 257 2 3 5 2 4 2 4 3" xfId="35310" xr:uid="{00000000-0005-0000-0000-000066320000}"/>
    <cellStyle name="Standard 257 2 3 5 2 4 2 5" xfId="15457" xr:uid="{00000000-0005-0000-0000-000067320000}"/>
    <cellStyle name="Standard 257 2 3 5 2 4 2 5 2" xfId="41929" xr:uid="{00000000-0005-0000-0000-000068320000}"/>
    <cellStyle name="Standard 257 2 3 5 2 4 2 6" xfId="27959" xr:uid="{00000000-0005-0000-0000-000069320000}"/>
    <cellStyle name="Standard 257 2 3 5 2 4 3" xfId="2221" xr:uid="{00000000-0005-0000-0000-00006A320000}"/>
    <cellStyle name="Standard 257 2 3 5 2 4 3 2" xfId="3692" xr:uid="{00000000-0005-0000-0000-00006B320000}"/>
    <cellStyle name="Standard 257 2 3 5 2 4 3 2 2" xfId="12514" xr:uid="{00000000-0005-0000-0000-00006C320000}"/>
    <cellStyle name="Standard 257 2 3 5 2 4 3 2 2 2" xfId="25750" xr:uid="{00000000-0005-0000-0000-00006D320000}"/>
    <cellStyle name="Standard 257 2 3 5 2 4 3 2 2 2 2" xfId="52222" xr:uid="{00000000-0005-0000-0000-00006E320000}"/>
    <cellStyle name="Standard 257 2 3 5 2 4 3 2 2 3" xfId="38986" xr:uid="{00000000-0005-0000-0000-00006F320000}"/>
    <cellStyle name="Standard 257 2 3 5 2 4 3 2 3" xfId="19133" xr:uid="{00000000-0005-0000-0000-000070320000}"/>
    <cellStyle name="Standard 257 2 3 5 2 4 3 2 3 2" xfId="45605" xr:uid="{00000000-0005-0000-0000-000071320000}"/>
    <cellStyle name="Standard 257 2 3 5 2 4 3 2 4" xfId="30164" xr:uid="{00000000-0005-0000-0000-000072320000}"/>
    <cellStyle name="Standard 257 2 3 5 2 4 3 3" xfId="6634" xr:uid="{00000000-0005-0000-0000-000073320000}"/>
    <cellStyle name="Standard 257 2 3 5 2 4 3 3 2" xfId="11044" xr:uid="{00000000-0005-0000-0000-000074320000}"/>
    <cellStyle name="Standard 257 2 3 5 2 4 3 3 2 2" xfId="24280" xr:uid="{00000000-0005-0000-0000-000075320000}"/>
    <cellStyle name="Standard 257 2 3 5 2 4 3 3 2 2 2" xfId="50752" xr:uid="{00000000-0005-0000-0000-000076320000}"/>
    <cellStyle name="Standard 257 2 3 5 2 4 3 3 2 3" xfId="37516" xr:uid="{00000000-0005-0000-0000-000077320000}"/>
    <cellStyle name="Standard 257 2 3 5 2 4 3 3 3" xfId="17663" xr:uid="{00000000-0005-0000-0000-000078320000}"/>
    <cellStyle name="Standard 257 2 3 5 2 4 3 3 3 2" xfId="44135" xr:uid="{00000000-0005-0000-0000-000079320000}"/>
    <cellStyle name="Standard 257 2 3 5 2 4 3 3 4" xfId="33106" xr:uid="{00000000-0005-0000-0000-00007A320000}"/>
    <cellStyle name="Standard 257 2 3 5 2 4 3 4" xfId="8102" xr:uid="{00000000-0005-0000-0000-00007B320000}"/>
    <cellStyle name="Standard 257 2 3 5 2 4 3 4 2" xfId="21338" xr:uid="{00000000-0005-0000-0000-00007C320000}"/>
    <cellStyle name="Standard 257 2 3 5 2 4 3 4 2 2" xfId="47810" xr:uid="{00000000-0005-0000-0000-00007D320000}"/>
    <cellStyle name="Standard 257 2 3 5 2 4 3 4 3" xfId="34574" xr:uid="{00000000-0005-0000-0000-00007E320000}"/>
    <cellStyle name="Standard 257 2 3 5 2 4 3 5" xfId="14721" xr:uid="{00000000-0005-0000-0000-00007F320000}"/>
    <cellStyle name="Standard 257 2 3 5 2 4 3 5 2" xfId="41193" xr:uid="{00000000-0005-0000-0000-000080320000}"/>
    <cellStyle name="Standard 257 2 3 5 2 4 3 6" xfId="28694" xr:uid="{00000000-0005-0000-0000-000081320000}"/>
    <cellStyle name="Standard 257 2 3 5 2 4 4" xfId="2958" xr:uid="{00000000-0005-0000-0000-000082320000}"/>
    <cellStyle name="Standard 257 2 3 5 2 4 4 2" xfId="11780" xr:uid="{00000000-0005-0000-0000-000083320000}"/>
    <cellStyle name="Standard 257 2 3 5 2 4 4 2 2" xfId="25016" xr:uid="{00000000-0005-0000-0000-000084320000}"/>
    <cellStyle name="Standard 257 2 3 5 2 4 4 2 2 2" xfId="51488" xr:uid="{00000000-0005-0000-0000-000085320000}"/>
    <cellStyle name="Standard 257 2 3 5 2 4 4 2 3" xfId="38252" xr:uid="{00000000-0005-0000-0000-000086320000}"/>
    <cellStyle name="Standard 257 2 3 5 2 4 4 3" xfId="18399" xr:uid="{00000000-0005-0000-0000-000087320000}"/>
    <cellStyle name="Standard 257 2 3 5 2 4 4 3 2" xfId="44871" xr:uid="{00000000-0005-0000-0000-000088320000}"/>
    <cellStyle name="Standard 257 2 3 5 2 4 4 4" xfId="29430" xr:uid="{00000000-0005-0000-0000-000089320000}"/>
    <cellStyle name="Standard 257 2 3 5 2 4 5" xfId="5163" xr:uid="{00000000-0005-0000-0000-00008A320000}"/>
    <cellStyle name="Standard 257 2 3 5 2 4 5 2" xfId="9573" xr:uid="{00000000-0005-0000-0000-00008B320000}"/>
    <cellStyle name="Standard 257 2 3 5 2 4 5 2 2" xfId="22809" xr:uid="{00000000-0005-0000-0000-00008C320000}"/>
    <cellStyle name="Standard 257 2 3 5 2 4 5 2 2 2" xfId="49281" xr:uid="{00000000-0005-0000-0000-00008D320000}"/>
    <cellStyle name="Standard 257 2 3 5 2 4 5 2 3" xfId="36045" xr:uid="{00000000-0005-0000-0000-00008E320000}"/>
    <cellStyle name="Standard 257 2 3 5 2 4 5 3" xfId="16192" xr:uid="{00000000-0005-0000-0000-00008F320000}"/>
    <cellStyle name="Standard 257 2 3 5 2 4 5 3 2" xfId="42664" xr:uid="{00000000-0005-0000-0000-000090320000}"/>
    <cellStyle name="Standard 257 2 3 5 2 4 5 4" xfId="31635" xr:uid="{00000000-0005-0000-0000-000091320000}"/>
    <cellStyle name="Standard 257 2 3 5 2 4 6" xfId="7368" xr:uid="{00000000-0005-0000-0000-000092320000}"/>
    <cellStyle name="Standard 257 2 3 5 2 4 6 2" xfId="20604" xr:uid="{00000000-0005-0000-0000-000093320000}"/>
    <cellStyle name="Standard 257 2 3 5 2 4 6 2 2" xfId="47076" xr:uid="{00000000-0005-0000-0000-000094320000}"/>
    <cellStyle name="Standard 257 2 3 5 2 4 6 3" xfId="33840" xr:uid="{00000000-0005-0000-0000-000095320000}"/>
    <cellStyle name="Standard 257 2 3 5 2 4 7" xfId="13987" xr:uid="{00000000-0005-0000-0000-000096320000}"/>
    <cellStyle name="Standard 257 2 3 5 2 4 7 2" xfId="40459" xr:uid="{00000000-0005-0000-0000-000097320000}"/>
    <cellStyle name="Standard 257 2 3 5 2 4 8" xfId="27223" xr:uid="{00000000-0005-0000-0000-000098320000}"/>
    <cellStyle name="Standard 257 2 3 5 2 5" xfId="1119" xr:uid="{00000000-0005-0000-0000-000099320000}"/>
    <cellStyle name="Standard 257 2 3 5 2 5 2" xfId="4062" xr:uid="{00000000-0005-0000-0000-00009A320000}"/>
    <cellStyle name="Standard 257 2 3 5 2 5 2 2" xfId="12884" xr:uid="{00000000-0005-0000-0000-00009B320000}"/>
    <cellStyle name="Standard 257 2 3 5 2 5 2 2 2" xfId="26120" xr:uid="{00000000-0005-0000-0000-00009C320000}"/>
    <cellStyle name="Standard 257 2 3 5 2 5 2 2 2 2" xfId="52592" xr:uid="{00000000-0005-0000-0000-00009D320000}"/>
    <cellStyle name="Standard 257 2 3 5 2 5 2 2 3" xfId="39356" xr:uid="{00000000-0005-0000-0000-00009E320000}"/>
    <cellStyle name="Standard 257 2 3 5 2 5 2 3" xfId="19503" xr:uid="{00000000-0005-0000-0000-00009F320000}"/>
    <cellStyle name="Standard 257 2 3 5 2 5 2 3 2" xfId="45975" xr:uid="{00000000-0005-0000-0000-0000A0320000}"/>
    <cellStyle name="Standard 257 2 3 5 2 5 2 4" xfId="30534" xr:uid="{00000000-0005-0000-0000-0000A1320000}"/>
    <cellStyle name="Standard 257 2 3 5 2 5 3" xfId="5533" xr:uid="{00000000-0005-0000-0000-0000A2320000}"/>
    <cellStyle name="Standard 257 2 3 5 2 5 3 2" xfId="9943" xr:uid="{00000000-0005-0000-0000-0000A3320000}"/>
    <cellStyle name="Standard 257 2 3 5 2 5 3 2 2" xfId="23179" xr:uid="{00000000-0005-0000-0000-0000A4320000}"/>
    <cellStyle name="Standard 257 2 3 5 2 5 3 2 2 2" xfId="49651" xr:uid="{00000000-0005-0000-0000-0000A5320000}"/>
    <cellStyle name="Standard 257 2 3 5 2 5 3 2 3" xfId="36415" xr:uid="{00000000-0005-0000-0000-0000A6320000}"/>
    <cellStyle name="Standard 257 2 3 5 2 5 3 3" xfId="16562" xr:uid="{00000000-0005-0000-0000-0000A7320000}"/>
    <cellStyle name="Standard 257 2 3 5 2 5 3 3 2" xfId="43034" xr:uid="{00000000-0005-0000-0000-0000A8320000}"/>
    <cellStyle name="Standard 257 2 3 5 2 5 3 4" xfId="32005" xr:uid="{00000000-0005-0000-0000-0000A9320000}"/>
    <cellStyle name="Standard 257 2 3 5 2 5 4" xfId="8472" xr:uid="{00000000-0005-0000-0000-0000AA320000}"/>
    <cellStyle name="Standard 257 2 3 5 2 5 4 2" xfId="21708" xr:uid="{00000000-0005-0000-0000-0000AB320000}"/>
    <cellStyle name="Standard 257 2 3 5 2 5 4 2 2" xfId="48180" xr:uid="{00000000-0005-0000-0000-0000AC320000}"/>
    <cellStyle name="Standard 257 2 3 5 2 5 4 3" xfId="34944" xr:uid="{00000000-0005-0000-0000-0000AD320000}"/>
    <cellStyle name="Standard 257 2 3 5 2 5 5" xfId="15091" xr:uid="{00000000-0005-0000-0000-0000AE320000}"/>
    <cellStyle name="Standard 257 2 3 5 2 5 5 2" xfId="41563" xr:uid="{00000000-0005-0000-0000-0000AF320000}"/>
    <cellStyle name="Standard 257 2 3 5 2 5 6" xfId="27593" xr:uid="{00000000-0005-0000-0000-0000B0320000}"/>
    <cellStyle name="Standard 257 2 3 5 2 6" xfId="1855" xr:uid="{00000000-0005-0000-0000-0000B1320000}"/>
    <cellStyle name="Standard 257 2 3 5 2 6 2" xfId="3326" xr:uid="{00000000-0005-0000-0000-0000B2320000}"/>
    <cellStyle name="Standard 257 2 3 5 2 6 2 2" xfId="12148" xr:uid="{00000000-0005-0000-0000-0000B3320000}"/>
    <cellStyle name="Standard 257 2 3 5 2 6 2 2 2" xfId="25384" xr:uid="{00000000-0005-0000-0000-0000B4320000}"/>
    <cellStyle name="Standard 257 2 3 5 2 6 2 2 2 2" xfId="51856" xr:uid="{00000000-0005-0000-0000-0000B5320000}"/>
    <cellStyle name="Standard 257 2 3 5 2 6 2 2 3" xfId="38620" xr:uid="{00000000-0005-0000-0000-0000B6320000}"/>
    <cellStyle name="Standard 257 2 3 5 2 6 2 3" xfId="18767" xr:uid="{00000000-0005-0000-0000-0000B7320000}"/>
    <cellStyle name="Standard 257 2 3 5 2 6 2 3 2" xfId="45239" xr:uid="{00000000-0005-0000-0000-0000B8320000}"/>
    <cellStyle name="Standard 257 2 3 5 2 6 2 4" xfId="29798" xr:uid="{00000000-0005-0000-0000-0000B9320000}"/>
    <cellStyle name="Standard 257 2 3 5 2 6 3" xfId="6268" xr:uid="{00000000-0005-0000-0000-0000BA320000}"/>
    <cellStyle name="Standard 257 2 3 5 2 6 3 2" xfId="10678" xr:uid="{00000000-0005-0000-0000-0000BB320000}"/>
    <cellStyle name="Standard 257 2 3 5 2 6 3 2 2" xfId="23914" xr:uid="{00000000-0005-0000-0000-0000BC320000}"/>
    <cellStyle name="Standard 257 2 3 5 2 6 3 2 2 2" xfId="50386" xr:uid="{00000000-0005-0000-0000-0000BD320000}"/>
    <cellStyle name="Standard 257 2 3 5 2 6 3 2 3" xfId="37150" xr:uid="{00000000-0005-0000-0000-0000BE320000}"/>
    <cellStyle name="Standard 257 2 3 5 2 6 3 3" xfId="17297" xr:uid="{00000000-0005-0000-0000-0000BF320000}"/>
    <cellStyle name="Standard 257 2 3 5 2 6 3 3 2" xfId="43769" xr:uid="{00000000-0005-0000-0000-0000C0320000}"/>
    <cellStyle name="Standard 257 2 3 5 2 6 3 4" xfId="32740" xr:uid="{00000000-0005-0000-0000-0000C1320000}"/>
    <cellStyle name="Standard 257 2 3 5 2 6 4" xfId="7736" xr:uid="{00000000-0005-0000-0000-0000C2320000}"/>
    <cellStyle name="Standard 257 2 3 5 2 6 4 2" xfId="20972" xr:uid="{00000000-0005-0000-0000-0000C3320000}"/>
    <cellStyle name="Standard 257 2 3 5 2 6 4 2 2" xfId="47444" xr:uid="{00000000-0005-0000-0000-0000C4320000}"/>
    <cellStyle name="Standard 257 2 3 5 2 6 4 3" xfId="34208" xr:uid="{00000000-0005-0000-0000-0000C5320000}"/>
    <cellStyle name="Standard 257 2 3 5 2 6 5" xfId="14355" xr:uid="{00000000-0005-0000-0000-0000C6320000}"/>
    <cellStyle name="Standard 257 2 3 5 2 6 5 2" xfId="40827" xr:uid="{00000000-0005-0000-0000-0000C7320000}"/>
    <cellStyle name="Standard 257 2 3 5 2 6 6" xfId="28328" xr:uid="{00000000-0005-0000-0000-0000C8320000}"/>
    <cellStyle name="Standard 257 2 3 5 2 7" xfId="2592" xr:uid="{00000000-0005-0000-0000-0000C9320000}"/>
    <cellStyle name="Standard 257 2 3 5 2 7 2" xfId="11414" xr:uid="{00000000-0005-0000-0000-0000CA320000}"/>
    <cellStyle name="Standard 257 2 3 5 2 7 2 2" xfId="24650" xr:uid="{00000000-0005-0000-0000-0000CB320000}"/>
    <cellStyle name="Standard 257 2 3 5 2 7 2 2 2" xfId="51122" xr:uid="{00000000-0005-0000-0000-0000CC320000}"/>
    <cellStyle name="Standard 257 2 3 5 2 7 2 3" xfId="37886" xr:uid="{00000000-0005-0000-0000-0000CD320000}"/>
    <cellStyle name="Standard 257 2 3 5 2 7 3" xfId="18033" xr:uid="{00000000-0005-0000-0000-0000CE320000}"/>
    <cellStyle name="Standard 257 2 3 5 2 7 3 2" xfId="44505" xr:uid="{00000000-0005-0000-0000-0000CF320000}"/>
    <cellStyle name="Standard 257 2 3 5 2 7 4" xfId="29064" xr:uid="{00000000-0005-0000-0000-0000D0320000}"/>
    <cellStyle name="Standard 257 2 3 5 2 8" xfId="4797" xr:uid="{00000000-0005-0000-0000-0000D1320000}"/>
    <cellStyle name="Standard 257 2 3 5 2 8 2" xfId="9207" xr:uid="{00000000-0005-0000-0000-0000D2320000}"/>
    <cellStyle name="Standard 257 2 3 5 2 8 2 2" xfId="22443" xr:uid="{00000000-0005-0000-0000-0000D3320000}"/>
    <cellStyle name="Standard 257 2 3 5 2 8 2 2 2" xfId="48915" xr:uid="{00000000-0005-0000-0000-0000D4320000}"/>
    <cellStyle name="Standard 257 2 3 5 2 8 2 3" xfId="35679" xr:uid="{00000000-0005-0000-0000-0000D5320000}"/>
    <cellStyle name="Standard 257 2 3 5 2 8 3" xfId="15826" xr:uid="{00000000-0005-0000-0000-0000D6320000}"/>
    <cellStyle name="Standard 257 2 3 5 2 8 3 2" xfId="42298" xr:uid="{00000000-0005-0000-0000-0000D7320000}"/>
    <cellStyle name="Standard 257 2 3 5 2 8 4" xfId="31269" xr:uid="{00000000-0005-0000-0000-0000D8320000}"/>
    <cellStyle name="Standard 257 2 3 5 2 9" xfId="7002" xr:uid="{00000000-0005-0000-0000-0000D9320000}"/>
    <cellStyle name="Standard 257 2 3 5 2 9 2" xfId="20238" xr:uid="{00000000-0005-0000-0000-0000DA320000}"/>
    <cellStyle name="Standard 257 2 3 5 2 9 2 2" xfId="46710" xr:uid="{00000000-0005-0000-0000-0000DB320000}"/>
    <cellStyle name="Standard 257 2 3 5 2 9 3" xfId="33474" xr:uid="{00000000-0005-0000-0000-0000DC320000}"/>
    <cellStyle name="Standard 257 2 3 5 3" xfId="383" xr:uid="{00000000-0005-0000-0000-0000DD320000}"/>
    <cellStyle name="Standard 257 2 3 5 3 10" xfId="26898" xr:uid="{00000000-0005-0000-0000-0000DE320000}"/>
    <cellStyle name="Standard 257 2 3 5 3 2" xfId="559" xr:uid="{00000000-0005-0000-0000-0000DF320000}"/>
    <cellStyle name="Standard 257 2 3 5 3 2 2" xfId="948" xr:uid="{00000000-0005-0000-0000-0000E0320000}"/>
    <cellStyle name="Standard 257 2 3 5 3 2 2 2" xfId="1697" xr:uid="{00000000-0005-0000-0000-0000E1320000}"/>
    <cellStyle name="Standard 257 2 3 5 3 2 2 2 2" xfId="4640" xr:uid="{00000000-0005-0000-0000-0000E2320000}"/>
    <cellStyle name="Standard 257 2 3 5 3 2 2 2 2 2" xfId="13462" xr:uid="{00000000-0005-0000-0000-0000E3320000}"/>
    <cellStyle name="Standard 257 2 3 5 3 2 2 2 2 2 2" xfId="26698" xr:uid="{00000000-0005-0000-0000-0000E4320000}"/>
    <cellStyle name="Standard 257 2 3 5 3 2 2 2 2 2 2 2" xfId="53170" xr:uid="{00000000-0005-0000-0000-0000E5320000}"/>
    <cellStyle name="Standard 257 2 3 5 3 2 2 2 2 2 3" xfId="39934" xr:uid="{00000000-0005-0000-0000-0000E6320000}"/>
    <cellStyle name="Standard 257 2 3 5 3 2 2 2 2 3" xfId="20081" xr:uid="{00000000-0005-0000-0000-0000E7320000}"/>
    <cellStyle name="Standard 257 2 3 5 3 2 2 2 2 3 2" xfId="46553" xr:uid="{00000000-0005-0000-0000-0000E8320000}"/>
    <cellStyle name="Standard 257 2 3 5 3 2 2 2 2 4" xfId="31112" xr:uid="{00000000-0005-0000-0000-0000E9320000}"/>
    <cellStyle name="Standard 257 2 3 5 3 2 2 2 3" xfId="6111" xr:uid="{00000000-0005-0000-0000-0000EA320000}"/>
    <cellStyle name="Standard 257 2 3 5 3 2 2 2 3 2" xfId="10521" xr:uid="{00000000-0005-0000-0000-0000EB320000}"/>
    <cellStyle name="Standard 257 2 3 5 3 2 2 2 3 2 2" xfId="23757" xr:uid="{00000000-0005-0000-0000-0000EC320000}"/>
    <cellStyle name="Standard 257 2 3 5 3 2 2 2 3 2 2 2" xfId="50229" xr:uid="{00000000-0005-0000-0000-0000ED320000}"/>
    <cellStyle name="Standard 257 2 3 5 3 2 2 2 3 2 3" xfId="36993" xr:uid="{00000000-0005-0000-0000-0000EE320000}"/>
    <cellStyle name="Standard 257 2 3 5 3 2 2 2 3 3" xfId="17140" xr:uid="{00000000-0005-0000-0000-0000EF320000}"/>
    <cellStyle name="Standard 257 2 3 5 3 2 2 2 3 3 2" xfId="43612" xr:uid="{00000000-0005-0000-0000-0000F0320000}"/>
    <cellStyle name="Standard 257 2 3 5 3 2 2 2 3 4" xfId="32583" xr:uid="{00000000-0005-0000-0000-0000F1320000}"/>
    <cellStyle name="Standard 257 2 3 5 3 2 2 2 4" xfId="9050" xr:uid="{00000000-0005-0000-0000-0000F2320000}"/>
    <cellStyle name="Standard 257 2 3 5 3 2 2 2 4 2" xfId="22286" xr:uid="{00000000-0005-0000-0000-0000F3320000}"/>
    <cellStyle name="Standard 257 2 3 5 3 2 2 2 4 2 2" xfId="48758" xr:uid="{00000000-0005-0000-0000-0000F4320000}"/>
    <cellStyle name="Standard 257 2 3 5 3 2 2 2 4 3" xfId="35522" xr:uid="{00000000-0005-0000-0000-0000F5320000}"/>
    <cellStyle name="Standard 257 2 3 5 3 2 2 2 5" xfId="15669" xr:uid="{00000000-0005-0000-0000-0000F6320000}"/>
    <cellStyle name="Standard 257 2 3 5 3 2 2 2 5 2" xfId="42141" xr:uid="{00000000-0005-0000-0000-0000F7320000}"/>
    <cellStyle name="Standard 257 2 3 5 3 2 2 2 6" xfId="28171" xr:uid="{00000000-0005-0000-0000-0000F8320000}"/>
    <cellStyle name="Standard 257 2 3 5 3 2 2 3" xfId="2433" xr:uid="{00000000-0005-0000-0000-0000F9320000}"/>
    <cellStyle name="Standard 257 2 3 5 3 2 2 3 2" xfId="3904" xr:uid="{00000000-0005-0000-0000-0000FA320000}"/>
    <cellStyle name="Standard 257 2 3 5 3 2 2 3 2 2" xfId="12726" xr:uid="{00000000-0005-0000-0000-0000FB320000}"/>
    <cellStyle name="Standard 257 2 3 5 3 2 2 3 2 2 2" xfId="25962" xr:uid="{00000000-0005-0000-0000-0000FC320000}"/>
    <cellStyle name="Standard 257 2 3 5 3 2 2 3 2 2 2 2" xfId="52434" xr:uid="{00000000-0005-0000-0000-0000FD320000}"/>
    <cellStyle name="Standard 257 2 3 5 3 2 2 3 2 2 3" xfId="39198" xr:uid="{00000000-0005-0000-0000-0000FE320000}"/>
    <cellStyle name="Standard 257 2 3 5 3 2 2 3 2 3" xfId="19345" xr:uid="{00000000-0005-0000-0000-0000FF320000}"/>
    <cellStyle name="Standard 257 2 3 5 3 2 2 3 2 3 2" xfId="45817" xr:uid="{00000000-0005-0000-0000-000000330000}"/>
    <cellStyle name="Standard 257 2 3 5 3 2 2 3 2 4" xfId="30376" xr:uid="{00000000-0005-0000-0000-000001330000}"/>
    <cellStyle name="Standard 257 2 3 5 3 2 2 3 3" xfId="6846" xr:uid="{00000000-0005-0000-0000-000002330000}"/>
    <cellStyle name="Standard 257 2 3 5 3 2 2 3 3 2" xfId="11256" xr:uid="{00000000-0005-0000-0000-000003330000}"/>
    <cellStyle name="Standard 257 2 3 5 3 2 2 3 3 2 2" xfId="24492" xr:uid="{00000000-0005-0000-0000-000004330000}"/>
    <cellStyle name="Standard 257 2 3 5 3 2 2 3 3 2 2 2" xfId="50964" xr:uid="{00000000-0005-0000-0000-000005330000}"/>
    <cellStyle name="Standard 257 2 3 5 3 2 2 3 3 2 3" xfId="37728" xr:uid="{00000000-0005-0000-0000-000006330000}"/>
    <cellStyle name="Standard 257 2 3 5 3 2 2 3 3 3" xfId="17875" xr:uid="{00000000-0005-0000-0000-000007330000}"/>
    <cellStyle name="Standard 257 2 3 5 3 2 2 3 3 3 2" xfId="44347" xr:uid="{00000000-0005-0000-0000-000008330000}"/>
    <cellStyle name="Standard 257 2 3 5 3 2 2 3 3 4" xfId="33318" xr:uid="{00000000-0005-0000-0000-000009330000}"/>
    <cellStyle name="Standard 257 2 3 5 3 2 2 3 4" xfId="8314" xr:uid="{00000000-0005-0000-0000-00000A330000}"/>
    <cellStyle name="Standard 257 2 3 5 3 2 2 3 4 2" xfId="21550" xr:uid="{00000000-0005-0000-0000-00000B330000}"/>
    <cellStyle name="Standard 257 2 3 5 3 2 2 3 4 2 2" xfId="48022" xr:uid="{00000000-0005-0000-0000-00000C330000}"/>
    <cellStyle name="Standard 257 2 3 5 3 2 2 3 4 3" xfId="34786" xr:uid="{00000000-0005-0000-0000-00000D330000}"/>
    <cellStyle name="Standard 257 2 3 5 3 2 2 3 5" xfId="14933" xr:uid="{00000000-0005-0000-0000-00000E330000}"/>
    <cellStyle name="Standard 257 2 3 5 3 2 2 3 5 2" xfId="41405" xr:uid="{00000000-0005-0000-0000-00000F330000}"/>
    <cellStyle name="Standard 257 2 3 5 3 2 2 3 6" xfId="28906" xr:uid="{00000000-0005-0000-0000-000010330000}"/>
    <cellStyle name="Standard 257 2 3 5 3 2 2 4" xfId="3170" xr:uid="{00000000-0005-0000-0000-000011330000}"/>
    <cellStyle name="Standard 257 2 3 5 3 2 2 4 2" xfId="11992" xr:uid="{00000000-0005-0000-0000-000012330000}"/>
    <cellStyle name="Standard 257 2 3 5 3 2 2 4 2 2" xfId="25228" xr:uid="{00000000-0005-0000-0000-000013330000}"/>
    <cellStyle name="Standard 257 2 3 5 3 2 2 4 2 2 2" xfId="51700" xr:uid="{00000000-0005-0000-0000-000014330000}"/>
    <cellStyle name="Standard 257 2 3 5 3 2 2 4 2 3" xfId="38464" xr:uid="{00000000-0005-0000-0000-000015330000}"/>
    <cellStyle name="Standard 257 2 3 5 3 2 2 4 3" xfId="18611" xr:uid="{00000000-0005-0000-0000-000016330000}"/>
    <cellStyle name="Standard 257 2 3 5 3 2 2 4 3 2" xfId="45083" xr:uid="{00000000-0005-0000-0000-000017330000}"/>
    <cellStyle name="Standard 257 2 3 5 3 2 2 4 4" xfId="29642" xr:uid="{00000000-0005-0000-0000-000018330000}"/>
    <cellStyle name="Standard 257 2 3 5 3 2 2 5" xfId="5375" xr:uid="{00000000-0005-0000-0000-000019330000}"/>
    <cellStyle name="Standard 257 2 3 5 3 2 2 5 2" xfId="9785" xr:uid="{00000000-0005-0000-0000-00001A330000}"/>
    <cellStyle name="Standard 257 2 3 5 3 2 2 5 2 2" xfId="23021" xr:uid="{00000000-0005-0000-0000-00001B330000}"/>
    <cellStyle name="Standard 257 2 3 5 3 2 2 5 2 2 2" xfId="49493" xr:uid="{00000000-0005-0000-0000-00001C330000}"/>
    <cellStyle name="Standard 257 2 3 5 3 2 2 5 2 3" xfId="36257" xr:uid="{00000000-0005-0000-0000-00001D330000}"/>
    <cellStyle name="Standard 257 2 3 5 3 2 2 5 3" xfId="16404" xr:uid="{00000000-0005-0000-0000-00001E330000}"/>
    <cellStyle name="Standard 257 2 3 5 3 2 2 5 3 2" xfId="42876" xr:uid="{00000000-0005-0000-0000-00001F330000}"/>
    <cellStyle name="Standard 257 2 3 5 3 2 2 5 4" xfId="31847" xr:uid="{00000000-0005-0000-0000-000020330000}"/>
    <cellStyle name="Standard 257 2 3 5 3 2 2 6" xfId="7580" xr:uid="{00000000-0005-0000-0000-000021330000}"/>
    <cellStyle name="Standard 257 2 3 5 3 2 2 6 2" xfId="20816" xr:uid="{00000000-0005-0000-0000-000022330000}"/>
    <cellStyle name="Standard 257 2 3 5 3 2 2 6 2 2" xfId="47288" xr:uid="{00000000-0005-0000-0000-000023330000}"/>
    <cellStyle name="Standard 257 2 3 5 3 2 2 6 3" xfId="34052" xr:uid="{00000000-0005-0000-0000-000024330000}"/>
    <cellStyle name="Standard 257 2 3 5 3 2 2 7" xfId="14199" xr:uid="{00000000-0005-0000-0000-000025330000}"/>
    <cellStyle name="Standard 257 2 3 5 3 2 2 7 2" xfId="40671" xr:uid="{00000000-0005-0000-0000-000026330000}"/>
    <cellStyle name="Standard 257 2 3 5 3 2 2 8" xfId="27435" xr:uid="{00000000-0005-0000-0000-000027330000}"/>
    <cellStyle name="Standard 257 2 3 5 3 2 3" xfId="1331" xr:uid="{00000000-0005-0000-0000-000028330000}"/>
    <cellStyle name="Standard 257 2 3 5 3 2 3 2" xfId="4274" xr:uid="{00000000-0005-0000-0000-000029330000}"/>
    <cellStyle name="Standard 257 2 3 5 3 2 3 2 2" xfId="13096" xr:uid="{00000000-0005-0000-0000-00002A330000}"/>
    <cellStyle name="Standard 257 2 3 5 3 2 3 2 2 2" xfId="26332" xr:uid="{00000000-0005-0000-0000-00002B330000}"/>
    <cellStyle name="Standard 257 2 3 5 3 2 3 2 2 2 2" xfId="52804" xr:uid="{00000000-0005-0000-0000-00002C330000}"/>
    <cellStyle name="Standard 257 2 3 5 3 2 3 2 2 3" xfId="39568" xr:uid="{00000000-0005-0000-0000-00002D330000}"/>
    <cellStyle name="Standard 257 2 3 5 3 2 3 2 3" xfId="19715" xr:uid="{00000000-0005-0000-0000-00002E330000}"/>
    <cellStyle name="Standard 257 2 3 5 3 2 3 2 3 2" xfId="46187" xr:uid="{00000000-0005-0000-0000-00002F330000}"/>
    <cellStyle name="Standard 257 2 3 5 3 2 3 2 4" xfId="30746" xr:uid="{00000000-0005-0000-0000-000030330000}"/>
    <cellStyle name="Standard 257 2 3 5 3 2 3 3" xfId="5745" xr:uid="{00000000-0005-0000-0000-000031330000}"/>
    <cellStyle name="Standard 257 2 3 5 3 2 3 3 2" xfId="10155" xr:uid="{00000000-0005-0000-0000-000032330000}"/>
    <cellStyle name="Standard 257 2 3 5 3 2 3 3 2 2" xfId="23391" xr:uid="{00000000-0005-0000-0000-000033330000}"/>
    <cellStyle name="Standard 257 2 3 5 3 2 3 3 2 2 2" xfId="49863" xr:uid="{00000000-0005-0000-0000-000034330000}"/>
    <cellStyle name="Standard 257 2 3 5 3 2 3 3 2 3" xfId="36627" xr:uid="{00000000-0005-0000-0000-000035330000}"/>
    <cellStyle name="Standard 257 2 3 5 3 2 3 3 3" xfId="16774" xr:uid="{00000000-0005-0000-0000-000036330000}"/>
    <cellStyle name="Standard 257 2 3 5 3 2 3 3 3 2" xfId="43246" xr:uid="{00000000-0005-0000-0000-000037330000}"/>
    <cellStyle name="Standard 257 2 3 5 3 2 3 3 4" xfId="32217" xr:uid="{00000000-0005-0000-0000-000038330000}"/>
    <cellStyle name="Standard 257 2 3 5 3 2 3 4" xfId="8684" xr:uid="{00000000-0005-0000-0000-000039330000}"/>
    <cellStyle name="Standard 257 2 3 5 3 2 3 4 2" xfId="21920" xr:uid="{00000000-0005-0000-0000-00003A330000}"/>
    <cellStyle name="Standard 257 2 3 5 3 2 3 4 2 2" xfId="48392" xr:uid="{00000000-0005-0000-0000-00003B330000}"/>
    <cellStyle name="Standard 257 2 3 5 3 2 3 4 3" xfId="35156" xr:uid="{00000000-0005-0000-0000-00003C330000}"/>
    <cellStyle name="Standard 257 2 3 5 3 2 3 5" xfId="15303" xr:uid="{00000000-0005-0000-0000-00003D330000}"/>
    <cellStyle name="Standard 257 2 3 5 3 2 3 5 2" xfId="41775" xr:uid="{00000000-0005-0000-0000-00003E330000}"/>
    <cellStyle name="Standard 257 2 3 5 3 2 3 6" xfId="27805" xr:uid="{00000000-0005-0000-0000-00003F330000}"/>
    <cellStyle name="Standard 257 2 3 5 3 2 4" xfId="2067" xr:uid="{00000000-0005-0000-0000-000040330000}"/>
    <cellStyle name="Standard 257 2 3 5 3 2 4 2" xfId="3538" xr:uid="{00000000-0005-0000-0000-000041330000}"/>
    <cellStyle name="Standard 257 2 3 5 3 2 4 2 2" xfId="12360" xr:uid="{00000000-0005-0000-0000-000042330000}"/>
    <cellStyle name="Standard 257 2 3 5 3 2 4 2 2 2" xfId="25596" xr:uid="{00000000-0005-0000-0000-000043330000}"/>
    <cellStyle name="Standard 257 2 3 5 3 2 4 2 2 2 2" xfId="52068" xr:uid="{00000000-0005-0000-0000-000044330000}"/>
    <cellStyle name="Standard 257 2 3 5 3 2 4 2 2 3" xfId="38832" xr:uid="{00000000-0005-0000-0000-000045330000}"/>
    <cellStyle name="Standard 257 2 3 5 3 2 4 2 3" xfId="18979" xr:uid="{00000000-0005-0000-0000-000046330000}"/>
    <cellStyle name="Standard 257 2 3 5 3 2 4 2 3 2" xfId="45451" xr:uid="{00000000-0005-0000-0000-000047330000}"/>
    <cellStyle name="Standard 257 2 3 5 3 2 4 2 4" xfId="30010" xr:uid="{00000000-0005-0000-0000-000048330000}"/>
    <cellStyle name="Standard 257 2 3 5 3 2 4 3" xfId="6480" xr:uid="{00000000-0005-0000-0000-000049330000}"/>
    <cellStyle name="Standard 257 2 3 5 3 2 4 3 2" xfId="10890" xr:uid="{00000000-0005-0000-0000-00004A330000}"/>
    <cellStyle name="Standard 257 2 3 5 3 2 4 3 2 2" xfId="24126" xr:uid="{00000000-0005-0000-0000-00004B330000}"/>
    <cellStyle name="Standard 257 2 3 5 3 2 4 3 2 2 2" xfId="50598" xr:uid="{00000000-0005-0000-0000-00004C330000}"/>
    <cellStyle name="Standard 257 2 3 5 3 2 4 3 2 3" xfId="37362" xr:uid="{00000000-0005-0000-0000-00004D330000}"/>
    <cellStyle name="Standard 257 2 3 5 3 2 4 3 3" xfId="17509" xr:uid="{00000000-0005-0000-0000-00004E330000}"/>
    <cellStyle name="Standard 257 2 3 5 3 2 4 3 3 2" xfId="43981" xr:uid="{00000000-0005-0000-0000-00004F330000}"/>
    <cellStyle name="Standard 257 2 3 5 3 2 4 3 4" xfId="32952" xr:uid="{00000000-0005-0000-0000-000050330000}"/>
    <cellStyle name="Standard 257 2 3 5 3 2 4 4" xfId="7948" xr:uid="{00000000-0005-0000-0000-000051330000}"/>
    <cellStyle name="Standard 257 2 3 5 3 2 4 4 2" xfId="21184" xr:uid="{00000000-0005-0000-0000-000052330000}"/>
    <cellStyle name="Standard 257 2 3 5 3 2 4 4 2 2" xfId="47656" xr:uid="{00000000-0005-0000-0000-000053330000}"/>
    <cellStyle name="Standard 257 2 3 5 3 2 4 4 3" xfId="34420" xr:uid="{00000000-0005-0000-0000-000054330000}"/>
    <cellStyle name="Standard 257 2 3 5 3 2 4 5" xfId="14567" xr:uid="{00000000-0005-0000-0000-000055330000}"/>
    <cellStyle name="Standard 257 2 3 5 3 2 4 5 2" xfId="41039" xr:uid="{00000000-0005-0000-0000-000056330000}"/>
    <cellStyle name="Standard 257 2 3 5 3 2 4 6" xfId="28540" xr:uid="{00000000-0005-0000-0000-000057330000}"/>
    <cellStyle name="Standard 257 2 3 5 3 2 5" xfId="2804" xr:uid="{00000000-0005-0000-0000-000058330000}"/>
    <cellStyle name="Standard 257 2 3 5 3 2 5 2" xfId="11626" xr:uid="{00000000-0005-0000-0000-000059330000}"/>
    <cellStyle name="Standard 257 2 3 5 3 2 5 2 2" xfId="24862" xr:uid="{00000000-0005-0000-0000-00005A330000}"/>
    <cellStyle name="Standard 257 2 3 5 3 2 5 2 2 2" xfId="51334" xr:uid="{00000000-0005-0000-0000-00005B330000}"/>
    <cellStyle name="Standard 257 2 3 5 3 2 5 2 3" xfId="38098" xr:uid="{00000000-0005-0000-0000-00005C330000}"/>
    <cellStyle name="Standard 257 2 3 5 3 2 5 3" xfId="18245" xr:uid="{00000000-0005-0000-0000-00005D330000}"/>
    <cellStyle name="Standard 257 2 3 5 3 2 5 3 2" xfId="44717" xr:uid="{00000000-0005-0000-0000-00005E330000}"/>
    <cellStyle name="Standard 257 2 3 5 3 2 5 4" xfId="29276" xr:uid="{00000000-0005-0000-0000-00005F330000}"/>
    <cellStyle name="Standard 257 2 3 5 3 2 6" xfId="5009" xr:uid="{00000000-0005-0000-0000-000060330000}"/>
    <cellStyle name="Standard 257 2 3 5 3 2 6 2" xfId="9419" xr:uid="{00000000-0005-0000-0000-000061330000}"/>
    <cellStyle name="Standard 257 2 3 5 3 2 6 2 2" xfId="22655" xr:uid="{00000000-0005-0000-0000-000062330000}"/>
    <cellStyle name="Standard 257 2 3 5 3 2 6 2 2 2" xfId="49127" xr:uid="{00000000-0005-0000-0000-000063330000}"/>
    <cellStyle name="Standard 257 2 3 5 3 2 6 2 3" xfId="35891" xr:uid="{00000000-0005-0000-0000-000064330000}"/>
    <cellStyle name="Standard 257 2 3 5 3 2 6 3" xfId="16038" xr:uid="{00000000-0005-0000-0000-000065330000}"/>
    <cellStyle name="Standard 257 2 3 5 3 2 6 3 2" xfId="42510" xr:uid="{00000000-0005-0000-0000-000066330000}"/>
    <cellStyle name="Standard 257 2 3 5 3 2 6 4" xfId="31481" xr:uid="{00000000-0005-0000-0000-000067330000}"/>
    <cellStyle name="Standard 257 2 3 5 3 2 7" xfId="7214" xr:uid="{00000000-0005-0000-0000-000068330000}"/>
    <cellStyle name="Standard 257 2 3 5 3 2 7 2" xfId="20450" xr:uid="{00000000-0005-0000-0000-000069330000}"/>
    <cellStyle name="Standard 257 2 3 5 3 2 7 2 2" xfId="46922" xr:uid="{00000000-0005-0000-0000-00006A330000}"/>
    <cellStyle name="Standard 257 2 3 5 3 2 7 3" xfId="33686" xr:uid="{00000000-0005-0000-0000-00006B330000}"/>
    <cellStyle name="Standard 257 2 3 5 3 2 8" xfId="13833" xr:uid="{00000000-0005-0000-0000-00006C330000}"/>
    <cellStyle name="Standard 257 2 3 5 3 2 8 2" xfId="40305" xr:uid="{00000000-0005-0000-0000-00006D330000}"/>
    <cellStyle name="Standard 257 2 3 5 3 2 9" xfId="27069" xr:uid="{00000000-0005-0000-0000-00006E330000}"/>
    <cellStyle name="Standard 257 2 3 5 3 3" xfId="776" xr:uid="{00000000-0005-0000-0000-00006F330000}"/>
    <cellStyle name="Standard 257 2 3 5 3 3 2" xfId="1526" xr:uid="{00000000-0005-0000-0000-000070330000}"/>
    <cellStyle name="Standard 257 2 3 5 3 3 2 2" xfId="4469" xr:uid="{00000000-0005-0000-0000-000071330000}"/>
    <cellStyle name="Standard 257 2 3 5 3 3 2 2 2" xfId="13291" xr:uid="{00000000-0005-0000-0000-000072330000}"/>
    <cellStyle name="Standard 257 2 3 5 3 3 2 2 2 2" xfId="26527" xr:uid="{00000000-0005-0000-0000-000073330000}"/>
    <cellStyle name="Standard 257 2 3 5 3 3 2 2 2 2 2" xfId="52999" xr:uid="{00000000-0005-0000-0000-000074330000}"/>
    <cellStyle name="Standard 257 2 3 5 3 3 2 2 2 3" xfId="39763" xr:uid="{00000000-0005-0000-0000-000075330000}"/>
    <cellStyle name="Standard 257 2 3 5 3 3 2 2 3" xfId="19910" xr:uid="{00000000-0005-0000-0000-000076330000}"/>
    <cellStyle name="Standard 257 2 3 5 3 3 2 2 3 2" xfId="46382" xr:uid="{00000000-0005-0000-0000-000077330000}"/>
    <cellStyle name="Standard 257 2 3 5 3 3 2 2 4" xfId="30941" xr:uid="{00000000-0005-0000-0000-000078330000}"/>
    <cellStyle name="Standard 257 2 3 5 3 3 2 3" xfId="5940" xr:uid="{00000000-0005-0000-0000-000079330000}"/>
    <cellStyle name="Standard 257 2 3 5 3 3 2 3 2" xfId="10350" xr:uid="{00000000-0005-0000-0000-00007A330000}"/>
    <cellStyle name="Standard 257 2 3 5 3 3 2 3 2 2" xfId="23586" xr:uid="{00000000-0005-0000-0000-00007B330000}"/>
    <cellStyle name="Standard 257 2 3 5 3 3 2 3 2 2 2" xfId="50058" xr:uid="{00000000-0005-0000-0000-00007C330000}"/>
    <cellStyle name="Standard 257 2 3 5 3 3 2 3 2 3" xfId="36822" xr:uid="{00000000-0005-0000-0000-00007D330000}"/>
    <cellStyle name="Standard 257 2 3 5 3 3 2 3 3" xfId="16969" xr:uid="{00000000-0005-0000-0000-00007E330000}"/>
    <cellStyle name="Standard 257 2 3 5 3 3 2 3 3 2" xfId="43441" xr:uid="{00000000-0005-0000-0000-00007F330000}"/>
    <cellStyle name="Standard 257 2 3 5 3 3 2 3 4" xfId="32412" xr:uid="{00000000-0005-0000-0000-000080330000}"/>
    <cellStyle name="Standard 257 2 3 5 3 3 2 4" xfId="8879" xr:uid="{00000000-0005-0000-0000-000081330000}"/>
    <cellStyle name="Standard 257 2 3 5 3 3 2 4 2" xfId="22115" xr:uid="{00000000-0005-0000-0000-000082330000}"/>
    <cellStyle name="Standard 257 2 3 5 3 3 2 4 2 2" xfId="48587" xr:uid="{00000000-0005-0000-0000-000083330000}"/>
    <cellStyle name="Standard 257 2 3 5 3 3 2 4 3" xfId="35351" xr:uid="{00000000-0005-0000-0000-000084330000}"/>
    <cellStyle name="Standard 257 2 3 5 3 3 2 5" xfId="15498" xr:uid="{00000000-0005-0000-0000-000085330000}"/>
    <cellStyle name="Standard 257 2 3 5 3 3 2 5 2" xfId="41970" xr:uid="{00000000-0005-0000-0000-000086330000}"/>
    <cellStyle name="Standard 257 2 3 5 3 3 2 6" xfId="28000" xr:uid="{00000000-0005-0000-0000-000087330000}"/>
    <cellStyle name="Standard 257 2 3 5 3 3 3" xfId="2262" xr:uid="{00000000-0005-0000-0000-000088330000}"/>
    <cellStyle name="Standard 257 2 3 5 3 3 3 2" xfId="3733" xr:uid="{00000000-0005-0000-0000-000089330000}"/>
    <cellStyle name="Standard 257 2 3 5 3 3 3 2 2" xfId="12555" xr:uid="{00000000-0005-0000-0000-00008A330000}"/>
    <cellStyle name="Standard 257 2 3 5 3 3 3 2 2 2" xfId="25791" xr:uid="{00000000-0005-0000-0000-00008B330000}"/>
    <cellStyle name="Standard 257 2 3 5 3 3 3 2 2 2 2" xfId="52263" xr:uid="{00000000-0005-0000-0000-00008C330000}"/>
    <cellStyle name="Standard 257 2 3 5 3 3 3 2 2 3" xfId="39027" xr:uid="{00000000-0005-0000-0000-00008D330000}"/>
    <cellStyle name="Standard 257 2 3 5 3 3 3 2 3" xfId="19174" xr:uid="{00000000-0005-0000-0000-00008E330000}"/>
    <cellStyle name="Standard 257 2 3 5 3 3 3 2 3 2" xfId="45646" xr:uid="{00000000-0005-0000-0000-00008F330000}"/>
    <cellStyle name="Standard 257 2 3 5 3 3 3 2 4" xfId="30205" xr:uid="{00000000-0005-0000-0000-000090330000}"/>
    <cellStyle name="Standard 257 2 3 5 3 3 3 3" xfId="6675" xr:uid="{00000000-0005-0000-0000-000091330000}"/>
    <cellStyle name="Standard 257 2 3 5 3 3 3 3 2" xfId="11085" xr:uid="{00000000-0005-0000-0000-000092330000}"/>
    <cellStyle name="Standard 257 2 3 5 3 3 3 3 2 2" xfId="24321" xr:uid="{00000000-0005-0000-0000-000093330000}"/>
    <cellStyle name="Standard 257 2 3 5 3 3 3 3 2 2 2" xfId="50793" xr:uid="{00000000-0005-0000-0000-000094330000}"/>
    <cellStyle name="Standard 257 2 3 5 3 3 3 3 2 3" xfId="37557" xr:uid="{00000000-0005-0000-0000-000095330000}"/>
    <cellStyle name="Standard 257 2 3 5 3 3 3 3 3" xfId="17704" xr:uid="{00000000-0005-0000-0000-000096330000}"/>
    <cellStyle name="Standard 257 2 3 5 3 3 3 3 3 2" xfId="44176" xr:uid="{00000000-0005-0000-0000-000097330000}"/>
    <cellStyle name="Standard 257 2 3 5 3 3 3 3 4" xfId="33147" xr:uid="{00000000-0005-0000-0000-000098330000}"/>
    <cellStyle name="Standard 257 2 3 5 3 3 3 4" xfId="8143" xr:uid="{00000000-0005-0000-0000-000099330000}"/>
    <cellStyle name="Standard 257 2 3 5 3 3 3 4 2" xfId="21379" xr:uid="{00000000-0005-0000-0000-00009A330000}"/>
    <cellStyle name="Standard 257 2 3 5 3 3 3 4 2 2" xfId="47851" xr:uid="{00000000-0005-0000-0000-00009B330000}"/>
    <cellStyle name="Standard 257 2 3 5 3 3 3 4 3" xfId="34615" xr:uid="{00000000-0005-0000-0000-00009C330000}"/>
    <cellStyle name="Standard 257 2 3 5 3 3 3 5" xfId="14762" xr:uid="{00000000-0005-0000-0000-00009D330000}"/>
    <cellStyle name="Standard 257 2 3 5 3 3 3 5 2" xfId="41234" xr:uid="{00000000-0005-0000-0000-00009E330000}"/>
    <cellStyle name="Standard 257 2 3 5 3 3 3 6" xfId="28735" xr:uid="{00000000-0005-0000-0000-00009F330000}"/>
    <cellStyle name="Standard 257 2 3 5 3 3 4" xfId="2999" xr:uid="{00000000-0005-0000-0000-0000A0330000}"/>
    <cellStyle name="Standard 257 2 3 5 3 3 4 2" xfId="11821" xr:uid="{00000000-0005-0000-0000-0000A1330000}"/>
    <cellStyle name="Standard 257 2 3 5 3 3 4 2 2" xfId="25057" xr:uid="{00000000-0005-0000-0000-0000A2330000}"/>
    <cellStyle name="Standard 257 2 3 5 3 3 4 2 2 2" xfId="51529" xr:uid="{00000000-0005-0000-0000-0000A3330000}"/>
    <cellStyle name="Standard 257 2 3 5 3 3 4 2 3" xfId="38293" xr:uid="{00000000-0005-0000-0000-0000A4330000}"/>
    <cellStyle name="Standard 257 2 3 5 3 3 4 3" xfId="18440" xr:uid="{00000000-0005-0000-0000-0000A5330000}"/>
    <cellStyle name="Standard 257 2 3 5 3 3 4 3 2" xfId="44912" xr:uid="{00000000-0005-0000-0000-0000A6330000}"/>
    <cellStyle name="Standard 257 2 3 5 3 3 4 4" xfId="29471" xr:uid="{00000000-0005-0000-0000-0000A7330000}"/>
    <cellStyle name="Standard 257 2 3 5 3 3 5" xfId="5204" xr:uid="{00000000-0005-0000-0000-0000A8330000}"/>
    <cellStyle name="Standard 257 2 3 5 3 3 5 2" xfId="9614" xr:uid="{00000000-0005-0000-0000-0000A9330000}"/>
    <cellStyle name="Standard 257 2 3 5 3 3 5 2 2" xfId="22850" xr:uid="{00000000-0005-0000-0000-0000AA330000}"/>
    <cellStyle name="Standard 257 2 3 5 3 3 5 2 2 2" xfId="49322" xr:uid="{00000000-0005-0000-0000-0000AB330000}"/>
    <cellStyle name="Standard 257 2 3 5 3 3 5 2 3" xfId="36086" xr:uid="{00000000-0005-0000-0000-0000AC330000}"/>
    <cellStyle name="Standard 257 2 3 5 3 3 5 3" xfId="16233" xr:uid="{00000000-0005-0000-0000-0000AD330000}"/>
    <cellStyle name="Standard 257 2 3 5 3 3 5 3 2" xfId="42705" xr:uid="{00000000-0005-0000-0000-0000AE330000}"/>
    <cellStyle name="Standard 257 2 3 5 3 3 5 4" xfId="31676" xr:uid="{00000000-0005-0000-0000-0000AF330000}"/>
    <cellStyle name="Standard 257 2 3 5 3 3 6" xfId="7409" xr:uid="{00000000-0005-0000-0000-0000B0330000}"/>
    <cellStyle name="Standard 257 2 3 5 3 3 6 2" xfId="20645" xr:uid="{00000000-0005-0000-0000-0000B1330000}"/>
    <cellStyle name="Standard 257 2 3 5 3 3 6 2 2" xfId="47117" xr:uid="{00000000-0005-0000-0000-0000B2330000}"/>
    <cellStyle name="Standard 257 2 3 5 3 3 6 3" xfId="33881" xr:uid="{00000000-0005-0000-0000-0000B3330000}"/>
    <cellStyle name="Standard 257 2 3 5 3 3 7" xfId="14028" xr:uid="{00000000-0005-0000-0000-0000B4330000}"/>
    <cellStyle name="Standard 257 2 3 5 3 3 7 2" xfId="40500" xr:uid="{00000000-0005-0000-0000-0000B5330000}"/>
    <cellStyle name="Standard 257 2 3 5 3 3 8" xfId="27264" xr:uid="{00000000-0005-0000-0000-0000B6330000}"/>
    <cellStyle name="Standard 257 2 3 5 3 4" xfId="1160" xr:uid="{00000000-0005-0000-0000-0000B7330000}"/>
    <cellStyle name="Standard 257 2 3 5 3 4 2" xfId="4103" xr:uid="{00000000-0005-0000-0000-0000B8330000}"/>
    <cellStyle name="Standard 257 2 3 5 3 4 2 2" xfId="12925" xr:uid="{00000000-0005-0000-0000-0000B9330000}"/>
    <cellStyle name="Standard 257 2 3 5 3 4 2 2 2" xfId="26161" xr:uid="{00000000-0005-0000-0000-0000BA330000}"/>
    <cellStyle name="Standard 257 2 3 5 3 4 2 2 2 2" xfId="52633" xr:uid="{00000000-0005-0000-0000-0000BB330000}"/>
    <cellStyle name="Standard 257 2 3 5 3 4 2 2 3" xfId="39397" xr:uid="{00000000-0005-0000-0000-0000BC330000}"/>
    <cellStyle name="Standard 257 2 3 5 3 4 2 3" xfId="19544" xr:uid="{00000000-0005-0000-0000-0000BD330000}"/>
    <cellStyle name="Standard 257 2 3 5 3 4 2 3 2" xfId="46016" xr:uid="{00000000-0005-0000-0000-0000BE330000}"/>
    <cellStyle name="Standard 257 2 3 5 3 4 2 4" xfId="30575" xr:uid="{00000000-0005-0000-0000-0000BF330000}"/>
    <cellStyle name="Standard 257 2 3 5 3 4 3" xfId="5574" xr:uid="{00000000-0005-0000-0000-0000C0330000}"/>
    <cellStyle name="Standard 257 2 3 5 3 4 3 2" xfId="9984" xr:uid="{00000000-0005-0000-0000-0000C1330000}"/>
    <cellStyle name="Standard 257 2 3 5 3 4 3 2 2" xfId="23220" xr:uid="{00000000-0005-0000-0000-0000C2330000}"/>
    <cellStyle name="Standard 257 2 3 5 3 4 3 2 2 2" xfId="49692" xr:uid="{00000000-0005-0000-0000-0000C3330000}"/>
    <cellStyle name="Standard 257 2 3 5 3 4 3 2 3" xfId="36456" xr:uid="{00000000-0005-0000-0000-0000C4330000}"/>
    <cellStyle name="Standard 257 2 3 5 3 4 3 3" xfId="16603" xr:uid="{00000000-0005-0000-0000-0000C5330000}"/>
    <cellStyle name="Standard 257 2 3 5 3 4 3 3 2" xfId="43075" xr:uid="{00000000-0005-0000-0000-0000C6330000}"/>
    <cellStyle name="Standard 257 2 3 5 3 4 3 4" xfId="32046" xr:uid="{00000000-0005-0000-0000-0000C7330000}"/>
    <cellStyle name="Standard 257 2 3 5 3 4 4" xfId="8513" xr:uid="{00000000-0005-0000-0000-0000C8330000}"/>
    <cellStyle name="Standard 257 2 3 5 3 4 4 2" xfId="21749" xr:uid="{00000000-0005-0000-0000-0000C9330000}"/>
    <cellStyle name="Standard 257 2 3 5 3 4 4 2 2" xfId="48221" xr:uid="{00000000-0005-0000-0000-0000CA330000}"/>
    <cellStyle name="Standard 257 2 3 5 3 4 4 3" xfId="34985" xr:uid="{00000000-0005-0000-0000-0000CB330000}"/>
    <cellStyle name="Standard 257 2 3 5 3 4 5" xfId="15132" xr:uid="{00000000-0005-0000-0000-0000CC330000}"/>
    <cellStyle name="Standard 257 2 3 5 3 4 5 2" xfId="41604" xr:uid="{00000000-0005-0000-0000-0000CD330000}"/>
    <cellStyle name="Standard 257 2 3 5 3 4 6" xfId="27634" xr:uid="{00000000-0005-0000-0000-0000CE330000}"/>
    <cellStyle name="Standard 257 2 3 5 3 5" xfId="1896" xr:uid="{00000000-0005-0000-0000-0000CF330000}"/>
    <cellStyle name="Standard 257 2 3 5 3 5 2" xfId="3367" xr:uid="{00000000-0005-0000-0000-0000D0330000}"/>
    <cellStyle name="Standard 257 2 3 5 3 5 2 2" xfId="12189" xr:uid="{00000000-0005-0000-0000-0000D1330000}"/>
    <cellStyle name="Standard 257 2 3 5 3 5 2 2 2" xfId="25425" xr:uid="{00000000-0005-0000-0000-0000D2330000}"/>
    <cellStyle name="Standard 257 2 3 5 3 5 2 2 2 2" xfId="51897" xr:uid="{00000000-0005-0000-0000-0000D3330000}"/>
    <cellStyle name="Standard 257 2 3 5 3 5 2 2 3" xfId="38661" xr:uid="{00000000-0005-0000-0000-0000D4330000}"/>
    <cellStyle name="Standard 257 2 3 5 3 5 2 3" xfId="18808" xr:uid="{00000000-0005-0000-0000-0000D5330000}"/>
    <cellStyle name="Standard 257 2 3 5 3 5 2 3 2" xfId="45280" xr:uid="{00000000-0005-0000-0000-0000D6330000}"/>
    <cellStyle name="Standard 257 2 3 5 3 5 2 4" xfId="29839" xr:uid="{00000000-0005-0000-0000-0000D7330000}"/>
    <cellStyle name="Standard 257 2 3 5 3 5 3" xfId="6309" xr:uid="{00000000-0005-0000-0000-0000D8330000}"/>
    <cellStyle name="Standard 257 2 3 5 3 5 3 2" xfId="10719" xr:uid="{00000000-0005-0000-0000-0000D9330000}"/>
    <cellStyle name="Standard 257 2 3 5 3 5 3 2 2" xfId="23955" xr:uid="{00000000-0005-0000-0000-0000DA330000}"/>
    <cellStyle name="Standard 257 2 3 5 3 5 3 2 2 2" xfId="50427" xr:uid="{00000000-0005-0000-0000-0000DB330000}"/>
    <cellStyle name="Standard 257 2 3 5 3 5 3 2 3" xfId="37191" xr:uid="{00000000-0005-0000-0000-0000DC330000}"/>
    <cellStyle name="Standard 257 2 3 5 3 5 3 3" xfId="17338" xr:uid="{00000000-0005-0000-0000-0000DD330000}"/>
    <cellStyle name="Standard 257 2 3 5 3 5 3 3 2" xfId="43810" xr:uid="{00000000-0005-0000-0000-0000DE330000}"/>
    <cellStyle name="Standard 257 2 3 5 3 5 3 4" xfId="32781" xr:uid="{00000000-0005-0000-0000-0000DF330000}"/>
    <cellStyle name="Standard 257 2 3 5 3 5 4" xfId="7777" xr:uid="{00000000-0005-0000-0000-0000E0330000}"/>
    <cellStyle name="Standard 257 2 3 5 3 5 4 2" xfId="21013" xr:uid="{00000000-0005-0000-0000-0000E1330000}"/>
    <cellStyle name="Standard 257 2 3 5 3 5 4 2 2" xfId="47485" xr:uid="{00000000-0005-0000-0000-0000E2330000}"/>
    <cellStyle name="Standard 257 2 3 5 3 5 4 3" xfId="34249" xr:uid="{00000000-0005-0000-0000-0000E3330000}"/>
    <cellStyle name="Standard 257 2 3 5 3 5 5" xfId="14396" xr:uid="{00000000-0005-0000-0000-0000E4330000}"/>
    <cellStyle name="Standard 257 2 3 5 3 5 5 2" xfId="40868" xr:uid="{00000000-0005-0000-0000-0000E5330000}"/>
    <cellStyle name="Standard 257 2 3 5 3 5 6" xfId="28369" xr:uid="{00000000-0005-0000-0000-0000E6330000}"/>
    <cellStyle name="Standard 257 2 3 5 3 6" xfId="2633" xr:uid="{00000000-0005-0000-0000-0000E7330000}"/>
    <cellStyle name="Standard 257 2 3 5 3 6 2" xfId="11455" xr:uid="{00000000-0005-0000-0000-0000E8330000}"/>
    <cellStyle name="Standard 257 2 3 5 3 6 2 2" xfId="24691" xr:uid="{00000000-0005-0000-0000-0000E9330000}"/>
    <cellStyle name="Standard 257 2 3 5 3 6 2 2 2" xfId="51163" xr:uid="{00000000-0005-0000-0000-0000EA330000}"/>
    <cellStyle name="Standard 257 2 3 5 3 6 2 3" xfId="37927" xr:uid="{00000000-0005-0000-0000-0000EB330000}"/>
    <cellStyle name="Standard 257 2 3 5 3 6 3" xfId="18074" xr:uid="{00000000-0005-0000-0000-0000EC330000}"/>
    <cellStyle name="Standard 257 2 3 5 3 6 3 2" xfId="44546" xr:uid="{00000000-0005-0000-0000-0000ED330000}"/>
    <cellStyle name="Standard 257 2 3 5 3 6 4" xfId="29105" xr:uid="{00000000-0005-0000-0000-0000EE330000}"/>
    <cellStyle name="Standard 257 2 3 5 3 7" xfId="4838" xr:uid="{00000000-0005-0000-0000-0000EF330000}"/>
    <cellStyle name="Standard 257 2 3 5 3 7 2" xfId="9248" xr:uid="{00000000-0005-0000-0000-0000F0330000}"/>
    <cellStyle name="Standard 257 2 3 5 3 7 2 2" xfId="22484" xr:uid="{00000000-0005-0000-0000-0000F1330000}"/>
    <cellStyle name="Standard 257 2 3 5 3 7 2 2 2" xfId="48956" xr:uid="{00000000-0005-0000-0000-0000F2330000}"/>
    <cellStyle name="Standard 257 2 3 5 3 7 2 3" xfId="35720" xr:uid="{00000000-0005-0000-0000-0000F3330000}"/>
    <cellStyle name="Standard 257 2 3 5 3 7 3" xfId="15867" xr:uid="{00000000-0005-0000-0000-0000F4330000}"/>
    <cellStyle name="Standard 257 2 3 5 3 7 3 2" xfId="42339" xr:uid="{00000000-0005-0000-0000-0000F5330000}"/>
    <cellStyle name="Standard 257 2 3 5 3 7 4" xfId="31310" xr:uid="{00000000-0005-0000-0000-0000F6330000}"/>
    <cellStyle name="Standard 257 2 3 5 3 8" xfId="7043" xr:uid="{00000000-0005-0000-0000-0000F7330000}"/>
    <cellStyle name="Standard 257 2 3 5 3 8 2" xfId="20279" xr:uid="{00000000-0005-0000-0000-0000F8330000}"/>
    <cellStyle name="Standard 257 2 3 5 3 8 2 2" xfId="46751" xr:uid="{00000000-0005-0000-0000-0000F9330000}"/>
    <cellStyle name="Standard 257 2 3 5 3 8 3" xfId="33515" xr:uid="{00000000-0005-0000-0000-0000FA330000}"/>
    <cellStyle name="Standard 257 2 3 5 3 9" xfId="13662" xr:uid="{00000000-0005-0000-0000-0000FB330000}"/>
    <cellStyle name="Standard 257 2 3 5 3 9 2" xfId="40134" xr:uid="{00000000-0005-0000-0000-0000FC330000}"/>
    <cellStyle name="Standard 257 2 3 5 4" xfId="476" xr:uid="{00000000-0005-0000-0000-0000FD330000}"/>
    <cellStyle name="Standard 257 2 3 5 4 2" xfId="866" xr:uid="{00000000-0005-0000-0000-0000FE330000}"/>
    <cellStyle name="Standard 257 2 3 5 4 2 2" xfId="1615" xr:uid="{00000000-0005-0000-0000-0000FF330000}"/>
    <cellStyle name="Standard 257 2 3 5 4 2 2 2" xfId="4558" xr:uid="{00000000-0005-0000-0000-000000340000}"/>
    <cellStyle name="Standard 257 2 3 5 4 2 2 2 2" xfId="13380" xr:uid="{00000000-0005-0000-0000-000001340000}"/>
    <cellStyle name="Standard 257 2 3 5 4 2 2 2 2 2" xfId="26616" xr:uid="{00000000-0005-0000-0000-000002340000}"/>
    <cellStyle name="Standard 257 2 3 5 4 2 2 2 2 2 2" xfId="53088" xr:uid="{00000000-0005-0000-0000-000003340000}"/>
    <cellStyle name="Standard 257 2 3 5 4 2 2 2 2 3" xfId="39852" xr:uid="{00000000-0005-0000-0000-000004340000}"/>
    <cellStyle name="Standard 257 2 3 5 4 2 2 2 3" xfId="19999" xr:uid="{00000000-0005-0000-0000-000005340000}"/>
    <cellStyle name="Standard 257 2 3 5 4 2 2 2 3 2" xfId="46471" xr:uid="{00000000-0005-0000-0000-000006340000}"/>
    <cellStyle name="Standard 257 2 3 5 4 2 2 2 4" xfId="31030" xr:uid="{00000000-0005-0000-0000-000007340000}"/>
    <cellStyle name="Standard 257 2 3 5 4 2 2 3" xfId="6029" xr:uid="{00000000-0005-0000-0000-000008340000}"/>
    <cellStyle name="Standard 257 2 3 5 4 2 2 3 2" xfId="10439" xr:uid="{00000000-0005-0000-0000-000009340000}"/>
    <cellStyle name="Standard 257 2 3 5 4 2 2 3 2 2" xfId="23675" xr:uid="{00000000-0005-0000-0000-00000A340000}"/>
    <cellStyle name="Standard 257 2 3 5 4 2 2 3 2 2 2" xfId="50147" xr:uid="{00000000-0005-0000-0000-00000B340000}"/>
    <cellStyle name="Standard 257 2 3 5 4 2 2 3 2 3" xfId="36911" xr:uid="{00000000-0005-0000-0000-00000C340000}"/>
    <cellStyle name="Standard 257 2 3 5 4 2 2 3 3" xfId="17058" xr:uid="{00000000-0005-0000-0000-00000D340000}"/>
    <cellStyle name="Standard 257 2 3 5 4 2 2 3 3 2" xfId="43530" xr:uid="{00000000-0005-0000-0000-00000E340000}"/>
    <cellStyle name="Standard 257 2 3 5 4 2 2 3 4" xfId="32501" xr:uid="{00000000-0005-0000-0000-00000F340000}"/>
    <cellStyle name="Standard 257 2 3 5 4 2 2 4" xfId="8968" xr:uid="{00000000-0005-0000-0000-000010340000}"/>
    <cellStyle name="Standard 257 2 3 5 4 2 2 4 2" xfId="22204" xr:uid="{00000000-0005-0000-0000-000011340000}"/>
    <cellStyle name="Standard 257 2 3 5 4 2 2 4 2 2" xfId="48676" xr:uid="{00000000-0005-0000-0000-000012340000}"/>
    <cellStyle name="Standard 257 2 3 5 4 2 2 4 3" xfId="35440" xr:uid="{00000000-0005-0000-0000-000013340000}"/>
    <cellStyle name="Standard 257 2 3 5 4 2 2 5" xfId="15587" xr:uid="{00000000-0005-0000-0000-000014340000}"/>
    <cellStyle name="Standard 257 2 3 5 4 2 2 5 2" xfId="42059" xr:uid="{00000000-0005-0000-0000-000015340000}"/>
    <cellStyle name="Standard 257 2 3 5 4 2 2 6" xfId="28089" xr:uid="{00000000-0005-0000-0000-000016340000}"/>
    <cellStyle name="Standard 257 2 3 5 4 2 3" xfId="2351" xr:uid="{00000000-0005-0000-0000-000017340000}"/>
    <cellStyle name="Standard 257 2 3 5 4 2 3 2" xfId="3822" xr:uid="{00000000-0005-0000-0000-000018340000}"/>
    <cellStyle name="Standard 257 2 3 5 4 2 3 2 2" xfId="12644" xr:uid="{00000000-0005-0000-0000-000019340000}"/>
    <cellStyle name="Standard 257 2 3 5 4 2 3 2 2 2" xfId="25880" xr:uid="{00000000-0005-0000-0000-00001A340000}"/>
    <cellStyle name="Standard 257 2 3 5 4 2 3 2 2 2 2" xfId="52352" xr:uid="{00000000-0005-0000-0000-00001B340000}"/>
    <cellStyle name="Standard 257 2 3 5 4 2 3 2 2 3" xfId="39116" xr:uid="{00000000-0005-0000-0000-00001C340000}"/>
    <cellStyle name="Standard 257 2 3 5 4 2 3 2 3" xfId="19263" xr:uid="{00000000-0005-0000-0000-00001D340000}"/>
    <cellStyle name="Standard 257 2 3 5 4 2 3 2 3 2" xfId="45735" xr:uid="{00000000-0005-0000-0000-00001E340000}"/>
    <cellStyle name="Standard 257 2 3 5 4 2 3 2 4" xfId="30294" xr:uid="{00000000-0005-0000-0000-00001F340000}"/>
    <cellStyle name="Standard 257 2 3 5 4 2 3 3" xfId="6764" xr:uid="{00000000-0005-0000-0000-000020340000}"/>
    <cellStyle name="Standard 257 2 3 5 4 2 3 3 2" xfId="11174" xr:uid="{00000000-0005-0000-0000-000021340000}"/>
    <cellStyle name="Standard 257 2 3 5 4 2 3 3 2 2" xfId="24410" xr:uid="{00000000-0005-0000-0000-000022340000}"/>
    <cellStyle name="Standard 257 2 3 5 4 2 3 3 2 2 2" xfId="50882" xr:uid="{00000000-0005-0000-0000-000023340000}"/>
    <cellStyle name="Standard 257 2 3 5 4 2 3 3 2 3" xfId="37646" xr:uid="{00000000-0005-0000-0000-000024340000}"/>
    <cellStyle name="Standard 257 2 3 5 4 2 3 3 3" xfId="17793" xr:uid="{00000000-0005-0000-0000-000025340000}"/>
    <cellStyle name="Standard 257 2 3 5 4 2 3 3 3 2" xfId="44265" xr:uid="{00000000-0005-0000-0000-000026340000}"/>
    <cellStyle name="Standard 257 2 3 5 4 2 3 3 4" xfId="33236" xr:uid="{00000000-0005-0000-0000-000027340000}"/>
    <cellStyle name="Standard 257 2 3 5 4 2 3 4" xfId="8232" xr:uid="{00000000-0005-0000-0000-000028340000}"/>
    <cellStyle name="Standard 257 2 3 5 4 2 3 4 2" xfId="21468" xr:uid="{00000000-0005-0000-0000-000029340000}"/>
    <cellStyle name="Standard 257 2 3 5 4 2 3 4 2 2" xfId="47940" xr:uid="{00000000-0005-0000-0000-00002A340000}"/>
    <cellStyle name="Standard 257 2 3 5 4 2 3 4 3" xfId="34704" xr:uid="{00000000-0005-0000-0000-00002B340000}"/>
    <cellStyle name="Standard 257 2 3 5 4 2 3 5" xfId="14851" xr:uid="{00000000-0005-0000-0000-00002C340000}"/>
    <cellStyle name="Standard 257 2 3 5 4 2 3 5 2" xfId="41323" xr:uid="{00000000-0005-0000-0000-00002D340000}"/>
    <cellStyle name="Standard 257 2 3 5 4 2 3 6" xfId="28824" xr:uid="{00000000-0005-0000-0000-00002E340000}"/>
    <cellStyle name="Standard 257 2 3 5 4 2 4" xfId="3088" xr:uid="{00000000-0005-0000-0000-00002F340000}"/>
    <cellStyle name="Standard 257 2 3 5 4 2 4 2" xfId="11910" xr:uid="{00000000-0005-0000-0000-000030340000}"/>
    <cellStyle name="Standard 257 2 3 5 4 2 4 2 2" xfId="25146" xr:uid="{00000000-0005-0000-0000-000031340000}"/>
    <cellStyle name="Standard 257 2 3 5 4 2 4 2 2 2" xfId="51618" xr:uid="{00000000-0005-0000-0000-000032340000}"/>
    <cellStyle name="Standard 257 2 3 5 4 2 4 2 3" xfId="38382" xr:uid="{00000000-0005-0000-0000-000033340000}"/>
    <cellStyle name="Standard 257 2 3 5 4 2 4 3" xfId="18529" xr:uid="{00000000-0005-0000-0000-000034340000}"/>
    <cellStyle name="Standard 257 2 3 5 4 2 4 3 2" xfId="45001" xr:uid="{00000000-0005-0000-0000-000035340000}"/>
    <cellStyle name="Standard 257 2 3 5 4 2 4 4" xfId="29560" xr:uid="{00000000-0005-0000-0000-000036340000}"/>
    <cellStyle name="Standard 257 2 3 5 4 2 5" xfId="5293" xr:uid="{00000000-0005-0000-0000-000037340000}"/>
    <cellStyle name="Standard 257 2 3 5 4 2 5 2" xfId="9703" xr:uid="{00000000-0005-0000-0000-000038340000}"/>
    <cellStyle name="Standard 257 2 3 5 4 2 5 2 2" xfId="22939" xr:uid="{00000000-0005-0000-0000-000039340000}"/>
    <cellStyle name="Standard 257 2 3 5 4 2 5 2 2 2" xfId="49411" xr:uid="{00000000-0005-0000-0000-00003A340000}"/>
    <cellStyle name="Standard 257 2 3 5 4 2 5 2 3" xfId="36175" xr:uid="{00000000-0005-0000-0000-00003B340000}"/>
    <cellStyle name="Standard 257 2 3 5 4 2 5 3" xfId="16322" xr:uid="{00000000-0005-0000-0000-00003C340000}"/>
    <cellStyle name="Standard 257 2 3 5 4 2 5 3 2" xfId="42794" xr:uid="{00000000-0005-0000-0000-00003D340000}"/>
    <cellStyle name="Standard 257 2 3 5 4 2 5 4" xfId="31765" xr:uid="{00000000-0005-0000-0000-00003E340000}"/>
    <cellStyle name="Standard 257 2 3 5 4 2 6" xfId="7498" xr:uid="{00000000-0005-0000-0000-00003F340000}"/>
    <cellStyle name="Standard 257 2 3 5 4 2 6 2" xfId="20734" xr:uid="{00000000-0005-0000-0000-000040340000}"/>
    <cellStyle name="Standard 257 2 3 5 4 2 6 2 2" xfId="47206" xr:uid="{00000000-0005-0000-0000-000041340000}"/>
    <cellStyle name="Standard 257 2 3 5 4 2 6 3" xfId="33970" xr:uid="{00000000-0005-0000-0000-000042340000}"/>
    <cellStyle name="Standard 257 2 3 5 4 2 7" xfId="14117" xr:uid="{00000000-0005-0000-0000-000043340000}"/>
    <cellStyle name="Standard 257 2 3 5 4 2 7 2" xfId="40589" xr:uid="{00000000-0005-0000-0000-000044340000}"/>
    <cellStyle name="Standard 257 2 3 5 4 2 8" xfId="27353" xr:uid="{00000000-0005-0000-0000-000045340000}"/>
    <cellStyle name="Standard 257 2 3 5 4 3" xfId="1249" xr:uid="{00000000-0005-0000-0000-000046340000}"/>
    <cellStyle name="Standard 257 2 3 5 4 3 2" xfId="4192" xr:uid="{00000000-0005-0000-0000-000047340000}"/>
    <cellStyle name="Standard 257 2 3 5 4 3 2 2" xfId="13014" xr:uid="{00000000-0005-0000-0000-000048340000}"/>
    <cellStyle name="Standard 257 2 3 5 4 3 2 2 2" xfId="26250" xr:uid="{00000000-0005-0000-0000-000049340000}"/>
    <cellStyle name="Standard 257 2 3 5 4 3 2 2 2 2" xfId="52722" xr:uid="{00000000-0005-0000-0000-00004A340000}"/>
    <cellStyle name="Standard 257 2 3 5 4 3 2 2 3" xfId="39486" xr:uid="{00000000-0005-0000-0000-00004B340000}"/>
    <cellStyle name="Standard 257 2 3 5 4 3 2 3" xfId="19633" xr:uid="{00000000-0005-0000-0000-00004C340000}"/>
    <cellStyle name="Standard 257 2 3 5 4 3 2 3 2" xfId="46105" xr:uid="{00000000-0005-0000-0000-00004D340000}"/>
    <cellStyle name="Standard 257 2 3 5 4 3 2 4" xfId="30664" xr:uid="{00000000-0005-0000-0000-00004E340000}"/>
    <cellStyle name="Standard 257 2 3 5 4 3 3" xfId="5663" xr:uid="{00000000-0005-0000-0000-00004F340000}"/>
    <cellStyle name="Standard 257 2 3 5 4 3 3 2" xfId="10073" xr:uid="{00000000-0005-0000-0000-000050340000}"/>
    <cellStyle name="Standard 257 2 3 5 4 3 3 2 2" xfId="23309" xr:uid="{00000000-0005-0000-0000-000051340000}"/>
    <cellStyle name="Standard 257 2 3 5 4 3 3 2 2 2" xfId="49781" xr:uid="{00000000-0005-0000-0000-000052340000}"/>
    <cellStyle name="Standard 257 2 3 5 4 3 3 2 3" xfId="36545" xr:uid="{00000000-0005-0000-0000-000053340000}"/>
    <cellStyle name="Standard 257 2 3 5 4 3 3 3" xfId="16692" xr:uid="{00000000-0005-0000-0000-000054340000}"/>
    <cellStyle name="Standard 257 2 3 5 4 3 3 3 2" xfId="43164" xr:uid="{00000000-0005-0000-0000-000055340000}"/>
    <cellStyle name="Standard 257 2 3 5 4 3 3 4" xfId="32135" xr:uid="{00000000-0005-0000-0000-000056340000}"/>
    <cellStyle name="Standard 257 2 3 5 4 3 4" xfId="8602" xr:uid="{00000000-0005-0000-0000-000057340000}"/>
    <cellStyle name="Standard 257 2 3 5 4 3 4 2" xfId="21838" xr:uid="{00000000-0005-0000-0000-000058340000}"/>
    <cellStyle name="Standard 257 2 3 5 4 3 4 2 2" xfId="48310" xr:uid="{00000000-0005-0000-0000-000059340000}"/>
    <cellStyle name="Standard 257 2 3 5 4 3 4 3" xfId="35074" xr:uid="{00000000-0005-0000-0000-00005A340000}"/>
    <cellStyle name="Standard 257 2 3 5 4 3 5" xfId="15221" xr:uid="{00000000-0005-0000-0000-00005B340000}"/>
    <cellStyle name="Standard 257 2 3 5 4 3 5 2" xfId="41693" xr:uid="{00000000-0005-0000-0000-00005C340000}"/>
    <cellStyle name="Standard 257 2 3 5 4 3 6" xfId="27723" xr:uid="{00000000-0005-0000-0000-00005D340000}"/>
    <cellStyle name="Standard 257 2 3 5 4 4" xfId="1985" xr:uid="{00000000-0005-0000-0000-00005E340000}"/>
    <cellStyle name="Standard 257 2 3 5 4 4 2" xfId="3456" xr:uid="{00000000-0005-0000-0000-00005F340000}"/>
    <cellStyle name="Standard 257 2 3 5 4 4 2 2" xfId="12278" xr:uid="{00000000-0005-0000-0000-000060340000}"/>
    <cellStyle name="Standard 257 2 3 5 4 4 2 2 2" xfId="25514" xr:uid="{00000000-0005-0000-0000-000061340000}"/>
    <cellStyle name="Standard 257 2 3 5 4 4 2 2 2 2" xfId="51986" xr:uid="{00000000-0005-0000-0000-000062340000}"/>
    <cellStyle name="Standard 257 2 3 5 4 4 2 2 3" xfId="38750" xr:uid="{00000000-0005-0000-0000-000063340000}"/>
    <cellStyle name="Standard 257 2 3 5 4 4 2 3" xfId="18897" xr:uid="{00000000-0005-0000-0000-000064340000}"/>
    <cellStyle name="Standard 257 2 3 5 4 4 2 3 2" xfId="45369" xr:uid="{00000000-0005-0000-0000-000065340000}"/>
    <cellStyle name="Standard 257 2 3 5 4 4 2 4" xfId="29928" xr:uid="{00000000-0005-0000-0000-000066340000}"/>
    <cellStyle name="Standard 257 2 3 5 4 4 3" xfId="6398" xr:uid="{00000000-0005-0000-0000-000067340000}"/>
    <cellStyle name="Standard 257 2 3 5 4 4 3 2" xfId="10808" xr:uid="{00000000-0005-0000-0000-000068340000}"/>
    <cellStyle name="Standard 257 2 3 5 4 4 3 2 2" xfId="24044" xr:uid="{00000000-0005-0000-0000-000069340000}"/>
    <cellStyle name="Standard 257 2 3 5 4 4 3 2 2 2" xfId="50516" xr:uid="{00000000-0005-0000-0000-00006A340000}"/>
    <cellStyle name="Standard 257 2 3 5 4 4 3 2 3" xfId="37280" xr:uid="{00000000-0005-0000-0000-00006B340000}"/>
    <cellStyle name="Standard 257 2 3 5 4 4 3 3" xfId="17427" xr:uid="{00000000-0005-0000-0000-00006C340000}"/>
    <cellStyle name="Standard 257 2 3 5 4 4 3 3 2" xfId="43899" xr:uid="{00000000-0005-0000-0000-00006D340000}"/>
    <cellStyle name="Standard 257 2 3 5 4 4 3 4" xfId="32870" xr:uid="{00000000-0005-0000-0000-00006E340000}"/>
    <cellStyle name="Standard 257 2 3 5 4 4 4" xfId="7866" xr:uid="{00000000-0005-0000-0000-00006F340000}"/>
    <cellStyle name="Standard 257 2 3 5 4 4 4 2" xfId="21102" xr:uid="{00000000-0005-0000-0000-000070340000}"/>
    <cellStyle name="Standard 257 2 3 5 4 4 4 2 2" xfId="47574" xr:uid="{00000000-0005-0000-0000-000071340000}"/>
    <cellStyle name="Standard 257 2 3 5 4 4 4 3" xfId="34338" xr:uid="{00000000-0005-0000-0000-000072340000}"/>
    <cellStyle name="Standard 257 2 3 5 4 4 5" xfId="14485" xr:uid="{00000000-0005-0000-0000-000073340000}"/>
    <cellStyle name="Standard 257 2 3 5 4 4 5 2" xfId="40957" xr:uid="{00000000-0005-0000-0000-000074340000}"/>
    <cellStyle name="Standard 257 2 3 5 4 4 6" xfId="28458" xr:uid="{00000000-0005-0000-0000-000075340000}"/>
    <cellStyle name="Standard 257 2 3 5 4 5" xfId="2722" xr:uid="{00000000-0005-0000-0000-000076340000}"/>
    <cellStyle name="Standard 257 2 3 5 4 5 2" xfId="11544" xr:uid="{00000000-0005-0000-0000-000077340000}"/>
    <cellStyle name="Standard 257 2 3 5 4 5 2 2" xfId="24780" xr:uid="{00000000-0005-0000-0000-000078340000}"/>
    <cellStyle name="Standard 257 2 3 5 4 5 2 2 2" xfId="51252" xr:uid="{00000000-0005-0000-0000-000079340000}"/>
    <cellStyle name="Standard 257 2 3 5 4 5 2 3" xfId="38016" xr:uid="{00000000-0005-0000-0000-00007A340000}"/>
    <cellStyle name="Standard 257 2 3 5 4 5 3" xfId="18163" xr:uid="{00000000-0005-0000-0000-00007B340000}"/>
    <cellStyle name="Standard 257 2 3 5 4 5 3 2" xfId="44635" xr:uid="{00000000-0005-0000-0000-00007C340000}"/>
    <cellStyle name="Standard 257 2 3 5 4 5 4" xfId="29194" xr:uid="{00000000-0005-0000-0000-00007D340000}"/>
    <cellStyle name="Standard 257 2 3 5 4 6" xfId="4927" xr:uid="{00000000-0005-0000-0000-00007E340000}"/>
    <cellStyle name="Standard 257 2 3 5 4 6 2" xfId="9337" xr:uid="{00000000-0005-0000-0000-00007F340000}"/>
    <cellStyle name="Standard 257 2 3 5 4 6 2 2" xfId="22573" xr:uid="{00000000-0005-0000-0000-000080340000}"/>
    <cellStyle name="Standard 257 2 3 5 4 6 2 2 2" xfId="49045" xr:uid="{00000000-0005-0000-0000-000081340000}"/>
    <cellStyle name="Standard 257 2 3 5 4 6 2 3" xfId="35809" xr:uid="{00000000-0005-0000-0000-000082340000}"/>
    <cellStyle name="Standard 257 2 3 5 4 6 3" xfId="15956" xr:uid="{00000000-0005-0000-0000-000083340000}"/>
    <cellStyle name="Standard 257 2 3 5 4 6 3 2" xfId="42428" xr:uid="{00000000-0005-0000-0000-000084340000}"/>
    <cellStyle name="Standard 257 2 3 5 4 6 4" xfId="31399" xr:uid="{00000000-0005-0000-0000-000085340000}"/>
    <cellStyle name="Standard 257 2 3 5 4 7" xfId="7132" xr:uid="{00000000-0005-0000-0000-000086340000}"/>
    <cellStyle name="Standard 257 2 3 5 4 7 2" xfId="20368" xr:uid="{00000000-0005-0000-0000-000087340000}"/>
    <cellStyle name="Standard 257 2 3 5 4 7 2 2" xfId="46840" xr:uid="{00000000-0005-0000-0000-000088340000}"/>
    <cellStyle name="Standard 257 2 3 5 4 7 3" xfId="33604" xr:uid="{00000000-0005-0000-0000-000089340000}"/>
    <cellStyle name="Standard 257 2 3 5 4 8" xfId="13751" xr:uid="{00000000-0005-0000-0000-00008A340000}"/>
    <cellStyle name="Standard 257 2 3 5 4 8 2" xfId="40223" xr:uid="{00000000-0005-0000-0000-00008B340000}"/>
    <cellStyle name="Standard 257 2 3 5 4 9" xfId="26987" xr:uid="{00000000-0005-0000-0000-00008C340000}"/>
    <cellStyle name="Standard 257 2 3 5 5" xfId="466" xr:uid="{00000000-0005-0000-0000-00008D340000}"/>
    <cellStyle name="Standard 257 2 3 5 5 2" xfId="857" xr:uid="{00000000-0005-0000-0000-00008E340000}"/>
    <cellStyle name="Standard 257 2 3 5 5 2 2" xfId="1606" xr:uid="{00000000-0005-0000-0000-00008F340000}"/>
    <cellStyle name="Standard 257 2 3 5 5 2 2 2" xfId="4549" xr:uid="{00000000-0005-0000-0000-000090340000}"/>
    <cellStyle name="Standard 257 2 3 5 5 2 2 2 2" xfId="13371" xr:uid="{00000000-0005-0000-0000-000091340000}"/>
    <cellStyle name="Standard 257 2 3 5 5 2 2 2 2 2" xfId="26607" xr:uid="{00000000-0005-0000-0000-000092340000}"/>
    <cellStyle name="Standard 257 2 3 5 5 2 2 2 2 2 2" xfId="53079" xr:uid="{00000000-0005-0000-0000-000093340000}"/>
    <cellStyle name="Standard 257 2 3 5 5 2 2 2 2 3" xfId="39843" xr:uid="{00000000-0005-0000-0000-000094340000}"/>
    <cellStyle name="Standard 257 2 3 5 5 2 2 2 3" xfId="19990" xr:uid="{00000000-0005-0000-0000-000095340000}"/>
    <cellStyle name="Standard 257 2 3 5 5 2 2 2 3 2" xfId="46462" xr:uid="{00000000-0005-0000-0000-000096340000}"/>
    <cellStyle name="Standard 257 2 3 5 5 2 2 2 4" xfId="31021" xr:uid="{00000000-0005-0000-0000-000097340000}"/>
    <cellStyle name="Standard 257 2 3 5 5 2 2 3" xfId="6020" xr:uid="{00000000-0005-0000-0000-000098340000}"/>
    <cellStyle name="Standard 257 2 3 5 5 2 2 3 2" xfId="10430" xr:uid="{00000000-0005-0000-0000-000099340000}"/>
    <cellStyle name="Standard 257 2 3 5 5 2 2 3 2 2" xfId="23666" xr:uid="{00000000-0005-0000-0000-00009A340000}"/>
    <cellStyle name="Standard 257 2 3 5 5 2 2 3 2 2 2" xfId="50138" xr:uid="{00000000-0005-0000-0000-00009B340000}"/>
    <cellStyle name="Standard 257 2 3 5 5 2 2 3 2 3" xfId="36902" xr:uid="{00000000-0005-0000-0000-00009C340000}"/>
    <cellStyle name="Standard 257 2 3 5 5 2 2 3 3" xfId="17049" xr:uid="{00000000-0005-0000-0000-00009D340000}"/>
    <cellStyle name="Standard 257 2 3 5 5 2 2 3 3 2" xfId="43521" xr:uid="{00000000-0005-0000-0000-00009E340000}"/>
    <cellStyle name="Standard 257 2 3 5 5 2 2 3 4" xfId="32492" xr:uid="{00000000-0005-0000-0000-00009F340000}"/>
    <cellStyle name="Standard 257 2 3 5 5 2 2 4" xfId="8959" xr:uid="{00000000-0005-0000-0000-0000A0340000}"/>
    <cellStyle name="Standard 257 2 3 5 5 2 2 4 2" xfId="22195" xr:uid="{00000000-0005-0000-0000-0000A1340000}"/>
    <cellStyle name="Standard 257 2 3 5 5 2 2 4 2 2" xfId="48667" xr:uid="{00000000-0005-0000-0000-0000A2340000}"/>
    <cellStyle name="Standard 257 2 3 5 5 2 2 4 3" xfId="35431" xr:uid="{00000000-0005-0000-0000-0000A3340000}"/>
    <cellStyle name="Standard 257 2 3 5 5 2 2 5" xfId="15578" xr:uid="{00000000-0005-0000-0000-0000A4340000}"/>
    <cellStyle name="Standard 257 2 3 5 5 2 2 5 2" xfId="42050" xr:uid="{00000000-0005-0000-0000-0000A5340000}"/>
    <cellStyle name="Standard 257 2 3 5 5 2 2 6" xfId="28080" xr:uid="{00000000-0005-0000-0000-0000A6340000}"/>
    <cellStyle name="Standard 257 2 3 5 5 2 3" xfId="2342" xr:uid="{00000000-0005-0000-0000-0000A7340000}"/>
    <cellStyle name="Standard 257 2 3 5 5 2 3 2" xfId="3813" xr:uid="{00000000-0005-0000-0000-0000A8340000}"/>
    <cellStyle name="Standard 257 2 3 5 5 2 3 2 2" xfId="12635" xr:uid="{00000000-0005-0000-0000-0000A9340000}"/>
    <cellStyle name="Standard 257 2 3 5 5 2 3 2 2 2" xfId="25871" xr:uid="{00000000-0005-0000-0000-0000AA340000}"/>
    <cellStyle name="Standard 257 2 3 5 5 2 3 2 2 2 2" xfId="52343" xr:uid="{00000000-0005-0000-0000-0000AB340000}"/>
    <cellStyle name="Standard 257 2 3 5 5 2 3 2 2 3" xfId="39107" xr:uid="{00000000-0005-0000-0000-0000AC340000}"/>
    <cellStyle name="Standard 257 2 3 5 5 2 3 2 3" xfId="19254" xr:uid="{00000000-0005-0000-0000-0000AD340000}"/>
    <cellStyle name="Standard 257 2 3 5 5 2 3 2 3 2" xfId="45726" xr:uid="{00000000-0005-0000-0000-0000AE340000}"/>
    <cellStyle name="Standard 257 2 3 5 5 2 3 2 4" xfId="30285" xr:uid="{00000000-0005-0000-0000-0000AF340000}"/>
    <cellStyle name="Standard 257 2 3 5 5 2 3 3" xfId="6755" xr:uid="{00000000-0005-0000-0000-0000B0340000}"/>
    <cellStyle name="Standard 257 2 3 5 5 2 3 3 2" xfId="11165" xr:uid="{00000000-0005-0000-0000-0000B1340000}"/>
    <cellStyle name="Standard 257 2 3 5 5 2 3 3 2 2" xfId="24401" xr:uid="{00000000-0005-0000-0000-0000B2340000}"/>
    <cellStyle name="Standard 257 2 3 5 5 2 3 3 2 2 2" xfId="50873" xr:uid="{00000000-0005-0000-0000-0000B3340000}"/>
    <cellStyle name="Standard 257 2 3 5 5 2 3 3 2 3" xfId="37637" xr:uid="{00000000-0005-0000-0000-0000B4340000}"/>
    <cellStyle name="Standard 257 2 3 5 5 2 3 3 3" xfId="17784" xr:uid="{00000000-0005-0000-0000-0000B5340000}"/>
    <cellStyle name="Standard 257 2 3 5 5 2 3 3 3 2" xfId="44256" xr:uid="{00000000-0005-0000-0000-0000B6340000}"/>
    <cellStyle name="Standard 257 2 3 5 5 2 3 3 4" xfId="33227" xr:uid="{00000000-0005-0000-0000-0000B7340000}"/>
    <cellStyle name="Standard 257 2 3 5 5 2 3 4" xfId="8223" xr:uid="{00000000-0005-0000-0000-0000B8340000}"/>
    <cellStyle name="Standard 257 2 3 5 5 2 3 4 2" xfId="21459" xr:uid="{00000000-0005-0000-0000-0000B9340000}"/>
    <cellStyle name="Standard 257 2 3 5 5 2 3 4 2 2" xfId="47931" xr:uid="{00000000-0005-0000-0000-0000BA340000}"/>
    <cellStyle name="Standard 257 2 3 5 5 2 3 4 3" xfId="34695" xr:uid="{00000000-0005-0000-0000-0000BB340000}"/>
    <cellStyle name="Standard 257 2 3 5 5 2 3 5" xfId="14842" xr:uid="{00000000-0005-0000-0000-0000BC340000}"/>
    <cellStyle name="Standard 257 2 3 5 5 2 3 5 2" xfId="41314" xr:uid="{00000000-0005-0000-0000-0000BD340000}"/>
    <cellStyle name="Standard 257 2 3 5 5 2 3 6" xfId="28815" xr:uid="{00000000-0005-0000-0000-0000BE340000}"/>
    <cellStyle name="Standard 257 2 3 5 5 2 4" xfId="3079" xr:uid="{00000000-0005-0000-0000-0000BF340000}"/>
    <cellStyle name="Standard 257 2 3 5 5 2 4 2" xfId="11901" xr:uid="{00000000-0005-0000-0000-0000C0340000}"/>
    <cellStyle name="Standard 257 2 3 5 5 2 4 2 2" xfId="25137" xr:uid="{00000000-0005-0000-0000-0000C1340000}"/>
    <cellStyle name="Standard 257 2 3 5 5 2 4 2 2 2" xfId="51609" xr:uid="{00000000-0005-0000-0000-0000C2340000}"/>
    <cellStyle name="Standard 257 2 3 5 5 2 4 2 3" xfId="38373" xr:uid="{00000000-0005-0000-0000-0000C3340000}"/>
    <cellStyle name="Standard 257 2 3 5 5 2 4 3" xfId="18520" xr:uid="{00000000-0005-0000-0000-0000C4340000}"/>
    <cellStyle name="Standard 257 2 3 5 5 2 4 3 2" xfId="44992" xr:uid="{00000000-0005-0000-0000-0000C5340000}"/>
    <cellStyle name="Standard 257 2 3 5 5 2 4 4" xfId="29551" xr:uid="{00000000-0005-0000-0000-0000C6340000}"/>
    <cellStyle name="Standard 257 2 3 5 5 2 5" xfId="5284" xr:uid="{00000000-0005-0000-0000-0000C7340000}"/>
    <cellStyle name="Standard 257 2 3 5 5 2 5 2" xfId="9694" xr:uid="{00000000-0005-0000-0000-0000C8340000}"/>
    <cellStyle name="Standard 257 2 3 5 5 2 5 2 2" xfId="22930" xr:uid="{00000000-0005-0000-0000-0000C9340000}"/>
    <cellStyle name="Standard 257 2 3 5 5 2 5 2 2 2" xfId="49402" xr:uid="{00000000-0005-0000-0000-0000CA340000}"/>
    <cellStyle name="Standard 257 2 3 5 5 2 5 2 3" xfId="36166" xr:uid="{00000000-0005-0000-0000-0000CB340000}"/>
    <cellStyle name="Standard 257 2 3 5 5 2 5 3" xfId="16313" xr:uid="{00000000-0005-0000-0000-0000CC340000}"/>
    <cellStyle name="Standard 257 2 3 5 5 2 5 3 2" xfId="42785" xr:uid="{00000000-0005-0000-0000-0000CD340000}"/>
    <cellStyle name="Standard 257 2 3 5 5 2 5 4" xfId="31756" xr:uid="{00000000-0005-0000-0000-0000CE340000}"/>
    <cellStyle name="Standard 257 2 3 5 5 2 6" xfId="7489" xr:uid="{00000000-0005-0000-0000-0000CF340000}"/>
    <cellStyle name="Standard 257 2 3 5 5 2 6 2" xfId="20725" xr:uid="{00000000-0005-0000-0000-0000D0340000}"/>
    <cellStyle name="Standard 257 2 3 5 5 2 6 2 2" xfId="47197" xr:uid="{00000000-0005-0000-0000-0000D1340000}"/>
    <cellStyle name="Standard 257 2 3 5 5 2 6 3" xfId="33961" xr:uid="{00000000-0005-0000-0000-0000D2340000}"/>
    <cellStyle name="Standard 257 2 3 5 5 2 7" xfId="14108" xr:uid="{00000000-0005-0000-0000-0000D3340000}"/>
    <cellStyle name="Standard 257 2 3 5 5 2 7 2" xfId="40580" xr:uid="{00000000-0005-0000-0000-0000D4340000}"/>
    <cellStyle name="Standard 257 2 3 5 5 2 8" xfId="27344" xr:uid="{00000000-0005-0000-0000-0000D5340000}"/>
    <cellStyle name="Standard 257 2 3 5 5 3" xfId="1240" xr:uid="{00000000-0005-0000-0000-0000D6340000}"/>
    <cellStyle name="Standard 257 2 3 5 5 3 2" xfId="4183" xr:uid="{00000000-0005-0000-0000-0000D7340000}"/>
    <cellStyle name="Standard 257 2 3 5 5 3 2 2" xfId="13005" xr:uid="{00000000-0005-0000-0000-0000D8340000}"/>
    <cellStyle name="Standard 257 2 3 5 5 3 2 2 2" xfId="26241" xr:uid="{00000000-0005-0000-0000-0000D9340000}"/>
    <cellStyle name="Standard 257 2 3 5 5 3 2 2 2 2" xfId="52713" xr:uid="{00000000-0005-0000-0000-0000DA340000}"/>
    <cellStyle name="Standard 257 2 3 5 5 3 2 2 3" xfId="39477" xr:uid="{00000000-0005-0000-0000-0000DB340000}"/>
    <cellStyle name="Standard 257 2 3 5 5 3 2 3" xfId="19624" xr:uid="{00000000-0005-0000-0000-0000DC340000}"/>
    <cellStyle name="Standard 257 2 3 5 5 3 2 3 2" xfId="46096" xr:uid="{00000000-0005-0000-0000-0000DD340000}"/>
    <cellStyle name="Standard 257 2 3 5 5 3 2 4" xfId="30655" xr:uid="{00000000-0005-0000-0000-0000DE340000}"/>
    <cellStyle name="Standard 257 2 3 5 5 3 3" xfId="5654" xr:uid="{00000000-0005-0000-0000-0000DF340000}"/>
    <cellStyle name="Standard 257 2 3 5 5 3 3 2" xfId="10064" xr:uid="{00000000-0005-0000-0000-0000E0340000}"/>
    <cellStyle name="Standard 257 2 3 5 5 3 3 2 2" xfId="23300" xr:uid="{00000000-0005-0000-0000-0000E1340000}"/>
    <cellStyle name="Standard 257 2 3 5 5 3 3 2 2 2" xfId="49772" xr:uid="{00000000-0005-0000-0000-0000E2340000}"/>
    <cellStyle name="Standard 257 2 3 5 5 3 3 2 3" xfId="36536" xr:uid="{00000000-0005-0000-0000-0000E3340000}"/>
    <cellStyle name="Standard 257 2 3 5 5 3 3 3" xfId="16683" xr:uid="{00000000-0005-0000-0000-0000E4340000}"/>
    <cellStyle name="Standard 257 2 3 5 5 3 3 3 2" xfId="43155" xr:uid="{00000000-0005-0000-0000-0000E5340000}"/>
    <cellStyle name="Standard 257 2 3 5 5 3 3 4" xfId="32126" xr:uid="{00000000-0005-0000-0000-0000E6340000}"/>
    <cellStyle name="Standard 257 2 3 5 5 3 4" xfId="8593" xr:uid="{00000000-0005-0000-0000-0000E7340000}"/>
    <cellStyle name="Standard 257 2 3 5 5 3 4 2" xfId="21829" xr:uid="{00000000-0005-0000-0000-0000E8340000}"/>
    <cellStyle name="Standard 257 2 3 5 5 3 4 2 2" xfId="48301" xr:uid="{00000000-0005-0000-0000-0000E9340000}"/>
    <cellStyle name="Standard 257 2 3 5 5 3 4 3" xfId="35065" xr:uid="{00000000-0005-0000-0000-0000EA340000}"/>
    <cellStyle name="Standard 257 2 3 5 5 3 5" xfId="15212" xr:uid="{00000000-0005-0000-0000-0000EB340000}"/>
    <cellStyle name="Standard 257 2 3 5 5 3 5 2" xfId="41684" xr:uid="{00000000-0005-0000-0000-0000EC340000}"/>
    <cellStyle name="Standard 257 2 3 5 5 3 6" xfId="27714" xr:uid="{00000000-0005-0000-0000-0000ED340000}"/>
    <cellStyle name="Standard 257 2 3 5 5 4" xfId="1976" xr:uid="{00000000-0005-0000-0000-0000EE340000}"/>
    <cellStyle name="Standard 257 2 3 5 5 4 2" xfId="3447" xr:uid="{00000000-0005-0000-0000-0000EF340000}"/>
    <cellStyle name="Standard 257 2 3 5 5 4 2 2" xfId="12269" xr:uid="{00000000-0005-0000-0000-0000F0340000}"/>
    <cellStyle name="Standard 257 2 3 5 5 4 2 2 2" xfId="25505" xr:uid="{00000000-0005-0000-0000-0000F1340000}"/>
    <cellStyle name="Standard 257 2 3 5 5 4 2 2 2 2" xfId="51977" xr:uid="{00000000-0005-0000-0000-0000F2340000}"/>
    <cellStyle name="Standard 257 2 3 5 5 4 2 2 3" xfId="38741" xr:uid="{00000000-0005-0000-0000-0000F3340000}"/>
    <cellStyle name="Standard 257 2 3 5 5 4 2 3" xfId="18888" xr:uid="{00000000-0005-0000-0000-0000F4340000}"/>
    <cellStyle name="Standard 257 2 3 5 5 4 2 3 2" xfId="45360" xr:uid="{00000000-0005-0000-0000-0000F5340000}"/>
    <cellStyle name="Standard 257 2 3 5 5 4 2 4" xfId="29919" xr:uid="{00000000-0005-0000-0000-0000F6340000}"/>
    <cellStyle name="Standard 257 2 3 5 5 4 3" xfId="6389" xr:uid="{00000000-0005-0000-0000-0000F7340000}"/>
    <cellStyle name="Standard 257 2 3 5 5 4 3 2" xfId="10799" xr:uid="{00000000-0005-0000-0000-0000F8340000}"/>
    <cellStyle name="Standard 257 2 3 5 5 4 3 2 2" xfId="24035" xr:uid="{00000000-0005-0000-0000-0000F9340000}"/>
    <cellStyle name="Standard 257 2 3 5 5 4 3 2 2 2" xfId="50507" xr:uid="{00000000-0005-0000-0000-0000FA340000}"/>
    <cellStyle name="Standard 257 2 3 5 5 4 3 2 3" xfId="37271" xr:uid="{00000000-0005-0000-0000-0000FB340000}"/>
    <cellStyle name="Standard 257 2 3 5 5 4 3 3" xfId="17418" xr:uid="{00000000-0005-0000-0000-0000FC340000}"/>
    <cellStyle name="Standard 257 2 3 5 5 4 3 3 2" xfId="43890" xr:uid="{00000000-0005-0000-0000-0000FD340000}"/>
    <cellStyle name="Standard 257 2 3 5 5 4 3 4" xfId="32861" xr:uid="{00000000-0005-0000-0000-0000FE340000}"/>
    <cellStyle name="Standard 257 2 3 5 5 4 4" xfId="7857" xr:uid="{00000000-0005-0000-0000-0000FF340000}"/>
    <cellStyle name="Standard 257 2 3 5 5 4 4 2" xfId="21093" xr:uid="{00000000-0005-0000-0000-000000350000}"/>
    <cellStyle name="Standard 257 2 3 5 5 4 4 2 2" xfId="47565" xr:uid="{00000000-0005-0000-0000-000001350000}"/>
    <cellStyle name="Standard 257 2 3 5 5 4 4 3" xfId="34329" xr:uid="{00000000-0005-0000-0000-000002350000}"/>
    <cellStyle name="Standard 257 2 3 5 5 4 5" xfId="14476" xr:uid="{00000000-0005-0000-0000-000003350000}"/>
    <cellStyle name="Standard 257 2 3 5 5 4 5 2" xfId="40948" xr:uid="{00000000-0005-0000-0000-000004350000}"/>
    <cellStyle name="Standard 257 2 3 5 5 4 6" xfId="28449" xr:uid="{00000000-0005-0000-0000-000005350000}"/>
    <cellStyle name="Standard 257 2 3 5 5 5" xfId="2713" xr:uid="{00000000-0005-0000-0000-000006350000}"/>
    <cellStyle name="Standard 257 2 3 5 5 5 2" xfId="11535" xr:uid="{00000000-0005-0000-0000-000007350000}"/>
    <cellStyle name="Standard 257 2 3 5 5 5 2 2" xfId="24771" xr:uid="{00000000-0005-0000-0000-000008350000}"/>
    <cellStyle name="Standard 257 2 3 5 5 5 2 2 2" xfId="51243" xr:uid="{00000000-0005-0000-0000-000009350000}"/>
    <cellStyle name="Standard 257 2 3 5 5 5 2 3" xfId="38007" xr:uid="{00000000-0005-0000-0000-00000A350000}"/>
    <cellStyle name="Standard 257 2 3 5 5 5 3" xfId="18154" xr:uid="{00000000-0005-0000-0000-00000B350000}"/>
    <cellStyle name="Standard 257 2 3 5 5 5 3 2" xfId="44626" xr:uid="{00000000-0005-0000-0000-00000C350000}"/>
    <cellStyle name="Standard 257 2 3 5 5 5 4" xfId="29185" xr:uid="{00000000-0005-0000-0000-00000D350000}"/>
    <cellStyle name="Standard 257 2 3 5 5 6" xfId="4918" xr:uid="{00000000-0005-0000-0000-00000E350000}"/>
    <cellStyle name="Standard 257 2 3 5 5 6 2" xfId="9328" xr:uid="{00000000-0005-0000-0000-00000F350000}"/>
    <cellStyle name="Standard 257 2 3 5 5 6 2 2" xfId="22564" xr:uid="{00000000-0005-0000-0000-000010350000}"/>
    <cellStyle name="Standard 257 2 3 5 5 6 2 2 2" xfId="49036" xr:uid="{00000000-0005-0000-0000-000011350000}"/>
    <cellStyle name="Standard 257 2 3 5 5 6 2 3" xfId="35800" xr:uid="{00000000-0005-0000-0000-000012350000}"/>
    <cellStyle name="Standard 257 2 3 5 5 6 3" xfId="15947" xr:uid="{00000000-0005-0000-0000-000013350000}"/>
    <cellStyle name="Standard 257 2 3 5 5 6 3 2" xfId="42419" xr:uid="{00000000-0005-0000-0000-000014350000}"/>
    <cellStyle name="Standard 257 2 3 5 5 6 4" xfId="31390" xr:uid="{00000000-0005-0000-0000-000015350000}"/>
    <cellStyle name="Standard 257 2 3 5 5 7" xfId="7123" xr:uid="{00000000-0005-0000-0000-000016350000}"/>
    <cellStyle name="Standard 257 2 3 5 5 7 2" xfId="20359" xr:uid="{00000000-0005-0000-0000-000017350000}"/>
    <cellStyle name="Standard 257 2 3 5 5 7 2 2" xfId="46831" xr:uid="{00000000-0005-0000-0000-000018350000}"/>
    <cellStyle name="Standard 257 2 3 5 5 7 3" xfId="33595" xr:uid="{00000000-0005-0000-0000-000019350000}"/>
    <cellStyle name="Standard 257 2 3 5 5 8" xfId="13742" xr:uid="{00000000-0005-0000-0000-00001A350000}"/>
    <cellStyle name="Standard 257 2 3 5 5 8 2" xfId="40214" xr:uid="{00000000-0005-0000-0000-00001B350000}"/>
    <cellStyle name="Standard 257 2 3 5 5 9" xfId="26978" xr:uid="{00000000-0005-0000-0000-00001C350000}"/>
    <cellStyle name="Standard 257 2 3 5 6" xfId="695" xr:uid="{00000000-0005-0000-0000-00001D350000}"/>
    <cellStyle name="Standard 257 2 3 5 6 2" xfId="1445" xr:uid="{00000000-0005-0000-0000-00001E350000}"/>
    <cellStyle name="Standard 257 2 3 5 6 2 2" xfId="4388" xr:uid="{00000000-0005-0000-0000-00001F350000}"/>
    <cellStyle name="Standard 257 2 3 5 6 2 2 2" xfId="13210" xr:uid="{00000000-0005-0000-0000-000020350000}"/>
    <cellStyle name="Standard 257 2 3 5 6 2 2 2 2" xfId="26446" xr:uid="{00000000-0005-0000-0000-000021350000}"/>
    <cellStyle name="Standard 257 2 3 5 6 2 2 2 2 2" xfId="52918" xr:uid="{00000000-0005-0000-0000-000022350000}"/>
    <cellStyle name="Standard 257 2 3 5 6 2 2 2 3" xfId="39682" xr:uid="{00000000-0005-0000-0000-000023350000}"/>
    <cellStyle name="Standard 257 2 3 5 6 2 2 3" xfId="19829" xr:uid="{00000000-0005-0000-0000-000024350000}"/>
    <cellStyle name="Standard 257 2 3 5 6 2 2 3 2" xfId="46301" xr:uid="{00000000-0005-0000-0000-000025350000}"/>
    <cellStyle name="Standard 257 2 3 5 6 2 2 4" xfId="30860" xr:uid="{00000000-0005-0000-0000-000026350000}"/>
    <cellStyle name="Standard 257 2 3 5 6 2 3" xfId="5859" xr:uid="{00000000-0005-0000-0000-000027350000}"/>
    <cellStyle name="Standard 257 2 3 5 6 2 3 2" xfId="10269" xr:uid="{00000000-0005-0000-0000-000028350000}"/>
    <cellStyle name="Standard 257 2 3 5 6 2 3 2 2" xfId="23505" xr:uid="{00000000-0005-0000-0000-000029350000}"/>
    <cellStyle name="Standard 257 2 3 5 6 2 3 2 2 2" xfId="49977" xr:uid="{00000000-0005-0000-0000-00002A350000}"/>
    <cellStyle name="Standard 257 2 3 5 6 2 3 2 3" xfId="36741" xr:uid="{00000000-0005-0000-0000-00002B350000}"/>
    <cellStyle name="Standard 257 2 3 5 6 2 3 3" xfId="16888" xr:uid="{00000000-0005-0000-0000-00002C350000}"/>
    <cellStyle name="Standard 257 2 3 5 6 2 3 3 2" xfId="43360" xr:uid="{00000000-0005-0000-0000-00002D350000}"/>
    <cellStyle name="Standard 257 2 3 5 6 2 3 4" xfId="32331" xr:uid="{00000000-0005-0000-0000-00002E350000}"/>
    <cellStyle name="Standard 257 2 3 5 6 2 4" xfId="8798" xr:uid="{00000000-0005-0000-0000-00002F350000}"/>
    <cellStyle name="Standard 257 2 3 5 6 2 4 2" xfId="22034" xr:uid="{00000000-0005-0000-0000-000030350000}"/>
    <cellStyle name="Standard 257 2 3 5 6 2 4 2 2" xfId="48506" xr:uid="{00000000-0005-0000-0000-000031350000}"/>
    <cellStyle name="Standard 257 2 3 5 6 2 4 3" xfId="35270" xr:uid="{00000000-0005-0000-0000-000032350000}"/>
    <cellStyle name="Standard 257 2 3 5 6 2 5" xfId="15417" xr:uid="{00000000-0005-0000-0000-000033350000}"/>
    <cellStyle name="Standard 257 2 3 5 6 2 5 2" xfId="41889" xr:uid="{00000000-0005-0000-0000-000034350000}"/>
    <cellStyle name="Standard 257 2 3 5 6 2 6" xfId="27919" xr:uid="{00000000-0005-0000-0000-000035350000}"/>
    <cellStyle name="Standard 257 2 3 5 6 3" xfId="2181" xr:uid="{00000000-0005-0000-0000-000036350000}"/>
    <cellStyle name="Standard 257 2 3 5 6 3 2" xfId="3652" xr:uid="{00000000-0005-0000-0000-000037350000}"/>
    <cellStyle name="Standard 257 2 3 5 6 3 2 2" xfId="12474" xr:uid="{00000000-0005-0000-0000-000038350000}"/>
    <cellStyle name="Standard 257 2 3 5 6 3 2 2 2" xfId="25710" xr:uid="{00000000-0005-0000-0000-000039350000}"/>
    <cellStyle name="Standard 257 2 3 5 6 3 2 2 2 2" xfId="52182" xr:uid="{00000000-0005-0000-0000-00003A350000}"/>
    <cellStyle name="Standard 257 2 3 5 6 3 2 2 3" xfId="38946" xr:uid="{00000000-0005-0000-0000-00003B350000}"/>
    <cellStyle name="Standard 257 2 3 5 6 3 2 3" xfId="19093" xr:uid="{00000000-0005-0000-0000-00003C350000}"/>
    <cellStyle name="Standard 257 2 3 5 6 3 2 3 2" xfId="45565" xr:uid="{00000000-0005-0000-0000-00003D350000}"/>
    <cellStyle name="Standard 257 2 3 5 6 3 2 4" xfId="30124" xr:uid="{00000000-0005-0000-0000-00003E350000}"/>
    <cellStyle name="Standard 257 2 3 5 6 3 3" xfId="6594" xr:uid="{00000000-0005-0000-0000-00003F350000}"/>
    <cellStyle name="Standard 257 2 3 5 6 3 3 2" xfId="11004" xr:uid="{00000000-0005-0000-0000-000040350000}"/>
    <cellStyle name="Standard 257 2 3 5 6 3 3 2 2" xfId="24240" xr:uid="{00000000-0005-0000-0000-000041350000}"/>
    <cellStyle name="Standard 257 2 3 5 6 3 3 2 2 2" xfId="50712" xr:uid="{00000000-0005-0000-0000-000042350000}"/>
    <cellStyle name="Standard 257 2 3 5 6 3 3 2 3" xfId="37476" xr:uid="{00000000-0005-0000-0000-000043350000}"/>
    <cellStyle name="Standard 257 2 3 5 6 3 3 3" xfId="17623" xr:uid="{00000000-0005-0000-0000-000044350000}"/>
    <cellStyle name="Standard 257 2 3 5 6 3 3 3 2" xfId="44095" xr:uid="{00000000-0005-0000-0000-000045350000}"/>
    <cellStyle name="Standard 257 2 3 5 6 3 3 4" xfId="33066" xr:uid="{00000000-0005-0000-0000-000046350000}"/>
    <cellStyle name="Standard 257 2 3 5 6 3 4" xfId="8062" xr:uid="{00000000-0005-0000-0000-000047350000}"/>
    <cellStyle name="Standard 257 2 3 5 6 3 4 2" xfId="21298" xr:uid="{00000000-0005-0000-0000-000048350000}"/>
    <cellStyle name="Standard 257 2 3 5 6 3 4 2 2" xfId="47770" xr:uid="{00000000-0005-0000-0000-000049350000}"/>
    <cellStyle name="Standard 257 2 3 5 6 3 4 3" xfId="34534" xr:uid="{00000000-0005-0000-0000-00004A350000}"/>
    <cellStyle name="Standard 257 2 3 5 6 3 5" xfId="14681" xr:uid="{00000000-0005-0000-0000-00004B350000}"/>
    <cellStyle name="Standard 257 2 3 5 6 3 5 2" xfId="41153" xr:uid="{00000000-0005-0000-0000-00004C350000}"/>
    <cellStyle name="Standard 257 2 3 5 6 3 6" xfId="28654" xr:uid="{00000000-0005-0000-0000-00004D350000}"/>
    <cellStyle name="Standard 257 2 3 5 6 4" xfId="2918" xr:uid="{00000000-0005-0000-0000-00004E350000}"/>
    <cellStyle name="Standard 257 2 3 5 6 4 2" xfId="11740" xr:uid="{00000000-0005-0000-0000-00004F350000}"/>
    <cellStyle name="Standard 257 2 3 5 6 4 2 2" xfId="24976" xr:uid="{00000000-0005-0000-0000-000050350000}"/>
    <cellStyle name="Standard 257 2 3 5 6 4 2 2 2" xfId="51448" xr:uid="{00000000-0005-0000-0000-000051350000}"/>
    <cellStyle name="Standard 257 2 3 5 6 4 2 3" xfId="38212" xr:uid="{00000000-0005-0000-0000-000052350000}"/>
    <cellStyle name="Standard 257 2 3 5 6 4 3" xfId="18359" xr:uid="{00000000-0005-0000-0000-000053350000}"/>
    <cellStyle name="Standard 257 2 3 5 6 4 3 2" xfId="44831" xr:uid="{00000000-0005-0000-0000-000054350000}"/>
    <cellStyle name="Standard 257 2 3 5 6 4 4" xfId="29390" xr:uid="{00000000-0005-0000-0000-000055350000}"/>
    <cellStyle name="Standard 257 2 3 5 6 5" xfId="5123" xr:uid="{00000000-0005-0000-0000-000056350000}"/>
    <cellStyle name="Standard 257 2 3 5 6 5 2" xfId="9533" xr:uid="{00000000-0005-0000-0000-000057350000}"/>
    <cellStyle name="Standard 257 2 3 5 6 5 2 2" xfId="22769" xr:uid="{00000000-0005-0000-0000-000058350000}"/>
    <cellStyle name="Standard 257 2 3 5 6 5 2 2 2" xfId="49241" xr:uid="{00000000-0005-0000-0000-000059350000}"/>
    <cellStyle name="Standard 257 2 3 5 6 5 2 3" xfId="36005" xr:uid="{00000000-0005-0000-0000-00005A350000}"/>
    <cellStyle name="Standard 257 2 3 5 6 5 3" xfId="16152" xr:uid="{00000000-0005-0000-0000-00005B350000}"/>
    <cellStyle name="Standard 257 2 3 5 6 5 3 2" xfId="42624" xr:uid="{00000000-0005-0000-0000-00005C350000}"/>
    <cellStyle name="Standard 257 2 3 5 6 5 4" xfId="31595" xr:uid="{00000000-0005-0000-0000-00005D350000}"/>
    <cellStyle name="Standard 257 2 3 5 6 6" xfId="7328" xr:uid="{00000000-0005-0000-0000-00005E350000}"/>
    <cellStyle name="Standard 257 2 3 5 6 6 2" xfId="20564" xr:uid="{00000000-0005-0000-0000-00005F350000}"/>
    <cellStyle name="Standard 257 2 3 5 6 6 2 2" xfId="47036" xr:uid="{00000000-0005-0000-0000-000060350000}"/>
    <cellStyle name="Standard 257 2 3 5 6 6 3" xfId="33800" xr:uid="{00000000-0005-0000-0000-000061350000}"/>
    <cellStyle name="Standard 257 2 3 5 6 7" xfId="13947" xr:uid="{00000000-0005-0000-0000-000062350000}"/>
    <cellStyle name="Standard 257 2 3 5 6 7 2" xfId="40419" xr:uid="{00000000-0005-0000-0000-000063350000}"/>
    <cellStyle name="Standard 257 2 3 5 6 8" xfId="27183" xr:uid="{00000000-0005-0000-0000-000064350000}"/>
    <cellStyle name="Standard 257 2 3 5 7" xfId="1079" xr:uid="{00000000-0005-0000-0000-000065350000}"/>
    <cellStyle name="Standard 257 2 3 5 7 2" xfId="4022" xr:uid="{00000000-0005-0000-0000-000066350000}"/>
    <cellStyle name="Standard 257 2 3 5 7 2 2" xfId="12844" xr:uid="{00000000-0005-0000-0000-000067350000}"/>
    <cellStyle name="Standard 257 2 3 5 7 2 2 2" xfId="26080" xr:uid="{00000000-0005-0000-0000-000068350000}"/>
    <cellStyle name="Standard 257 2 3 5 7 2 2 2 2" xfId="52552" xr:uid="{00000000-0005-0000-0000-000069350000}"/>
    <cellStyle name="Standard 257 2 3 5 7 2 2 3" xfId="39316" xr:uid="{00000000-0005-0000-0000-00006A350000}"/>
    <cellStyle name="Standard 257 2 3 5 7 2 3" xfId="19463" xr:uid="{00000000-0005-0000-0000-00006B350000}"/>
    <cellStyle name="Standard 257 2 3 5 7 2 3 2" xfId="45935" xr:uid="{00000000-0005-0000-0000-00006C350000}"/>
    <cellStyle name="Standard 257 2 3 5 7 2 4" xfId="30494" xr:uid="{00000000-0005-0000-0000-00006D350000}"/>
    <cellStyle name="Standard 257 2 3 5 7 3" xfId="5493" xr:uid="{00000000-0005-0000-0000-00006E350000}"/>
    <cellStyle name="Standard 257 2 3 5 7 3 2" xfId="9903" xr:uid="{00000000-0005-0000-0000-00006F350000}"/>
    <cellStyle name="Standard 257 2 3 5 7 3 2 2" xfId="23139" xr:uid="{00000000-0005-0000-0000-000070350000}"/>
    <cellStyle name="Standard 257 2 3 5 7 3 2 2 2" xfId="49611" xr:uid="{00000000-0005-0000-0000-000071350000}"/>
    <cellStyle name="Standard 257 2 3 5 7 3 2 3" xfId="36375" xr:uid="{00000000-0005-0000-0000-000072350000}"/>
    <cellStyle name="Standard 257 2 3 5 7 3 3" xfId="16522" xr:uid="{00000000-0005-0000-0000-000073350000}"/>
    <cellStyle name="Standard 257 2 3 5 7 3 3 2" xfId="42994" xr:uid="{00000000-0005-0000-0000-000074350000}"/>
    <cellStyle name="Standard 257 2 3 5 7 3 4" xfId="31965" xr:uid="{00000000-0005-0000-0000-000075350000}"/>
    <cellStyle name="Standard 257 2 3 5 7 4" xfId="8432" xr:uid="{00000000-0005-0000-0000-000076350000}"/>
    <cellStyle name="Standard 257 2 3 5 7 4 2" xfId="21668" xr:uid="{00000000-0005-0000-0000-000077350000}"/>
    <cellStyle name="Standard 257 2 3 5 7 4 2 2" xfId="48140" xr:uid="{00000000-0005-0000-0000-000078350000}"/>
    <cellStyle name="Standard 257 2 3 5 7 4 3" xfId="34904" xr:uid="{00000000-0005-0000-0000-000079350000}"/>
    <cellStyle name="Standard 257 2 3 5 7 5" xfId="15051" xr:uid="{00000000-0005-0000-0000-00007A350000}"/>
    <cellStyle name="Standard 257 2 3 5 7 5 2" xfId="41523" xr:uid="{00000000-0005-0000-0000-00007B350000}"/>
    <cellStyle name="Standard 257 2 3 5 7 6" xfId="27553" xr:uid="{00000000-0005-0000-0000-00007C350000}"/>
    <cellStyle name="Standard 257 2 3 5 8" xfId="1815" xr:uid="{00000000-0005-0000-0000-00007D350000}"/>
    <cellStyle name="Standard 257 2 3 5 8 2" xfId="3286" xr:uid="{00000000-0005-0000-0000-00007E350000}"/>
    <cellStyle name="Standard 257 2 3 5 8 2 2" xfId="12108" xr:uid="{00000000-0005-0000-0000-00007F350000}"/>
    <cellStyle name="Standard 257 2 3 5 8 2 2 2" xfId="25344" xr:uid="{00000000-0005-0000-0000-000080350000}"/>
    <cellStyle name="Standard 257 2 3 5 8 2 2 2 2" xfId="51816" xr:uid="{00000000-0005-0000-0000-000081350000}"/>
    <cellStyle name="Standard 257 2 3 5 8 2 2 3" xfId="38580" xr:uid="{00000000-0005-0000-0000-000082350000}"/>
    <cellStyle name="Standard 257 2 3 5 8 2 3" xfId="18727" xr:uid="{00000000-0005-0000-0000-000083350000}"/>
    <cellStyle name="Standard 257 2 3 5 8 2 3 2" xfId="45199" xr:uid="{00000000-0005-0000-0000-000084350000}"/>
    <cellStyle name="Standard 257 2 3 5 8 2 4" xfId="29758" xr:uid="{00000000-0005-0000-0000-000085350000}"/>
    <cellStyle name="Standard 257 2 3 5 8 3" xfId="6228" xr:uid="{00000000-0005-0000-0000-000086350000}"/>
    <cellStyle name="Standard 257 2 3 5 8 3 2" xfId="10638" xr:uid="{00000000-0005-0000-0000-000087350000}"/>
    <cellStyle name="Standard 257 2 3 5 8 3 2 2" xfId="23874" xr:uid="{00000000-0005-0000-0000-000088350000}"/>
    <cellStyle name="Standard 257 2 3 5 8 3 2 2 2" xfId="50346" xr:uid="{00000000-0005-0000-0000-000089350000}"/>
    <cellStyle name="Standard 257 2 3 5 8 3 2 3" xfId="37110" xr:uid="{00000000-0005-0000-0000-00008A350000}"/>
    <cellStyle name="Standard 257 2 3 5 8 3 3" xfId="17257" xr:uid="{00000000-0005-0000-0000-00008B350000}"/>
    <cellStyle name="Standard 257 2 3 5 8 3 3 2" xfId="43729" xr:uid="{00000000-0005-0000-0000-00008C350000}"/>
    <cellStyle name="Standard 257 2 3 5 8 3 4" xfId="32700" xr:uid="{00000000-0005-0000-0000-00008D350000}"/>
    <cellStyle name="Standard 257 2 3 5 8 4" xfId="7696" xr:uid="{00000000-0005-0000-0000-00008E350000}"/>
    <cellStyle name="Standard 257 2 3 5 8 4 2" xfId="20932" xr:uid="{00000000-0005-0000-0000-00008F350000}"/>
    <cellStyle name="Standard 257 2 3 5 8 4 2 2" xfId="47404" xr:uid="{00000000-0005-0000-0000-000090350000}"/>
    <cellStyle name="Standard 257 2 3 5 8 4 3" xfId="34168" xr:uid="{00000000-0005-0000-0000-000091350000}"/>
    <cellStyle name="Standard 257 2 3 5 8 5" xfId="14315" xr:uid="{00000000-0005-0000-0000-000092350000}"/>
    <cellStyle name="Standard 257 2 3 5 8 5 2" xfId="40787" xr:uid="{00000000-0005-0000-0000-000093350000}"/>
    <cellStyle name="Standard 257 2 3 5 8 6" xfId="28288" xr:uid="{00000000-0005-0000-0000-000094350000}"/>
    <cellStyle name="Standard 257 2 3 5 9" xfId="2552" xr:uid="{00000000-0005-0000-0000-000095350000}"/>
    <cellStyle name="Standard 257 2 3 5 9 2" xfId="11374" xr:uid="{00000000-0005-0000-0000-000096350000}"/>
    <cellStyle name="Standard 257 2 3 5 9 2 2" xfId="24610" xr:uid="{00000000-0005-0000-0000-000097350000}"/>
    <cellStyle name="Standard 257 2 3 5 9 2 2 2" xfId="51082" xr:uid="{00000000-0005-0000-0000-000098350000}"/>
    <cellStyle name="Standard 257 2 3 5 9 2 3" xfId="37846" xr:uid="{00000000-0005-0000-0000-000099350000}"/>
    <cellStyle name="Standard 257 2 3 5 9 3" xfId="17993" xr:uid="{00000000-0005-0000-0000-00009A350000}"/>
    <cellStyle name="Standard 257 2 3 5 9 3 2" xfId="44465" xr:uid="{00000000-0005-0000-0000-00009B350000}"/>
    <cellStyle name="Standard 257 2 3 5 9 4" xfId="29024" xr:uid="{00000000-0005-0000-0000-00009C350000}"/>
    <cellStyle name="Standard 257 2 3 6" xfId="334" xr:uid="{00000000-0005-0000-0000-00009D350000}"/>
    <cellStyle name="Standard 257 2 3 6 10" xfId="13620" xr:uid="{00000000-0005-0000-0000-00009E350000}"/>
    <cellStyle name="Standard 257 2 3 6 10 2" xfId="40092" xr:uid="{00000000-0005-0000-0000-00009F350000}"/>
    <cellStyle name="Standard 257 2 3 6 11" xfId="26856" xr:uid="{00000000-0005-0000-0000-0000A0350000}"/>
    <cellStyle name="Standard 257 2 3 6 2" xfId="422" xr:uid="{00000000-0005-0000-0000-0000A1350000}"/>
    <cellStyle name="Standard 257 2 3 6 2 10" xfId="26937" xr:uid="{00000000-0005-0000-0000-0000A2350000}"/>
    <cellStyle name="Standard 257 2 3 6 2 2" xfId="598" xr:uid="{00000000-0005-0000-0000-0000A3350000}"/>
    <cellStyle name="Standard 257 2 3 6 2 2 2" xfId="987" xr:uid="{00000000-0005-0000-0000-0000A4350000}"/>
    <cellStyle name="Standard 257 2 3 6 2 2 2 2" xfId="1736" xr:uid="{00000000-0005-0000-0000-0000A5350000}"/>
    <cellStyle name="Standard 257 2 3 6 2 2 2 2 2" xfId="4679" xr:uid="{00000000-0005-0000-0000-0000A6350000}"/>
    <cellStyle name="Standard 257 2 3 6 2 2 2 2 2 2" xfId="13501" xr:uid="{00000000-0005-0000-0000-0000A7350000}"/>
    <cellStyle name="Standard 257 2 3 6 2 2 2 2 2 2 2" xfId="26737" xr:uid="{00000000-0005-0000-0000-0000A8350000}"/>
    <cellStyle name="Standard 257 2 3 6 2 2 2 2 2 2 2 2" xfId="53209" xr:uid="{00000000-0005-0000-0000-0000A9350000}"/>
    <cellStyle name="Standard 257 2 3 6 2 2 2 2 2 2 3" xfId="39973" xr:uid="{00000000-0005-0000-0000-0000AA350000}"/>
    <cellStyle name="Standard 257 2 3 6 2 2 2 2 2 3" xfId="20120" xr:uid="{00000000-0005-0000-0000-0000AB350000}"/>
    <cellStyle name="Standard 257 2 3 6 2 2 2 2 2 3 2" xfId="46592" xr:uid="{00000000-0005-0000-0000-0000AC350000}"/>
    <cellStyle name="Standard 257 2 3 6 2 2 2 2 2 4" xfId="31151" xr:uid="{00000000-0005-0000-0000-0000AD350000}"/>
    <cellStyle name="Standard 257 2 3 6 2 2 2 2 3" xfId="6150" xr:uid="{00000000-0005-0000-0000-0000AE350000}"/>
    <cellStyle name="Standard 257 2 3 6 2 2 2 2 3 2" xfId="10560" xr:uid="{00000000-0005-0000-0000-0000AF350000}"/>
    <cellStyle name="Standard 257 2 3 6 2 2 2 2 3 2 2" xfId="23796" xr:uid="{00000000-0005-0000-0000-0000B0350000}"/>
    <cellStyle name="Standard 257 2 3 6 2 2 2 2 3 2 2 2" xfId="50268" xr:uid="{00000000-0005-0000-0000-0000B1350000}"/>
    <cellStyle name="Standard 257 2 3 6 2 2 2 2 3 2 3" xfId="37032" xr:uid="{00000000-0005-0000-0000-0000B2350000}"/>
    <cellStyle name="Standard 257 2 3 6 2 2 2 2 3 3" xfId="17179" xr:uid="{00000000-0005-0000-0000-0000B3350000}"/>
    <cellStyle name="Standard 257 2 3 6 2 2 2 2 3 3 2" xfId="43651" xr:uid="{00000000-0005-0000-0000-0000B4350000}"/>
    <cellStyle name="Standard 257 2 3 6 2 2 2 2 3 4" xfId="32622" xr:uid="{00000000-0005-0000-0000-0000B5350000}"/>
    <cellStyle name="Standard 257 2 3 6 2 2 2 2 4" xfId="9089" xr:uid="{00000000-0005-0000-0000-0000B6350000}"/>
    <cellStyle name="Standard 257 2 3 6 2 2 2 2 4 2" xfId="22325" xr:uid="{00000000-0005-0000-0000-0000B7350000}"/>
    <cellStyle name="Standard 257 2 3 6 2 2 2 2 4 2 2" xfId="48797" xr:uid="{00000000-0005-0000-0000-0000B8350000}"/>
    <cellStyle name="Standard 257 2 3 6 2 2 2 2 4 3" xfId="35561" xr:uid="{00000000-0005-0000-0000-0000B9350000}"/>
    <cellStyle name="Standard 257 2 3 6 2 2 2 2 5" xfId="15708" xr:uid="{00000000-0005-0000-0000-0000BA350000}"/>
    <cellStyle name="Standard 257 2 3 6 2 2 2 2 5 2" xfId="42180" xr:uid="{00000000-0005-0000-0000-0000BB350000}"/>
    <cellStyle name="Standard 257 2 3 6 2 2 2 2 6" xfId="28210" xr:uid="{00000000-0005-0000-0000-0000BC350000}"/>
    <cellStyle name="Standard 257 2 3 6 2 2 2 3" xfId="2472" xr:uid="{00000000-0005-0000-0000-0000BD350000}"/>
    <cellStyle name="Standard 257 2 3 6 2 2 2 3 2" xfId="3943" xr:uid="{00000000-0005-0000-0000-0000BE350000}"/>
    <cellStyle name="Standard 257 2 3 6 2 2 2 3 2 2" xfId="12765" xr:uid="{00000000-0005-0000-0000-0000BF350000}"/>
    <cellStyle name="Standard 257 2 3 6 2 2 2 3 2 2 2" xfId="26001" xr:uid="{00000000-0005-0000-0000-0000C0350000}"/>
    <cellStyle name="Standard 257 2 3 6 2 2 2 3 2 2 2 2" xfId="52473" xr:uid="{00000000-0005-0000-0000-0000C1350000}"/>
    <cellStyle name="Standard 257 2 3 6 2 2 2 3 2 2 3" xfId="39237" xr:uid="{00000000-0005-0000-0000-0000C2350000}"/>
    <cellStyle name="Standard 257 2 3 6 2 2 2 3 2 3" xfId="19384" xr:uid="{00000000-0005-0000-0000-0000C3350000}"/>
    <cellStyle name="Standard 257 2 3 6 2 2 2 3 2 3 2" xfId="45856" xr:uid="{00000000-0005-0000-0000-0000C4350000}"/>
    <cellStyle name="Standard 257 2 3 6 2 2 2 3 2 4" xfId="30415" xr:uid="{00000000-0005-0000-0000-0000C5350000}"/>
    <cellStyle name="Standard 257 2 3 6 2 2 2 3 3" xfId="6885" xr:uid="{00000000-0005-0000-0000-0000C6350000}"/>
    <cellStyle name="Standard 257 2 3 6 2 2 2 3 3 2" xfId="11295" xr:uid="{00000000-0005-0000-0000-0000C7350000}"/>
    <cellStyle name="Standard 257 2 3 6 2 2 2 3 3 2 2" xfId="24531" xr:uid="{00000000-0005-0000-0000-0000C8350000}"/>
    <cellStyle name="Standard 257 2 3 6 2 2 2 3 3 2 2 2" xfId="51003" xr:uid="{00000000-0005-0000-0000-0000C9350000}"/>
    <cellStyle name="Standard 257 2 3 6 2 2 2 3 3 2 3" xfId="37767" xr:uid="{00000000-0005-0000-0000-0000CA350000}"/>
    <cellStyle name="Standard 257 2 3 6 2 2 2 3 3 3" xfId="17914" xr:uid="{00000000-0005-0000-0000-0000CB350000}"/>
    <cellStyle name="Standard 257 2 3 6 2 2 2 3 3 3 2" xfId="44386" xr:uid="{00000000-0005-0000-0000-0000CC350000}"/>
    <cellStyle name="Standard 257 2 3 6 2 2 2 3 3 4" xfId="33357" xr:uid="{00000000-0005-0000-0000-0000CD350000}"/>
    <cellStyle name="Standard 257 2 3 6 2 2 2 3 4" xfId="8353" xr:uid="{00000000-0005-0000-0000-0000CE350000}"/>
    <cellStyle name="Standard 257 2 3 6 2 2 2 3 4 2" xfId="21589" xr:uid="{00000000-0005-0000-0000-0000CF350000}"/>
    <cellStyle name="Standard 257 2 3 6 2 2 2 3 4 2 2" xfId="48061" xr:uid="{00000000-0005-0000-0000-0000D0350000}"/>
    <cellStyle name="Standard 257 2 3 6 2 2 2 3 4 3" xfId="34825" xr:uid="{00000000-0005-0000-0000-0000D1350000}"/>
    <cellStyle name="Standard 257 2 3 6 2 2 2 3 5" xfId="14972" xr:uid="{00000000-0005-0000-0000-0000D2350000}"/>
    <cellStyle name="Standard 257 2 3 6 2 2 2 3 5 2" xfId="41444" xr:uid="{00000000-0005-0000-0000-0000D3350000}"/>
    <cellStyle name="Standard 257 2 3 6 2 2 2 3 6" xfId="28945" xr:uid="{00000000-0005-0000-0000-0000D4350000}"/>
    <cellStyle name="Standard 257 2 3 6 2 2 2 4" xfId="3209" xr:uid="{00000000-0005-0000-0000-0000D5350000}"/>
    <cellStyle name="Standard 257 2 3 6 2 2 2 4 2" xfId="12031" xr:uid="{00000000-0005-0000-0000-0000D6350000}"/>
    <cellStyle name="Standard 257 2 3 6 2 2 2 4 2 2" xfId="25267" xr:uid="{00000000-0005-0000-0000-0000D7350000}"/>
    <cellStyle name="Standard 257 2 3 6 2 2 2 4 2 2 2" xfId="51739" xr:uid="{00000000-0005-0000-0000-0000D8350000}"/>
    <cellStyle name="Standard 257 2 3 6 2 2 2 4 2 3" xfId="38503" xr:uid="{00000000-0005-0000-0000-0000D9350000}"/>
    <cellStyle name="Standard 257 2 3 6 2 2 2 4 3" xfId="18650" xr:uid="{00000000-0005-0000-0000-0000DA350000}"/>
    <cellStyle name="Standard 257 2 3 6 2 2 2 4 3 2" xfId="45122" xr:uid="{00000000-0005-0000-0000-0000DB350000}"/>
    <cellStyle name="Standard 257 2 3 6 2 2 2 4 4" xfId="29681" xr:uid="{00000000-0005-0000-0000-0000DC350000}"/>
    <cellStyle name="Standard 257 2 3 6 2 2 2 5" xfId="5414" xr:uid="{00000000-0005-0000-0000-0000DD350000}"/>
    <cellStyle name="Standard 257 2 3 6 2 2 2 5 2" xfId="9824" xr:uid="{00000000-0005-0000-0000-0000DE350000}"/>
    <cellStyle name="Standard 257 2 3 6 2 2 2 5 2 2" xfId="23060" xr:uid="{00000000-0005-0000-0000-0000DF350000}"/>
    <cellStyle name="Standard 257 2 3 6 2 2 2 5 2 2 2" xfId="49532" xr:uid="{00000000-0005-0000-0000-0000E0350000}"/>
    <cellStyle name="Standard 257 2 3 6 2 2 2 5 2 3" xfId="36296" xr:uid="{00000000-0005-0000-0000-0000E1350000}"/>
    <cellStyle name="Standard 257 2 3 6 2 2 2 5 3" xfId="16443" xr:uid="{00000000-0005-0000-0000-0000E2350000}"/>
    <cellStyle name="Standard 257 2 3 6 2 2 2 5 3 2" xfId="42915" xr:uid="{00000000-0005-0000-0000-0000E3350000}"/>
    <cellStyle name="Standard 257 2 3 6 2 2 2 5 4" xfId="31886" xr:uid="{00000000-0005-0000-0000-0000E4350000}"/>
    <cellStyle name="Standard 257 2 3 6 2 2 2 6" xfId="7619" xr:uid="{00000000-0005-0000-0000-0000E5350000}"/>
    <cellStyle name="Standard 257 2 3 6 2 2 2 6 2" xfId="20855" xr:uid="{00000000-0005-0000-0000-0000E6350000}"/>
    <cellStyle name="Standard 257 2 3 6 2 2 2 6 2 2" xfId="47327" xr:uid="{00000000-0005-0000-0000-0000E7350000}"/>
    <cellStyle name="Standard 257 2 3 6 2 2 2 6 3" xfId="34091" xr:uid="{00000000-0005-0000-0000-0000E8350000}"/>
    <cellStyle name="Standard 257 2 3 6 2 2 2 7" xfId="14238" xr:uid="{00000000-0005-0000-0000-0000E9350000}"/>
    <cellStyle name="Standard 257 2 3 6 2 2 2 7 2" xfId="40710" xr:uid="{00000000-0005-0000-0000-0000EA350000}"/>
    <cellStyle name="Standard 257 2 3 6 2 2 2 8" xfId="27474" xr:uid="{00000000-0005-0000-0000-0000EB350000}"/>
    <cellStyle name="Standard 257 2 3 6 2 2 3" xfId="1370" xr:uid="{00000000-0005-0000-0000-0000EC350000}"/>
    <cellStyle name="Standard 257 2 3 6 2 2 3 2" xfId="4313" xr:uid="{00000000-0005-0000-0000-0000ED350000}"/>
    <cellStyle name="Standard 257 2 3 6 2 2 3 2 2" xfId="13135" xr:uid="{00000000-0005-0000-0000-0000EE350000}"/>
    <cellStyle name="Standard 257 2 3 6 2 2 3 2 2 2" xfId="26371" xr:uid="{00000000-0005-0000-0000-0000EF350000}"/>
    <cellStyle name="Standard 257 2 3 6 2 2 3 2 2 2 2" xfId="52843" xr:uid="{00000000-0005-0000-0000-0000F0350000}"/>
    <cellStyle name="Standard 257 2 3 6 2 2 3 2 2 3" xfId="39607" xr:uid="{00000000-0005-0000-0000-0000F1350000}"/>
    <cellStyle name="Standard 257 2 3 6 2 2 3 2 3" xfId="19754" xr:uid="{00000000-0005-0000-0000-0000F2350000}"/>
    <cellStyle name="Standard 257 2 3 6 2 2 3 2 3 2" xfId="46226" xr:uid="{00000000-0005-0000-0000-0000F3350000}"/>
    <cellStyle name="Standard 257 2 3 6 2 2 3 2 4" xfId="30785" xr:uid="{00000000-0005-0000-0000-0000F4350000}"/>
    <cellStyle name="Standard 257 2 3 6 2 2 3 3" xfId="5784" xr:uid="{00000000-0005-0000-0000-0000F5350000}"/>
    <cellStyle name="Standard 257 2 3 6 2 2 3 3 2" xfId="10194" xr:uid="{00000000-0005-0000-0000-0000F6350000}"/>
    <cellStyle name="Standard 257 2 3 6 2 2 3 3 2 2" xfId="23430" xr:uid="{00000000-0005-0000-0000-0000F7350000}"/>
    <cellStyle name="Standard 257 2 3 6 2 2 3 3 2 2 2" xfId="49902" xr:uid="{00000000-0005-0000-0000-0000F8350000}"/>
    <cellStyle name="Standard 257 2 3 6 2 2 3 3 2 3" xfId="36666" xr:uid="{00000000-0005-0000-0000-0000F9350000}"/>
    <cellStyle name="Standard 257 2 3 6 2 2 3 3 3" xfId="16813" xr:uid="{00000000-0005-0000-0000-0000FA350000}"/>
    <cellStyle name="Standard 257 2 3 6 2 2 3 3 3 2" xfId="43285" xr:uid="{00000000-0005-0000-0000-0000FB350000}"/>
    <cellStyle name="Standard 257 2 3 6 2 2 3 3 4" xfId="32256" xr:uid="{00000000-0005-0000-0000-0000FC350000}"/>
    <cellStyle name="Standard 257 2 3 6 2 2 3 4" xfId="8723" xr:uid="{00000000-0005-0000-0000-0000FD350000}"/>
    <cellStyle name="Standard 257 2 3 6 2 2 3 4 2" xfId="21959" xr:uid="{00000000-0005-0000-0000-0000FE350000}"/>
    <cellStyle name="Standard 257 2 3 6 2 2 3 4 2 2" xfId="48431" xr:uid="{00000000-0005-0000-0000-0000FF350000}"/>
    <cellStyle name="Standard 257 2 3 6 2 2 3 4 3" xfId="35195" xr:uid="{00000000-0005-0000-0000-000000360000}"/>
    <cellStyle name="Standard 257 2 3 6 2 2 3 5" xfId="15342" xr:uid="{00000000-0005-0000-0000-000001360000}"/>
    <cellStyle name="Standard 257 2 3 6 2 2 3 5 2" xfId="41814" xr:uid="{00000000-0005-0000-0000-000002360000}"/>
    <cellStyle name="Standard 257 2 3 6 2 2 3 6" xfId="27844" xr:uid="{00000000-0005-0000-0000-000003360000}"/>
    <cellStyle name="Standard 257 2 3 6 2 2 4" xfId="2106" xr:uid="{00000000-0005-0000-0000-000004360000}"/>
    <cellStyle name="Standard 257 2 3 6 2 2 4 2" xfId="3577" xr:uid="{00000000-0005-0000-0000-000005360000}"/>
    <cellStyle name="Standard 257 2 3 6 2 2 4 2 2" xfId="12399" xr:uid="{00000000-0005-0000-0000-000006360000}"/>
    <cellStyle name="Standard 257 2 3 6 2 2 4 2 2 2" xfId="25635" xr:uid="{00000000-0005-0000-0000-000007360000}"/>
    <cellStyle name="Standard 257 2 3 6 2 2 4 2 2 2 2" xfId="52107" xr:uid="{00000000-0005-0000-0000-000008360000}"/>
    <cellStyle name="Standard 257 2 3 6 2 2 4 2 2 3" xfId="38871" xr:uid="{00000000-0005-0000-0000-000009360000}"/>
    <cellStyle name="Standard 257 2 3 6 2 2 4 2 3" xfId="19018" xr:uid="{00000000-0005-0000-0000-00000A360000}"/>
    <cellStyle name="Standard 257 2 3 6 2 2 4 2 3 2" xfId="45490" xr:uid="{00000000-0005-0000-0000-00000B360000}"/>
    <cellStyle name="Standard 257 2 3 6 2 2 4 2 4" xfId="30049" xr:uid="{00000000-0005-0000-0000-00000C360000}"/>
    <cellStyle name="Standard 257 2 3 6 2 2 4 3" xfId="6519" xr:uid="{00000000-0005-0000-0000-00000D360000}"/>
    <cellStyle name="Standard 257 2 3 6 2 2 4 3 2" xfId="10929" xr:uid="{00000000-0005-0000-0000-00000E360000}"/>
    <cellStyle name="Standard 257 2 3 6 2 2 4 3 2 2" xfId="24165" xr:uid="{00000000-0005-0000-0000-00000F360000}"/>
    <cellStyle name="Standard 257 2 3 6 2 2 4 3 2 2 2" xfId="50637" xr:uid="{00000000-0005-0000-0000-000010360000}"/>
    <cellStyle name="Standard 257 2 3 6 2 2 4 3 2 3" xfId="37401" xr:uid="{00000000-0005-0000-0000-000011360000}"/>
    <cellStyle name="Standard 257 2 3 6 2 2 4 3 3" xfId="17548" xr:uid="{00000000-0005-0000-0000-000012360000}"/>
    <cellStyle name="Standard 257 2 3 6 2 2 4 3 3 2" xfId="44020" xr:uid="{00000000-0005-0000-0000-000013360000}"/>
    <cellStyle name="Standard 257 2 3 6 2 2 4 3 4" xfId="32991" xr:uid="{00000000-0005-0000-0000-000014360000}"/>
    <cellStyle name="Standard 257 2 3 6 2 2 4 4" xfId="7987" xr:uid="{00000000-0005-0000-0000-000015360000}"/>
    <cellStyle name="Standard 257 2 3 6 2 2 4 4 2" xfId="21223" xr:uid="{00000000-0005-0000-0000-000016360000}"/>
    <cellStyle name="Standard 257 2 3 6 2 2 4 4 2 2" xfId="47695" xr:uid="{00000000-0005-0000-0000-000017360000}"/>
    <cellStyle name="Standard 257 2 3 6 2 2 4 4 3" xfId="34459" xr:uid="{00000000-0005-0000-0000-000018360000}"/>
    <cellStyle name="Standard 257 2 3 6 2 2 4 5" xfId="14606" xr:uid="{00000000-0005-0000-0000-000019360000}"/>
    <cellStyle name="Standard 257 2 3 6 2 2 4 5 2" xfId="41078" xr:uid="{00000000-0005-0000-0000-00001A360000}"/>
    <cellStyle name="Standard 257 2 3 6 2 2 4 6" xfId="28579" xr:uid="{00000000-0005-0000-0000-00001B360000}"/>
    <cellStyle name="Standard 257 2 3 6 2 2 5" xfId="2843" xr:uid="{00000000-0005-0000-0000-00001C360000}"/>
    <cellStyle name="Standard 257 2 3 6 2 2 5 2" xfId="11665" xr:uid="{00000000-0005-0000-0000-00001D360000}"/>
    <cellStyle name="Standard 257 2 3 6 2 2 5 2 2" xfId="24901" xr:uid="{00000000-0005-0000-0000-00001E360000}"/>
    <cellStyle name="Standard 257 2 3 6 2 2 5 2 2 2" xfId="51373" xr:uid="{00000000-0005-0000-0000-00001F360000}"/>
    <cellStyle name="Standard 257 2 3 6 2 2 5 2 3" xfId="38137" xr:uid="{00000000-0005-0000-0000-000020360000}"/>
    <cellStyle name="Standard 257 2 3 6 2 2 5 3" xfId="18284" xr:uid="{00000000-0005-0000-0000-000021360000}"/>
    <cellStyle name="Standard 257 2 3 6 2 2 5 3 2" xfId="44756" xr:uid="{00000000-0005-0000-0000-000022360000}"/>
    <cellStyle name="Standard 257 2 3 6 2 2 5 4" xfId="29315" xr:uid="{00000000-0005-0000-0000-000023360000}"/>
    <cellStyle name="Standard 257 2 3 6 2 2 6" xfId="5048" xr:uid="{00000000-0005-0000-0000-000024360000}"/>
    <cellStyle name="Standard 257 2 3 6 2 2 6 2" xfId="9458" xr:uid="{00000000-0005-0000-0000-000025360000}"/>
    <cellStyle name="Standard 257 2 3 6 2 2 6 2 2" xfId="22694" xr:uid="{00000000-0005-0000-0000-000026360000}"/>
    <cellStyle name="Standard 257 2 3 6 2 2 6 2 2 2" xfId="49166" xr:uid="{00000000-0005-0000-0000-000027360000}"/>
    <cellStyle name="Standard 257 2 3 6 2 2 6 2 3" xfId="35930" xr:uid="{00000000-0005-0000-0000-000028360000}"/>
    <cellStyle name="Standard 257 2 3 6 2 2 6 3" xfId="16077" xr:uid="{00000000-0005-0000-0000-000029360000}"/>
    <cellStyle name="Standard 257 2 3 6 2 2 6 3 2" xfId="42549" xr:uid="{00000000-0005-0000-0000-00002A360000}"/>
    <cellStyle name="Standard 257 2 3 6 2 2 6 4" xfId="31520" xr:uid="{00000000-0005-0000-0000-00002B360000}"/>
    <cellStyle name="Standard 257 2 3 6 2 2 7" xfId="7253" xr:uid="{00000000-0005-0000-0000-00002C360000}"/>
    <cellStyle name="Standard 257 2 3 6 2 2 7 2" xfId="20489" xr:uid="{00000000-0005-0000-0000-00002D360000}"/>
    <cellStyle name="Standard 257 2 3 6 2 2 7 2 2" xfId="46961" xr:uid="{00000000-0005-0000-0000-00002E360000}"/>
    <cellStyle name="Standard 257 2 3 6 2 2 7 3" xfId="33725" xr:uid="{00000000-0005-0000-0000-00002F360000}"/>
    <cellStyle name="Standard 257 2 3 6 2 2 8" xfId="13872" xr:uid="{00000000-0005-0000-0000-000030360000}"/>
    <cellStyle name="Standard 257 2 3 6 2 2 8 2" xfId="40344" xr:uid="{00000000-0005-0000-0000-000031360000}"/>
    <cellStyle name="Standard 257 2 3 6 2 2 9" xfId="27108" xr:uid="{00000000-0005-0000-0000-000032360000}"/>
    <cellStyle name="Standard 257 2 3 6 2 3" xfId="815" xr:uid="{00000000-0005-0000-0000-000033360000}"/>
    <cellStyle name="Standard 257 2 3 6 2 3 2" xfId="1565" xr:uid="{00000000-0005-0000-0000-000034360000}"/>
    <cellStyle name="Standard 257 2 3 6 2 3 2 2" xfId="4508" xr:uid="{00000000-0005-0000-0000-000035360000}"/>
    <cellStyle name="Standard 257 2 3 6 2 3 2 2 2" xfId="13330" xr:uid="{00000000-0005-0000-0000-000036360000}"/>
    <cellStyle name="Standard 257 2 3 6 2 3 2 2 2 2" xfId="26566" xr:uid="{00000000-0005-0000-0000-000037360000}"/>
    <cellStyle name="Standard 257 2 3 6 2 3 2 2 2 2 2" xfId="53038" xr:uid="{00000000-0005-0000-0000-000038360000}"/>
    <cellStyle name="Standard 257 2 3 6 2 3 2 2 2 3" xfId="39802" xr:uid="{00000000-0005-0000-0000-000039360000}"/>
    <cellStyle name="Standard 257 2 3 6 2 3 2 2 3" xfId="19949" xr:uid="{00000000-0005-0000-0000-00003A360000}"/>
    <cellStyle name="Standard 257 2 3 6 2 3 2 2 3 2" xfId="46421" xr:uid="{00000000-0005-0000-0000-00003B360000}"/>
    <cellStyle name="Standard 257 2 3 6 2 3 2 2 4" xfId="30980" xr:uid="{00000000-0005-0000-0000-00003C360000}"/>
    <cellStyle name="Standard 257 2 3 6 2 3 2 3" xfId="5979" xr:uid="{00000000-0005-0000-0000-00003D360000}"/>
    <cellStyle name="Standard 257 2 3 6 2 3 2 3 2" xfId="10389" xr:uid="{00000000-0005-0000-0000-00003E360000}"/>
    <cellStyle name="Standard 257 2 3 6 2 3 2 3 2 2" xfId="23625" xr:uid="{00000000-0005-0000-0000-00003F360000}"/>
    <cellStyle name="Standard 257 2 3 6 2 3 2 3 2 2 2" xfId="50097" xr:uid="{00000000-0005-0000-0000-000040360000}"/>
    <cellStyle name="Standard 257 2 3 6 2 3 2 3 2 3" xfId="36861" xr:uid="{00000000-0005-0000-0000-000041360000}"/>
    <cellStyle name="Standard 257 2 3 6 2 3 2 3 3" xfId="17008" xr:uid="{00000000-0005-0000-0000-000042360000}"/>
    <cellStyle name="Standard 257 2 3 6 2 3 2 3 3 2" xfId="43480" xr:uid="{00000000-0005-0000-0000-000043360000}"/>
    <cellStyle name="Standard 257 2 3 6 2 3 2 3 4" xfId="32451" xr:uid="{00000000-0005-0000-0000-000044360000}"/>
    <cellStyle name="Standard 257 2 3 6 2 3 2 4" xfId="8918" xr:uid="{00000000-0005-0000-0000-000045360000}"/>
    <cellStyle name="Standard 257 2 3 6 2 3 2 4 2" xfId="22154" xr:uid="{00000000-0005-0000-0000-000046360000}"/>
    <cellStyle name="Standard 257 2 3 6 2 3 2 4 2 2" xfId="48626" xr:uid="{00000000-0005-0000-0000-000047360000}"/>
    <cellStyle name="Standard 257 2 3 6 2 3 2 4 3" xfId="35390" xr:uid="{00000000-0005-0000-0000-000048360000}"/>
    <cellStyle name="Standard 257 2 3 6 2 3 2 5" xfId="15537" xr:uid="{00000000-0005-0000-0000-000049360000}"/>
    <cellStyle name="Standard 257 2 3 6 2 3 2 5 2" xfId="42009" xr:uid="{00000000-0005-0000-0000-00004A360000}"/>
    <cellStyle name="Standard 257 2 3 6 2 3 2 6" xfId="28039" xr:uid="{00000000-0005-0000-0000-00004B360000}"/>
    <cellStyle name="Standard 257 2 3 6 2 3 3" xfId="2301" xr:uid="{00000000-0005-0000-0000-00004C360000}"/>
    <cellStyle name="Standard 257 2 3 6 2 3 3 2" xfId="3772" xr:uid="{00000000-0005-0000-0000-00004D360000}"/>
    <cellStyle name="Standard 257 2 3 6 2 3 3 2 2" xfId="12594" xr:uid="{00000000-0005-0000-0000-00004E360000}"/>
    <cellStyle name="Standard 257 2 3 6 2 3 3 2 2 2" xfId="25830" xr:uid="{00000000-0005-0000-0000-00004F360000}"/>
    <cellStyle name="Standard 257 2 3 6 2 3 3 2 2 2 2" xfId="52302" xr:uid="{00000000-0005-0000-0000-000050360000}"/>
    <cellStyle name="Standard 257 2 3 6 2 3 3 2 2 3" xfId="39066" xr:uid="{00000000-0005-0000-0000-000051360000}"/>
    <cellStyle name="Standard 257 2 3 6 2 3 3 2 3" xfId="19213" xr:uid="{00000000-0005-0000-0000-000052360000}"/>
    <cellStyle name="Standard 257 2 3 6 2 3 3 2 3 2" xfId="45685" xr:uid="{00000000-0005-0000-0000-000053360000}"/>
    <cellStyle name="Standard 257 2 3 6 2 3 3 2 4" xfId="30244" xr:uid="{00000000-0005-0000-0000-000054360000}"/>
    <cellStyle name="Standard 257 2 3 6 2 3 3 3" xfId="6714" xr:uid="{00000000-0005-0000-0000-000055360000}"/>
    <cellStyle name="Standard 257 2 3 6 2 3 3 3 2" xfId="11124" xr:uid="{00000000-0005-0000-0000-000056360000}"/>
    <cellStyle name="Standard 257 2 3 6 2 3 3 3 2 2" xfId="24360" xr:uid="{00000000-0005-0000-0000-000057360000}"/>
    <cellStyle name="Standard 257 2 3 6 2 3 3 3 2 2 2" xfId="50832" xr:uid="{00000000-0005-0000-0000-000058360000}"/>
    <cellStyle name="Standard 257 2 3 6 2 3 3 3 2 3" xfId="37596" xr:uid="{00000000-0005-0000-0000-000059360000}"/>
    <cellStyle name="Standard 257 2 3 6 2 3 3 3 3" xfId="17743" xr:uid="{00000000-0005-0000-0000-00005A360000}"/>
    <cellStyle name="Standard 257 2 3 6 2 3 3 3 3 2" xfId="44215" xr:uid="{00000000-0005-0000-0000-00005B360000}"/>
    <cellStyle name="Standard 257 2 3 6 2 3 3 3 4" xfId="33186" xr:uid="{00000000-0005-0000-0000-00005C360000}"/>
    <cellStyle name="Standard 257 2 3 6 2 3 3 4" xfId="8182" xr:uid="{00000000-0005-0000-0000-00005D360000}"/>
    <cellStyle name="Standard 257 2 3 6 2 3 3 4 2" xfId="21418" xr:uid="{00000000-0005-0000-0000-00005E360000}"/>
    <cellStyle name="Standard 257 2 3 6 2 3 3 4 2 2" xfId="47890" xr:uid="{00000000-0005-0000-0000-00005F360000}"/>
    <cellStyle name="Standard 257 2 3 6 2 3 3 4 3" xfId="34654" xr:uid="{00000000-0005-0000-0000-000060360000}"/>
    <cellStyle name="Standard 257 2 3 6 2 3 3 5" xfId="14801" xr:uid="{00000000-0005-0000-0000-000061360000}"/>
    <cellStyle name="Standard 257 2 3 6 2 3 3 5 2" xfId="41273" xr:uid="{00000000-0005-0000-0000-000062360000}"/>
    <cellStyle name="Standard 257 2 3 6 2 3 3 6" xfId="28774" xr:uid="{00000000-0005-0000-0000-000063360000}"/>
    <cellStyle name="Standard 257 2 3 6 2 3 4" xfId="3038" xr:uid="{00000000-0005-0000-0000-000064360000}"/>
    <cellStyle name="Standard 257 2 3 6 2 3 4 2" xfId="11860" xr:uid="{00000000-0005-0000-0000-000065360000}"/>
    <cellStyle name="Standard 257 2 3 6 2 3 4 2 2" xfId="25096" xr:uid="{00000000-0005-0000-0000-000066360000}"/>
    <cellStyle name="Standard 257 2 3 6 2 3 4 2 2 2" xfId="51568" xr:uid="{00000000-0005-0000-0000-000067360000}"/>
    <cellStyle name="Standard 257 2 3 6 2 3 4 2 3" xfId="38332" xr:uid="{00000000-0005-0000-0000-000068360000}"/>
    <cellStyle name="Standard 257 2 3 6 2 3 4 3" xfId="18479" xr:uid="{00000000-0005-0000-0000-000069360000}"/>
    <cellStyle name="Standard 257 2 3 6 2 3 4 3 2" xfId="44951" xr:uid="{00000000-0005-0000-0000-00006A360000}"/>
    <cellStyle name="Standard 257 2 3 6 2 3 4 4" xfId="29510" xr:uid="{00000000-0005-0000-0000-00006B360000}"/>
    <cellStyle name="Standard 257 2 3 6 2 3 5" xfId="5243" xr:uid="{00000000-0005-0000-0000-00006C360000}"/>
    <cellStyle name="Standard 257 2 3 6 2 3 5 2" xfId="9653" xr:uid="{00000000-0005-0000-0000-00006D360000}"/>
    <cellStyle name="Standard 257 2 3 6 2 3 5 2 2" xfId="22889" xr:uid="{00000000-0005-0000-0000-00006E360000}"/>
    <cellStyle name="Standard 257 2 3 6 2 3 5 2 2 2" xfId="49361" xr:uid="{00000000-0005-0000-0000-00006F360000}"/>
    <cellStyle name="Standard 257 2 3 6 2 3 5 2 3" xfId="36125" xr:uid="{00000000-0005-0000-0000-000070360000}"/>
    <cellStyle name="Standard 257 2 3 6 2 3 5 3" xfId="16272" xr:uid="{00000000-0005-0000-0000-000071360000}"/>
    <cellStyle name="Standard 257 2 3 6 2 3 5 3 2" xfId="42744" xr:uid="{00000000-0005-0000-0000-000072360000}"/>
    <cellStyle name="Standard 257 2 3 6 2 3 5 4" xfId="31715" xr:uid="{00000000-0005-0000-0000-000073360000}"/>
    <cellStyle name="Standard 257 2 3 6 2 3 6" xfId="7448" xr:uid="{00000000-0005-0000-0000-000074360000}"/>
    <cellStyle name="Standard 257 2 3 6 2 3 6 2" xfId="20684" xr:uid="{00000000-0005-0000-0000-000075360000}"/>
    <cellStyle name="Standard 257 2 3 6 2 3 6 2 2" xfId="47156" xr:uid="{00000000-0005-0000-0000-000076360000}"/>
    <cellStyle name="Standard 257 2 3 6 2 3 6 3" xfId="33920" xr:uid="{00000000-0005-0000-0000-000077360000}"/>
    <cellStyle name="Standard 257 2 3 6 2 3 7" xfId="14067" xr:uid="{00000000-0005-0000-0000-000078360000}"/>
    <cellStyle name="Standard 257 2 3 6 2 3 7 2" xfId="40539" xr:uid="{00000000-0005-0000-0000-000079360000}"/>
    <cellStyle name="Standard 257 2 3 6 2 3 8" xfId="27303" xr:uid="{00000000-0005-0000-0000-00007A360000}"/>
    <cellStyle name="Standard 257 2 3 6 2 4" xfId="1199" xr:uid="{00000000-0005-0000-0000-00007B360000}"/>
    <cellStyle name="Standard 257 2 3 6 2 4 2" xfId="4142" xr:uid="{00000000-0005-0000-0000-00007C360000}"/>
    <cellStyle name="Standard 257 2 3 6 2 4 2 2" xfId="12964" xr:uid="{00000000-0005-0000-0000-00007D360000}"/>
    <cellStyle name="Standard 257 2 3 6 2 4 2 2 2" xfId="26200" xr:uid="{00000000-0005-0000-0000-00007E360000}"/>
    <cellStyle name="Standard 257 2 3 6 2 4 2 2 2 2" xfId="52672" xr:uid="{00000000-0005-0000-0000-00007F360000}"/>
    <cellStyle name="Standard 257 2 3 6 2 4 2 2 3" xfId="39436" xr:uid="{00000000-0005-0000-0000-000080360000}"/>
    <cellStyle name="Standard 257 2 3 6 2 4 2 3" xfId="19583" xr:uid="{00000000-0005-0000-0000-000081360000}"/>
    <cellStyle name="Standard 257 2 3 6 2 4 2 3 2" xfId="46055" xr:uid="{00000000-0005-0000-0000-000082360000}"/>
    <cellStyle name="Standard 257 2 3 6 2 4 2 4" xfId="30614" xr:uid="{00000000-0005-0000-0000-000083360000}"/>
    <cellStyle name="Standard 257 2 3 6 2 4 3" xfId="5613" xr:uid="{00000000-0005-0000-0000-000084360000}"/>
    <cellStyle name="Standard 257 2 3 6 2 4 3 2" xfId="10023" xr:uid="{00000000-0005-0000-0000-000085360000}"/>
    <cellStyle name="Standard 257 2 3 6 2 4 3 2 2" xfId="23259" xr:uid="{00000000-0005-0000-0000-000086360000}"/>
    <cellStyle name="Standard 257 2 3 6 2 4 3 2 2 2" xfId="49731" xr:uid="{00000000-0005-0000-0000-000087360000}"/>
    <cellStyle name="Standard 257 2 3 6 2 4 3 2 3" xfId="36495" xr:uid="{00000000-0005-0000-0000-000088360000}"/>
    <cellStyle name="Standard 257 2 3 6 2 4 3 3" xfId="16642" xr:uid="{00000000-0005-0000-0000-000089360000}"/>
    <cellStyle name="Standard 257 2 3 6 2 4 3 3 2" xfId="43114" xr:uid="{00000000-0005-0000-0000-00008A360000}"/>
    <cellStyle name="Standard 257 2 3 6 2 4 3 4" xfId="32085" xr:uid="{00000000-0005-0000-0000-00008B360000}"/>
    <cellStyle name="Standard 257 2 3 6 2 4 4" xfId="8552" xr:uid="{00000000-0005-0000-0000-00008C360000}"/>
    <cellStyle name="Standard 257 2 3 6 2 4 4 2" xfId="21788" xr:uid="{00000000-0005-0000-0000-00008D360000}"/>
    <cellStyle name="Standard 257 2 3 6 2 4 4 2 2" xfId="48260" xr:uid="{00000000-0005-0000-0000-00008E360000}"/>
    <cellStyle name="Standard 257 2 3 6 2 4 4 3" xfId="35024" xr:uid="{00000000-0005-0000-0000-00008F360000}"/>
    <cellStyle name="Standard 257 2 3 6 2 4 5" xfId="15171" xr:uid="{00000000-0005-0000-0000-000090360000}"/>
    <cellStyle name="Standard 257 2 3 6 2 4 5 2" xfId="41643" xr:uid="{00000000-0005-0000-0000-000091360000}"/>
    <cellStyle name="Standard 257 2 3 6 2 4 6" xfId="27673" xr:uid="{00000000-0005-0000-0000-000092360000}"/>
    <cellStyle name="Standard 257 2 3 6 2 5" xfId="1935" xr:uid="{00000000-0005-0000-0000-000093360000}"/>
    <cellStyle name="Standard 257 2 3 6 2 5 2" xfId="3406" xr:uid="{00000000-0005-0000-0000-000094360000}"/>
    <cellStyle name="Standard 257 2 3 6 2 5 2 2" xfId="12228" xr:uid="{00000000-0005-0000-0000-000095360000}"/>
    <cellStyle name="Standard 257 2 3 6 2 5 2 2 2" xfId="25464" xr:uid="{00000000-0005-0000-0000-000096360000}"/>
    <cellStyle name="Standard 257 2 3 6 2 5 2 2 2 2" xfId="51936" xr:uid="{00000000-0005-0000-0000-000097360000}"/>
    <cellStyle name="Standard 257 2 3 6 2 5 2 2 3" xfId="38700" xr:uid="{00000000-0005-0000-0000-000098360000}"/>
    <cellStyle name="Standard 257 2 3 6 2 5 2 3" xfId="18847" xr:uid="{00000000-0005-0000-0000-000099360000}"/>
    <cellStyle name="Standard 257 2 3 6 2 5 2 3 2" xfId="45319" xr:uid="{00000000-0005-0000-0000-00009A360000}"/>
    <cellStyle name="Standard 257 2 3 6 2 5 2 4" xfId="29878" xr:uid="{00000000-0005-0000-0000-00009B360000}"/>
    <cellStyle name="Standard 257 2 3 6 2 5 3" xfId="6348" xr:uid="{00000000-0005-0000-0000-00009C360000}"/>
    <cellStyle name="Standard 257 2 3 6 2 5 3 2" xfId="10758" xr:uid="{00000000-0005-0000-0000-00009D360000}"/>
    <cellStyle name="Standard 257 2 3 6 2 5 3 2 2" xfId="23994" xr:uid="{00000000-0005-0000-0000-00009E360000}"/>
    <cellStyle name="Standard 257 2 3 6 2 5 3 2 2 2" xfId="50466" xr:uid="{00000000-0005-0000-0000-00009F360000}"/>
    <cellStyle name="Standard 257 2 3 6 2 5 3 2 3" xfId="37230" xr:uid="{00000000-0005-0000-0000-0000A0360000}"/>
    <cellStyle name="Standard 257 2 3 6 2 5 3 3" xfId="17377" xr:uid="{00000000-0005-0000-0000-0000A1360000}"/>
    <cellStyle name="Standard 257 2 3 6 2 5 3 3 2" xfId="43849" xr:uid="{00000000-0005-0000-0000-0000A2360000}"/>
    <cellStyle name="Standard 257 2 3 6 2 5 3 4" xfId="32820" xr:uid="{00000000-0005-0000-0000-0000A3360000}"/>
    <cellStyle name="Standard 257 2 3 6 2 5 4" xfId="7816" xr:uid="{00000000-0005-0000-0000-0000A4360000}"/>
    <cellStyle name="Standard 257 2 3 6 2 5 4 2" xfId="21052" xr:uid="{00000000-0005-0000-0000-0000A5360000}"/>
    <cellStyle name="Standard 257 2 3 6 2 5 4 2 2" xfId="47524" xr:uid="{00000000-0005-0000-0000-0000A6360000}"/>
    <cellStyle name="Standard 257 2 3 6 2 5 4 3" xfId="34288" xr:uid="{00000000-0005-0000-0000-0000A7360000}"/>
    <cellStyle name="Standard 257 2 3 6 2 5 5" xfId="14435" xr:uid="{00000000-0005-0000-0000-0000A8360000}"/>
    <cellStyle name="Standard 257 2 3 6 2 5 5 2" xfId="40907" xr:uid="{00000000-0005-0000-0000-0000A9360000}"/>
    <cellStyle name="Standard 257 2 3 6 2 5 6" xfId="28408" xr:uid="{00000000-0005-0000-0000-0000AA360000}"/>
    <cellStyle name="Standard 257 2 3 6 2 6" xfId="2672" xr:uid="{00000000-0005-0000-0000-0000AB360000}"/>
    <cellStyle name="Standard 257 2 3 6 2 6 2" xfId="11494" xr:uid="{00000000-0005-0000-0000-0000AC360000}"/>
    <cellStyle name="Standard 257 2 3 6 2 6 2 2" xfId="24730" xr:uid="{00000000-0005-0000-0000-0000AD360000}"/>
    <cellStyle name="Standard 257 2 3 6 2 6 2 2 2" xfId="51202" xr:uid="{00000000-0005-0000-0000-0000AE360000}"/>
    <cellStyle name="Standard 257 2 3 6 2 6 2 3" xfId="37966" xr:uid="{00000000-0005-0000-0000-0000AF360000}"/>
    <cellStyle name="Standard 257 2 3 6 2 6 3" xfId="18113" xr:uid="{00000000-0005-0000-0000-0000B0360000}"/>
    <cellStyle name="Standard 257 2 3 6 2 6 3 2" xfId="44585" xr:uid="{00000000-0005-0000-0000-0000B1360000}"/>
    <cellStyle name="Standard 257 2 3 6 2 6 4" xfId="29144" xr:uid="{00000000-0005-0000-0000-0000B2360000}"/>
    <cellStyle name="Standard 257 2 3 6 2 7" xfId="4877" xr:uid="{00000000-0005-0000-0000-0000B3360000}"/>
    <cellStyle name="Standard 257 2 3 6 2 7 2" xfId="9287" xr:uid="{00000000-0005-0000-0000-0000B4360000}"/>
    <cellStyle name="Standard 257 2 3 6 2 7 2 2" xfId="22523" xr:uid="{00000000-0005-0000-0000-0000B5360000}"/>
    <cellStyle name="Standard 257 2 3 6 2 7 2 2 2" xfId="48995" xr:uid="{00000000-0005-0000-0000-0000B6360000}"/>
    <cellStyle name="Standard 257 2 3 6 2 7 2 3" xfId="35759" xr:uid="{00000000-0005-0000-0000-0000B7360000}"/>
    <cellStyle name="Standard 257 2 3 6 2 7 3" xfId="15906" xr:uid="{00000000-0005-0000-0000-0000B8360000}"/>
    <cellStyle name="Standard 257 2 3 6 2 7 3 2" xfId="42378" xr:uid="{00000000-0005-0000-0000-0000B9360000}"/>
    <cellStyle name="Standard 257 2 3 6 2 7 4" xfId="31349" xr:uid="{00000000-0005-0000-0000-0000BA360000}"/>
    <cellStyle name="Standard 257 2 3 6 2 8" xfId="7082" xr:uid="{00000000-0005-0000-0000-0000BB360000}"/>
    <cellStyle name="Standard 257 2 3 6 2 8 2" xfId="20318" xr:uid="{00000000-0005-0000-0000-0000BC360000}"/>
    <cellStyle name="Standard 257 2 3 6 2 8 2 2" xfId="46790" xr:uid="{00000000-0005-0000-0000-0000BD360000}"/>
    <cellStyle name="Standard 257 2 3 6 2 8 3" xfId="33554" xr:uid="{00000000-0005-0000-0000-0000BE360000}"/>
    <cellStyle name="Standard 257 2 3 6 2 9" xfId="13701" xr:uid="{00000000-0005-0000-0000-0000BF360000}"/>
    <cellStyle name="Standard 257 2 3 6 2 9 2" xfId="40173" xr:uid="{00000000-0005-0000-0000-0000C0360000}"/>
    <cellStyle name="Standard 257 2 3 6 3" xfId="517" xr:uid="{00000000-0005-0000-0000-0000C1360000}"/>
    <cellStyle name="Standard 257 2 3 6 3 2" xfId="906" xr:uid="{00000000-0005-0000-0000-0000C2360000}"/>
    <cellStyle name="Standard 257 2 3 6 3 2 2" xfId="1655" xr:uid="{00000000-0005-0000-0000-0000C3360000}"/>
    <cellStyle name="Standard 257 2 3 6 3 2 2 2" xfId="4598" xr:uid="{00000000-0005-0000-0000-0000C4360000}"/>
    <cellStyle name="Standard 257 2 3 6 3 2 2 2 2" xfId="13420" xr:uid="{00000000-0005-0000-0000-0000C5360000}"/>
    <cellStyle name="Standard 257 2 3 6 3 2 2 2 2 2" xfId="26656" xr:uid="{00000000-0005-0000-0000-0000C6360000}"/>
    <cellStyle name="Standard 257 2 3 6 3 2 2 2 2 2 2" xfId="53128" xr:uid="{00000000-0005-0000-0000-0000C7360000}"/>
    <cellStyle name="Standard 257 2 3 6 3 2 2 2 2 3" xfId="39892" xr:uid="{00000000-0005-0000-0000-0000C8360000}"/>
    <cellStyle name="Standard 257 2 3 6 3 2 2 2 3" xfId="20039" xr:uid="{00000000-0005-0000-0000-0000C9360000}"/>
    <cellStyle name="Standard 257 2 3 6 3 2 2 2 3 2" xfId="46511" xr:uid="{00000000-0005-0000-0000-0000CA360000}"/>
    <cellStyle name="Standard 257 2 3 6 3 2 2 2 4" xfId="31070" xr:uid="{00000000-0005-0000-0000-0000CB360000}"/>
    <cellStyle name="Standard 257 2 3 6 3 2 2 3" xfId="6069" xr:uid="{00000000-0005-0000-0000-0000CC360000}"/>
    <cellStyle name="Standard 257 2 3 6 3 2 2 3 2" xfId="10479" xr:uid="{00000000-0005-0000-0000-0000CD360000}"/>
    <cellStyle name="Standard 257 2 3 6 3 2 2 3 2 2" xfId="23715" xr:uid="{00000000-0005-0000-0000-0000CE360000}"/>
    <cellStyle name="Standard 257 2 3 6 3 2 2 3 2 2 2" xfId="50187" xr:uid="{00000000-0005-0000-0000-0000CF360000}"/>
    <cellStyle name="Standard 257 2 3 6 3 2 2 3 2 3" xfId="36951" xr:uid="{00000000-0005-0000-0000-0000D0360000}"/>
    <cellStyle name="Standard 257 2 3 6 3 2 2 3 3" xfId="17098" xr:uid="{00000000-0005-0000-0000-0000D1360000}"/>
    <cellStyle name="Standard 257 2 3 6 3 2 2 3 3 2" xfId="43570" xr:uid="{00000000-0005-0000-0000-0000D2360000}"/>
    <cellStyle name="Standard 257 2 3 6 3 2 2 3 4" xfId="32541" xr:uid="{00000000-0005-0000-0000-0000D3360000}"/>
    <cellStyle name="Standard 257 2 3 6 3 2 2 4" xfId="9008" xr:uid="{00000000-0005-0000-0000-0000D4360000}"/>
    <cellStyle name="Standard 257 2 3 6 3 2 2 4 2" xfId="22244" xr:uid="{00000000-0005-0000-0000-0000D5360000}"/>
    <cellStyle name="Standard 257 2 3 6 3 2 2 4 2 2" xfId="48716" xr:uid="{00000000-0005-0000-0000-0000D6360000}"/>
    <cellStyle name="Standard 257 2 3 6 3 2 2 4 3" xfId="35480" xr:uid="{00000000-0005-0000-0000-0000D7360000}"/>
    <cellStyle name="Standard 257 2 3 6 3 2 2 5" xfId="15627" xr:uid="{00000000-0005-0000-0000-0000D8360000}"/>
    <cellStyle name="Standard 257 2 3 6 3 2 2 5 2" xfId="42099" xr:uid="{00000000-0005-0000-0000-0000D9360000}"/>
    <cellStyle name="Standard 257 2 3 6 3 2 2 6" xfId="28129" xr:uid="{00000000-0005-0000-0000-0000DA360000}"/>
    <cellStyle name="Standard 257 2 3 6 3 2 3" xfId="2391" xr:uid="{00000000-0005-0000-0000-0000DB360000}"/>
    <cellStyle name="Standard 257 2 3 6 3 2 3 2" xfId="3862" xr:uid="{00000000-0005-0000-0000-0000DC360000}"/>
    <cellStyle name="Standard 257 2 3 6 3 2 3 2 2" xfId="12684" xr:uid="{00000000-0005-0000-0000-0000DD360000}"/>
    <cellStyle name="Standard 257 2 3 6 3 2 3 2 2 2" xfId="25920" xr:uid="{00000000-0005-0000-0000-0000DE360000}"/>
    <cellStyle name="Standard 257 2 3 6 3 2 3 2 2 2 2" xfId="52392" xr:uid="{00000000-0005-0000-0000-0000DF360000}"/>
    <cellStyle name="Standard 257 2 3 6 3 2 3 2 2 3" xfId="39156" xr:uid="{00000000-0005-0000-0000-0000E0360000}"/>
    <cellStyle name="Standard 257 2 3 6 3 2 3 2 3" xfId="19303" xr:uid="{00000000-0005-0000-0000-0000E1360000}"/>
    <cellStyle name="Standard 257 2 3 6 3 2 3 2 3 2" xfId="45775" xr:uid="{00000000-0005-0000-0000-0000E2360000}"/>
    <cellStyle name="Standard 257 2 3 6 3 2 3 2 4" xfId="30334" xr:uid="{00000000-0005-0000-0000-0000E3360000}"/>
    <cellStyle name="Standard 257 2 3 6 3 2 3 3" xfId="6804" xr:uid="{00000000-0005-0000-0000-0000E4360000}"/>
    <cellStyle name="Standard 257 2 3 6 3 2 3 3 2" xfId="11214" xr:uid="{00000000-0005-0000-0000-0000E5360000}"/>
    <cellStyle name="Standard 257 2 3 6 3 2 3 3 2 2" xfId="24450" xr:uid="{00000000-0005-0000-0000-0000E6360000}"/>
    <cellStyle name="Standard 257 2 3 6 3 2 3 3 2 2 2" xfId="50922" xr:uid="{00000000-0005-0000-0000-0000E7360000}"/>
    <cellStyle name="Standard 257 2 3 6 3 2 3 3 2 3" xfId="37686" xr:uid="{00000000-0005-0000-0000-0000E8360000}"/>
    <cellStyle name="Standard 257 2 3 6 3 2 3 3 3" xfId="17833" xr:uid="{00000000-0005-0000-0000-0000E9360000}"/>
    <cellStyle name="Standard 257 2 3 6 3 2 3 3 3 2" xfId="44305" xr:uid="{00000000-0005-0000-0000-0000EA360000}"/>
    <cellStyle name="Standard 257 2 3 6 3 2 3 3 4" xfId="33276" xr:uid="{00000000-0005-0000-0000-0000EB360000}"/>
    <cellStyle name="Standard 257 2 3 6 3 2 3 4" xfId="8272" xr:uid="{00000000-0005-0000-0000-0000EC360000}"/>
    <cellStyle name="Standard 257 2 3 6 3 2 3 4 2" xfId="21508" xr:uid="{00000000-0005-0000-0000-0000ED360000}"/>
    <cellStyle name="Standard 257 2 3 6 3 2 3 4 2 2" xfId="47980" xr:uid="{00000000-0005-0000-0000-0000EE360000}"/>
    <cellStyle name="Standard 257 2 3 6 3 2 3 4 3" xfId="34744" xr:uid="{00000000-0005-0000-0000-0000EF360000}"/>
    <cellStyle name="Standard 257 2 3 6 3 2 3 5" xfId="14891" xr:uid="{00000000-0005-0000-0000-0000F0360000}"/>
    <cellStyle name="Standard 257 2 3 6 3 2 3 5 2" xfId="41363" xr:uid="{00000000-0005-0000-0000-0000F1360000}"/>
    <cellStyle name="Standard 257 2 3 6 3 2 3 6" xfId="28864" xr:uid="{00000000-0005-0000-0000-0000F2360000}"/>
    <cellStyle name="Standard 257 2 3 6 3 2 4" xfId="3128" xr:uid="{00000000-0005-0000-0000-0000F3360000}"/>
    <cellStyle name="Standard 257 2 3 6 3 2 4 2" xfId="11950" xr:uid="{00000000-0005-0000-0000-0000F4360000}"/>
    <cellStyle name="Standard 257 2 3 6 3 2 4 2 2" xfId="25186" xr:uid="{00000000-0005-0000-0000-0000F5360000}"/>
    <cellStyle name="Standard 257 2 3 6 3 2 4 2 2 2" xfId="51658" xr:uid="{00000000-0005-0000-0000-0000F6360000}"/>
    <cellStyle name="Standard 257 2 3 6 3 2 4 2 3" xfId="38422" xr:uid="{00000000-0005-0000-0000-0000F7360000}"/>
    <cellStyle name="Standard 257 2 3 6 3 2 4 3" xfId="18569" xr:uid="{00000000-0005-0000-0000-0000F8360000}"/>
    <cellStyle name="Standard 257 2 3 6 3 2 4 3 2" xfId="45041" xr:uid="{00000000-0005-0000-0000-0000F9360000}"/>
    <cellStyle name="Standard 257 2 3 6 3 2 4 4" xfId="29600" xr:uid="{00000000-0005-0000-0000-0000FA360000}"/>
    <cellStyle name="Standard 257 2 3 6 3 2 5" xfId="5333" xr:uid="{00000000-0005-0000-0000-0000FB360000}"/>
    <cellStyle name="Standard 257 2 3 6 3 2 5 2" xfId="9743" xr:uid="{00000000-0005-0000-0000-0000FC360000}"/>
    <cellStyle name="Standard 257 2 3 6 3 2 5 2 2" xfId="22979" xr:uid="{00000000-0005-0000-0000-0000FD360000}"/>
    <cellStyle name="Standard 257 2 3 6 3 2 5 2 2 2" xfId="49451" xr:uid="{00000000-0005-0000-0000-0000FE360000}"/>
    <cellStyle name="Standard 257 2 3 6 3 2 5 2 3" xfId="36215" xr:uid="{00000000-0005-0000-0000-0000FF360000}"/>
    <cellStyle name="Standard 257 2 3 6 3 2 5 3" xfId="16362" xr:uid="{00000000-0005-0000-0000-000000370000}"/>
    <cellStyle name="Standard 257 2 3 6 3 2 5 3 2" xfId="42834" xr:uid="{00000000-0005-0000-0000-000001370000}"/>
    <cellStyle name="Standard 257 2 3 6 3 2 5 4" xfId="31805" xr:uid="{00000000-0005-0000-0000-000002370000}"/>
    <cellStyle name="Standard 257 2 3 6 3 2 6" xfId="7538" xr:uid="{00000000-0005-0000-0000-000003370000}"/>
    <cellStyle name="Standard 257 2 3 6 3 2 6 2" xfId="20774" xr:uid="{00000000-0005-0000-0000-000004370000}"/>
    <cellStyle name="Standard 257 2 3 6 3 2 6 2 2" xfId="47246" xr:uid="{00000000-0005-0000-0000-000005370000}"/>
    <cellStyle name="Standard 257 2 3 6 3 2 6 3" xfId="34010" xr:uid="{00000000-0005-0000-0000-000006370000}"/>
    <cellStyle name="Standard 257 2 3 6 3 2 7" xfId="14157" xr:uid="{00000000-0005-0000-0000-000007370000}"/>
    <cellStyle name="Standard 257 2 3 6 3 2 7 2" xfId="40629" xr:uid="{00000000-0005-0000-0000-000008370000}"/>
    <cellStyle name="Standard 257 2 3 6 3 2 8" xfId="27393" xr:uid="{00000000-0005-0000-0000-000009370000}"/>
    <cellStyle name="Standard 257 2 3 6 3 3" xfId="1289" xr:uid="{00000000-0005-0000-0000-00000A370000}"/>
    <cellStyle name="Standard 257 2 3 6 3 3 2" xfId="4232" xr:uid="{00000000-0005-0000-0000-00000B370000}"/>
    <cellStyle name="Standard 257 2 3 6 3 3 2 2" xfId="13054" xr:uid="{00000000-0005-0000-0000-00000C370000}"/>
    <cellStyle name="Standard 257 2 3 6 3 3 2 2 2" xfId="26290" xr:uid="{00000000-0005-0000-0000-00000D370000}"/>
    <cellStyle name="Standard 257 2 3 6 3 3 2 2 2 2" xfId="52762" xr:uid="{00000000-0005-0000-0000-00000E370000}"/>
    <cellStyle name="Standard 257 2 3 6 3 3 2 2 3" xfId="39526" xr:uid="{00000000-0005-0000-0000-00000F370000}"/>
    <cellStyle name="Standard 257 2 3 6 3 3 2 3" xfId="19673" xr:uid="{00000000-0005-0000-0000-000010370000}"/>
    <cellStyle name="Standard 257 2 3 6 3 3 2 3 2" xfId="46145" xr:uid="{00000000-0005-0000-0000-000011370000}"/>
    <cellStyle name="Standard 257 2 3 6 3 3 2 4" xfId="30704" xr:uid="{00000000-0005-0000-0000-000012370000}"/>
    <cellStyle name="Standard 257 2 3 6 3 3 3" xfId="5703" xr:uid="{00000000-0005-0000-0000-000013370000}"/>
    <cellStyle name="Standard 257 2 3 6 3 3 3 2" xfId="10113" xr:uid="{00000000-0005-0000-0000-000014370000}"/>
    <cellStyle name="Standard 257 2 3 6 3 3 3 2 2" xfId="23349" xr:uid="{00000000-0005-0000-0000-000015370000}"/>
    <cellStyle name="Standard 257 2 3 6 3 3 3 2 2 2" xfId="49821" xr:uid="{00000000-0005-0000-0000-000016370000}"/>
    <cellStyle name="Standard 257 2 3 6 3 3 3 2 3" xfId="36585" xr:uid="{00000000-0005-0000-0000-000017370000}"/>
    <cellStyle name="Standard 257 2 3 6 3 3 3 3" xfId="16732" xr:uid="{00000000-0005-0000-0000-000018370000}"/>
    <cellStyle name="Standard 257 2 3 6 3 3 3 3 2" xfId="43204" xr:uid="{00000000-0005-0000-0000-000019370000}"/>
    <cellStyle name="Standard 257 2 3 6 3 3 3 4" xfId="32175" xr:uid="{00000000-0005-0000-0000-00001A370000}"/>
    <cellStyle name="Standard 257 2 3 6 3 3 4" xfId="8642" xr:uid="{00000000-0005-0000-0000-00001B370000}"/>
    <cellStyle name="Standard 257 2 3 6 3 3 4 2" xfId="21878" xr:uid="{00000000-0005-0000-0000-00001C370000}"/>
    <cellStyle name="Standard 257 2 3 6 3 3 4 2 2" xfId="48350" xr:uid="{00000000-0005-0000-0000-00001D370000}"/>
    <cellStyle name="Standard 257 2 3 6 3 3 4 3" xfId="35114" xr:uid="{00000000-0005-0000-0000-00001E370000}"/>
    <cellStyle name="Standard 257 2 3 6 3 3 5" xfId="15261" xr:uid="{00000000-0005-0000-0000-00001F370000}"/>
    <cellStyle name="Standard 257 2 3 6 3 3 5 2" xfId="41733" xr:uid="{00000000-0005-0000-0000-000020370000}"/>
    <cellStyle name="Standard 257 2 3 6 3 3 6" xfId="27763" xr:uid="{00000000-0005-0000-0000-000021370000}"/>
    <cellStyle name="Standard 257 2 3 6 3 4" xfId="2025" xr:uid="{00000000-0005-0000-0000-000022370000}"/>
    <cellStyle name="Standard 257 2 3 6 3 4 2" xfId="3496" xr:uid="{00000000-0005-0000-0000-000023370000}"/>
    <cellStyle name="Standard 257 2 3 6 3 4 2 2" xfId="12318" xr:uid="{00000000-0005-0000-0000-000024370000}"/>
    <cellStyle name="Standard 257 2 3 6 3 4 2 2 2" xfId="25554" xr:uid="{00000000-0005-0000-0000-000025370000}"/>
    <cellStyle name="Standard 257 2 3 6 3 4 2 2 2 2" xfId="52026" xr:uid="{00000000-0005-0000-0000-000026370000}"/>
    <cellStyle name="Standard 257 2 3 6 3 4 2 2 3" xfId="38790" xr:uid="{00000000-0005-0000-0000-000027370000}"/>
    <cellStyle name="Standard 257 2 3 6 3 4 2 3" xfId="18937" xr:uid="{00000000-0005-0000-0000-000028370000}"/>
    <cellStyle name="Standard 257 2 3 6 3 4 2 3 2" xfId="45409" xr:uid="{00000000-0005-0000-0000-000029370000}"/>
    <cellStyle name="Standard 257 2 3 6 3 4 2 4" xfId="29968" xr:uid="{00000000-0005-0000-0000-00002A370000}"/>
    <cellStyle name="Standard 257 2 3 6 3 4 3" xfId="6438" xr:uid="{00000000-0005-0000-0000-00002B370000}"/>
    <cellStyle name="Standard 257 2 3 6 3 4 3 2" xfId="10848" xr:uid="{00000000-0005-0000-0000-00002C370000}"/>
    <cellStyle name="Standard 257 2 3 6 3 4 3 2 2" xfId="24084" xr:uid="{00000000-0005-0000-0000-00002D370000}"/>
    <cellStyle name="Standard 257 2 3 6 3 4 3 2 2 2" xfId="50556" xr:uid="{00000000-0005-0000-0000-00002E370000}"/>
    <cellStyle name="Standard 257 2 3 6 3 4 3 2 3" xfId="37320" xr:uid="{00000000-0005-0000-0000-00002F370000}"/>
    <cellStyle name="Standard 257 2 3 6 3 4 3 3" xfId="17467" xr:uid="{00000000-0005-0000-0000-000030370000}"/>
    <cellStyle name="Standard 257 2 3 6 3 4 3 3 2" xfId="43939" xr:uid="{00000000-0005-0000-0000-000031370000}"/>
    <cellStyle name="Standard 257 2 3 6 3 4 3 4" xfId="32910" xr:uid="{00000000-0005-0000-0000-000032370000}"/>
    <cellStyle name="Standard 257 2 3 6 3 4 4" xfId="7906" xr:uid="{00000000-0005-0000-0000-000033370000}"/>
    <cellStyle name="Standard 257 2 3 6 3 4 4 2" xfId="21142" xr:uid="{00000000-0005-0000-0000-000034370000}"/>
    <cellStyle name="Standard 257 2 3 6 3 4 4 2 2" xfId="47614" xr:uid="{00000000-0005-0000-0000-000035370000}"/>
    <cellStyle name="Standard 257 2 3 6 3 4 4 3" xfId="34378" xr:uid="{00000000-0005-0000-0000-000036370000}"/>
    <cellStyle name="Standard 257 2 3 6 3 4 5" xfId="14525" xr:uid="{00000000-0005-0000-0000-000037370000}"/>
    <cellStyle name="Standard 257 2 3 6 3 4 5 2" xfId="40997" xr:uid="{00000000-0005-0000-0000-000038370000}"/>
    <cellStyle name="Standard 257 2 3 6 3 4 6" xfId="28498" xr:uid="{00000000-0005-0000-0000-000039370000}"/>
    <cellStyle name="Standard 257 2 3 6 3 5" xfId="2762" xr:uid="{00000000-0005-0000-0000-00003A370000}"/>
    <cellStyle name="Standard 257 2 3 6 3 5 2" xfId="11584" xr:uid="{00000000-0005-0000-0000-00003B370000}"/>
    <cellStyle name="Standard 257 2 3 6 3 5 2 2" xfId="24820" xr:uid="{00000000-0005-0000-0000-00003C370000}"/>
    <cellStyle name="Standard 257 2 3 6 3 5 2 2 2" xfId="51292" xr:uid="{00000000-0005-0000-0000-00003D370000}"/>
    <cellStyle name="Standard 257 2 3 6 3 5 2 3" xfId="38056" xr:uid="{00000000-0005-0000-0000-00003E370000}"/>
    <cellStyle name="Standard 257 2 3 6 3 5 3" xfId="18203" xr:uid="{00000000-0005-0000-0000-00003F370000}"/>
    <cellStyle name="Standard 257 2 3 6 3 5 3 2" xfId="44675" xr:uid="{00000000-0005-0000-0000-000040370000}"/>
    <cellStyle name="Standard 257 2 3 6 3 5 4" xfId="29234" xr:uid="{00000000-0005-0000-0000-000041370000}"/>
    <cellStyle name="Standard 257 2 3 6 3 6" xfId="4967" xr:uid="{00000000-0005-0000-0000-000042370000}"/>
    <cellStyle name="Standard 257 2 3 6 3 6 2" xfId="9377" xr:uid="{00000000-0005-0000-0000-000043370000}"/>
    <cellStyle name="Standard 257 2 3 6 3 6 2 2" xfId="22613" xr:uid="{00000000-0005-0000-0000-000044370000}"/>
    <cellStyle name="Standard 257 2 3 6 3 6 2 2 2" xfId="49085" xr:uid="{00000000-0005-0000-0000-000045370000}"/>
    <cellStyle name="Standard 257 2 3 6 3 6 2 3" xfId="35849" xr:uid="{00000000-0005-0000-0000-000046370000}"/>
    <cellStyle name="Standard 257 2 3 6 3 6 3" xfId="15996" xr:uid="{00000000-0005-0000-0000-000047370000}"/>
    <cellStyle name="Standard 257 2 3 6 3 6 3 2" xfId="42468" xr:uid="{00000000-0005-0000-0000-000048370000}"/>
    <cellStyle name="Standard 257 2 3 6 3 6 4" xfId="31439" xr:uid="{00000000-0005-0000-0000-000049370000}"/>
    <cellStyle name="Standard 257 2 3 6 3 7" xfId="7172" xr:uid="{00000000-0005-0000-0000-00004A370000}"/>
    <cellStyle name="Standard 257 2 3 6 3 7 2" xfId="20408" xr:uid="{00000000-0005-0000-0000-00004B370000}"/>
    <cellStyle name="Standard 257 2 3 6 3 7 2 2" xfId="46880" xr:uid="{00000000-0005-0000-0000-00004C370000}"/>
    <cellStyle name="Standard 257 2 3 6 3 7 3" xfId="33644" xr:uid="{00000000-0005-0000-0000-00004D370000}"/>
    <cellStyle name="Standard 257 2 3 6 3 8" xfId="13791" xr:uid="{00000000-0005-0000-0000-00004E370000}"/>
    <cellStyle name="Standard 257 2 3 6 3 8 2" xfId="40263" xr:uid="{00000000-0005-0000-0000-00004F370000}"/>
    <cellStyle name="Standard 257 2 3 6 3 9" xfId="27027" xr:uid="{00000000-0005-0000-0000-000050370000}"/>
    <cellStyle name="Standard 257 2 3 6 4" xfId="734" xr:uid="{00000000-0005-0000-0000-000051370000}"/>
    <cellStyle name="Standard 257 2 3 6 4 2" xfId="1484" xr:uid="{00000000-0005-0000-0000-000052370000}"/>
    <cellStyle name="Standard 257 2 3 6 4 2 2" xfId="4427" xr:uid="{00000000-0005-0000-0000-000053370000}"/>
    <cellStyle name="Standard 257 2 3 6 4 2 2 2" xfId="13249" xr:uid="{00000000-0005-0000-0000-000054370000}"/>
    <cellStyle name="Standard 257 2 3 6 4 2 2 2 2" xfId="26485" xr:uid="{00000000-0005-0000-0000-000055370000}"/>
    <cellStyle name="Standard 257 2 3 6 4 2 2 2 2 2" xfId="52957" xr:uid="{00000000-0005-0000-0000-000056370000}"/>
    <cellStyle name="Standard 257 2 3 6 4 2 2 2 3" xfId="39721" xr:uid="{00000000-0005-0000-0000-000057370000}"/>
    <cellStyle name="Standard 257 2 3 6 4 2 2 3" xfId="19868" xr:uid="{00000000-0005-0000-0000-000058370000}"/>
    <cellStyle name="Standard 257 2 3 6 4 2 2 3 2" xfId="46340" xr:uid="{00000000-0005-0000-0000-000059370000}"/>
    <cellStyle name="Standard 257 2 3 6 4 2 2 4" xfId="30899" xr:uid="{00000000-0005-0000-0000-00005A370000}"/>
    <cellStyle name="Standard 257 2 3 6 4 2 3" xfId="5898" xr:uid="{00000000-0005-0000-0000-00005B370000}"/>
    <cellStyle name="Standard 257 2 3 6 4 2 3 2" xfId="10308" xr:uid="{00000000-0005-0000-0000-00005C370000}"/>
    <cellStyle name="Standard 257 2 3 6 4 2 3 2 2" xfId="23544" xr:uid="{00000000-0005-0000-0000-00005D370000}"/>
    <cellStyle name="Standard 257 2 3 6 4 2 3 2 2 2" xfId="50016" xr:uid="{00000000-0005-0000-0000-00005E370000}"/>
    <cellStyle name="Standard 257 2 3 6 4 2 3 2 3" xfId="36780" xr:uid="{00000000-0005-0000-0000-00005F370000}"/>
    <cellStyle name="Standard 257 2 3 6 4 2 3 3" xfId="16927" xr:uid="{00000000-0005-0000-0000-000060370000}"/>
    <cellStyle name="Standard 257 2 3 6 4 2 3 3 2" xfId="43399" xr:uid="{00000000-0005-0000-0000-000061370000}"/>
    <cellStyle name="Standard 257 2 3 6 4 2 3 4" xfId="32370" xr:uid="{00000000-0005-0000-0000-000062370000}"/>
    <cellStyle name="Standard 257 2 3 6 4 2 4" xfId="8837" xr:uid="{00000000-0005-0000-0000-000063370000}"/>
    <cellStyle name="Standard 257 2 3 6 4 2 4 2" xfId="22073" xr:uid="{00000000-0005-0000-0000-000064370000}"/>
    <cellStyle name="Standard 257 2 3 6 4 2 4 2 2" xfId="48545" xr:uid="{00000000-0005-0000-0000-000065370000}"/>
    <cellStyle name="Standard 257 2 3 6 4 2 4 3" xfId="35309" xr:uid="{00000000-0005-0000-0000-000066370000}"/>
    <cellStyle name="Standard 257 2 3 6 4 2 5" xfId="15456" xr:uid="{00000000-0005-0000-0000-000067370000}"/>
    <cellStyle name="Standard 257 2 3 6 4 2 5 2" xfId="41928" xr:uid="{00000000-0005-0000-0000-000068370000}"/>
    <cellStyle name="Standard 257 2 3 6 4 2 6" xfId="27958" xr:uid="{00000000-0005-0000-0000-000069370000}"/>
    <cellStyle name="Standard 257 2 3 6 4 3" xfId="2220" xr:uid="{00000000-0005-0000-0000-00006A370000}"/>
    <cellStyle name="Standard 257 2 3 6 4 3 2" xfId="3691" xr:uid="{00000000-0005-0000-0000-00006B370000}"/>
    <cellStyle name="Standard 257 2 3 6 4 3 2 2" xfId="12513" xr:uid="{00000000-0005-0000-0000-00006C370000}"/>
    <cellStyle name="Standard 257 2 3 6 4 3 2 2 2" xfId="25749" xr:uid="{00000000-0005-0000-0000-00006D370000}"/>
    <cellStyle name="Standard 257 2 3 6 4 3 2 2 2 2" xfId="52221" xr:uid="{00000000-0005-0000-0000-00006E370000}"/>
    <cellStyle name="Standard 257 2 3 6 4 3 2 2 3" xfId="38985" xr:uid="{00000000-0005-0000-0000-00006F370000}"/>
    <cellStyle name="Standard 257 2 3 6 4 3 2 3" xfId="19132" xr:uid="{00000000-0005-0000-0000-000070370000}"/>
    <cellStyle name="Standard 257 2 3 6 4 3 2 3 2" xfId="45604" xr:uid="{00000000-0005-0000-0000-000071370000}"/>
    <cellStyle name="Standard 257 2 3 6 4 3 2 4" xfId="30163" xr:uid="{00000000-0005-0000-0000-000072370000}"/>
    <cellStyle name="Standard 257 2 3 6 4 3 3" xfId="6633" xr:uid="{00000000-0005-0000-0000-000073370000}"/>
    <cellStyle name="Standard 257 2 3 6 4 3 3 2" xfId="11043" xr:uid="{00000000-0005-0000-0000-000074370000}"/>
    <cellStyle name="Standard 257 2 3 6 4 3 3 2 2" xfId="24279" xr:uid="{00000000-0005-0000-0000-000075370000}"/>
    <cellStyle name="Standard 257 2 3 6 4 3 3 2 2 2" xfId="50751" xr:uid="{00000000-0005-0000-0000-000076370000}"/>
    <cellStyle name="Standard 257 2 3 6 4 3 3 2 3" xfId="37515" xr:uid="{00000000-0005-0000-0000-000077370000}"/>
    <cellStyle name="Standard 257 2 3 6 4 3 3 3" xfId="17662" xr:uid="{00000000-0005-0000-0000-000078370000}"/>
    <cellStyle name="Standard 257 2 3 6 4 3 3 3 2" xfId="44134" xr:uid="{00000000-0005-0000-0000-000079370000}"/>
    <cellStyle name="Standard 257 2 3 6 4 3 3 4" xfId="33105" xr:uid="{00000000-0005-0000-0000-00007A370000}"/>
    <cellStyle name="Standard 257 2 3 6 4 3 4" xfId="8101" xr:uid="{00000000-0005-0000-0000-00007B370000}"/>
    <cellStyle name="Standard 257 2 3 6 4 3 4 2" xfId="21337" xr:uid="{00000000-0005-0000-0000-00007C370000}"/>
    <cellStyle name="Standard 257 2 3 6 4 3 4 2 2" xfId="47809" xr:uid="{00000000-0005-0000-0000-00007D370000}"/>
    <cellStyle name="Standard 257 2 3 6 4 3 4 3" xfId="34573" xr:uid="{00000000-0005-0000-0000-00007E370000}"/>
    <cellStyle name="Standard 257 2 3 6 4 3 5" xfId="14720" xr:uid="{00000000-0005-0000-0000-00007F370000}"/>
    <cellStyle name="Standard 257 2 3 6 4 3 5 2" xfId="41192" xr:uid="{00000000-0005-0000-0000-000080370000}"/>
    <cellStyle name="Standard 257 2 3 6 4 3 6" xfId="28693" xr:uid="{00000000-0005-0000-0000-000081370000}"/>
    <cellStyle name="Standard 257 2 3 6 4 4" xfId="2957" xr:uid="{00000000-0005-0000-0000-000082370000}"/>
    <cellStyle name="Standard 257 2 3 6 4 4 2" xfId="11779" xr:uid="{00000000-0005-0000-0000-000083370000}"/>
    <cellStyle name="Standard 257 2 3 6 4 4 2 2" xfId="25015" xr:uid="{00000000-0005-0000-0000-000084370000}"/>
    <cellStyle name="Standard 257 2 3 6 4 4 2 2 2" xfId="51487" xr:uid="{00000000-0005-0000-0000-000085370000}"/>
    <cellStyle name="Standard 257 2 3 6 4 4 2 3" xfId="38251" xr:uid="{00000000-0005-0000-0000-000086370000}"/>
    <cellStyle name="Standard 257 2 3 6 4 4 3" xfId="18398" xr:uid="{00000000-0005-0000-0000-000087370000}"/>
    <cellStyle name="Standard 257 2 3 6 4 4 3 2" xfId="44870" xr:uid="{00000000-0005-0000-0000-000088370000}"/>
    <cellStyle name="Standard 257 2 3 6 4 4 4" xfId="29429" xr:uid="{00000000-0005-0000-0000-000089370000}"/>
    <cellStyle name="Standard 257 2 3 6 4 5" xfId="5162" xr:uid="{00000000-0005-0000-0000-00008A370000}"/>
    <cellStyle name="Standard 257 2 3 6 4 5 2" xfId="9572" xr:uid="{00000000-0005-0000-0000-00008B370000}"/>
    <cellStyle name="Standard 257 2 3 6 4 5 2 2" xfId="22808" xr:uid="{00000000-0005-0000-0000-00008C370000}"/>
    <cellStyle name="Standard 257 2 3 6 4 5 2 2 2" xfId="49280" xr:uid="{00000000-0005-0000-0000-00008D370000}"/>
    <cellStyle name="Standard 257 2 3 6 4 5 2 3" xfId="36044" xr:uid="{00000000-0005-0000-0000-00008E370000}"/>
    <cellStyle name="Standard 257 2 3 6 4 5 3" xfId="16191" xr:uid="{00000000-0005-0000-0000-00008F370000}"/>
    <cellStyle name="Standard 257 2 3 6 4 5 3 2" xfId="42663" xr:uid="{00000000-0005-0000-0000-000090370000}"/>
    <cellStyle name="Standard 257 2 3 6 4 5 4" xfId="31634" xr:uid="{00000000-0005-0000-0000-000091370000}"/>
    <cellStyle name="Standard 257 2 3 6 4 6" xfId="7367" xr:uid="{00000000-0005-0000-0000-000092370000}"/>
    <cellStyle name="Standard 257 2 3 6 4 6 2" xfId="20603" xr:uid="{00000000-0005-0000-0000-000093370000}"/>
    <cellStyle name="Standard 257 2 3 6 4 6 2 2" xfId="47075" xr:uid="{00000000-0005-0000-0000-000094370000}"/>
    <cellStyle name="Standard 257 2 3 6 4 6 3" xfId="33839" xr:uid="{00000000-0005-0000-0000-000095370000}"/>
    <cellStyle name="Standard 257 2 3 6 4 7" xfId="13986" xr:uid="{00000000-0005-0000-0000-000096370000}"/>
    <cellStyle name="Standard 257 2 3 6 4 7 2" xfId="40458" xr:uid="{00000000-0005-0000-0000-000097370000}"/>
    <cellStyle name="Standard 257 2 3 6 4 8" xfId="27222" xr:uid="{00000000-0005-0000-0000-000098370000}"/>
    <cellStyle name="Standard 257 2 3 6 5" xfId="1118" xr:uid="{00000000-0005-0000-0000-000099370000}"/>
    <cellStyle name="Standard 257 2 3 6 5 2" xfId="4061" xr:uid="{00000000-0005-0000-0000-00009A370000}"/>
    <cellStyle name="Standard 257 2 3 6 5 2 2" xfId="12883" xr:uid="{00000000-0005-0000-0000-00009B370000}"/>
    <cellStyle name="Standard 257 2 3 6 5 2 2 2" xfId="26119" xr:uid="{00000000-0005-0000-0000-00009C370000}"/>
    <cellStyle name="Standard 257 2 3 6 5 2 2 2 2" xfId="52591" xr:uid="{00000000-0005-0000-0000-00009D370000}"/>
    <cellStyle name="Standard 257 2 3 6 5 2 2 3" xfId="39355" xr:uid="{00000000-0005-0000-0000-00009E370000}"/>
    <cellStyle name="Standard 257 2 3 6 5 2 3" xfId="19502" xr:uid="{00000000-0005-0000-0000-00009F370000}"/>
    <cellStyle name="Standard 257 2 3 6 5 2 3 2" xfId="45974" xr:uid="{00000000-0005-0000-0000-0000A0370000}"/>
    <cellStyle name="Standard 257 2 3 6 5 2 4" xfId="30533" xr:uid="{00000000-0005-0000-0000-0000A1370000}"/>
    <cellStyle name="Standard 257 2 3 6 5 3" xfId="5532" xr:uid="{00000000-0005-0000-0000-0000A2370000}"/>
    <cellStyle name="Standard 257 2 3 6 5 3 2" xfId="9942" xr:uid="{00000000-0005-0000-0000-0000A3370000}"/>
    <cellStyle name="Standard 257 2 3 6 5 3 2 2" xfId="23178" xr:uid="{00000000-0005-0000-0000-0000A4370000}"/>
    <cellStyle name="Standard 257 2 3 6 5 3 2 2 2" xfId="49650" xr:uid="{00000000-0005-0000-0000-0000A5370000}"/>
    <cellStyle name="Standard 257 2 3 6 5 3 2 3" xfId="36414" xr:uid="{00000000-0005-0000-0000-0000A6370000}"/>
    <cellStyle name="Standard 257 2 3 6 5 3 3" xfId="16561" xr:uid="{00000000-0005-0000-0000-0000A7370000}"/>
    <cellStyle name="Standard 257 2 3 6 5 3 3 2" xfId="43033" xr:uid="{00000000-0005-0000-0000-0000A8370000}"/>
    <cellStyle name="Standard 257 2 3 6 5 3 4" xfId="32004" xr:uid="{00000000-0005-0000-0000-0000A9370000}"/>
    <cellStyle name="Standard 257 2 3 6 5 4" xfId="8471" xr:uid="{00000000-0005-0000-0000-0000AA370000}"/>
    <cellStyle name="Standard 257 2 3 6 5 4 2" xfId="21707" xr:uid="{00000000-0005-0000-0000-0000AB370000}"/>
    <cellStyle name="Standard 257 2 3 6 5 4 2 2" xfId="48179" xr:uid="{00000000-0005-0000-0000-0000AC370000}"/>
    <cellStyle name="Standard 257 2 3 6 5 4 3" xfId="34943" xr:uid="{00000000-0005-0000-0000-0000AD370000}"/>
    <cellStyle name="Standard 257 2 3 6 5 5" xfId="15090" xr:uid="{00000000-0005-0000-0000-0000AE370000}"/>
    <cellStyle name="Standard 257 2 3 6 5 5 2" xfId="41562" xr:uid="{00000000-0005-0000-0000-0000AF370000}"/>
    <cellStyle name="Standard 257 2 3 6 5 6" xfId="27592" xr:uid="{00000000-0005-0000-0000-0000B0370000}"/>
    <cellStyle name="Standard 257 2 3 6 6" xfId="1854" xr:uid="{00000000-0005-0000-0000-0000B1370000}"/>
    <cellStyle name="Standard 257 2 3 6 6 2" xfId="3325" xr:uid="{00000000-0005-0000-0000-0000B2370000}"/>
    <cellStyle name="Standard 257 2 3 6 6 2 2" xfId="12147" xr:uid="{00000000-0005-0000-0000-0000B3370000}"/>
    <cellStyle name="Standard 257 2 3 6 6 2 2 2" xfId="25383" xr:uid="{00000000-0005-0000-0000-0000B4370000}"/>
    <cellStyle name="Standard 257 2 3 6 6 2 2 2 2" xfId="51855" xr:uid="{00000000-0005-0000-0000-0000B5370000}"/>
    <cellStyle name="Standard 257 2 3 6 6 2 2 3" xfId="38619" xr:uid="{00000000-0005-0000-0000-0000B6370000}"/>
    <cellStyle name="Standard 257 2 3 6 6 2 3" xfId="18766" xr:uid="{00000000-0005-0000-0000-0000B7370000}"/>
    <cellStyle name="Standard 257 2 3 6 6 2 3 2" xfId="45238" xr:uid="{00000000-0005-0000-0000-0000B8370000}"/>
    <cellStyle name="Standard 257 2 3 6 6 2 4" xfId="29797" xr:uid="{00000000-0005-0000-0000-0000B9370000}"/>
    <cellStyle name="Standard 257 2 3 6 6 3" xfId="6267" xr:uid="{00000000-0005-0000-0000-0000BA370000}"/>
    <cellStyle name="Standard 257 2 3 6 6 3 2" xfId="10677" xr:uid="{00000000-0005-0000-0000-0000BB370000}"/>
    <cellStyle name="Standard 257 2 3 6 6 3 2 2" xfId="23913" xr:uid="{00000000-0005-0000-0000-0000BC370000}"/>
    <cellStyle name="Standard 257 2 3 6 6 3 2 2 2" xfId="50385" xr:uid="{00000000-0005-0000-0000-0000BD370000}"/>
    <cellStyle name="Standard 257 2 3 6 6 3 2 3" xfId="37149" xr:uid="{00000000-0005-0000-0000-0000BE370000}"/>
    <cellStyle name="Standard 257 2 3 6 6 3 3" xfId="17296" xr:uid="{00000000-0005-0000-0000-0000BF370000}"/>
    <cellStyle name="Standard 257 2 3 6 6 3 3 2" xfId="43768" xr:uid="{00000000-0005-0000-0000-0000C0370000}"/>
    <cellStyle name="Standard 257 2 3 6 6 3 4" xfId="32739" xr:uid="{00000000-0005-0000-0000-0000C1370000}"/>
    <cellStyle name="Standard 257 2 3 6 6 4" xfId="7735" xr:uid="{00000000-0005-0000-0000-0000C2370000}"/>
    <cellStyle name="Standard 257 2 3 6 6 4 2" xfId="20971" xr:uid="{00000000-0005-0000-0000-0000C3370000}"/>
    <cellStyle name="Standard 257 2 3 6 6 4 2 2" xfId="47443" xr:uid="{00000000-0005-0000-0000-0000C4370000}"/>
    <cellStyle name="Standard 257 2 3 6 6 4 3" xfId="34207" xr:uid="{00000000-0005-0000-0000-0000C5370000}"/>
    <cellStyle name="Standard 257 2 3 6 6 5" xfId="14354" xr:uid="{00000000-0005-0000-0000-0000C6370000}"/>
    <cellStyle name="Standard 257 2 3 6 6 5 2" xfId="40826" xr:uid="{00000000-0005-0000-0000-0000C7370000}"/>
    <cellStyle name="Standard 257 2 3 6 6 6" xfId="28327" xr:uid="{00000000-0005-0000-0000-0000C8370000}"/>
    <cellStyle name="Standard 257 2 3 6 7" xfId="2591" xr:uid="{00000000-0005-0000-0000-0000C9370000}"/>
    <cellStyle name="Standard 257 2 3 6 7 2" xfId="11413" xr:uid="{00000000-0005-0000-0000-0000CA370000}"/>
    <cellStyle name="Standard 257 2 3 6 7 2 2" xfId="24649" xr:uid="{00000000-0005-0000-0000-0000CB370000}"/>
    <cellStyle name="Standard 257 2 3 6 7 2 2 2" xfId="51121" xr:uid="{00000000-0005-0000-0000-0000CC370000}"/>
    <cellStyle name="Standard 257 2 3 6 7 2 3" xfId="37885" xr:uid="{00000000-0005-0000-0000-0000CD370000}"/>
    <cellStyle name="Standard 257 2 3 6 7 3" xfId="18032" xr:uid="{00000000-0005-0000-0000-0000CE370000}"/>
    <cellStyle name="Standard 257 2 3 6 7 3 2" xfId="44504" xr:uid="{00000000-0005-0000-0000-0000CF370000}"/>
    <cellStyle name="Standard 257 2 3 6 7 4" xfId="29063" xr:uid="{00000000-0005-0000-0000-0000D0370000}"/>
    <cellStyle name="Standard 257 2 3 6 8" xfId="4796" xr:uid="{00000000-0005-0000-0000-0000D1370000}"/>
    <cellStyle name="Standard 257 2 3 6 8 2" xfId="9206" xr:uid="{00000000-0005-0000-0000-0000D2370000}"/>
    <cellStyle name="Standard 257 2 3 6 8 2 2" xfId="22442" xr:uid="{00000000-0005-0000-0000-0000D3370000}"/>
    <cellStyle name="Standard 257 2 3 6 8 2 2 2" xfId="48914" xr:uid="{00000000-0005-0000-0000-0000D4370000}"/>
    <cellStyle name="Standard 257 2 3 6 8 2 3" xfId="35678" xr:uid="{00000000-0005-0000-0000-0000D5370000}"/>
    <cellStyle name="Standard 257 2 3 6 8 3" xfId="15825" xr:uid="{00000000-0005-0000-0000-0000D6370000}"/>
    <cellStyle name="Standard 257 2 3 6 8 3 2" xfId="42297" xr:uid="{00000000-0005-0000-0000-0000D7370000}"/>
    <cellStyle name="Standard 257 2 3 6 8 4" xfId="31268" xr:uid="{00000000-0005-0000-0000-0000D8370000}"/>
    <cellStyle name="Standard 257 2 3 6 9" xfId="7001" xr:uid="{00000000-0005-0000-0000-0000D9370000}"/>
    <cellStyle name="Standard 257 2 3 6 9 2" xfId="20237" xr:uid="{00000000-0005-0000-0000-0000DA370000}"/>
    <cellStyle name="Standard 257 2 3 6 9 2 2" xfId="46709" xr:uid="{00000000-0005-0000-0000-0000DB370000}"/>
    <cellStyle name="Standard 257 2 3 6 9 3" xfId="33473" xr:uid="{00000000-0005-0000-0000-0000DC370000}"/>
    <cellStyle name="Standard 257 2 3 7" xfId="382" xr:uid="{00000000-0005-0000-0000-0000DD370000}"/>
    <cellStyle name="Standard 257 2 3 7 10" xfId="26897" xr:uid="{00000000-0005-0000-0000-0000DE370000}"/>
    <cellStyle name="Standard 257 2 3 7 2" xfId="558" xr:uid="{00000000-0005-0000-0000-0000DF370000}"/>
    <cellStyle name="Standard 257 2 3 7 2 2" xfId="947" xr:uid="{00000000-0005-0000-0000-0000E0370000}"/>
    <cellStyle name="Standard 257 2 3 7 2 2 2" xfId="1696" xr:uid="{00000000-0005-0000-0000-0000E1370000}"/>
    <cellStyle name="Standard 257 2 3 7 2 2 2 2" xfId="4639" xr:uid="{00000000-0005-0000-0000-0000E2370000}"/>
    <cellStyle name="Standard 257 2 3 7 2 2 2 2 2" xfId="13461" xr:uid="{00000000-0005-0000-0000-0000E3370000}"/>
    <cellStyle name="Standard 257 2 3 7 2 2 2 2 2 2" xfId="26697" xr:uid="{00000000-0005-0000-0000-0000E4370000}"/>
    <cellStyle name="Standard 257 2 3 7 2 2 2 2 2 2 2" xfId="53169" xr:uid="{00000000-0005-0000-0000-0000E5370000}"/>
    <cellStyle name="Standard 257 2 3 7 2 2 2 2 2 3" xfId="39933" xr:uid="{00000000-0005-0000-0000-0000E6370000}"/>
    <cellStyle name="Standard 257 2 3 7 2 2 2 2 3" xfId="20080" xr:uid="{00000000-0005-0000-0000-0000E7370000}"/>
    <cellStyle name="Standard 257 2 3 7 2 2 2 2 3 2" xfId="46552" xr:uid="{00000000-0005-0000-0000-0000E8370000}"/>
    <cellStyle name="Standard 257 2 3 7 2 2 2 2 4" xfId="31111" xr:uid="{00000000-0005-0000-0000-0000E9370000}"/>
    <cellStyle name="Standard 257 2 3 7 2 2 2 3" xfId="6110" xr:uid="{00000000-0005-0000-0000-0000EA370000}"/>
    <cellStyle name="Standard 257 2 3 7 2 2 2 3 2" xfId="10520" xr:uid="{00000000-0005-0000-0000-0000EB370000}"/>
    <cellStyle name="Standard 257 2 3 7 2 2 2 3 2 2" xfId="23756" xr:uid="{00000000-0005-0000-0000-0000EC370000}"/>
    <cellStyle name="Standard 257 2 3 7 2 2 2 3 2 2 2" xfId="50228" xr:uid="{00000000-0005-0000-0000-0000ED370000}"/>
    <cellStyle name="Standard 257 2 3 7 2 2 2 3 2 3" xfId="36992" xr:uid="{00000000-0005-0000-0000-0000EE370000}"/>
    <cellStyle name="Standard 257 2 3 7 2 2 2 3 3" xfId="17139" xr:uid="{00000000-0005-0000-0000-0000EF370000}"/>
    <cellStyle name="Standard 257 2 3 7 2 2 2 3 3 2" xfId="43611" xr:uid="{00000000-0005-0000-0000-0000F0370000}"/>
    <cellStyle name="Standard 257 2 3 7 2 2 2 3 4" xfId="32582" xr:uid="{00000000-0005-0000-0000-0000F1370000}"/>
    <cellStyle name="Standard 257 2 3 7 2 2 2 4" xfId="9049" xr:uid="{00000000-0005-0000-0000-0000F2370000}"/>
    <cellStyle name="Standard 257 2 3 7 2 2 2 4 2" xfId="22285" xr:uid="{00000000-0005-0000-0000-0000F3370000}"/>
    <cellStyle name="Standard 257 2 3 7 2 2 2 4 2 2" xfId="48757" xr:uid="{00000000-0005-0000-0000-0000F4370000}"/>
    <cellStyle name="Standard 257 2 3 7 2 2 2 4 3" xfId="35521" xr:uid="{00000000-0005-0000-0000-0000F5370000}"/>
    <cellStyle name="Standard 257 2 3 7 2 2 2 5" xfId="15668" xr:uid="{00000000-0005-0000-0000-0000F6370000}"/>
    <cellStyle name="Standard 257 2 3 7 2 2 2 5 2" xfId="42140" xr:uid="{00000000-0005-0000-0000-0000F7370000}"/>
    <cellStyle name="Standard 257 2 3 7 2 2 2 6" xfId="28170" xr:uid="{00000000-0005-0000-0000-0000F8370000}"/>
    <cellStyle name="Standard 257 2 3 7 2 2 3" xfId="2432" xr:uid="{00000000-0005-0000-0000-0000F9370000}"/>
    <cellStyle name="Standard 257 2 3 7 2 2 3 2" xfId="3903" xr:uid="{00000000-0005-0000-0000-0000FA370000}"/>
    <cellStyle name="Standard 257 2 3 7 2 2 3 2 2" xfId="12725" xr:uid="{00000000-0005-0000-0000-0000FB370000}"/>
    <cellStyle name="Standard 257 2 3 7 2 2 3 2 2 2" xfId="25961" xr:uid="{00000000-0005-0000-0000-0000FC370000}"/>
    <cellStyle name="Standard 257 2 3 7 2 2 3 2 2 2 2" xfId="52433" xr:uid="{00000000-0005-0000-0000-0000FD370000}"/>
    <cellStyle name="Standard 257 2 3 7 2 2 3 2 2 3" xfId="39197" xr:uid="{00000000-0005-0000-0000-0000FE370000}"/>
    <cellStyle name="Standard 257 2 3 7 2 2 3 2 3" xfId="19344" xr:uid="{00000000-0005-0000-0000-0000FF370000}"/>
    <cellStyle name="Standard 257 2 3 7 2 2 3 2 3 2" xfId="45816" xr:uid="{00000000-0005-0000-0000-000000380000}"/>
    <cellStyle name="Standard 257 2 3 7 2 2 3 2 4" xfId="30375" xr:uid="{00000000-0005-0000-0000-000001380000}"/>
    <cellStyle name="Standard 257 2 3 7 2 2 3 3" xfId="6845" xr:uid="{00000000-0005-0000-0000-000002380000}"/>
    <cellStyle name="Standard 257 2 3 7 2 2 3 3 2" xfId="11255" xr:uid="{00000000-0005-0000-0000-000003380000}"/>
    <cellStyle name="Standard 257 2 3 7 2 2 3 3 2 2" xfId="24491" xr:uid="{00000000-0005-0000-0000-000004380000}"/>
    <cellStyle name="Standard 257 2 3 7 2 2 3 3 2 2 2" xfId="50963" xr:uid="{00000000-0005-0000-0000-000005380000}"/>
    <cellStyle name="Standard 257 2 3 7 2 2 3 3 2 3" xfId="37727" xr:uid="{00000000-0005-0000-0000-000006380000}"/>
    <cellStyle name="Standard 257 2 3 7 2 2 3 3 3" xfId="17874" xr:uid="{00000000-0005-0000-0000-000007380000}"/>
    <cellStyle name="Standard 257 2 3 7 2 2 3 3 3 2" xfId="44346" xr:uid="{00000000-0005-0000-0000-000008380000}"/>
    <cellStyle name="Standard 257 2 3 7 2 2 3 3 4" xfId="33317" xr:uid="{00000000-0005-0000-0000-000009380000}"/>
    <cellStyle name="Standard 257 2 3 7 2 2 3 4" xfId="8313" xr:uid="{00000000-0005-0000-0000-00000A380000}"/>
    <cellStyle name="Standard 257 2 3 7 2 2 3 4 2" xfId="21549" xr:uid="{00000000-0005-0000-0000-00000B380000}"/>
    <cellStyle name="Standard 257 2 3 7 2 2 3 4 2 2" xfId="48021" xr:uid="{00000000-0005-0000-0000-00000C380000}"/>
    <cellStyle name="Standard 257 2 3 7 2 2 3 4 3" xfId="34785" xr:uid="{00000000-0005-0000-0000-00000D380000}"/>
    <cellStyle name="Standard 257 2 3 7 2 2 3 5" xfId="14932" xr:uid="{00000000-0005-0000-0000-00000E380000}"/>
    <cellStyle name="Standard 257 2 3 7 2 2 3 5 2" xfId="41404" xr:uid="{00000000-0005-0000-0000-00000F380000}"/>
    <cellStyle name="Standard 257 2 3 7 2 2 3 6" xfId="28905" xr:uid="{00000000-0005-0000-0000-000010380000}"/>
    <cellStyle name="Standard 257 2 3 7 2 2 4" xfId="3169" xr:uid="{00000000-0005-0000-0000-000011380000}"/>
    <cellStyle name="Standard 257 2 3 7 2 2 4 2" xfId="11991" xr:uid="{00000000-0005-0000-0000-000012380000}"/>
    <cellStyle name="Standard 257 2 3 7 2 2 4 2 2" xfId="25227" xr:uid="{00000000-0005-0000-0000-000013380000}"/>
    <cellStyle name="Standard 257 2 3 7 2 2 4 2 2 2" xfId="51699" xr:uid="{00000000-0005-0000-0000-000014380000}"/>
    <cellStyle name="Standard 257 2 3 7 2 2 4 2 3" xfId="38463" xr:uid="{00000000-0005-0000-0000-000015380000}"/>
    <cellStyle name="Standard 257 2 3 7 2 2 4 3" xfId="18610" xr:uid="{00000000-0005-0000-0000-000016380000}"/>
    <cellStyle name="Standard 257 2 3 7 2 2 4 3 2" xfId="45082" xr:uid="{00000000-0005-0000-0000-000017380000}"/>
    <cellStyle name="Standard 257 2 3 7 2 2 4 4" xfId="29641" xr:uid="{00000000-0005-0000-0000-000018380000}"/>
    <cellStyle name="Standard 257 2 3 7 2 2 5" xfId="5374" xr:uid="{00000000-0005-0000-0000-000019380000}"/>
    <cellStyle name="Standard 257 2 3 7 2 2 5 2" xfId="9784" xr:uid="{00000000-0005-0000-0000-00001A380000}"/>
    <cellStyle name="Standard 257 2 3 7 2 2 5 2 2" xfId="23020" xr:uid="{00000000-0005-0000-0000-00001B380000}"/>
    <cellStyle name="Standard 257 2 3 7 2 2 5 2 2 2" xfId="49492" xr:uid="{00000000-0005-0000-0000-00001C380000}"/>
    <cellStyle name="Standard 257 2 3 7 2 2 5 2 3" xfId="36256" xr:uid="{00000000-0005-0000-0000-00001D380000}"/>
    <cellStyle name="Standard 257 2 3 7 2 2 5 3" xfId="16403" xr:uid="{00000000-0005-0000-0000-00001E380000}"/>
    <cellStyle name="Standard 257 2 3 7 2 2 5 3 2" xfId="42875" xr:uid="{00000000-0005-0000-0000-00001F380000}"/>
    <cellStyle name="Standard 257 2 3 7 2 2 5 4" xfId="31846" xr:uid="{00000000-0005-0000-0000-000020380000}"/>
    <cellStyle name="Standard 257 2 3 7 2 2 6" xfId="7579" xr:uid="{00000000-0005-0000-0000-000021380000}"/>
    <cellStyle name="Standard 257 2 3 7 2 2 6 2" xfId="20815" xr:uid="{00000000-0005-0000-0000-000022380000}"/>
    <cellStyle name="Standard 257 2 3 7 2 2 6 2 2" xfId="47287" xr:uid="{00000000-0005-0000-0000-000023380000}"/>
    <cellStyle name="Standard 257 2 3 7 2 2 6 3" xfId="34051" xr:uid="{00000000-0005-0000-0000-000024380000}"/>
    <cellStyle name="Standard 257 2 3 7 2 2 7" xfId="14198" xr:uid="{00000000-0005-0000-0000-000025380000}"/>
    <cellStyle name="Standard 257 2 3 7 2 2 7 2" xfId="40670" xr:uid="{00000000-0005-0000-0000-000026380000}"/>
    <cellStyle name="Standard 257 2 3 7 2 2 8" xfId="27434" xr:uid="{00000000-0005-0000-0000-000027380000}"/>
    <cellStyle name="Standard 257 2 3 7 2 3" xfId="1330" xr:uid="{00000000-0005-0000-0000-000028380000}"/>
    <cellStyle name="Standard 257 2 3 7 2 3 2" xfId="4273" xr:uid="{00000000-0005-0000-0000-000029380000}"/>
    <cellStyle name="Standard 257 2 3 7 2 3 2 2" xfId="13095" xr:uid="{00000000-0005-0000-0000-00002A380000}"/>
    <cellStyle name="Standard 257 2 3 7 2 3 2 2 2" xfId="26331" xr:uid="{00000000-0005-0000-0000-00002B380000}"/>
    <cellStyle name="Standard 257 2 3 7 2 3 2 2 2 2" xfId="52803" xr:uid="{00000000-0005-0000-0000-00002C380000}"/>
    <cellStyle name="Standard 257 2 3 7 2 3 2 2 3" xfId="39567" xr:uid="{00000000-0005-0000-0000-00002D380000}"/>
    <cellStyle name="Standard 257 2 3 7 2 3 2 3" xfId="19714" xr:uid="{00000000-0005-0000-0000-00002E380000}"/>
    <cellStyle name="Standard 257 2 3 7 2 3 2 3 2" xfId="46186" xr:uid="{00000000-0005-0000-0000-00002F380000}"/>
    <cellStyle name="Standard 257 2 3 7 2 3 2 4" xfId="30745" xr:uid="{00000000-0005-0000-0000-000030380000}"/>
    <cellStyle name="Standard 257 2 3 7 2 3 3" xfId="5744" xr:uid="{00000000-0005-0000-0000-000031380000}"/>
    <cellStyle name="Standard 257 2 3 7 2 3 3 2" xfId="10154" xr:uid="{00000000-0005-0000-0000-000032380000}"/>
    <cellStyle name="Standard 257 2 3 7 2 3 3 2 2" xfId="23390" xr:uid="{00000000-0005-0000-0000-000033380000}"/>
    <cellStyle name="Standard 257 2 3 7 2 3 3 2 2 2" xfId="49862" xr:uid="{00000000-0005-0000-0000-000034380000}"/>
    <cellStyle name="Standard 257 2 3 7 2 3 3 2 3" xfId="36626" xr:uid="{00000000-0005-0000-0000-000035380000}"/>
    <cellStyle name="Standard 257 2 3 7 2 3 3 3" xfId="16773" xr:uid="{00000000-0005-0000-0000-000036380000}"/>
    <cellStyle name="Standard 257 2 3 7 2 3 3 3 2" xfId="43245" xr:uid="{00000000-0005-0000-0000-000037380000}"/>
    <cellStyle name="Standard 257 2 3 7 2 3 3 4" xfId="32216" xr:uid="{00000000-0005-0000-0000-000038380000}"/>
    <cellStyle name="Standard 257 2 3 7 2 3 4" xfId="8683" xr:uid="{00000000-0005-0000-0000-000039380000}"/>
    <cellStyle name="Standard 257 2 3 7 2 3 4 2" xfId="21919" xr:uid="{00000000-0005-0000-0000-00003A380000}"/>
    <cellStyle name="Standard 257 2 3 7 2 3 4 2 2" xfId="48391" xr:uid="{00000000-0005-0000-0000-00003B380000}"/>
    <cellStyle name="Standard 257 2 3 7 2 3 4 3" xfId="35155" xr:uid="{00000000-0005-0000-0000-00003C380000}"/>
    <cellStyle name="Standard 257 2 3 7 2 3 5" xfId="15302" xr:uid="{00000000-0005-0000-0000-00003D380000}"/>
    <cellStyle name="Standard 257 2 3 7 2 3 5 2" xfId="41774" xr:uid="{00000000-0005-0000-0000-00003E380000}"/>
    <cellStyle name="Standard 257 2 3 7 2 3 6" xfId="27804" xr:uid="{00000000-0005-0000-0000-00003F380000}"/>
    <cellStyle name="Standard 257 2 3 7 2 4" xfId="2066" xr:uid="{00000000-0005-0000-0000-000040380000}"/>
    <cellStyle name="Standard 257 2 3 7 2 4 2" xfId="3537" xr:uid="{00000000-0005-0000-0000-000041380000}"/>
    <cellStyle name="Standard 257 2 3 7 2 4 2 2" xfId="12359" xr:uid="{00000000-0005-0000-0000-000042380000}"/>
    <cellStyle name="Standard 257 2 3 7 2 4 2 2 2" xfId="25595" xr:uid="{00000000-0005-0000-0000-000043380000}"/>
    <cellStyle name="Standard 257 2 3 7 2 4 2 2 2 2" xfId="52067" xr:uid="{00000000-0005-0000-0000-000044380000}"/>
    <cellStyle name="Standard 257 2 3 7 2 4 2 2 3" xfId="38831" xr:uid="{00000000-0005-0000-0000-000045380000}"/>
    <cellStyle name="Standard 257 2 3 7 2 4 2 3" xfId="18978" xr:uid="{00000000-0005-0000-0000-000046380000}"/>
    <cellStyle name="Standard 257 2 3 7 2 4 2 3 2" xfId="45450" xr:uid="{00000000-0005-0000-0000-000047380000}"/>
    <cellStyle name="Standard 257 2 3 7 2 4 2 4" xfId="30009" xr:uid="{00000000-0005-0000-0000-000048380000}"/>
    <cellStyle name="Standard 257 2 3 7 2 4 3" xfId="6479" xr:uid="{00000000-0005-0000-0000-000049380000}"/>
    <cellStyle name="Standard 257 2 3 7 2 4 3 2" xfId="10889" xr:uid="{00000000-0005-0000-0000-00004A380000}"/>
    <cellStyle name="Standard 257 2 3 7 2 4 3 2 2" xfId="24125" xr:uid="{00000000-0005-0000-0000-00004B380000}"/>
    <cellStyle name="Standard 257 2 3 7 2 4 3 2 2 2" xfId="50597" xr:uid="{00000000-0005-0000-0000-00004C380000}"/>
    <cellStyle name="Standard 257 2 3 7 2 4 3 2 3" xfId="37361" xr:uid="{00000000-0005-0000-0000-00004D380000}"/>
    <cellStyle name="Standard 257 2 3 7 2 4 3 3" xfId="17508" xr:uid="{00000000-0005-0000-0000-00004E380000}"/>
    <cellStyle name="Standard 257 2 3 7 2 4 3 3 2" xfId="43980" xr:uid="{00000000-0005-0000-0000-00004F380000}"/>
    <cellStyle name="Standard 257 2 3 7 2 4 3 4" xfId="32951" xr:uid="{00000000-0005-0000-0000-000050380000}"/>
    <cellStyle name="Standard 257 2 3 7 2 4 4" xfId="7947" xr:uid="{00000000-0005-0000-0000-000051380000}"/>
    <cellStyle name="Standard 257 2 3 7 2 4 4 2" xfId="21183" xr:uid="{00000000-0005-0000-0000-000052380000}"/>
    <cellStyle name="Standard 257 2 3 7 2 4 4 2 2" xfId="47655" xr:uid="{00000000-0005-0000-0000-000053380000}"/>
    <cellStyle name="Standard 257 2 3 7 2 4 4 3" xfId="34419" xr:uid="{00000000-0005-0000-0000-000054380000}"/>
    <cellStyle name="Standard 257 2 3 7 2 4 5" xfId="14566" xr:uid="{00000000-0005-0000-0000-000055380000}"/>
    <cellStyle name="Standard 257 2 3 7 2 4 5 2" xfId="41038" xr:uid="{00000000-0005-0000-0000-000056380000}"/>
    <cellStyle name="Standard 257 2 3 7 2 4 6" xfId="28539" xr:uid="{00000000-0005-0000-0000-000057380000}"/>
    <cellStyle name="Standard 257 2 3 7 2 5" xfId="2803" xr:uid="{00000000-0005-0000-0000-000058380000}"/>
    <cellStyle name="Standard 257 2 3 7 2 5 2" xfId="11625" xr:uid="{00000000-0005-0000-0000-000059380000}"/>
    <cellStyle name="Standard 257 2 3 7 2 5 2 2" xfId="24861" xr:uid="{00000000-0005-0000-0000-00005A380000}"/>
    <cellStyle name="Standard 257 2 3 7 2 5 2 2 2" xfId="51333" xr:uid="{00000000-0005-0000-0000-00005B380000}"/>
    <cellStyle name="Standard 257 2 3 7 2 5 2 3" xfId="38097" xr:uid="{00000000-0005-0000-0000-00005C380000}"/>
    <cellStyle name="Standard 257 2 3 7 2 5 3" xfId="18244" xr:uid="{00000000-0005-0000-0000-00005D380000}"/>
    <cellStyle name="Standard 257 2 3 7 2 5 3 2" xfId="44716" xr:uid="{00000000-0005-0000-0000-00005E380000}"/>
    <cellStyle name="Standard 257 2 3 7 2 5 4" xfId="29275" xr:uid="{00000000-0005-0000-0000-00005F380000}"/>
    <cellStyle name="Standard 257 2 3 7 2 6" xfId="5008" xr:uid="{00000000-0005-0000-0000-000060380000}"/>
    <cellStyle name="Standard 257 2 3 7 2 6 2" xfId="9418" xr:uid="{00000000-0005-0000-0000-000061380000}"/>
    <cellStyle name="Standard 257 2 3 7 2 6 2 2" xfId="22654" xr:uid="{00000000-0005-0000-0000-000062380000}"/>
    <cellStyle name="Standard 257 2 3 7 2 6 2 2 2" xfId="49126" xr:uid="{00000000-0005-0000-0000-000063380000}"/>
    <cellStyle name="Standard 257 2 3 7 2 6 2 3" xfId="35890" xr:uid="{00000000-0005-0000-0000-000064380000}"/>
    <cellStyle name="Standard 257 2 3 7 2 6 3" xfId="16037" xr:uid="{00000000-0005-0000-0000-000065380000}"/>
    <cellStyle name="Standard 257 2 3 7 2 6 3 2" xfId="42509" xr:uid="{00000000-0005-0000-0000-000066380000}"/>
    <cellStyle name="Standard 257 2 3 7 2 6 4" xfId="31480" xr:uid="{00000000-0005-0000-0000-000067380000}"/>
    <cellStyle name="Standard 257 2 3 7 2 7" xfId="7213" xr:uid="{00000000-0005-0000-0000-000068380000}"/>
    <cellStyle name="Standard 257 2 3 7 2 7 2" xfId="20449" xr:uid="{00000000-0005-0000-0000-000069380000}"/>
    <cellStyle name="Standard 257 2 3 7 2 7 2 2" xfId="46921" xr:uid="{00000000-0005-0000-0000-00006A380000}"/>
    <cellStyle name="Standard 257 2 3 7 2 7 3" xfId="33685" xr:uid="{00000000-0005-0000-0000-00006B380000}"/>
    <cellStyle name="Standard 257 2 3 7 2 8" xfId="13832" xr:uid="{00000000-0005-0000-0000-00006C380000}"/>
    <cellStyle name="Standard 257 2 3 7 2 8 2" xfId="40304" xr:uid="{00000000-0005-0000-0000-00006D380000}"/>
    <cellStyle name="Standard 257 2 3 7 2 9" xfId="27068" xr:uid="{00000000-0005-0000-0000-00006E380000}"/>
    <cellStyle name="Standard 257 2 3 7 3" xfId="775" xr:uid="{00000000-0005-0000-0000-00006F380000}"/>
    <cellStyle name="Standard 257 2 3 7 3 2" xfId="1525" xr:uid="{00000000-0005-0000-0000-000070380000}"/>
    <cellStyle name="Standard 257 2 3 7 3 2 2" xfId="4468" xr:uid="{00000000-0005-0000-0000-000071380000}"/>
    <cellStyle name="Standard 257 2 3 7 3 2 2 2" xfId="13290" xr:uid="{00000000-0005-0000-0000-000072380000}"/>
    <cellStyle name="Standard 257 2 3 7 3 2 2 2 2" xfId="26526" xr:uid="{00000000-0005-0000-0000-000073380000}"/>
    <cellStyle name="Standard 257 2 3 7 3 2 2 2 2 2" xfId="52998" xr:uid="{00000000-0005-0000-0000-000074380000}"/>
    <cellStyle name="Standard 257 2 3 7 3 2 2 2 3" xfId="39762" xr:uid="{00000000-0005-0000-0000-000075380000}"/>
    <cellStyle name="Standard 257 2 3 7 3 2 2 3" xfId="19909" xr:uid="{00000000-0005-0000-0000-000076380000}"/>
    <cellStyle name="Standard 257 2 3 7 3 2 2 3 2" xfId="46381" xr:uid="{00000000-0005-0000-0000-000077380000}"/>
    <cellStyle name="Standard 257 2 3 7 3 2 2 4" xfId="30940" xr:uid="{00000000-0005-0000-0000-000078380000}"/>
    <cellStyle name="Standard 257 2 3 7 3 2 3" xfId="5939" xr:uid="{00000000-0005-0000-0000-000079380000}"/>
    <cellStyle name="Standard 257 2 3 7 3 2 3 2" xfId="10349" xr:uid="{00000000-0005-0000-0000-00007A380000}"/>
    <cellStyle name="Standard 257 2 3 7 3 2 3 2 2" xfId="23585" xr:uid="{00000000-0005-0000-0000-00007B380000}"/>
    <cellStyle name="Standard 257 2 3 7 3 2 3 2 2 2" xfId="50057" xr:uid="{00000000-0005-0000-0000-00007C380000}"/>
    <cellStyle name="Standard 257 2 3 7 3 2 3 2 3" xfId="36821" xr:uid="{00000000-0005-0000-0000-00007D380000}"/>
    <cellStyle name="Standard 257 2 3 7 3 2 3 3" xfId="16968" xr:uid="{00000000-0005-0000-0000-00007E380000}"/>
    <cellStyle name="Standard 257 2 3 7 3 2 3 3 2" xfId="43440" xr:uid="{00000000-0005-0000-0000-00007F380000}"/>
    <cellStyle name="Standard 257 2 3 7 3 2 3 4" xfId="32411" xr:uid="{00000000-0005-0000-0000-000080380000}"/>
    <cellStyle name="Standard 257 2 3 7 3 2 4" xfId="8878" xr:uid="{00000000-0005-0000-0000-000081380000}"/>
    <cellStyle name="Standard 257 2 3 7 3 2 4 2" xfId="22114" xr:uid="{00000000-0005-0000-0000-000082380000}"/>
    <cellStyle name="Standard 257 2 3 7 3 2 4 2 2" xfId="48586" xr:uid="{00000000-0005-0000-0000-000083380000}"/>
    <cellStyle name="Standard 257 2 3 7 3 2 4 3" xfId="35350" xr:uid="{00000000-0005-0000-0000-000084380000}"/>
    <cellStyle name="Standard 257 2 3 7 3 2 5" xfId="15497" xr:uid="{00000000-0005-0000-0000-000085380000}"/>
    <cellStyle name="Standard 257 2 3 7 3 2 5 2" xfId="41969" xr:uid="{00000000-0005-0000-0000-000086380000}"/>
    <cellStyle name="Standard 257 2 3 7 3 2 6" xfId="27999" xr:uid="{00000000-0005-0000-0000-000087380000}"/>
    <cellStyle name="Standard 257 2 3 7 3 3" xfId="2261" xr:uid="{00000000-0005-0000-0000-000088380000}"/>
    <cellStyle name="Standard 257 2 3 7 3 3 2" xfId="3732" xr:uid="{00000000-0005-0000-0000-000089380000}"/>
    <cellStyle name="Standard 257 2 3 7 3 3 2 2" xfId="12554" xr:uid="{00000000-0005-0000-0000-00008A380000}"/>
    <cellStyle name="Standard 257 2 3 7 3 3 2 2 2" xfId="25790" xr:uid="{00000000-0005-0000-0000-00008B380000}"/>
    <cellStyle name="Standard 257 2 3 7 3 3 2 2 2 2" xfId="52262" xr:uid="{00000000-0005-0000-0000-00008C380000}"/>
    <cellStyle name="Standard 257 2 3 7 3 3 2 2 3" xfId="39026" xr:uid="{00000000-0005-0000-0000-00008D380000}"/>
    <cellStyle name="Standard 257 2 3 7 3 3 2 3" xfId="19173" xr:uid="{00000000-0005-0000-0000-00008E380000}"/>
    <cellStyle name="Standard 257 2 3 7 3 3 2 3 2" xfId="45645" xr:uid="{00000000-0005-0000-0000-00008F380000}"/>
    <cellStyle name="Standard 257 2 3 7 3 3 2 4" xfId="30204" xr:uid="{00000000-0005-0000-0000-000090380000}"/>
    <cellStyle name="Standard 257 2 3 7 3 3 3" xfId="6674" xr:uid="{00000000-0005-0000-0000-000091380000}"/>
    <cellStyle name="Standard 257 2 3 7 3 3 3 2" xfId="11084" xr:uid="{00000000-0005-0000-0000-000092380000}"/>
    <cellStyle name="Standard 257 2 3 7 3 3 3 2 2" xfId="24320" xr:uid="{00000000-0005-0000-0000-000093380000}"/>
    <cellStyle name="Standard 257 2 3 7 3 3 3 2 2 2" xfId="50792" xr:uid="{00000000-0005-0000-0000-000094380000}"/>
    <cellStyle name="Standard 257 2 3 7 3 3 3 2 3" xfId="37556" xr:uid="{00000000-0005-0000-0000-000095380000}"/>
    <cellStyle name="Standard 257 2 3 7 3 3 3 3" xfId="17703" xr:uid="{00000000-0005-0000-0000-000096380000}"/>
    <cellStyle name="Standard 257 2 3 7 3 3 3 3 2" xfId="44175" xr:uid="{00000000-0005-0000-0000-000097380000}"/>
    <cellStyle name="Standard 257 2 3 7 3 3 3 4" xfId="33146" xr:uid="{00000000-0005-0000-0000-000098380000}"/>
    <cellStyle name="Standard 257 2 3 7 3 3 4" xfId="8142" xr:uid="{00000000-0005-0000-0000-000099380000}"/>
    <cellStyle name="Standard 257 2 3 7 3 3 4 2" xfId="21378" xr:uid="{00000000-0005-0000-0000-00009A380000}"/>
    <cellStyle name="Standard 257 2 3 7 3 3 4 2 2" xfId="47850" xr:uid="{00000000-0005-0000-0000-00009B380000}"/>
    <cellStyle name="Standard 257 2 3 7 3 3 4 3" xfId="34614" xr:uid="{00000000-0005-0000-0000-00009C380000}"/>
    <cellStyle name="Standard 257 2 3 7 3 3 5" xfId="14761" xr:uid="{00000000-0005-0000-0000-00009D380000}"/>
    <cellStyle name="Standard 257 2 3 7 3 3 5 2" xfId="41233" xr:uid="{00000000-0005-0000-0000-00009E380000}"/>
    <cellStyle name="Standard 257 2 3 7 3 3 6" xfId="28734" xr:uid="{00000000-0005-0000-0000-00009F380000}"/>
    <cellStyle name="Standard 257 2 3 7 3 4" xfId="2998" xr:uid="{00000000-0005-0000-0000-0000A0380000}"/>
    <cellStyle name="Standard 257 2 3 7 3 4 2" xfId="11820" xr:uid="{00000000-0005-0000-0000-0000A1380000}"/>
    <cellStyle name="Standard 257 2 3 7 3 4 2 2" xfId="25056" xr:uid="{00000000-0005-0000-0000-0000A2380000}"/>
    <cellStyle name="Standard 257 2 3 7 3 4 2 2 2" xfId="51528" xr:uid="{00000000-0005-0000-0000-0000A3380000}"/>
    <cellStyle name="Standard 257 2 3 7 3 4 2 3" xfId="38292" xr:uid="{00000000-0005-0000-0000-0000A4380000}"/>
    <cellStyle name="Standard 257 2 3 7 3 4 3" xfId="18439" xr:uid="{00000000-0005-0000-0000-0000A5380000}"/>
    <cellStyle name="Standard 257 2 3 7 3 4 3 2" xfId="44911" xr:uid="{00000000-0005-0000-0000-0000A6380000}"/>
    <cellStyle name="Standard 257 2 3 7 3 4 4" xfId="29470" xr:uid="{00000000-0005-0000-0000-0000A7380000}"/>
    <cellStyle name="Standard 257 2 3 7 3 5" xfId="5203" xr:uid="{00000000-0005-0000-0000-0000A8380000}"/>
    <cellStyle name="Standard 257 2 3 7 3 5 2" xfId="9613" xr:uid="{00000000-0005-0000-0000-0000A9380000}"/>
    <cellStyle name="Standard 257 2 3 7 3 5 2 2" xfId="22849" xr:uid="{00000000-0005-0000-0000-0000AA380000}"/>
    <cellStyle name="Standard 257 2 3 7 3 5 2 2 2" xfId="49321" xr:uid="{00000000-0005-0000-0000-0000AB380000}"/>
    <cellStyle name="Standard 257 2 3 7 3 5 2 3" xfId="36085" xr:uid="{00000000-0005-0000-0000-0000AC380000}"/>
    <cellStyle name="Standard 257 2 3 7 3 5 3" xfId="16232" xr:uid="{00000000-0005-0000-0000-0000AD380000}"/>
    <cellStyle name="Standard 257 2 3 7 3 5 3 2" xfId="42704" xr:uid="{00000000-0005-0000-0000-0000AE380000}"/>
    <cellStyle name="Standard 257 2 3 7 3 5 4" xfId="31675" xr:uid="{00000000-0005-0000-0000-0000AF380000}"/>
    <cellStyle name="Standard 257 2 3 7 3 6" xfId="7408" xr:uid="{00000000-0005-0000-0000-0000B0380000}"/>
    <cellStyle name="Standard 257 2 3 7 3 6 2" xfId="20644" xr:uid="{00000000-0005-0000-0000-0000B1380000}"/>
    <cellStyle name="Standard 257 2 3 7 3 6 2 2" xfId="47116" xr:uid="{00000000-0005-0000-0000-0000B2380000}"/>
    <cellStyle name="Standard 257 2 3 7 3 6 3" xfId="33880" xr:uid="{00000000-0005-0000-0000-0000B3380000}"/>
    <cellStyle name="Standard 257 2 3 7 3 7" xfId="14027" xr:uid="{00000000-0005-0000-0000-0000B4380000}"/>
    <cellStyle name="Standard 257 2 3 7 3 7 2" xfId="40499" xr:uid="{00000000-0005-0000-0000-0000B5380000}"/>
    <cellStyle name="Standard 257 2 3 7 3 8" xfId="27263" xr:uid="{00000000-0005-0000-0000-0000B6380000}"/>
    <cellStyle name="Standard 257 2 3 7 4" xfId="1159" xr:uid="{00000000-0005-0000-0000-0000B7380000}"/>
    <cellStyle name="Standard 257 2 3 7 4 2" xfId="4102" xr:uid="{00000000-0005-0000-0000-0000B8380000}"/>
    <cellStyle name="Standard 257 2 3 7 4 2 2" xfId="12924" xr:uid="{00000000-0005-0000-0000-0000B9380000}"/>
    <cellStyle name="Standard 257 2 3 7 4 2 2 2" xfId="26160" xr:uid="{00000000-0005-0000-0000-0000BA380000}"/>
    <cellStyle name="Standard 257 2 3 7 4 2 2 2 2" xfId="52632" xr:uid="{00000000-0005-0000-0000-0000BB380000}"/>
    <cellStyle name="Standard 257 2 3 7 4 2 2 3" xfId="39396" xr:uid="{00000000-0005-0000-0000-0000BC380000}"/>
    <cellStyle name="Standard 257 2 3 7 4 2 3" xfId="19543" xr:uid="{00000000-0005-0000-0000-0000BD380000}"/>
    <cellStyle name="Standard 257 2 3 7 4 2 3 2" xfId="46015" xr:uid="{00000000-0005-0000-0000-0000BE380000}"/>
    <cellStyle name="Standard 257 2 3 7 4 2 4" xfId="30574" xr:uid="{00000000-0005-0000-0000-0000BF380000}"/>
    <cellStyle name="Standard 257 2 3 7 4 3" xfId="5573" xr:uid="{00000000-0005-0000-0000-0000C0380000}"/>
    <cellStyle name="Standard 257 2 3 7 4 3 2" xfId="9983" xr:uid="{00000000-0005-0000-0000-0000C1380000}"/>
    <cellStyle name="Standard 257 2 3 7 4 3 2 2" xfId="23219" xr:uid="{00000000-0005-0000-0000-0000C2380000}"/>
    <cellStyle name="Standard 257 2 3 7 4 3 2 2 2" xfId="49691" xr:uid="{00000000-0005-0000-0000-0000C3380000}"/>
    <cellStyle name="Standard 257 2 3 7 4 3 2 3" xfId="36455" xr:uid="{00000000-0005-0000-0000-0000C4380000}"/>
    <cellStyle name="Standard 257 2 3 7 4 3 3" xfId="16602" xr:uid="{00000000-0005-0000-0000-0000C5380000}"/>
    <cellStyle name="Standard 257 2 3 7 4 3 3 2" xfId="43074" xr:uid="{00000000-0005-0000-0000-0000C6380000}"/>
    <cellStyle name="Standard 257 2 3 7 4 3 4" xfId="32045" xr:uid="{00000000-0005-0000-0000-0000C7380000}"/>
    <cellStyle name="Standard 257 2 3 7 4 4" xfId="8512" xr:uid="{00000000-0005-0000-0000-0000C8380000}"/>
    <cellStyle name="Standard 257 2 3 7 4 4 2" xfId="21748" xr:uid="{00000000-0005-0000-0000-0000C9380000}"/>
    <cellStyle name="Standard 257 2 3 7 4 4 2 2" xfId="48220" xr:uid="{00000000-0005-0000-0000-0000CA380000}"/>
    <cellStyle name="Standard 257 2 3 7 4 4 3" xfId="34984" xr:uid="{00000000-0005-0000-0000-0000CB380000}"/>
    <cellStyle name="Standard 257 2 3 7 4 5" xfId="15131" xr:uid="{00000000-0005-0000-0000-0000CC380000}"/>
    <cellStyle name="Standard 257 2 3 7 4 5 2" xfId="41603" xr:uid="{00000000-0005-0000-0000-0000CD380000}"/>
    <cellStyle name="Standard 257 2 3 7 4 6" xfId="27633" xr:uid="{00000000-0005-0000-0000-0000CE380000}"/>
    <cellStyle name="Standard 257 2 3 7 5" xfId="1895" xr:uid="{00000000-0005-0000-0000-0000CF380000}"/>
    <cellStyle name="Standard 257 2 3 7 5 2" xfId="3366" xr:uid="{00000000-0005-0000-0000-0000D0380000}"/>
    <cellStyle name="Standard 257 2 3 7 5 2 2" xfId="12188" xr:uid="{00000000-0005-0000-0000-0000D1380000}"/>
    <cellStyle name="Standard 257 2 3 7 5 2 2 2" xfId="25424" xr:uid="{00000000-0005-0000-0000-0000D2380000}"/>
    <cellStyle name="Standard 257 2 3 7 5 2 2 2 2" xfId="51896" xr:uid="{00000000-0005-0000-0000-0000D3380000}"/>
    <cellStyle name="Standard 257 2 3 7 5 2 2 3" xfId="38660" xr:uid="{00000000-0005-0000-0000-0000D4380000}"/>
    <cellStyle name="Standard 257 2 3 7 5 2 3" xfId="18807" xr:uid="{00000000-0005-0000-0000-0000D5380000}"/>
    <cellStyle name="Standard 257 2 3 7 5 2 3 2" xfId="45279" xr:uid="{00000000-0005-0000-0000-0000D6380000}"/>
    <cellStyle name="Standard 257 2 3 7 5 2 4" xfId="29838" xr:uid="{00000000-0005-0000-0000-0000D7380000}"/>
    <cellStyle name="Standard 257 2 3 7 5 3" xfId="6308" xr:uid="{00000000-0005-0000-0000-0000D8380000}"/>
    <cellStyle name="Standard 257 2 3 7 5 3 2" xfId="10718" xr:uid="{00000000-0005-0000-0000-0000D9380000}"/>
    <cellStyle name="Standard 257 2 3 7 5 3 2 2" xfId="23954" xr:uid="{00000000-0005-0000-0000-0000DA380000}"/>
    <cellStyle name="Standard 257 2 3 7 5 3 2 2 2" xfId="50426" xr:uid="{00000000-0005-0000-0000-0000DB380000}"/>
    <cellStyle name="Standard 257 2 3 7 5 3 2 3" xfId="37190" xr:uid="{00000000-0005-0000-0000-0000DC380000}"/>
    <cellStyle name="Standard 257 2 3 7 5 3 3" xfId="17337" xr:uid="{00000000-0005-0000-0000-0000DD380000}"/>
    <cellStyle name="Standard 257 2 3 7 5 3 3 2" xfId="43809" xr:uid="{00000000-0005-0000-0000-0000DE380000}"/>
    <cellStyle name="Standard 257 2 3 7 5 3 4" xfId="32780" xr:uid="{00000000-0005-0000-0000-0000DF380000}"/>
    <cellStyle name="Standard 257 2 3 7 5 4" xfId="7776" xr:uid="{00000000-0005-0000-0000-0000E0380000}"/>
    <cellStyle name="Standard 257 2 3 7 5 4 2" xfId="21012" xr:uid="{00000000-0005-0000-0000-0000E1380000}"/>
    <cellStyle name="Standard 257 2 3 7 5 4 2 2" xfId="47484" xr:uid="{00000000-0005-0000-0000-0000E2380000}"/>
    <cellStyle name="Standard 257 2 3 7 5 4 3" xfId="34248" xr:uid="{00000000-0005-0000-0000-0000E3380000}"/>
    <cellStyle name="Standard 257 2 3 7 5 5" xfId="14395" xr:uid="{00000000-0005-0000-0000-0000E4380000}"/>
    <cellStyle name="Standard 257 2 3 7 5 5 2" xfId="40867" xr:uid="{00000000-0005-0000-0000-0000E5380000}"/>
    <cellStyle name="Standard 257 2 3 7 5 6" xfId="28368" xr:uid="{00000000-0005-0000-0000-0000E6380000}"/>
    <cellStyle name="Standard 257 2 3 7 6" xfId="2632" xr:uid="{00000000-0005-0000-0000-0000E7380000}"/>
    <cellStyle name="Standard 257 2 3 7 6 2" xfId="11454" xr:uid="{00000000-0005-0000-0000-0000E8380000}"/>
    <cellStyle name="Standard 257 2 3 7 6 2 2" xfId="24690" xr:uid="{00000000-0005-0000-0000-0000E9380000}"/>
    <cellStyle name="Standard 257 2 3 7 6 2 2 2" xfId="51162" xr:uid="{00000000-0005-0000-0000-0000EA380000}"/>
    <cellStyle name="Standard 257 2 3 7 6 2 3" xfId="37926" xr:uid="{00000000-0005-0000-0000-0000EB380000}"/>
    <cellStyle name="Standard 257 2 3 7 6 3" xfId="18073" xr:uid="{00000000-0005-0000-0000-0000EC380000}"/>
    <cellStyle name="Standard 257 2 3 7 6 3 2" xfId="44545" xr:uid="{00000000-0005-0000-0000-0000ED380000}"/>
    <cellStyle name="Standard 257 2 3 7 6 4" xfId="29104" xr:uid="{00000000-0005-0000-0000-0000EE380000}"/>
    <cellStyle name="Standard 257 2 3 7 7" xfId="4837" xr:uid="{00000000-0005-0000-0000-0000EF380000}"/>
    <cellStyle name="Standard 257 2 3 7 7 2" xfId="9247" xr:uid="{00000000-0005-0000-0000-0000F0380000}"/>
    <cellStyle name="Standard 257 2 3 7 7 2 2" xfId="22483" xr:uid="{00000000-0005-0000-0000-0000F1380000}"/>
    <cellStyle name="Standard 257 2 3 7 7 2 2 2" xfId="48955" xr:uid="{00000000-0005-0000-0000-0000F2380000}"/>
    <cellStyle name="Standard 257 2 3 7 7 2 3" xfId="35719" xr:uid="{00000000-0005-0000-0000-0000F3380000}"/>
    <cellStyle name="Standard 257 2 3 7 7 3" xfId="15866" xr:uid="{00000000-0005-0000-0000-0000F4380000}"/>
    <cellStyle name="Standard 257 2 3 7 7 3 2" xfId="42338" xr:uid="{00000000-0005-0000-0000-0000F5380000}"/>
    <cellStyle name="Standard 257 2 3 7 7 4" xfId="31309" xr:uid="{00000000-0005-0000-0000-0000F6380000}"/>
    <cellStyle name="Standard 257 2 3 7 8" xfId="7042" xr:uid="{00000000-0005-0000-0000-0000F7380000}"/>
    <cellStyle name="Standard 257 2 3 7 8 2" xfId="20278" xr:uid="{00000000-0005-0000-0000-0000F8380000}"/>
    <cellStyle name="Standard 257 2 3 7 8 2 2" xfId="46750" xr:uid="{00000000-0005-0000-0000-0000F9380000}"/>
    <cellStyle name="Standard 257 2 3 7 8 3" xfId="33514" xr:uid="{00000000-0005-0000-0000-0000FA380000}"/>
    <cellStyle name="Standard 257 2 3 7 9" xfId="13661" xr:uid="{00000000-0005-0000-0000-0000FB380000}"/>
    <cellStyle name="Standard 257 2 3 7 9 2" xfId="40133" xr:uid="{00000000-0005-0000-0000-0000FC380000}"/>
    <cellStyle name="Standard 257 2 3 8" xfId="474" xr:uid="{00000000-0005-0000-0000-0000FD380000}"/>
    <cellStyle name="Standard 257 2 3 8 2" xfId="864" xr:uid="{00000000-0005-0000-0000-0000FE380000}"/>
    <cellStyle name="Standard 257 2 3 8 2 2" xfId="1613" xr:uid="{00000000-0005-0000-0000-0000FF380000}"/>
    <cellStyle name="Standard 257 2 3 8 2 2 2" xfId="4556" xr:uid="{00000000-0005-0000-0000-000000390000}"/>
    <cellStyle name="Standard 257 2 3 8 2 2 2 2" xfId="13378" xr:uid="{00000000-0005-0000-0000-000001390000}"/>
    <cellStyle name="Standard 257 2 3 8 2 2 2 2 2" xfId="26614" xr:uid="{00000000-0005-0000-0000-000002390000}"/>
    <cellStyle name="Standard 257 2 3 8 2 2 2 2 2 2" xfId="53086" xr:uid="{00000000-0005-0000-0000-000003390000}"/>
    <cellStyle name="Standard 257 2 3 8 2 2 2 2 3" xfId="39850" xr:uid="{00000000-0005-0000-0000-000004390000}"/>
    <cellStyle name="Standard 257 2 3 8 2 2 2 3" xfId="19997" xr:uid="{00000000-0005-0000-0000-000005390000}"/>
    <cellStyle name="Standard 257 2 3 8 2 2 2 3 2" xfId="46469" xr:uid="{00000000-0005-0000-0000-000006390000}"/>
    <cellStyle name="Standard 257 2 3 8 2 2 2 4" xfId="31028" xr:uid="{00000000-0005-0000-0000-000007390000}"/>
    <cellStyle name="Standard 257 2 3 8 2 2 3" xfId="6027" xr:uid="{00000000-0005-0000-0000-000008390000}"/>
    <cellStyle name="Standard 257 2 3 8 2 2 3 2" xfId="10437" xr:uid="{00000000-0005-0000-0000-000009390000}"/>
    <cellStyle name="Standard 257 2 3 8 2 2 3 2 2" xfId="23673" xr:uid="{00000000-0005-0000-0000-00000A390000}"/>
    <cellStyle name="Standard 257 2 3 8 2 2 3 2 2 2" xfId="50145" xr:uid="{00000000-0005-0000-0000-00000B390000}"/>
    <cellStyle name="Standard 257 2 3 8 2 2 3 2 3" xfId="36909" xr:uid="{00000000-0005-0000-0000-00000C390000}"/>
    <cellStyle name="Standard 257 2 3 8 2 2 3 3" xfId="17056" xr:uid="{00000000-0005-0000-0000-00000D390000}"/>
    <cellStyle name="Standard 257 2 3 8 2 2 3 3 2" xfId="43528" xr:uid="{00000000-0005-0000-0000-00000E390000}"/>
    <cellStyle name="Standard 257 2 3 8 2 2 3 4" xfId="32499" xr:uid="{00000000-0005-0000-0000-00000F390000}"/>
    <cellStyle name="Standard 257 2 3 8 2 2 4" xfId="8966" xr:uid="{00000000-0005-0000-0000-000010390000}"/>
    <cellStyle name="Standard 257 2 3 8 2 2 4 2" xfId="22202" xr:uid="{00000000-0005-0000-0000-000011390000}"/>
    <cellStyle name="Standard 257 2 3 8 2 2 4 2 2" xfId="48674" xr:uid="{00000000-0005-0000-0000-000012390000}"/>
    <cellStyle name="Standard 257 2 3 8 2 2 4 3" xfId="35438" xr:uid="{00000000-0005-0000-0000-000013390000}"/>
    <cellStyle name="Standard 257 2 3 8 2 2 5" xfId="15585" xr:uid="{00000000-0005-0000-0000-000014390000}"/>
    <cellStyle name="Standard 257 2 3 8 2 2 5 2" xfId="42057" xr:uid="{00000000-0005-0000-0000-000015390000}"/>
    <cellStyle name="Standard 257 2 3 8 2 2 6" xfId="28087" xr:uid="{00000000-0005-0000-0000-000016390000}"/>
    <cellStyle name="Standard 257 2 3 8 2 3" xfId="2349" xr:uid="{00000000-0005-0000-0000-000017390000}"/>
    <cellStyle name="Standard 257 2 3 8 2 3 2" xfId="3820" xr:uid="{00000000-0005-0000-0000-000018390000}"/>
    <cellStyle name="Standard 257 2 3 8 2 3 2 2" xfId="12642" xr:uid="{00000000-0005-0000-0000-000019390000}"/>
    <cellStyle name="Standard 257 2 3 8 2 3 2 2 2" xfId="25878" xr:uid="{00000000-0005-0000-0000-00001A390000}"/>
    <cellStyle name="Standard 257 2 3 8 2 3 2 2 2 2" xfId="52350" xr:uid="{00000000-0005-0000-0000-00001B390000}"/>
    <cellStyle name="Standard 257 2 3 8 2 3 2 2 3" xfId="39114" xr:uid="{00000000-0005-0000-0000-00001C390000}"/>
    <cellStyle name="Standard 257 2 3 8 2 3 2 3" xfId="19261" xr:uid="{00000000-0005-0000-0000-00001D390000}"/>
    <cellStyle name="Standard 257 2 3 8 2 3 2 3 2" xfId="45733" xr:uid="{00000000-0005-0000-0000-00001E390000}"/>
    <cellStyle name="Standard 257 2 3 8 2 3 2 4" xfId="30292" xr:uid="{00000000-0005-0000-0000-00001F390000}"/>
    <cellStyle name="Standard 257 2 3 8 2 3 3" xfId="6762" xr:uid="{00000000-0005-0000-0000-000020390000}"/>
    <cellStyle name="Standard 257 2 3 8 2 3 3 2" xfId="11172" xr:uid="{00000000-0005-0000-0000-000021390000}"/>
    <cellStyle name="Standard 257 2 3 8 2 3 3 2 2" xfId="24408" xr:uid="{00000000-0005-0000-0000-000022390000}"/>
    <cellStyle name="Standard 257 2 3 8 2 3 3 2 2 2" xfId="50880" xr:uid="{00000000-0005-0000-0000-000023390000}"/>
    <cellStyle name="Standard 257 2 3 8 2 3 3 2 3" xfId="37644" xr:uid="{00000000-0005-0000-0000-000024390000}"/>
    <cellStyle name="Standard 257 2 3 8 2 3 3 3" xfId="17791" xr:uid="{00000000-0005-0000-0000-000025390000}"/>
    <cellStyle name="Standard 257 2 3 8 2 3 3 3 2" xfId="44263" xr:uid="{00000000-0005-0000-0000-000026390000}"/>
    <cellStyle name="Standard 257 2 3 8 2 3 3 4" xfId="33234" xr:uid="{00000000-0005-0000-0000-000027390000}"/>
    <cellStyle name="Standard 257 2 3 8 2 3 4" xfId="8230" xr:uid="{00000000-0005-0000-0000-000028390000}"/>
    <cellStyle name="Standard 257 2 3 8 2 3 4 2" xfId="21466" xr:uid="{00000000-0005-0000-0000-000029390000}"/>
    <cellStyle name="Standard 257 2 3 8 2 3 4 2 2" xfId="47938" xr:uid="{00000000-0005-0000-0000-00002A390000}"/>
    <cellStyle name="Standard 257 2 3 8 2 3 4 3" xfId="34702" xr:uid="{00000000-0005-0000-0000-00002B390000}"/>
    <cellStyle name="Standard 257 2 3 8 2 3 5" xfId="14849" xr:uid="{00000000-0005-0000-0000-00002C390000}"/>
    <cellStyle name="Standard 257 2 3 8 2 3 5 2" xfId="41321" xr:uid="{00000000-0005-0000-0000-00002D390000}"/>
    <cellStyle name="Standard 257 2 3 8 2 3 6" xfId="28822" xr:uid="{00000000-0005-0000-0000-00002E390000}"/>
    <cellStyle name="Standard 257 2 3 8 2 4" xfId="3086" xr:uid="{00000000-0005-0000-0000-00002F390000}"/>
    <cellStyle name="Standard 257 2 3 8 2 4 2" xfId="11908" xr:uid="{00000000-0005-0000-0000-000030390000}"/>
    <cellStyle name="Standard 257 2 3 8 2 4 2 2" xfId="25144" xr:uid="{00000000-0005-0000-0000-000031390000}"/>
    <cellStyle name="Standard 257 2 3 8 2 4 2 2 2" xfId="51616" xr:uid="{00000000-0005-0000-0000-000032390000}"/>
    <cellStyle name="Standard 257 2 3 8 2 4 2 3" xfId="38380" xr:uid="{00000000-0005-0000-0000-000033390000}"/>
    <cellStyle name="Standard 257 2 3 8 2 4 3" xfId="18527" xr:uid="{00000000-0005-0000-0000-000034390000}"/>
    <cellStyle name="Standard 257 2 3 8 2 4 3 2" xfId="44999" xr:uid="{00000000-0005-0000-0000-000035390000}"/>
    <cellStyle name="Standard 257 2 3 8 2 4 4" xfId="29558" xr:uid="{00000000-0005-0000-0000-000036390000}"/>
    <cellStyle name="Standard 257 2 3 8 2 5" xfId="5291" xr:uid="{00000000-0005-0000-0000-000037390000}"/>
    <cellStyle name="Standard 257 2 3 8 2 5 2" xfId="9701" xr:uid="{00000000-0005-0000-0000-000038390000}"/>
    <cellStyle name="Standard 257 2 3 8 2 5 2 2" xfId="22937" xr:uid="{00000000-0005-0000-0000-000039390000}"/>
    <cellStyle name="Standard 257 2 3 8 2 5 2 2 2" xfId="49409" xr:uid="{00000000-0005-0000-0000-00003A390000}"/>
    <cellStyle name="Standard 257 2 3 8 2 5 2 3" xfId="36173" xr:uid="{00000000-0005-0000-0000-00003B390000}"/>
    <cellStyle name="Standard 257 2 3 8 2 5 3" xfId="16320" xr:uid="{00000000-0005-0000-0000-00003C390000}"/>
    <cellStyle name="Standard 257 2 3 8 2 5 3 2" xfId="42792" xr:uid="{00000000-0005-0000-0000-00003D390000}"/>
    <cellStyle name="Standard 257 2 3 8 2 5 4" xfId="31763" xr:uid="{00000000-0005-0000-0000-00003E390000}"/>
    <cellStyle name="Standard 257 2 3 8 2 6" xfId="7496" xr:uid="{00000000-0005-0000-0000-00003F390000}"/>
    <cellStyle name="Standard 257 2 3 8 2 6 2" xfId="20732" xr:uid="{00000000-0005-0000-0000-000040390000}"/>
    <cellStyle name="Standard 257 2 3 8 2 6 2 2" xfId="47204" xr:uid="{00000000-0005-0000-0000-000041390000}"/>
    <cellStyle name="Standard 257 2 3 8 2 6 3" xfId="33968" xr:uid="{00000000-0005-0000-0000-000042390000}"/>
    <cellStyle name="Standard 257 2 3 8 2 7" xfId="14115" xr:uid="{00000000-0005-0000-0000-000043390000}"/>
    <cellStyle name="Standard 257 2 3 8 2 7 2" xfId="40587" xr:uid="{00000000-0005-0000-0000-000044390000}"/>
    <cellStyle name="Standard 257 2 3 8 2 8" xfId="27351" xr:uid="{00000000-0005-0000-0000-000045390000}"/>
    <cellStyle name="Standard 257 2 3 8 3" xfId="1247" xr:uid="{00000000-0005-0000-0000-000046390000}"/>
    <cellStyle name="Standard 257 2 3 8 3 2" xfId="4190" xr:uid="{00000000-0005-0000-0000-000047390000}"/>
    <cellStyle name="Standard 257 2 3 8 3 2 2" xfId="13012" xr:uid="{00000000-0005-0000-0000-000048390000}"/>
    <cellStyle name="Standard 257 2 3 8 3 2 2 2" xfId="26248" xr:uid="{00000000-0005-0000-0000-000049390000}"/>
    <cellStyle name="Standard 257 2 3 8 3 2 2 2 2" xfId="52720" xr:uid="{00000000-0005-0000-0000-00004A390000}"/>
    <cellStyle name="Standard 257 2 3 8 3 2 2 3" xfId="39484" xr:uid="{00000000-0005-0000-0000-00004B390000}"/>
    <cellStyle name="Standard 257 2 3 8 3 2 3" xfId="19631" xr:uid="{00000000-0005-0000-0000-00004C390000}"/>
    <cellStyle name="Standard 257 2 3 8 3 2 3 2" xfId="46103" xr:uid="{00000000-0005-0000-0000-00004D390000}"/>
    <cellStyle name="Standard 257 2 3 8 3 2 4" xfId="30662" xr:uid="{00000000-0005-0000-0000-00004E390000}"/>
    <cellStyle name="Standard 257 2 3 8 3 3" xfId="5661" xr:uid="{00000000-0005-0000-0000-00004F390000}"/>
    <cellStyle name="Standard 257 2 3 8 3 3 2" xfId="10071" xr:uid="{00000000-0005-0000-0000-000050390000}"/>
    <cellStyle name="Standard 257 2 3 8 3 3 2 2" xfId="23307" xr:uid="{00000000-0005-0000-0000-000051390000}"/>
    <cellStyle name="Standard 257 2 3 8 3 3 2 2 2" xfId="49779" xr:uid="{00000000-0005-0000-0000-000052390000}"/>
    <cellStyle name="Standard 257 2 3 8 3 3 2 3" xfId="36543" xr:uid="{00000000-0005-0000-0000-000053390000}"/>
    <cellStyle name="Standard 257 2 3 8 3 3 3" xfId="16690" xr:uid="{00000000-0005-0000-0000-000054390000}"/>
    <cellStyle name="Standard 257 2 3 8 3 3 3 2" xfId="43162" xr:uid="{00000000-0005-0000-0000-000055390000}"/>
    <cellStyle name="Standard 257 2 3 8 3 3 4" xfId="32133" xr:uid="{00000000-0005-0000-0000-000056390000}"/>
    <cellStyle name="Standard 257 2 3 8 3 4" xfId="8600" xr:uid="{00000000-0005-0000-0000-000057390000}"/>
    <cellStyle name="Standard 257 2 3 8 3 4 2" xfId="21836" xr:uid="{00000000-0005-0000-0000-000058390000}"/>
    <cellStyle name="Standard 257 2 3 8 3 4 2 2" xfId="48308" xr:uid="{00000000-0005-0000-0000-000059390000}"/>
    <cellStyle name="Standard 257 2 3 8 3 4 3" xfId="35072" xr:uid="{00000000-0005-0000-0000-00005A390000}"/>
    <cellStyle name="Standard 257 2 3 8 3 5" xfId="15219" xr:uid="{00000000-0005-0000-0000-00005B390000}"/>
    <cellStyle name="Standard 257 2 3 8 3 5 2" xfId="41691" xr:uid="{00000000-0005-0000-0000-00005C390000}"/>
    <cellStyle name="Standard 257 2 3 8 3 6" xfId="27721" xr:uid="{00000000-0005-0000-0000-00005D390000}"/>
    <cellStyle name="Standard 257 2 3 8 4" xfId="1983" xr:uid="{00000000-0005-0000-0000-00005E390000}"/>
    <cellStyle name="Standard 257 2 3 8 4 2" xfId="3454" xr:uid="{00000000-0005-0000-0000-00005F390000}"/>
    <cellStyle name="Standard 257 2 3 8 4 2 2" xfId="12276" xr:uid="{00000000-0005-0000-0000-000060390000}"/>
    <cellStyle name="Standard 257 2 3 8 4 2 2 2" xfId="25512" xr:uid="{00000000-0005-0000-0000-000061390000}"/>
    <cellStyle name="Standard 257 2 3 8 4 2 2 2 2" xfId="51984" xr:uid="{00000000-0005-0000-0000-000062390000}"/>
    <cellStyle name="Standard 257 2 3 8 4 2 2 3" xfId="38748" xr:uid="{00000000-0005-0000-0000-000063390000}"/>
    <cellStyle name="Standard 257 2 3 8 4 2 3" xfId="18895" xr:uid="{00000000-0005-0000-0000-000064390000}"/>
    <cellStyle name="Standard 257 2 3 8 4 2 3 2" xfId="45367" xr:uid="{00000000-0005-0000-0000-000065390000}"/>
    <cellStyle name="Standard 257 2 3 8 4 2 4" xfId="29926" xr:uid="{00000000-0005-0000-0000-000066390000}"/>
    <cellStyle name="Standard 257 2 3 8 4 3" xfId="6396" xr:uid="{00000000-0005-0000-0000-000067390000}"/>
    <cellStyle name="Standard 257 2 3 8 4 3 2" xfId="10806" xr:uid="{00000000-0005-0000-0000-000068390000}"/>
    <cellStyle name="Standard 257 2 3 8 4 3 2 2" xfId="24042" xr:uid="{00000000-0005-0000-0000-000069390000}"/>
    <cellStyle name="Standard 257 2 3 8 4 3 2 2 2" xfId="50514" xr:uid="{00000000-0005-0000-0000-00006A390000}"/>
    <cellStyle name="Standard 257 2 3 8 4 3 2 3" xfId="37278" xr:uid="{00000000-0005-0000-0000-00006B390000}"/>
    <cellStyle name="Standard 257 2 3 8 4 3 3" xfId="17425" xr:uid="{00000000-0005-0000-0000-00006C390000}"/>
    <cellStyle name="Standard 257 2 3 8 4 3 3 2" xfId="43897" xr:uid="{00000000-0005-0000-0000-00006D390000}"/>
    <cellStyle name="Standard 257 2 3 8 4 3 4" xfId="32868" xr:uid="{00000000-0005-0000-0000-00006E390000}"/>
    <cellStyle name="Standard 257 2 3 8 4 4" xfId="7864" xr:uid="{00000000-0005-0000-0000-00006F390000}"/>
    <cellStyle name="Standard 257 2 3 8 4 4 2" xfId="21100" xr:uid="{00000000-0005-0000-0000-000070390000}"/>
    <cellStyle name="Standard 257 2 3 8 4 4 2 2" xfId="47572" xr:uid="{00000000-0005-0000-0000-000071390000}"/>
    <cellStyle name="Standard 257 2 3 8 4 4 3" xfId="34336" xr:uid="{00000000-0005-0000-0000-000072390000}"/>
    <cellStyle name="Standard 257 2 3 8 4 5" xfId="14483" xr:uid="{00000000-0005-0000-0000-000073390000}"/>
    <cellStyle name="Standard 257 2 3 8 4 5 2" xfId="40955" xr:uid="{00000000-0005-0000-0000-000074390000}"/>
    <cellStyle name="Standard 257 2 3 8 4 6" xfId="28456" xr:uid="{00000000-0005-0000-0000-000075390000}"/>
    <cellStyle name="Standard 257 2 3 8 5" xfId="2720" xr:uid="{00000000-0005-0000-0000-000076390000}"/>
    <cellStyle name="Standard 257 2 3 8 5 2" xfId="11542" xr:uid="{00000000-0005-0000-0000-000077390000}"/>
    <cellStyle name="Standard 257 2 3 8 5 2 2" xfId="24778" xr:uid="{00000000-0005-0000-0000-000078390000}"/>
    <cellStyle name="Standard 257 2 3 8 5 2 2 2" xfId="51250" xr:uid="{00000000-0005-0000-0000-000079390000}"/>
    <cellStyle name="Standard 257 2 3 8 5 2 3" xfId="38014" xr:uid="{00000000-0005-0000-0000-00007A390000}"/>
    <cellStyle name="Standard 257 2 3 8 5 3" xfId="18161" xr:uid="{00000000-0005-0000-0000-00007B390000}"/>
    <cellStyle name="Standard 257 2 3 8 5 3 2" xfId="44633" xr:uid="{00000000-0005-0000-0000-00007C390000}"/>
    <cellStyle name="Standard 257 2 3 8 5 4" xfId="29192" xr:uid="{00000000-0005-0000-0000-00007D390000}"/>
    <cellStyle name="Standard 257 2 3 8 6" xfId="4925" xr:uid="{00000000-0005-0000-0000-00007E390000}"/>
    <cellStyle name="Standard 257 2 3 8 6 2" xfId="9335" xr:uid="{00000000-0005-0000-0000-00007F390000}"/>
    <cellStyle name="Standard 257 2 3 8 6 2 2" xfId="22571" xr:uid="{00000000-0005-0000-0000-000080390000}"/>
    <cellStyle name="Standard 257 2 3 8 6 2 2 2" xfId="49043" xr:uid="{00000000-0005-0000-0000-000081390000}"/>
    <cellStyle name="Standard 257 2 3 8 6 2 3" xfId="35807" xr:uid="{00000000-0005-0000-0000-000082390000}"/>
    <cellStyle name="Standard 257 2 3 8 6 3" xfId="15954" xr:uid="{00000000-0005-0000-0000-000083390000}"/>
    <cellStyle name="Standard 257 2 3 8 6 3 2" xfId="42426" xr:uid="{00000000-0005-0000-0000-000084390000}"/>
    <cellStyle name="Standard 257 2 3 8 6 4" xfId="31397" xr:uid="{00000000-0005-0000-0000-000085390000}"/>
    <cellStyle name="Standard 257 2 3 8 7" xfId="7130" xr:uid="{00000000-0005-0000-0000-000086390000}"/>
    <cellStyle name="Standard 257 2 3 8 7 2" xfId="20366" xr:uid="{00000000-0005-0000-0000-000087390000}"/>
    <cellStyle name="Standard 257 2 3 8 7 2 2" xfId="46838" xr:uid="{00000000-0005-0000-0000-000088390000}"/>
    <cellStyle name="Standard 257 2 3 8 7 3" xfId="33602" xr:uid="{00000000-0005-0000-0000-000089390000}"/>
    <cellStyle name="Standard 257 2 3 8 8" xfId="13749" xr:uid="{00000000-0005-0000-0000-00008A390000}"/>
    <cellStyle name="Standard 257 2 3 8 8 2" xfId="40221" xr:uid="{00000000-0005-0000-0000-00008B390000}"/>
    <cellStyle name="Standard 257 2 3 8 9" xfId="26985" xr:uid="{00000000-0005-0000-0000-00008C390000}"/>
    <cellStyle name="Standard 257 2 3 9" xfId="671" xr:uid="{00000000-0005-0000-0000-00008D390000}"/>
    <cellStyle name="Standard 257 2 3 9 2" xfId="1057" xr:uid="{00000000-0005-0000-0000-00008E390000}"/>
    <cellStyle name="Standard 257 2 3 9 2 2" xfId="1799" xr:uid="{00000000-0005-0000-0000-00008F390000}"/>
    <cellStyle name="Standard 257 2 3 9 2 2 2" xfId="4742" xr:uid="{00000000-0005-0000-0000-000090390000}"/>
    <cellStyle name="Standard 257 2 3 9 2 2 2 2" xfId="13564" xr:uid="{00000000-0005-0000-0000-000091390000}"/>
    <cellStyle name="Standard 257 2 3 9 2 2 2 2 2" xfId="26800" xr:uid="{00000000-0005-0000-0000-000092390000}"/>
    <cellStyle name="Standard 257 2 3 9 2 2 2 2 2 2" xfId="53272" xr:uid="{00000000-0005-0000-0000-000093390000}"/>
    <cellStyle name="Standard 257 2 3 9 2 2 2 2 3" xfId="40036" xr:uid="{00000000-0005-0000-0000-000094390000}"/>
    <cellStyle name="Standard 257 2 3 9 2 2 2 3" xfId="20183" xr:uid="{00000000-0005-0000-0000-000095390000}"/>
    <cellStyle name="Standard 257 2 3 9 2 2 2 3 2" xfId="46655" xr:uid="{00000000-0005-0000-0000-000096390000}"/>
    <cellStyle name="Standard 257 2 3 9 2 2 2 4" xfId="31214" xr:uid="{00000000-0005-0000-0000-000097390000}"/>
    <cellStyle name="Standard 257 2 3 9 2 2 3" xfId="6213" xr:uid="{00000000-0005-0000-0000-000098390000}"/>
    <cellStyle name="Standard 257 2 3 9 2 2 3 2" xfId="10623" xr:uid="{00000000-0005-0000-0000-000099390000}"/>
    <cellStyle name="Standard 257 2 3 9 2 2 3 2 2" xfId="23859" xr:uid="{00000000-0005-0000-0000-00009A390000}"/>
    <cellStyle name="Standard 257 2 3 9 2 2 3 2 2 2" xfId="50331" xr:uid="{00000000-0005-0000-0000-00009B390000}"/>
    <cellStyle name="Standard 257 2 3 9 2 2 3 2 3" xfId="37095" xr:uid="{00000000-0005-0000-0000-00009C390000}"/>
    <cellStyle name="Standard 257 2 3 9 2 2 3 3" xfId="17242" xr:uid="{00000000-0005-0000-0000-00009D390000}"/>
    <cellStyle name="Standard 257 2 3 9 2 2 3 3 2" xfId="43714" xr:uid="{00000000-0005-0000-0000-00009E390000}"/>
    <cellStyle name="Standard 257 2 3 9 2 2 3 4" xfId="32685" xr:uid="{00000000-0005-0000-0000-00009F390000}"/>
    <cellStyle name="Standard 257 2 3 9 2 2 4" xfId="9152" xr:uid="{00000000-0005-0000-0000-0000A0390000}"/>
    <cellStyle name="Standard 257 2 3 9 2 2 4 2" xfId="22388" xr:uid="{00000000-0005-0000-0000-0000A1390000}"/>
    <cellStyle name="Standard 257 2 3 9 2 2 4 2 2" xfId="48860" xr:uid="{00000000-0005-0000-0000-0000A2390000}"/>
    <cellStyle name="Standard 257 2 3 9 2 2 4 3" xfId="35624" xr:uid="{00000000-0005-0000-0000-0000A3390000}"/>
    <cellStyle name="Standard 257 2 3 9 2 2 5" xfId="15771" xr:uid="{00000000-0005-0000-0000-0000A4390000}"/>
    <cellStyle name="Standard 257 2 3 9 2 2 5 2" xfId="42243" xr:uid="{00000000-0005-0000-0000-0000A5390000}"/>
    <cellStyle name="Standard 257 2 3 9 2 2 6" xfId="28273" xr:uid="{00000000-0005-0000-0000-0000A6390000}"/>
    <cellStyle name="Standard 257 2 3 9 2 3" xfId="2535" xr:uid="{00000000-0005-0000-0000-0000A7390000}"/>
    <cellStyle name="Standard 257 2 3 9 2 3 2" xfId="4006" xr:uid="{00000000-0005-0000-0000-0000A8390000}"/>
    <cellStyle name="Standard 257 2 3 9 2 3 2 2" xfId="12828" xr:uid="{00000000-0005-0000-0000-0000A9390000}"/>
    <cellStyle name="Standard 257 2 3 9 2 3 2 2 2" xfId="26064" xr:uid="{00000000-0005-0000-0000-0000AA390000}"/>
    <cellStyle name="Standard 257 2 3 9 2 3 2 2 2 2" xfId="52536" xr:uid="{00000000-0005-0000-0000-0000AB390000}"/>
    <cellStyle name="Standard 257 2 3 9 2 3 2 2 3" xfId="39300" xr:uid="{00000000-0005-0000-0000-0000AC390000}"/>
    <cellStyle name="Standard 257 2 3 9 2 3 2 3" xfId="19447" xr:uid="{00000000-0005-0000-0000-0000AD390000}"/>
    <cellStyle name="Standard 257 2 3 9 2 3 2 3 2" xfId="45919" xr:uid="{00000000-0005-0000-0000-0000AE390000}"/>
    <cellStyle name="Standard 257 2 3 9 2 3 2 4" xfId="30478" xr:uid="{00000000-0005-0000-0000-0000AF390000}"/>
    <cellStyle name="Standard 257 2 3 9 2 3 3" xfId="6948" xr:uid="{00000000-0005-0000-0000-0000B0390000}"/>
    <cellStyle name="Standard 257 2 3 9 2 3 3 2" xfId="11358" xr:uid="{00000000-0005-0000-0000-0000B1390000}"/>
    <cellStyle name="Standard 257 2 3 9 2 3 3 2 2" xfId="24594" xr:uid="{00000000-0005-0000-0000-0000B2390000}"/>
    <cellStyle name="Standard 257 2 3 9 2 3 3 2 2 2" xfId="51066" xr:uid="{00000000-0005-0000-0000-0000B3390000}"/>
    <cellStyle name="Standard 257 2 3 9 2 3 3 2 3" xfId="37830" xr:uid="{00000000-0005-0000-0000-0000B4390000}"/>
    <cellStyle name="Standard 257 2 3 9 2 3 3 3" xfId="17977" xr:uid="{00000000-0005-0000-0000-0000B5390000}"/>
    <cellStyle name="Standard 257 2 3 9 2 3 3 3 2" xfId="44449" xr:uid="{00000000-0005-0000-0000-0000B6390000}"/>
    <cellStyle name="Standard 257 2 3 9 2 3 3 4" xfId="33420" xr:uid="{00000000-0005-0000-0000-0000B7390000}"/>
    <cellStyle name="Standard 257 2 3 9 2 3 4" xfId="8416" xr:uid="{00000000-0005-0000-0000-0000B8390000}"/>
    <cellStyle name="Standard 257 2 3 9 2 3 4 2" xfId="21652" xr:uid="{00000000-0005-0000-0000-0000B9390000}"/>
    <cellStyle name="Standard 257 2 3 9 2 3 4 2 2" xfId="48124" xr:uid="{00000000-0005-0000-0000-0000BA390000}"/>
    <cellStyle name="Standard 257 2 3 9 2 3 4 3" xfId="34888" xr:uid="{00000000-0005-0000-0000-0000BB390000}"/>
    <cellStyle name="Standard 257 2 3 9 2 3 5" xfId="15035" xr:uid="{00000000-0005-0000-0000-0000BC390000}"/>
    <cellStyle name="Standard 257 2 3 9 2 3 5 2" xfId="41507" xr:uid="{00000000-0005-0000-0000-0000BD390000}"/>
    <cellStyle name="Standard 257 2 3 9 2 3 6" xfId="29008" xr:uid="{00000000-0005-0000-0000-0000BE390000}"/>
    <cellStyle name="Standard 257 2 3 9 2 4" xfId="3272" xr:uid="{00000000-0005-0000-0000-0000BF390000}"/>
    <cellStyle name="Standard 257 2 3 9 2 4 2" xfId="12094" xr:uid="{00000000-0005-0000-0000-0000C0390000}"/>
    <cellStyle name="Standard 257 2 3 9 2 4 2 2" xfId="25330" xr:uid="{00000000-0005-0000-0000-0000C1390000}"/>
    <cellStyle name="Standard 257 2 3 9 2 4 2 2 2" xfId="51802" xr:uid="{00000000-0005-0000-0000-0000C2390000}"/>
    <cellStyle name="Standard 257 2 3 9 2 4 2 3" xfId="38566" xr:uid="{00000000-0005-0000-0000-0000C3390000}"/>
    <cellStyle name="Standard 257 2 3 9 2 4 3" xfId="18713" xr:uid="{00000000-0005-0000-0000-0000C4390000}"/>
    <cellStyle name="Standard 257 2 3 9 2 4 3 2" xfId="45185" xr:uid="{00000000-0005-0000-0000-0000C5390000}"/>
    <cellStyle name="Standard 257 2 3 9 2 4 4" xfId="29744" xr:uid="{00000000-0005-0000-0000-0000C6390000}"/>
    <cellStyle name="Standard 257 2 3 9 2 5" xfId="5477" xr:uid="{00000000-0005-0000-0000-0000C7390000}"/>
    <cellStyle name="Standard 257 2 3 9 2 5 2" xfId="9887" xr:uid="{00000000-0005-0000-0000-0000C8390000}"/>
    <cellStyle name="Standard 257 2 3 9 2 5 2 2" xfId="23123" xr:uid="{00000000-0005-0000-0000-0000C9390000}"/>
    <cellStyle name="Standard 257 2 3 9 2 5 2 2 2" xfId="49595" xr:uid="{00000000-0005-0000-0000-0000CA390000}"/>
    <cellStyle name="Standard 257 2 3 9 2 5 2 3" xfId="36359" xr:uid="{00000000-0005-0000-0000-0000CB390000}"/>
    <cellStyle name="Standard 257 2 3 9 2 5 3" xfId="16506" xr:uid="{00000000-0005-0000-0000-0000CC390000}"/>
    <cellStyle name="Standard 257 2 3 9 2 5 3 2" xfId="42978" xr:uid="{00000000-0005-0000-0000-0000CD390000}"/>
    <cellStyle name="Standard 257 2 3 9 2 5 4" xfId="31949" xr:uid="{00000000-0005-0000-0000-0000CE390000}"/>
    <cellStyle name="Standard 257 2 3 9 2 6" xfId="7682" xr:uid="{00000000-0005-0000-0000-0000CF390000}"/>
    <cellStyle name="Standard 257 2 3 9 2 6 2" xfId="20918" xr:uid="{00000000-0005-0000-0000-0000D0390000}"/>
    <cellStyle name="Standard 257 2 3 9 2 6 2 2" xfId="47390" xr:uid="{00000000-0005-0000-0000-0000D1390000}"/>
    <cellStyle name="Standard 257 2 3 9 2 6 3" xfId="34154" xr:uid="{00000000-0005-0000-0000-0000D2390000}"/>
    <cellStyle name="Standard 257 2 3 9 2 7" xfId="14301" xr:uid="{00000000-0005-0000-0000-0000D3390000}"/>
    <cellStyle name="Standard 257 2 3 9 2 7 2" xfId="40773" xr:uid="{00000000-0005-0000-0000-0000D4390000}"/>
    <cellStyle name="Standard 257 2 3 9 2 8" xfId="27537" xr:uid="{00000000-0005-0000-0000-0000D5390000}"/>
    <cellStyle name="Standard 257 2 3 9 3" xfId="1433" xr:uid="{00000000-0005-0000-0000-0000D6390000}"/>
    <cellStyle name="Standard 257 2 3 9 3 2" xfId="4376" xr:uid="{00000000-0005-0000-0000-0000D7390000}"/>
    <cellStyle name="Standard 257 2 3 9 3 2 2" xfId="13198" xr:uid="{00000000-0005-0000-0000-0000D8390000}"/>
    <cellStyle name="Standard 257 2 3 9 3 2 2 2" xfId="26434" xr:uid="{00000000-0005-0000-0000-0000D9390000}"/>
    <cellStyle name="Standard 257 2 3 9 3 2 2 2 2" xfId="52906" xr:uid="{00000000-0005-0000-0000-0000DA390000}"/>
    <cellStyle name="Standard 257 2 3 9 3 2 2 3" xfId="39670" xr:uid="{00000000-0005-0000-0000-0000DB390000}"/>
    <cellStyle name="Standard 257 2 3 9 3 2 3" xfId="19817" xr:uid="{00000000-0005-0000-0000-0000DC390000}"/>
    <cellStyle name="Standard 257 2 3 9 3 2 3 2" xfId="46289" xr:uid="{00000000-0005-0000-0000-0000DD390000}"/>
    <cellStyle name="Standard 257 2 3 9 3 2 4" xfId="30848" xr:uid="{00000000-0005-0000-0000-0000DE390000}"/>
    <cellStyle name="Standard 257 2 3 9 3 3" xfId="5847" xr:uid="{00000000-0005-0000-0000-0000DF390000}"/>
    <cellStyle name="Standard 257 2 3 9 3 3 2" xfId="10257" xr:uid="{00000000-0005-0000-0000-0000E0390000}"/>
    <cellStyle name="Standard 257 2 3 9 3 3 2 2" xfId="23493" xr:uid="{00000000-0005-0000-0000-0000E1390000}"/>
    <cellStyle name="Standard 257 2 3 9 3 3 2 2 2" xfId="49965" xr:uid="{00000000-0005-0000-0000-0000E2390000}"/>
    <cellStyle name="Standard 257 2 3 9 3 3 2 3" xfId="36729" xr:uid="{00000000-0005-0000-0000-0000E3390000}"/>
    <cellStyle name="Standard 257 2 3 9 3 3 3" xfId="16876" xr:uid="{00000000-0005-0000-0000-0000E4390000}"/>
    <cellStyle name="Standard 257 2 3 9 3 3 3 2" xfId="43348" xr:uid="{00000000-0005-0000-0000-0000E5390000}"/>
    <cellStyle name="Standard 257 2 3 9 3 3 4" xfId="32319" xr:uid="{00000000-0005-0000-0000-0000E6390000}"/>
    <cellStyle name="Standard 257 2 3 9 3 4" xfId="8786" xr:uid="{00000000-0005-0000-0000-0000E7390000}"/>
    <cellStyle name="Standard 257 2 3 9 3 4 2" xfId="22022" xr:uid="{00000000-0005-0000-0000-0000E8390000}"/>
    <cellStyle name="Standard 257 2 3 9 3 4 2 2" xfId="48494" xr:uid="{00000000-0005-0000-0000-0000E9390000}"/>
    <cellStyle name="Standard 257 2 3 9 3 4 3" xfId="35258" xr:uid="{00000000-0005-0000-0000-0000EA390000}"/>
    <cellStyle name="Standard 257 2 3 9 3 5" xfId="15405" xr:uid="{00000000-0005-0000-0000-0000EB390000}"/>
    <cellStyle name="Standard 257 2 3 9 3 5 2" xfId="41877" xr:uid="{00000000-0005-0000-0000-0000EC390000}"/>
    <cellStyle name="Standard 257 2 3 9 3 6" xfId="27907" xr:uid="{00000000-0005-0000-0000-0000ED390000}"/>
    <cellStyle name="Standard 257 2 3 9 4" xfId="2169" xr:uid="{00000000-0005-0000-0000-0000EE390000}"/>
    <cellStyle name="Standard 257 2 3 9 4 2" xfId="3640" xr:uid="{00000000-0005-0000-0000-0000EF390000}"/>
    <cellStyle name="Standard 257 2 3 9 4 2 2" xfId="12462" xr:uid="{00000000-0005-0000-0000-0000F0390000}"/>
    <cellStyle name="Standard 257 2 3 9 4 2 2 2" xfId="25698" xr:uid="{00000000-0005-0000-0000-0000F1390000}"/>
    <cellStyle name="Standard 257 2 3 9 4 2 2 2 2" xfId="52170" xr:uid="{00000000-0005-0000-0000-0000F2390000}"/>
    <cellStyle name="Standard 257 2 3 9 4 2 2 3" xfId="38934" xr:uid="{00000000-0005-0000-0000-0000F3390000}"/>
    <cellStyle name="Standard 257 2 3 9 4 2 3" xfId="19081" xr:uid="{00000000-0005-0000-0000-0000F4390000}"/>
    <cellStyle name="Standard 257 2 3 9 4 2 3 2" xfId="45553" xr:uid="{00000000-0005-0000-0000-0000F5390000}"/>
    <cellStyle name="Standard 257 2 3 9 4 2 4" xfId="30112" xr:uid="{00000000-0005-0000-0000-0000F6390000}"/>
    <cellStyle name="Standard 257 2 3 9 4 3" xfId="6582" xr:uid="{00000000-0005-0000-0000-0000F7390000}"/>
    <cellStyle name="Standard 257 2 3 9 4 3 2" xfId="10992" xr:uid="{00000000-0005-0000-0000-0000F8390000}"/>
    <cellStyle name="Standard 257 2 3 9 4 3 2 2" xfId="24228" xr:uid="{00000000-0005-0000-0000-0000F9390000}"/>
    <cellStyle name="Standard 257 2 3 9 4 3 2 2 2" xfId="50700" xr:uid="{00000000-0005-0000-0000-0000FA390000}"/>
    <cellStyle name="Standard 257 2 3 9 4 3 2 3" xfId="37464" xr:uid="{00000000-0005-0000-0000-0000FB390000}"/>
    <cellStyle name="Standard 257 2 3 9 4 3 3" xfId="17611" xr:uid="{00000000-0005-0000-0000-0000FC390000}"/>
    <cellStyle name="Standard 257 2 3 9 4 3 3 2" xfId="44083" xr:uid="{00000000-0005-0000-0000-0000FD390000}"/>
    <cellStyle name="Standard 257 2 3 9 4 3 4" xfId="33054" xr:uid="{00000000-0005-0000-0000-0000FE390000}"/>
    <cellStyle name="Standard 257 2 3 9 4 4" xfId="8050" xr:uid="{00000000-0005-0000-0000-0000FF390000}"/>
    <cellStyle name="Standard 257 2 3 9 4 4 2" xfId="21286" xr:uid="{00000000-0005-0000-0000-0000003A0000}"/>
    <cellStyle name="Standard 257 2 3 9 4 4 2 2" xfId="47758" xr:uid="{00000000-0005-0000-0000-0000013A0000}"/>
    <cellStyle name="Standard 257 2 3 9 4 4 3" xfId="34522" xr:uid="{00000000-0005-0000-0000-0000023A0000}"/>
    <cellStyle name="Standard 257 2 3 9 4 5" xfId="14669" xr:uid="{00000000-0005-0000-0000-0000033A0000}"/>
    <cellStyle name="Standard 257 2 3 9 4 5 2" xfId="41141" xr:uid="{00000000-0005-0000-0000-0000043A0000}"/>
    <cellStyle name="Standard 257 2 3 9 4 6" xfId="28642" xr:uid="{00000000-0005-0000-0000-0000053A0000}"/>
    <cellStyle name="Standard 257 2 3 9 5" xfId="2906" xr:uid="{00000000-0005-0000-0000-0000063A0000}"/>
    <cellStyle name="Standard 257 2 3 9 5 2" xfId="11728" xr:uid="{00000000-0005-0000-0000-0000073A0000}"/>
    <cellStyle name="Standard 257 2 3 9 5 2 2" xfId="24964" xr:uid="{00000000-0005-0000-0000-0000083A0000}"/>
    <cellStyle name="Standard 257 2 3 9 5 2 2 2" xfId="51436" xr:uid="{00000000-0005-0000-0000-0000093A0000}"/>
    <cellStyle name="Standard 257 2 3 9 5 2 3" xfId="38200" xr:uid="{00000000-0005-0000-0000-00000A3A0000}"/>
    <cellStyle name="Standard 257 2 3 9 5 3" xfId="18347" xr:uid="{00000000-0005-0000-0000-00000B3A0000}"/>
    <cellStyle name="Standard 257 2 3 9 5 3 2" xfId="44819" xr:uid="{00000000-0005-0000-0000-00000C3A0000}"/>
    <cellStyle name="Standard 257 2 3 9 5 4" xfId="29378" xr:uid="{00000000-0005-0000-0000-00000D3A0000}"/>
    <cellStyle name="Standard 257 2 3 9 6" xfId="5111" xr:uid="{00000000-0005-0000-0000-00000E3A0000}"/>
    <cellStyle name="Standard 257 2 3 9 6 2" xfId="9521" xr:uid="{00000000-0005-0000-0000-00000F3A0000}"/>
    <cellStyle name="Standard 257 2 3 9 6 2 2" xfId="22757" xr:uid="{00000000-0005-0000-0000-0000103A0000}"/>
    <cellStyle name="Standard 257 2 3 9 6 2 2 2" xfId="49229" xr:uid="{00000000-0005-0000-0000-0000113A0000}"/>
    <cellStyle name="Standard 257 2 3 9 6 2 3" xfId="35993" xr:uid="{00000000-0005-0000-0000-0000123A0000}"/>
    <cellStyle name="Standard 257 2 3 9 6 3" xfId="16140" xr:uid="{00000000-0005-0000-0000-0000133A0000}"/>
    <cellStyle name="Standard 257 2 3 9 6 3 2" xfId="42612" xr:uid="{00000000-0005-0000-0000-0000143A0000}"/>
    <cellStyle name="Standard 257 2 3 9 6 4" xfId="31583" xr:uid="{00000000-0005-0000-0000-0000153A0000}"/>
    <cellStyle name="Standard 257 2 3 9 7" xfId="7316" xr:uid="{00000000-0005-0000-0000-0000163A0000}"/>
    <cellStyle name="Standard 257 2 3 9 7 2" xfId="20552" xr:uid="{00000000-0005-0000-0000-0000173A0000}"/>
    <cellStyle name="Standard 257 2 3 9 7 2 2" xfId="47024" xr:uid="{00000000-0005-0000-0000-0000183A0000}"/>
    <cellStyle name="Standard 257 2 3 9 7 3" xfId="33788" xr:uid="{00000000-0005-0000-0000-0000193A0000}"/>
    <cellStyle name="Standard 257 2 3 9 8" xfId="13935" xr:uid="{00000000-0005-0000-0000-00001A3A0000}"/>
    <cellStyle name="Standard 257 2 3 9 8 2" xfId="40407" xr:uid="{00000000-0005-0000-0000-00001B3A0000}"/>
    <cellStyle name="Standard 257 2 3 9 9" xfId="27171" xr:uid="{00000000-0005-0000-0000-00001C3A0000}"/>
    <cellStyle name="Standard 257 2 4" xfId="304" xr:uid="{00000000-0005-0000-0000-00001D3A0000}"/>
    <cellStyle name="Standard 257 2 4 10" xfId="4776" xr:uid="{00000000-0005-0000-0000-00001E3A0000}"/>
    <cellStyle name="Standard 257 2 4 10 2" xfId="9186" xr:uid="{00000000-0005-0000-0000-00001F3A0000}"/>
    <cellStyle name="Standard 257 2 4 10 2 2" xfId="22422" xr:uid="{00000000-0005-0000-0000-0000203A0000}"/>
    <cellStyle name="Standard 257 2 4 10 2 2 2" xfId="48894" xr:uid="{00000000-0005-0000-0000-0000213A0000}"/>
    <cellStyle name="Standard 257 2 4 10 2 3" xfId="35658" xr:uid="{00000000-0005-0000-0000-0000223A0000}"/>
    <cellStyle name="Standard 257 2 4 10 3" xfId="15805" xr:uid="{00000000-0005-0000-0000-0000233A0000}"/>
    <cellStyle name="Standard 257 2 4 10 3 2" xfId="42277" xr:uid="{00000000-0005-0000-0000-0000243A0000}"/>
    <cellStyle name="Standard 257 2 4 10 4" xfId="31248" xr:uid="{00000000-0005-0000-0000-0000253A0000}"/>
    <cellStyle name="Standard 257 2 4 11" xfId="6981" xr:uid="{00000000-0005-0000-0000-0000263A0000}"/>
    <cellStyle name="Standard 257 2 4 11 2" xfId="20217" xr:uid="{00000000-0005-0000-0000-0000273A0000}"/>
    <cellStyle name="Standard 257 2 4 11 2 2" xfId="46689" xr:uid="{00000000-0005-0000-0000-0000283A0000}"/>
    <cellStyle name="Standard 257 2 4 11 3" xfId="33453" xr:uid="{00000000-0005-0000-0000-0000293A0000}"/>
    <cellStyle name="Standard 257 2 4 12" xfId="13600" xr:uid="{00000000-0005-0000-0000-00002A3A0000}"/>
    <cellStyle name="Standard 257 2 4 12 2" xfId="40072" xr:uid="{00000000-0005-0000-0000-00002B3A0000}"/>
    <cellStyle name="Standard 257 2 4 13" xfId="26836" xr:uid="{00000000-0005-0000-0000-00002C3A0000}"/>
    <cellStyle name="Standard 257 2 4 2" xfId="354" xr:uid="{00000000-0005-0000-0000-00002D3A0000}"/>
    <cellStyle name="Standard 257 2 4 2 10" xfId="13640" xr:uid="{00000000-0005-0000-0000-00002E3A0000}"/>
    <cellStyle name="Standard 257 2 4 2 10 2" xfId="40112" xr:uid="{00000000-0005-0000-0000-00002F3A0000}"/>
    <cellStyle name="Standard 257 2 4 2 11" xfId="26876" xr:uid="{00000000-0005-0000-0000-0000303A0000}"/>
    <cellStyle name="Standard 257 2 4 2 2" xfId="442" xr:uid="{00000000-0005-0000-0000-0000313A0000}"/>
    <cellStyle name="Standard 257 2 4 2 2 10" xfId="26957" xr:uid="{00000000-0005-0000-0000-0000323A0000}"/>
    <cellStyle name="Standard 257 2 4 2 2 2" xfId="618" xr:uid="{00000000-0005-0000-0000-0000333A0000}"/>
    <cellStyle name="Standard 257 2 4 2 2 2 2" xfId="1007" xr:uid="{00000000-0005-0000-0000-0000343A0000}"/>
    <cellStyle name="Standard 257 2 4 2 2 2 2 2" xfId="1756" xr:uid="{00000000-0005-0000-0000-0000353A0000}"/>
    <cellStyle name="Standard 257 2 4 2 2 2 2 2 2" xfId="4699" xr:uid="{00000000-0005-0000-0000-0000363A0000}"/>
    <cellStyle name="Standard 257 2 4 2 2 2 2 2 2 2" xfId="13521" xr:uid="{00000000-0005-0000-0000-0000373A0000}"/>
    <cellStyle name="Standard 257 2 4 2 2 2 2 2 2 2 2" xfId="26757" xr:uid="{00000000-0005-0000-0000-0000383A0000}"/>
    <cellStyle name="Standard 257 2 4 2 2 2 2 2 2 2 2 2" xfId="53229" xr:uid="{00000000-0005-0000-0000-0000393A0000}"/>
    <cellStyle name="Standard 257 2 4 2 2 2 2 2 2 2 3" xfId="39993" xr:uid="{00000000-0005-0000-0000-00003A3A0000}"/>
    <cellStyle name="Standard 257 2 4 2 2 2 2 2 2 3" xfId="20140" xr:uid="{00000000-0005-0000-0000-00003B3A0000}"/>
    <cellStyle name="Standard 257 2 4 2 2 2 2 2 2 3 2" xfId="46612" xr:uid="{00000000-0005-0000-0000-00003C3A0000}"/>
    <cellStyle name="Standard 257 2 4 2 2 2 2 2 2 4" xfId="31171" xr:uid="{00000000-0005-0000-0000-00003D3A0000}"/>
    <cellStyle name="Standard 257 2 4 2 2 2 2 2 3" xfId="6170" xr:uid="{00000000-0005-0000-0000-00003E3A0000}"/>
    <cellStyle name="Standard 257 2 4 2 2 2 2 2 3 2" xfId="10580" xr:uid="{00000000-0005-0000-0000-00003F3A0000}"/>
    <cellStyle name="Standard 257 2 4 2 2 2 2 2 3 2 2" xfId="23816" xr:uid="{00000000-0005-0000-0000-0000403A0000}"/>
    <cellStyle name="Standard 257 2 4 2 2 2 2 2 3 2 2 2" xfId="50288" xr:uid="{00000000-0005-0000-0000-0000413A0000}"/>
    <cellStyle name="Standard 257 2 4 2 2 2 2 2 3 2 3" xfId="37052" xr:uid="{00000000-0005-0000-0000-0000423A0000}"/>
    <cellStyle name="Standard 257 2 4 2 2 2 2 2 3 3" xfId="17199" xr:uid="{00000000-0005-0000-0000-0000433A0000}"/>
    <cellStyle name="Standard 257 2 4 2 2 2 2 2 3 3 2" xfId="43671" xr:uid="{00000000-0005-0000-0000-0000443A0000}"/>
    <cellStyle name="Standard 257 2 4 2 2 2 2 2 3 4" xfId="32642" xr:uid="{00000000-0005-0000-0000-0000453A0000}"/>
    <cellStyle name="Standard 257 2 4 2 2 2 2 2 4" xfId="9109" xr:uid="{00000000-0005-0000-0000-0000463A0000}"/>
    <cellStyle name="Standard 257 2 4 2 2 2 2 2 4 2" xfId="22345" xr:uid="{00000000-0005-0000-0000-0000473A0000}"/>
    <cellStyle name="Standard 257 2 4 2 2 2 2 2 4 2 2" xfId="48817" xr:uid="{00000000-0005-0000-0000-0000483A0000}"/>
    <cellStyle name="Standard 257 2 4 2 2 2 2 2 4 3" xfId="35581" xr:uid="{00000000-0005-0000-0000-0000493A0000}"/>
    <cellStyle name="Standard 257 2 4 2 2 2 2 2 5" xfId="15728" xr:uid="{00000000-0005-0000-0000-00004A3A0000}"/>
    <cellStyle name="Standard 257 2 4 2 2 2 2 2 5 2" xfId="42200" xr:uid="{00000000-0005-0000-0000-00004B3A0000}"/>
    <cellStyle name="Standard 257 2 4 2 2 2 2 2 6" xfId="28230" xr:uid="{00000000-0005-0000-0000-00004C3A0000}"/>
    <cellStyle name="Standard 257 2 4 2 2 2 2 3" xfId="2492" xr:uid="{00000000-0005-0000-0000-00004D3A0000}"/>
    <cellStyle name="Standard 257 2 4 2 2 2 2 3 2" xfId="3963" xr:uid="{00000000-0005-0000-0000-00004E3A0000}"/>
    <cellStyle name="Standard 257 2 4 2 2 2 2 3 2 2" xfId="12785" xr:uid="{00000000-0005-0000-0000-00004F3A0000}"/>
    <cellStyle name="Standard 257 2 4 2 2 2 2 3 2 2 2" xfId="26021" xr:uid="{00000000-0005-0000-0000-0000503A0000}"/>
    <cellStyle name="Standard 257 2 4 2 2 2 2 3 2 2 2 2" xfId="52493" xr:uid="{00000000-0005-0000-0000-0000513A0000}"/>
    <cellStyle name="Standard 257 2 4 2 2 2 2 3 2 2 3" xfId="39257" xr:uid="{00000000-0005-0000-0000-0000523A0000}"/>
    <cellStyle name="Standard 257 2 4 2 2 2 2 3 2 3" xfId="19404" xr:uid="{00000000-0005-0000-0000-0000533A0000}"/>
    <cellStyle name="Standard 257 2 4 2 2 2 2 3 2 3 2" xfId="45876" xr:uid="{00000000-0005-0000-0000-0000543A0000}"/>
    <cellStyle name="Standard 257 2 4 2 2 2 2 3 2 4" xfId="30435" xr:uid="{00000000-0005-0000-0000-0000553A0000}"/>
    <cellStyle name="Standard 257 2 4 2 2 2 2 3 3" xfId="6905" xr:uid="{00000000-0005-0000-0000-0000563A0000}"/>
    <cellStyle name="Standard 257 2 4 2 2 2 2 3 3 2" xfId="11315" xr:uid="{00000000-0005-0000-0000-0000573A0000}"/>
    <cellStyle name="Standard 257 2 4 2 2 2 2 3 3 2 2" xfId="24551" xr:uid="{00000000-0005-0000-0000-0000583A0000}"/>
    <cellStyle name="Standard 257 2 4 2 2 2 2 3 3 2 2 2" xfId="51023" xr:uid="{00000000-0005-0000-0000-0000593A0000}"/>
    <cellStyle name="Standard 257 2 4 2 2 2 2 3 3 2 3" xfId="37787" xr:uid="{00000000-0005-0000-0000-00005A3A0000}"/>
    <cellStyle name="Standard 257 2 4 2 2 2 2 3 3 3" xfId="17934" xr:uid="{00000000-0005-0000-0000-00005B3A0000}"/>
    <cellStyle name="Standard 257 2 4 2 2 2 2 3 3 3 2" xfId="44406" xr:uid="{00000000-0005-0000-0000-00005C3A0000}"/>
    <cellStyle name="Standard 257 2 4 2 2 2 2 3 3 4" xfId="33377" xr:uid="{00000000-0005-0000-0000-00005D3A0000}"/>
    <cellStyle name="Standard 257 2 4 2 2 2 2 3 4" xfId="8373" xr:uid="{00000000-0005-0000-0000-00005E3A0000}"/>
    <cellStyle name="Standard 257 2 4 2 2 2 2 3 4 2" xfId="21609" xr:uid="{00000000-0005-0000-0000-00005F3A0000}"/>
    <cellStyle name="Standard 257 2 4 2 2 2 2 3 4 2 2" xfId="48081" xr:uid="{00000000-0005-0000-0000-0000603A0000}"/>
    <cellStyle name="Standard 257 2 4 2 2 2 2 3 4 3" xfId="34845" xr:uid="{00000000-0005-0000-0000-0000613A0000}"/>
    <cellStyle name="Standard 257 2 4 2 2 2 2 3 5" xfId="14992" xr:uid="{00000000-0005-0000-0000-0000623A0000}"/>
    <cellStyle name="Standard 257 2 4 2 2 2 2 3 5 2" xfId="41464" xr:uid="{00000000-0005-0000-0000-0000633A0000}"/>
    <cellStyle name="Standard 257 2 4 2 2 2 2 3 6" xfId="28965" xr:uid="{00000000-0005-0000-0000-0000643A0000}"/>
    <cellStyle name="Standard 257 2 4 2 2 2 2 4" xfId="3229" xr:uid="{00000000-0005-0000-0000-0000653A0000}"/>
    <cellStyle name="Standard 257 2 4 2 2 2 2 4 2" xfId="12051" xr:uid="{00000000-0005-0000-0000-0000663A0000}"/>
    <cellStyle name="Standard 257 2 4 2 2 2 2 4 2 2" xfId="25287" xr:uid="{00000000-0005-0000-0000-0000673A0000}"/>
    <cellStyle name="Standard 257 2 4 2 2 2 2 4 2 2 2" xfId="51759" xr:uid="{00000000-0005-0000-0000-0000683A0000}"/>
    <cellStyle name="Standard 257 2 4 2 2 2 2 4 2 3" xfId="38523" xr:uid="{00000000-0005-0000-0000-0000693A0000}"/>
    <cellStyle name="Standard 257 2 4 2 2 2 2 4 3" xfId="18670" xr:uid="{00000000-0005-0000-0000-00006A3A0000}"/>
    <cellStyle name="Standard 257 2 4 2 2 2 2 4 3 2" xfId="45142" xr:uid="{00000000-0005-0000-0000-00006B3A0000}"/>
    <cellStyle name="Standard 257 2 4 2 2 2 2 4 4" xfId="29701" xr:uid="{00000000-0005-0000-0000-00006C3A0000}"/>
    <cellStyle name="Standard 257 2 4 2 2 2 2 5" xfId="5434" xr:uid="{00000000-0005-0000-0000-00006D3A0000}"/>
    <cellStyle name="Standard 257 2 4 2 2 2 2 5 2" xfId="9844" xr:uid="{00000000-0005-0000-0000-00006E3A0000}"/>
    <cellStyle name="Standard 257 2 4 2 2 2 2 5 2 2" xfId="23080" xr:uid="{00000000-0005-0000-0000-00006F3A0000}"/>
    <cellStyle name="Standard 257 2 4 2 2 2 2 5 2 2 2" xfId="49552" xr:uid="{00000000-0005-0000-0000-0000703A0000}"/>
    <cellStyle name="Standard 257 2 4 2 2 2 2 5 2 3" xfId="36316" xr:uid="{00000000-0005-0000-0000-0000713A0000}"/>
    <cellStyle name="Standard 257 2 4 2 2 2 2 5 3" xfId="16463" xr:uid="{00000000-0005-0000-0000-0000723A0000}"/>
    <cellStyle name="Standard 257 2 4 2 2 2 2 5 3 2" xfId="42935" xr:uid="{00000000-0005-0000-0000-0000733A0000}"/>
    <cellStyle name="Standard 257 2 4 2 2 2 2 5 4" xfId="31906" xr:uid="{00000000-0005-0000-0000-0000743A0000}"/>
    <cellStyle name="Standard 257 2 4 2 2 2 2 6" xfId="7639" xr:uid="{00000000-0005-0000-0000-0000753A0000}"/>
    <cellStyle name="Standard 257 2 4 2 2 2 2 6 2" xfId="20875" xr:uid="{00000000-0005-0000-0000-0000763A0000}"/>
    <cellStyle name="Standard 257 2 4 2 2 2 2 6 2 2" xfId="47347" xr:uid="{00000000-0005-0000-0000-0000773A0000}"/>
    <cellStyle name="Standard 257 2 4 2 2 2 2 6 3" xfId="34111" xr:uid="{00000000-0005-0000-0000-0000783A0000}"/>
    <cellStyle name="Standard 257 2 4 2 2 2 2 7" xfId="14258" xr:uid="{00000000-0005-0000-0000-0000793A0000}"/>
    <cellStyle name="Standard 257 2 4 2 2 2 2 7 2" xfId="40730" xr:uid="{00000000-0005-0000-0000-00007A3A0000}"/>
    <cellStyle name="Standard 257 2 4 2 2 2 2 8" xfId="27494" xr:uid="{00000000-0005-0000-0000-00007B3A0000}"/>
    <cellStyle name="Standard 257 2 4 2 2 2 3" xfId="1390" xr:uid="{00000000-0005-0000-0000-00007C3A0000}"/>
    <cellStyle name="Standard 257 2 4 2 2 2 3 2" xfId="4333" xr:uid="{00000000-0005-0000-0000-00007D3A0000}"/>
    <cellStyle name="Standard 257 2 4 2 2 2 3 2 2" xfId="13155" xr:uid="{00000000-0005-0000-0000-00007E3A0000}"/>
    <cellStyle name="Standard 257 2 4 2 2 2 3 2 2 2" xfId="26391" xr:uid="{00000000-0005-0000-0000-00007F3A0000}"/>
    <cellStyle name="Standard 257 2 4 2 2 2 3 2 2 2 2" xfId="52863" xr:uid="{00000000-0005-0000-0000-0000803A0000}"/>
    <cellStyle name="Standard 257 2 4 2 2 2 3 2 2 3" xfId="39627" xr:uid="{00000000-0005-0000-0000-0000813A0000}"/>
    <cellStyle name="Standard 257 2 4 2 2 2 3 2 3" xfId="19774" xr:uid="{00000000-0005-0000-0000-0000823A0000}"/>
    <cellStyle name="Standard 257 2 4 2 2 2 3 2 3 2" xfId="46246" xr:uid="{00000000-0005-0000-0000-0000833A0000}"/>
    <cellStyle name="Standard 257 2 4 2 2 2 3 2 4" xfId="30805" xr:uid="{00000000-0005-0000-0000-0000843A0000}"/>
    <cellStyle name="Standard 257 2 4 2 2 2 3 3" xfId="5804" xr:uid="{00000000-0005-0000-0000-0000853A0000}"/>
    <cellStyle name="Standard 257 2 4 2 2 2 3 3 2" xfId="10214" xr:uid="{00000000-0005-0000-0000-0000863A0000}"/>
    <cellStyle name="Standard 257 2 4 2 2 2 3 3 2 2" xfId="23450" xr:uid="{00000000-0005-0000-0000-0000873A0000}"/>
    <cellStyle name="Standard 257 2 4 2 2 2 3 3 2 2 2" xfId="49922" xr:uid="{00000000-0005-0000-0000-0000883A0000}"/>
    <cellStyle name="Standard 257 2 4 2 2 2 3 3 2 3" xfId="36686" xr:uid="{00000000-0005-0000-0000-0000893A0000}"/>
    <cellStyle name="Standard 257 2 4 2 2 2 3 3 3" xfId="16833" xr:uid="{00000000-0005-0000-0000-00008A3A0000}"/>
    <cellStyle name="Standard 257 2 4 2 2 2 3 3 3 2" xfId="43305" xr:uid="{00000000-0005-0000-0000-00008B3A0000}"/>
    <cellStyle name="Standard 257 2 4 2 2 2 3 3 4" xfId="32276" xr:uid="{00000000-0005-0000-0000-00008C3A0000}"/>
    <cellStyle name="Standard 257 2 4 2 2 2 3 4" xfId="8743" xr:uid="{00000000-0005-0000-0000-00008D3A0000}"/>
    <cellStyle name="Standard 257 2 4 2 2 2 3 4 2" xfId="21979" xr:uid="{00000000-0005-0000-0000-00008E3A0000}"/>
    <cellStyle name="Standard 257 2 4 2 2 2 3 4 2 2" xfId="48451" xr:uid="{00000000-0005-0000-0000-00008F3A0000}"/>
    <cellStyle name="Standard 257 2 4 2 2 2 3 4 3" xfId="35215" xr:uid="{00000000-0005-0000-0000-0000903A0000}"/>
    <cellStyle name="Standard 257 2 4 2 2 2 3 5" xfId="15362" xr:uid="{00000000-0005-0000-0000-0000913A0000}"/>
    <cellStyle name="Standard 257 2 4 2 2 2 3 5 2" xfId="41834" xr:uid="{00000000-0005-0000-0000-0000923A0000}"/>
    <cellStyle name="Standard 257 2 4 2 2 2 3 6" xfId="27864" xr:uid="{00000000-0005-0000-0000-0000933A0000}"/>
    <cellStyle name="Standard 257 2 4 2 2 2 4" xfId="2126" xr:uid="{00000000-0005-0000-0000-0000943A0000}"/>
    <cellStyle name="Standard 257 2 4 2 2 2 4 2" xfId="3597" xr:uid="{00000000-0005-0000-0000-0000953A0000}"/>
    <cellStyle name="Standard 257 2 4 2 2 2 4 2 2" xfId="12419" xr:uid="{00000000-0005-0000-0000-0000963A0000}"/>
    <cellStyle name="Standard 257 2 4 2 2 2 4 2 2 2" xfId="25655" xr:uid="{00000000-0005-0000-0000-0000973A0000}"/>
    <cellStyle name="Standard 257 2 4 2 2 2 4 2 2 2 2" xfId="52127" xr:uid="{00000000-0005-0000-0000-0000983A0000}"/>
    <cellStyle name="Standard 257 2 4 2 2 2 4 2 2 3" xfId="38891" xr:uid="{00000000-0005-0000-0000-0000993A0000}"/>
    <cellStyle name="Standard 257 2 4 2 2 2 4 2 3" xfId="19038" xr:uid="{00000000-0005-0000-0000-00009A3A0000}"/>
    <cellStyle name="Standard 257 2 4 2 2 2 4 2 3 2" xfId="45510" xr:uid="{00000000-0005-0000-0000-00009B3A0000}"/>
    <cellStyle name="Standard 257 2 4 2 2 2 4 2 4" xfId="30069" xr:uid="{00000000-0005-0000-0000-00009C3A0000}"/>
    <cellStyle name="Standard 257 2 4 2 2 2 4 3" xfId="6539" xr:uid="{00000000-0005-0000-0000-00009D3A0000}"/>
    <cellStyle name="Standard 257 2 4 2 2 2 4 3 2" xfId="10949" xr:uid="{00000000-0005-0000-0000-00009E3A0000}"/>
    <cellStyle name="Standard 257 2 4 2 2 2 4 3 2 2" xfId="24185" xr:uid="{00000000-0005-0000-0000-00009F3A0000}"/>
    <cellStyle name="Standard 257 2 4 2 2 2 4 3 2 2 2" xfId="50657" xr:uid="{00000000-0005-0000-0000-0000A03A0000}"/>
    <cellStyle name="Standard 257 2 4 2 2 2 4 3 2 3" xfId="37421" xr:uid="{00000000-0005-0000-0000-0000A13A0000}"/>
    <cellStyle name="Standard 257 2 4 2 2 2 4 3 3" xfId="17568" xr:uid="{00000000-0005-0000-0000-0000A23A0000}"/>
    <cellStyle name="Standard 257 2 4 2 2 2 4 3 3 2" xfId="44040" xr:uid="{00000000-0005-0000-0000-0000A33A0000}"/>
    <cellStyle name="Standard 257 2 4 2 2 2 4 3 4" xfId="33011" xr:uid="{00000000-0005-0000-0000-0000A43A0000}"/>
    <cellStyle name="Standard 257 2 4 2 2 2 4 4" xfId="8007" xr:uid="{00000000-0005-0000-0000-0000A53A0000}"/>
    <cellStyle name="Standard 257 2 4 2 2 2 4 4 2" xfId="21243" xr:uid="{00000000-0005-0000-0000-0000A63A0000}"/>
    <cellStyle name="Standard 257 2 4 2 2 2 4 4 2 2" xfId="47715" xr:uid="{00000000-0005-0000-0000-0000A73A0000}"/>
    <cellStyle name="Standard 257 2 4 2 2 2 4 4 3" xfId="34479" xr:uid="{00000000-0005-0000-0000-0000A83A0000}"/>
    <cellStyle name="Standard 257 2 4 2 2 2 4 5" xfId="14626" xr:uid="{00000000-0005-0000-0000-0000A93A0000}"/>
    <cellStyle name="Standard 257 2 4 2 2 2 4 5 2" xfId="41098" xr:uid="{00000000-0005-0000-0000-0000AA3A0000}"/>
    <cellStyle name="Standard 257 2 4 2 2 2 4 6" xfId="28599" xr:uid="{00000000-0005-0000-0000-0000AB3A0000}"/>
    <cellStyle name="Standard 257 2 4 2 2 2 5" xfId="2863" xr:uid="{00000000-0005-0000-0000-0000AC3A0000}"/>
    <cellStyle name="Standard 257 2 4 2 2 2 5 2" xfId="11685" xr:uid="{00000000-0005-0000-0000-0000AD3A0000}"/>
    <cellStyle name="Standard 257 2 4 2 2 2 5 2 2" xfId="24921" xr:uid="{00000000-0005-0000-0000-0000AE3A0000}"/>
    <cellStyle name="Standard 257 2 4 2 2 2 5 2 2 2" xfId="51393" xr:uid="{00000000-0005-0000-0000-0000AF3A0000}"/>
    <cellStyle name="Standard 257 2 4 2 2 2 5 2 3" xfId="38157" xr:uid="{00000000-0005-0000-0000-0000B03A0000}"/>
    <cellStyle name="Standard 257 2 4 2 2 2 5 3" xfId="18304" xr:uid="{00000000-0005-0000-0000-0000B13A0000}"/>
    <cellStyle name="Standard 257 2 4 2 2 2 5 3 2" xfId="44776" xr:uid="{00000000-0005-0000-0000-0000B23A0000}"/>
    <cellStyle name="Standard 257 2 4 2 2 2 5 4" xfId="29335" xr:uid="{00000000-0005-0000-0000-0000B33A0000}"/>
    <cellStyle name="Standard 257 2 4 2 2 2 6" xfId="5068" xr:uid="{00000000-0005-0000-0000-0000B43A0000}"/>
    <cellStyle name="Standard 257 2 4 2 2 2 6 2" xfId="9478" xr:uid="{00000000-0005-0000-0000-0000B53A0000}"/>
    <cellStyle name="Standard 257 2 4 2 2 2 6 2 2" xfId="22714" xr:uid="{00000000-0005-0000-0000-0000B63A0000}"/>
    <cellStyle name="Standard 257 2 4 2 2 2 6 2 2 2" xfId="49186" xr:uid="{00000000-0005-0000-0000-0000B73A0000}"/>
    <cellStyle name="Standard 257 2 4 2 2 2 6 2 3" xfId="35950" xr:uid="{00000000-0005-0000-0000-0000B83A0000}"/>
    <cellStyle name="Standard 257 2 4 2 2 2 6 3" xfId="16097" xr:uid="{00000000-0005-0000-0000-0000B93A0000}"/>
    <cellStyle name="Standard 257 2 4 2 2 2 6 3 2" xfId="42569" xr:uid="{00000000-0005-0000-0000-0000BA3A0000}"/>
    <cellStyle name="Standard 257 2 4 2 2 2 6 4" xfId="31540" xr:uid="{00000000-0005-0000-0000-0000BB3A0000}"/>
    <cellStyle name="Standard 257 2 4 2 2 2 7" xfId="7273" xr:uid="{00000000-0005-0000-0000-0000BC3A0000}"/>
    <cellStyle name="Standard 257 2 4 2 2 2 7 2" xfId="20509" xr:uid="{00000000-0005-0000-0000-0000BD3A0000}"/>
    <cellStyle name="Standard 257 2 4 2 2 2 7 2 2" xfId="46981" xr:uid="{00000000-0005-0000-0000-0000BE3A0000}"/>
    <cellStyle name="Standard 257 2 4 2 2 2 7 3" xfId="33745" xr:uid="{00000000-0005-0000-0000-0000BF3A0000}"/>
    <cellStyle name="Standard 257 2 4 2 2 2 8" xfId="13892" xr:uid="{00000000-0005-0000-0000-0000C03A0000}"/>
    <cellStyle name="Standard 257 2 4 2 2 2 8 2" xfId="40364" xr:uid="{00000000-0005-0000-0000-0000C13A0000}"/>
    <cellStyle name="Standard 257 2 4 2 2 2 9" xfId="27128" xr:uid="{00000000-0005-0000-0000-0000C23A0000}"/>
    <cellStyle name="Standard 257 2 4 2 2 3" xfId="835" xr:uid="{00000000-0005-0000-0000-0000C33A0000}"/>
    <cellStyle name="Standard 257 2 4 2 2 3 2" xfId="1585" xr:uid="{00000000-0005-0000-0000-0000C43A0000}"/>
    <cellStyle name="Standard 257 2 4 2 2 3 2 2" xfId="4528" xr:uid="{00000000-0005-0000-0000-0000C53A0000}"/>
    <cellStyle name="Standard 257 2 4 2 2 3 2 2 2" xfId="13350" xr:uid="{00000000-0005-0000-0000-0000C63A0000}"/>
    <cellStyle name="Standard 257 2 4 2 2 3 2 2 2 2" xfId="26586" xr:uid="{00000000-0005-0000-0000-0000C73A0000}"/>
    <cellStyle name="Standard 257 2 4 2 2 3 2 2 2 2 2" xfId="53058" xr:uid="{00000000-0005-0000-0000-0000C83A0000}"/>
    <cellStyle name="Standard 257 2 4 2 2 3 2 2 2 3" xfId="39822" xr:uid="{00000000-0005-0000-0000-0000C93A0000}"/>
    <cellStyle name="Standard 257 2 4 2 2 3 2 2 3" xfId="19969" xr:uid="{00000000-0005-0000-0000-0000CA3A0000}"/>
    <cellStyle name="Standard 257 2 4 2 2 3 2 2 3 2" xfId="46441" xr:uid="{00000000-0005-0000-0000-0000CB3A0000}"/>
    <cellStyle name="Standard 257 2 4 2 2 3 2 2 4" xfId="31000" xr:uid="{00000000-0005-0000-0000-0000CC3A0000}"/>
    <cellStyle name="Standard 257 2 4 2 2 3 2 3" xfId="5999" xr:uid="{00000000-0005-0000-0000-0000CD3A0000}"/>
    <cellStyle name="Standard 257 2 4 2 2 3 2 3 2" xfId="10409" xr:uid="{00000000-0005-0000-0000-0000CE3A0000}"/>
    <cellStyle name="Standard 257 2 4 2 2 3 2 3 2 2" xfId="23645" xr:uid="{00000000-0005-0000-0000-0000CF3A0000}"/>
    <cellStyle name="Standard 257 2 4 2 2 3 2 3 2 2 2" xfId="50117" xr:uid="{00000000-0005-0000-0000-0000D03A0000}"/>
    <cellStyle name="Standard 257 2 4 2 2 3 2 3 2 3" xfId="36881" xr:uid="{00000000-0005-0000-0000-0000D13A0000}"/>
    <cellStyle name="Standard 257 2 4 2 2 3 2 3 3" xfId="17028" xr:uid="{00000000-0005-0000-0000-0000D23A0000}"/>
    <cellStyle name="Standard 257 2 4 2 2 3 2 3 3 2" xfId="43500" xr:uid="{00000000-0005-0000-0000-0000D33A0000}"/>
    <cellStyle name="Standard 257 2 4 2 2 3 2 3 4" xfId="32471" xr:uid="{00000000-0005-0000-0000-0000D43A0000}"/>
    <cellStyle name="Standard 257 2 4 2 2 3 2 4" xfId="8938" xr:uid="{00000000-0005-0000-0000-0000D53A0000}"/>
    <cellStyle name="Standard 257 2 4 2 2 3 2 4 2" xfId="22174" xr:uid="{00000000-0005-0000-0000-0000D63A0000}"/>
    <cellStyle name="Standard 257 2 4 2 2 3 2 4 2 2" xfId="48646" xr:uid="{00000000-0005-0000-0000-0000D73A0000}"/>
    <cellStyle name="Standard 257 2 4 2 2 3 2 4 3" xfId="35410" xr:uid="{00000000-0005-0000-0000-0000D83A0000}"/>
    <cellStyle name="Standard 257 2 4 2 2 3 2 5" xfId="15557" xr:uid="{00000000-0005-0000-0000-0000D93A0000}"/>
    <cellStyle name="Standard 257 2 4 2 2 3 2 5 2" xfId="42029" xr:uid="{00000000-0005-0000-0000-0000DA3A0000}"/>
    <cellStyle name="Standard 257 2 4 2 2 3 2 6" xfId="28059" xr:uid="{00000000-0005-0000-0000-0000DB3A0000}"/>
    <cellStyle name="Standard 257 2 4 2 2 3 3" xfId="2321" xr:uid="{00000000-0005-0000-0000-0000DC3A0000}"/>
    <cellStyle name="Standard 257 2 4 2 2 3 3 2" xfId="3792" xr:uid="{00000000-0005-0000-0000-0000DD3A0000}"/>
    <cellStyle name="Standard 257 2 4 2 2 3 3 2 2" xfId="12614" xr:uid="{00000000-0005-0000-0000-0000DE3A0000}"/>
    <cellStyle name="Standard 257 2 4 2 2 3 3 2 2 2" xfId="25850" xr:uid="{00000000-0005-0000-0000-0000DF3A0000}"/>
    <cellStyle name="Standard 257 2 4 2 2 3 3 2 2 2 2" xfId="52322" xr:uid="{00000000-0005-0000-0000-0000E03A0000}"/>
    <cellStyle name="Standard 257 2 4 2 2 3 3 2 2 3" xfId="39086" xr:uid="{00000000-0005-0000-0000-0000E13A0000}"/>
    <cellStyle name="Standard 257 2 4 2 2 3 3 2 3" xfId="19233" xr:uid="{00000000-0005-0000-0000-0000E23A0000}"/>
    <cellStyle name="Standard 257 2 4 2 2 3 3 2 3 2" xfId="45705" xr:uid="{00000000-0005-0000-0000-0000E33A0000}"/>
    <cellStyle name="Standard 257 2 4 2 2 3 3 2 4" xfId="30264" xr:uid="{00000000-0005-0000-0000-0000E43A0000}"/>
    <cellStyle name="Standard 257 2 4 2 2 3 3 3" xfId="6734" xr:uid="{00000000-0005-0000-0000-0000E53A0000}"/>
    <cellStyle name="Standard 257 2 4 2 2 3 3 3 2" xfId="11144" xr:uid="{00000000-0005-0000-0000-0000E63A0000}"/>
    <cellStyle name="Standard 257 2 4 2 2 3 3 3 2 2" xfId="24380" xr:uid="{00000000-0005-0000-0000-0000E73A0000}"/>
    <cellStyle name="Standard 257 2 4 2 2 3 3 3 2 2 2" xfId="50852" xr:uid="{00000000-0005-0000-0000-0000E83A0000}"/>
    <cellStyle name="Standard 257 2 4 2 2 3 3 3 2 3" xfId="37616" xr:uid="{00000000-0005-0000-0000-0000E93A0000}"/>
    <cellStyle name="Standard 257 2 4 2 2 3 3 3 3" xfId="17763" xr:uid="{00000000-0005-0000-0000-0000EA3A0000}"/>
    <cellStyle name="Standard 257 2 4 2 2 3 3 3 3 2" xfId="44235" xr:uid="{00000000-0005-0000-0000-0000EB3A0000}"/>
    <cellStyle name="Standard 257 2 4 2 2 3 3 3 4" xfId="33206" xr:uid="{00000000-0005-0000-0000-0000EC3A0000}"/>
    <cellStyle name="Standard 257 2 4 2 2 3 3 4" xfId="8202" xr:uid="{00000000-0005-0000-0000-0000ED3A0000}"/>
    <cellStyle name="Standard 257 2 4 2 2 3 3 4 2" xfId="21438" xr:uid="{00000000-0005-0000-0000-0000EE3A0000}"/>
    <cellStyle name="Standard 257 2 4 2 2 3 3 4 2 2" xfId="47910" xr:uid="{00000000-0005-0000-0000-0000EF3A0000}"/>
    <cellStyle name="Standard 257 2 4 2 2 3 3 4 3" xfId="34674" xr:uid="{00000000-0005-0000-0000-0000F03A0000}"/>
    <cellStyle name="Standard 257 2 4 2 2 3 3 5" xfId="14821" xr:uid="{00000000-0005-0000-0000-0000F13A0000}"/>
    <cellStyle name="Standard 257 2 4 2 2 3 3 5 2" xfId="41293" xr:uid="{00000000-0005-0000-0000-0000F23A0000}"/>
    <cellStyle name="Standard 257 2 4 2 2 3 3 6" xfId="28794" xr:uid="{00000000-0005-0000-0000-0000F33A0000}"/>
    <cellStyle name="Standard 257 2 4 2 2 3 4" xfId="3058" xr:uid="{00000000-0005-0000-0000-0000F43A0000}"/>
    <cellStyle name="Standard 257 2 4 2 2 3 4 2" xfId="11880" xr:uid="{00000000-0005-0000-0000-0000F53A0000}"/>
    <cellStyle name="Standard 257 2 4 2 2 3 4 2 2" xfId="25116" xr:uid="{00000000-0005-0000-0000-0000F63A0000}"/>
    <cellStyle name="Standard 257 2 4 2 2 3 4 2 2 2" xfId="51588" xr:uid="{00000000-0005-0000-0000-0000F73A0000}"/>
    <cellStyle name="Standard 257 2 4 2 2 3 4 2 3" xfId="38352" xr:uid="{00000000-0005-0000-0000-0000F83A0000}"/>
    <cellStyle name="Standard 257 2 4 2 2 3 4 3" xfId="18499" xr:uid="{00000000-0005-0000-0000-0000F93A0000}"/>
    <cellStyle name="Standard 257 2 4 2 2 3 4 3 2" xfId="44971" xr:uid="{00000000-0005-0000-0000-0000FA3A0000}"/>
    <cellStyle name="Standard 257 2 4 2 2 3 4 4" xfId="29530" xr:uid="{00000000-0005-0000-0000-0000FB3A0000}"/>
    <cellStyle name="Standard 257 2 4 2 2 3 5" xfId="5263" xr:uid="{00000000-0005-0000-0000-0000FC3A0000}"/>
    <cellStyle name="Standard 257 2 4 2 2 3 5 2" xfId="9673" xr:uid="{00000000-0005-0000-0000-0000FD3A0000}"/>
    <cellStyle name="Standard 257 2 4 2 2 3 5 2 2" xfId="22909" xr:uid="{00000000-0005-0000-0000-0000FE3A0000}"/>
    <cellStyle name="Standard 257 2 4 2 2 3 5 2 2 2" xfId="49381" xr:uid="{00000000-0005-0000-0000-0000FF3A0000}"/>
    <cellStyle name="Standard 257 2 4 2 2 3 5 2 3" xfId="36145" xr:uid="{00000000-0005-0000-0000-0000003B0000}"/>
    <cellStyle name="Standard 257 2 4 2 2 3 5 3" xfId="16292" xr:uid="{00000000-0005-0000-0000-0000013B0000}"/>
    <cellStyle name="Standard 257 2 4 2 2 3 5 3 2" xfId="42764" xr:uid="{00000000-0005-0000-0000-0000023B0000}"/>
    <cellStyle name="Standard 257 2 4 2 2 3 5 4" xfId="31735" xr:uid="{00000000-0005-0000-0000-0000033B0000}"/>
    <cellStyle name="Standard 257 2 4 2 2 3 6" xfId="7468" xr:uid="{00000000-0005-0000-0000-0000043B0000}"/>
    <cellStyle name="Standard 257 2 4 2 2 3 6 2" xfId="20704" xr:uid="{00000000-0005-0000-0000-0000053B0000}"/>
    <cellStyle name="Standard 257 2 4 2 2 3 6 2 2" xfId="47176" xr:uid="{00000000-0005-0000-0000-0000063B0000}"/>
    <cellStyle name="Standard 257 2 4 2 2 3 6 3" xfId="33940" xr:uid="{00000000-0005-0000-0000-0000073B0000}"/>
    <cellStyle name="Standard 257 2 4 2 2 3 7" xfId="14087" xr:uid="{00000000-0005-0000-0000-0000083B0000}"/>
    <cellStyle name="Standard 257 2 4 2 2 3 7 2" xfId="40559" xr:uid="{00000000-0005-0000-0000-0000093B0000}"/>
    <cellStyle name="Standard 257 2 4 2 2 3 8" xfId="27323" xr:uid="{00000000-0005-0000-0000-00000A3B0000}"/>
    <cellStyle name="Standard 257 2 4 2 2 4" xfId="1219" xr:uid="{00000000-0005-0000-0000-00000B3B0000}"/>
    <cellStyle name="Standard 257 2 4 2 2 4 2" xfId="4162" xr:uid="{00000000-0005-0000-0000-00000C3B0000}"/>
    <cellStyle name="Standard 257 2 4 2 2 4 2 2" xfId="12984" xr:uid="{00000000-0005-0000-0000-00000D3B0000}"/>
    <cellStyle name="Standard 257 2 4 2 2 4 2 2 2" xfId="26220" xr:uid="{00000000-0005-0000-0000-00000E3B0000}"/>
    <cellStyle name="Standard 257 2 4 2 2 4 2 2 2 2" xfId="52692" xr:uid="{00000000-0005-0000-0000-00000F3B0000}"/>
    <cellStyle name="Standard 257 2 4 2 2 4 2 2 3" xfId="39456" xr:uid="{00000000-0005-0000-0000-0000103B0000}"/>
    <cellStyle name="Standard 257 2 4 2 2 4 2 3" xfId="19603" xr:uid="{00000000-0005-0000-0000-0000113B0000}"/>
    <cellStyle name="Standard 257 2 4 2 2 4 2 3 2" xfId="46075" xr:uid="{00000000-0005-0000-0000-0000123B0000}"/>
    <cellStyle name="Standard 257 2 4 2 2 4 2 4" xfId="30634" xr:uid="{00000000-0005-0000-0000-0000133B0000}"/>
    <cellStyle name="Standard 257 2 4 2 2 4 3" xfId="5633" xr:uid="{00000000-0005-0000-0000-0000143B0000}"/>
    <cellStyle name="Standard 257 2 4 2 2 4 3 2" xfId="10043" xr:uid="{00000000-0005-0000-0000-0000153B0000}"/>
    <cellStyle name="Standard 257 2 4 2 2 4 3 2 2" xfId="23279" xr:uid="{00000000-0005-0000-0000-0000163B0000}"/>
    <cellStyle name="Standard 257 2 4 2 2 4 3 2 2 2" xfId="49751" xr:uid="{00000000-0005-0000-0000-0000173B0000}"/>
    <cellStyle name="Standard 257 2 4 2 2 4 3 2 3" xfId="36515" xr:uid="{00000000-0005-0000-0000-0000183B0000}"/>
    <cellStyle name="Standard 257 2 4 2 2 4 3 3" xfId="16662" xr:uid="{00000000-0005-0000-0000-0000193B0000}"/>
    <cellStyle name="Standard 257 2 4 2 2 4 3 3 2" xfId="43134" xr:uid="{00000000-0005-0000-0000-00001A3B0000}"/>
    <cellStyle name="Standard 257 2 4 2 2 4 3 4" xfId="32105" xr:uid="{00000000-0005-0000-0000-00001B3B0000}"/>
    <cellStyle name="Standard 257 2 4 2 2 4 4" xfId="8572" xr:uid="{00000000-0005-0000-0000-00001C3B0000}"/>
    <cellStyle name="Standard 257 2 4 2 2 4 4 2" xfId="21808" xr:uid="{00000000-0005-0000-0000-00001D3B0000}"/>
    <cellStyle name="Standard 257 2 4 2 2 4 4 2 2" xfId="48280" xr:uid="{00000000-0005-0000-0000-00001E3B0000}"/>
    <cellStyle name="Standard 257 2 4 2 2 4 4 3" xfId="35044" xr:uid="{00000000-0005-0000-0000-00001F3B0000}"/>
    <cellStyle name="Standard 257 2 4 2 2 4 5" xfId="15191" xr:uid="{00000000-0005-0000-0000-0000203B0000}"/>
    <cellStyle name="Standard 257 2 4 2 2 4 5 2" xfId="41663" xr:uid="{00000000-0005-0000-0000-0000213B0000}"/>
    <cellStyle name="Standard 257 2 4 2 2 4 6" xfId="27693" xr:uid="{00000000-0005-0000-0000-0000223B0000}"/>
    <cellStyle name="Standard 257 2 4 2 2 5" xfId="1955" xr:uid="{00000000-0005-0000-0000-0000233B0000}"/>
    <cellStyle name="Standard 257 2 4 2 2 5 2" xfId="3426" xr:uid="{00000000-0005-0000-0000-0000243B0000}"/>
    <cellStyle name="Standard 257 2 4 2 2 5 2 2" xfId="12248" xr:uid="{00000000-0005-0000-0000-0000253B0000}"/>
    <cellStyle name="Standard 257 2 4 2 2 5 2 2 2" xfId="25484" xr:uid="{00000000-0005-0000-0000-0000263B0000}"/>
    <cellStyle name="Standard 257 2 4 2 2 5 2 2 2 2" xfId="51956" xr:uid="{00000000-0005-0000-0000-0000273B0000}"/>
    <cellStyle name="Standard 257 2 4 2 2 5 2 2 3" xfId="38720" xr:uid="{00000000-0005-0000-0000-0000283B0000}"/>
    <cellStyle name="Standard 257 2 4 2 2 5 2 3" xfId="18867" xr:uid="{00000000-0005-0000-0000-0000293B0000}"/>
    <cellStyle name="Standard 257 2 4 2 2 5 2 3 2" xfId="45339" xr:uid="{00000000-0005-0000-0000-00002A3B0000}"/>
    <cellStyle name="Standard 257 2 4 2 2 5 2 4" xfId="29898" xr:uid="{00000000-0005-0000-0000-00002B3B0000}"/>
    <cellStyle name="Standard 257 2 4 2 2 5 3" xfId="6368" xr:uid="{00000000-0005-0000-0000-00002C3B0000}"/>
    <cellStyle name="Standard 257 2 4 2 2 5 3 2" xfId="10778" xr:uid="{00000000-0005-0000-0000-00002D3B0000}"/>
    <cellStyle name="Standard 257 2 4 2 2 5 3 2 2" xfId="24014" xr:uid="{00000000-0005-0000-0000-00002E3B0000}"/>
    <cellStyle name="Standard 257 2 4 2 2 5 3 2 2 2" xfId="50486" xr:uid="{00000000-0005-0000-0000-00002F3B0000}"/>
    <cellStyle name="Standard 257 2 4 2 2 5 3 2 3" xfId="37250" xr:uid="{00000000-0005-0000-0000-0000303B0000}"/>
    <cellStyle name="Standard 257 2 4 2 2 5 3 3" xfId="17397" xr:uid="{00000000-0005-0000-0000-0000313B0000}"/>
    <cellStyle name="Standard 257 2 4 2 2 5 3 3 2" xfId="43869" xr:uid="{00000000-0005-0000-0000-0000323B0000}"/>
    <cellStyle name="Standard 257 2 4 2 2 5 3 4" xfId="32840" xr:uid="{00000000-0005-0000-0000-0000333B0000}"/>
    <cellStyle name="Standard 257 2 4 2 2 5 4" xfId="7836" xr:uid="{00000000-0005-0000-0000-0000343B0000}"/>
    <cellStyle name="Standard 257 2 4 2 2 5 4 2" xfId="21072" xr:uid="{00000000-0005-0000-0000-0000353B0000}"/>
    <cellStyle name="Standard 257 2 4 2 2 5 4 2 2" xfId="47544" xr:uid="{00000000-0005-0000-0000-0000363B0000}"/>
    <cellStyle name="Standard 257 2 4 2 2 5 4 3" xfId="34308" xr:uid="{00000000-0005-0000-0000-0000373B0000}"/>
    <cellStyle name="Standard 257 2 4 2 2 5 5" xfId="14455" xr:uid="{00000000-0005-0000-0000-0000383B0000}"/>
    <cellStyle name="Standard 257 2 4 2 2 5 5 2" xfId="40927" xr:uid="{00000000-0005-0000-0000-0000393B0000}"/>
    <cellStyle name="Standard 257 2 4 2 2 5 6" xfId="28428" xr:uid="{00000000-0005-0000-0000-00003A3B0000}"/>
    <cellStyle name="Standard 257 2 4 2 2 6" xfId="2692" xr:uid="{00000000-0005-0000-0000-00003B3B0000}"/>
    <cellStyle name="Standard 257 2 4 2 2 6 2" xfId="11514" xr:uid="{00000000-0005-0000-0000-00003C3B0000}"/>
    <cellStyle name="Standard 257 2 4 2 2 6 2 2" xfId="24750" xr:uid="{00000000-0005-0000-0000-00003D3B0000}"/>
    <cellStyle name="Standard 257 2 4 2 2 6 2 2 2" xfId="51222" xr:uid="{00000000-0005-0000-0000-00003E3B0000}"/>
    <cellStyle name="Standard 257 2 4 2 2 6 2 3" xfId="37986" xr:uid="{00000000-0005-0000-0000-00003F3B0000}"/>
    <cellStyle name="Standard 257 2 4 2 2 6 3" xfId="18133" xr:uid="{00000000-0005-0000-0000-0000403B0000}"/>
    <cellStyle name="Standard 257 2 4 2 2 6 3 2" xfId="44605" xr:uid="{00000000-0005-0000-0000-0000413B0000}"/>
    <cellStyle name="Standard 257 2 4 2 2 6 4" xfId="29164" xr:uid="{00000000-0005-0000-0000-0000423B0000}"/>
    <cellStyle name="Standard 257 2 4 2 2 7" xfId="4897" xr:uid="{00000000-0005-0000-0000-0000433B0000}"/>
    <cellStyle name="Standard 257 2 4 2 2 7 2" xfId="9307" xr:uid="{00000000-0005-0000-0000-0000443B0000}"/>
    <cellStyle name="Standard 257 2 4 2 2 7 2 2" xfId="22543" xr:uid="{00000000-0005-0000-0000-0000453B0000}"/>
    <cellStyle name="Standard 257 2 4 2 2 7 2 2 2" xfId="49015" xr:uid="{00000000-0005-0000-0000-0000463B0000}"/>
    <cellStyle name="Standard 257 2 4 2 2 7 2 3" xfId="35779" xr:uid="{00000000-0005-0000-0000-0000473B0000}"/>
    <cellStyle name="Standard 257 2 4 2 2 7 3" xfId="15926" xr:uid="{00000000-0005-0000-0000-0000483B0000}"/>
    <cellStyle name="Standard 257 2 4 2 2 7 3 2" xfId="42398" xr:uid="{00000000-0005-0000-0000-0000493B0000}"/>
    <cellStyle name="Standard 257 2 4 2 2 7 4" xfId="31369" xr:uid="{00000000-0005-0000-0000-00004A3B0000}"/>
    <cellStyle name="Standard 257 2 4 2 2 8" xfId="7102" xr:uid="{00000000-0005-0000-0000-00004B3B0000}"/>
    <cellStyle name="Standard 257 2 4 2 2 8 2" xfId="20338" xr:uid="{00000000-0005-0000-0000-00004C3B0000}"/>
    <cellStyle name="Standard 257 2 4 2 2 8 2 2" xfId="46810" xr:uid="{00000000-0005-0000-0000-00004D3B0000}"/>
    <cellStyle name="Standard 257 2 4 2 2 8 3" xfId="33574" xr:uid="{00000000-0005-0000-0000-00004E3B0000}"/>
    <cellStyle name="Standard 257 2 4 2 2 9" xfId="13721" xr:uid="{00000000-0005-0000-0000-00004F3B0000}"/>
    <cellStyle name="Standard 257 2 4 2 2 9 2" xfId="40193" xr:uid="{00000000-0005-0000-0000-0000503B0000}"/>
    <cellStyle name="Standard 257 2 4 2 3" xfId="537" xr:uid="{00000000-0005-0000-0000-0000513B0000}"/>
    <cellStyle name="Standard 257 2 4 2 3 2" xfId="926" xr:uid="{00000000-0005-0000-0000-0000523B0000}"/>
    <cellStyle name="Standard 257 2 4 2 3 2 2" xfId="1675" xr:uid="{00000000-0005-0000-0000-0000533B0000}"/>
    <cellStyle name="Standard 257 2 4 2 3 2 2 2" xfId="4618" xr:uid="{00000000-0005-0000-0000-0000543B0000}"/>
    <cellStyle name="Standard 257 2 4 2 3 2 2 2 2" xfId="13440" xr:uid="{00000000-0005-0000-0000-0000553B0000}"/>
    <cellStyle name="Standard 257 2 4 2 3 2 2 2 2 2" xfId="26676" xr:uid="{00000000-0005-0000-0000-0000563B0000}"/>
    <cellStyle name="Standard 257 2 4 2 3 2 2 2 2 2 2" xfId="53148" xr:uid="{00000000-0005-0000-0000-0000573B0000}"/>
    <cellStyle name="Standard 257 2 4 2 3 2 2 2 2 3" xfId="39912" xr:uid="{00000000-0005-0000-0000-0000583B0000}"/>
    <cellStyle name="Standard 257 2 4 2 3 2 2 2 3" xfId="20059" xr:uid="{00000000-0005-0000-0000-0000593B0000}"/>
    <cellStyle name="Standard 257 2 4 2 3 2 2 2 3 2" xfId="46531" xr:uid="{00000000-0005-0000-0000-00005A3B0000}"/>
    <cellStyle name="Standard 257 2 4 2 3 2 2 2 4" xfId="31090" xr:uid="{00000000-0005-0000-0000-00005B3B0000}"/>
    <cellStyle name="Standard 257 2 4 2 3 2 2 3" xfId="6089" xr:uid="{00000000-0005-0000-0000-00005C3B0000}"/>
    <cellStyle name="Standard 257 2 4 2 3 2 2 3 2" xfId="10499" xr:uid="{00000000-0005-0000-0000-00005D3B0000}"/>
    <cellStyle name="Standard 257 2 4 2 3 2 2 3 2 2" xfId="23735" xr:uid="{00000000-0005-0000-0000-00005E3B0000}"/>
    <cellStyle name="Standard 257 2 4 2 3 2 2 3 2 2 2" xfId="50207" xr:uid="{00000000-0005-0000-0000-00005F3B0000}"/>
    <cellStyle name="Standard 257 2 4 2 3 2 2 3 2 3" xfId="36971" xr:uid="{00000000-0005-0000-0000-0000603B0000}"/>
    <cellStyle name="Standard 257 2 4 2 3 2 2 3 3" xfId="17118" xr:uid="{00000000-0005-0000-0000-0000613B0000}"/>
    <cellStyle name="Standard 257 2 4 2 3 2 2 3 3 2" xfId="43590" xr:uid="{00000000-0005-0000-0000-0000623B0000}"/>
    <cellStyle name="Standard 257 2 4 2 3 2 2 3 4" xfId="32561" xr:uid="{00000000-0005-0000-0000-0000633B0000}"/>
    <cellStyle name="Standard 257 2 4 2 3 2 2 4" xfId="9028" xr:uid="{00000000-0005-0000-0000-0000643B0000}"/>
    <cellStyle name="Standard 257 2 4 2 3 2 2 4 2" xfId="22264" xr:uid="{00000000-0005-0000-0000-0000653B0000}"/>
    <cellStyle name="Standard 257 2 4 2 3 2 2 4 2 2" xfId="48736" xr:uid="{00000000-0005-0000-0000-0000663B0000}"/>
    <cellStyle name="Standard 257 2 4 2 3 2 2 4 3" xfId="35500" xr:uid="{00000000-0005-0000-0000-0000673B0000}"/>
    <cellStyle name="Standard 257 2 4 2 3 2 2 5" xfId="15647" xr:uid="{00000000-0005-0000-0000-0000683B0000}"/>
    <cellStyle name="Standard 257 2 4 2 3 2 2 5 2" xfId="42119" xr:uid="{00000000-0005-0000-0000-0000693B0000}"/>
    <cellStyle name="Standard 257 2 4 2 3 2 2 6" xfId="28149" xr:uid="{00000000-0005-0000-0000-00006A3B0000}"/>
    <cellStyle name="Standard 257 2 4 2 3 2 3" xfId="2411" xr:uid="{00000000-0005-0000-0000-00006B3B0000}"/>
    <cellStyle name="Standard 257 2 4 2 3 2 3 2" xfId="3882" xr:uid="{00000000-0005-0000-0000-00006C3B0000}"/>
    <cellStyle name="Standard 257 2 4 2 3 2 3 2 2" xfId="12704" xr:uid="{00000000-0005-0000-0000-00006D3B0000}"/>
    <cellStyle name="Standard 257 2 4 2 3 2 3 2 2 2" xfId="25940" xr:uid="{00000000-0005-0000-0000-00006E3B0000}"/>
    <cellStyle name="Standard 257 2 4 2 3 2 3 2 2 2 2" xfId="52412" xr:uid="{00000000-0005-0000-0000-00006F3B0000}"/>
    <cellStyle name="Standard 257 2 4 2 3 2 3 2 2 3" xfId="39176" xr:uid="{00000000-0005-0000-0000-0000703B0000}"/>
    <cellStyle name="Standard 257 2 4 2 3 2 3 2 3" xfId="19323" xr:uid="{00000000-0005-0000-0000-0000713B0000}"/>
    <cellStyle name="Standard 257 2 4 2 3 2 3 2 3 2" xfId="45795" xr:uid="{00000000-0005-0000-0000-0000723B0000}"/>
    <cellStyle name="Standard 257 2 4 2 3 2 3 2 4" xfId="30354" xr:uid="{00000000-0005-0000-0000-0000733B0000}"/>
    <cellStyle name="Standard 257 2 4 2 3 2 3 3" xfId="6824" xr:uid="{00000000-0005-0000-0000-0000743B0000}"/>
    <cellStyle name="Standard 257 2 4 2 3 2 3 3 2" xfId="11234" xr:uid="{00000000-0005-0000-0000-0000753B0000}"/>
    <cellStyle name="Standard 257 2 4 2 3 2 3 3 2 2" xfId="24470" xr:uid="{00000000-0005-0000-0000-0000763B0000}"/>
    <cellStyle name="Standard 257 2 4 2 3 2 3 3 2 2 2" xfId="50942" xr:uid="{00000000-0005-0000-0000-0000773B0000}"/>
    <cellStyle name="Standard 257 2 4 2 3 2 3 3 2 3" xfId="37706" xr:uid="{00000000-0005-0000-0000-0000783B0000}"/>
    <cellStyle name="Standard 257 2 4 2 3 2 3 3 3" xfId="17853" xr:uid="{00000000-0005-0000-0000-0000793B0000}"/>
    <cellStyle name="Standard 257 2 4 2 3 2 3 3 3 2" xfId="44325" xr:uid="{00000000-0005-0000-0000-00007A3B0000}"/>
    <cellStyle name="Standard 257 2 4 2 3 2 3 3 4" xfId="33296" xr:uid="{00000000-0005-0000-0000-00007B3B0000}"/>
    <cellStyle name="Standard 257 2 4 2 3 2 3 4" xfId="8292" xr:uid="{00000000-0005-0000-0000-00007C3B0000}"/>
    <cellStyle name="Standard 257 2 4 2 3 2 3 4 2" xfId="21528" xr:uid="{00000000-0005-0000-0000-00007D3B0000}"/>
    <cellStyle name="Standard 257 2 4 2 3 2 3 4 2 2" xfId="48000" xr:uid="{00000000-0005-0000-0000-00007E3B0000}"/>
    <cellStyle name="Standard 257 2 4 2 3 2 3 4 3" xfId="34764" xr:uid="{00000000-0005-0000-0000-00007F3B0000}"/>
    <cellStyle name="Standard 257 2 4 2 3 2 3 5" xfId="14911" xr:uid="{00000000-0005-0000-0000-0000803B0000}"/>
    <cellStyle name="Standard 257 2 4 2 3 2 3 5 2" xfId="41383" xr:uid="{00000000-0005-0000-0000-0000813B0000}"/>
    <cellStyle name="Standard 257 2 4 2 3 2 3 6" xfId="28884" xr:uid="{00000000-0005-0000-0000-0000823B0000}"/>
    <cellStyle name="Standard 257 2 4 2 3 2 4" xfId="3148" xr:uid="{00000000-0005-0000-0000-0000833B0000}"/>
    <cellStyle name="Standard 257 2 4 2 3 2 4 2" xfId="11970" xr:uid="{00000000-0005-0000-0000-0000843B0000}"/>
    <cellStyle name="Standard 257 2 4 2 3 2 4 2 2" xfId="25206" xr:uid="{00000000-0005-0000-0000-0000853B0000}"/>
    <cellStyle name="Standard 257 2 4 2 3 2 4 2 2 2" xfId="51678" xr:uid="{00000000-0005-0000-0000-0000863B0000}"/>
    <cellStyle name="Standard 257 2 4 2 3 2 4 2 3" xfId="38442" xr:uid="{00000000-0005-0000-0000-0000873B0000}"/>
    <cellStyle name="Standard 257 2 4 2 3 2 4 3" xfId="18589" xr:uid="{00000000-0005-0000-0000-0000883B0000}"/>
    <cellStyle name="Standard 257 2 4 2 3 2 4 3 2" xfId="45061" xr:uid="{00000000-0005-0000-0000-0000893B0000}"/>
    <cellStyle name="Standard 257 2 4 2 3 2 4 4" xfId="29620" xr:uid="{00000000-0005-0000-0000-00008A3B0000}"/>
    <cellStyle name="Standard 257 2 4 2 3 2 5" xfId="5353" xr:uid="{00000000-0005-0000-0000-00008B3B0000}"/>
    <cellStyle name="Standard 257 2 4 2 3 2 5 2" xfId="9763" xr:uid="{00000000-0005-0000-0000-00008C3B0000}"/>
    <cellStyle name="Standard 257 2 4 2 3 2 5 2 2" xfId="22999" xr:uid="{00000000-0005-0000-0000-00008D3B0000}"/>
    <cellStyle name="Standard 257 2 4 2 3 2 5 2 2 2" xfId="49471" xr:uid="{00000000-0005-0000-0000-00008E3B0000}"/>
    <cellStyle name="Standard 257 2 4 2 3 2 5 2 3" xfId="36235" xr:uid="{00000000-0005-0000-0000-00008F3B0000}"/>
    <cellStyle name="Standard 257 2 4 2 3 2 5 3" xfId="16382" xr:uid="{00000000-0005-0000-0000-0000903B0000}"/>
    <cellStyle name="Standard 257 2 4 2 3 2 5 3 2" xfId="42854" xr:uid="{00000000-0005-0000-0000-0000913B0000}"/>
    <cellStyle name="Standard 257 2 4 2 3 2 5 4" xfId="31825" xr:uid="{00000000-0005-0000-0000-0000923B0000}"/>
    <cellStyle name="Standard 257 2 4 2 3 2 6" xfId="7558" xr:uid="{00000000-0005-0000-0000-0000933B0000}"/>
    <cellStyle name="Standard 257 2 4 2 3 2 6 2" xfId="20794" xr:uid="{00000000-0005-0000-0000-0000943B0000}"/>
    <cellStyle name="Standard 257 2 4 2 3 2 6 2 2" xfId="47266" xr:uid="{00000000-0005-0000-0000-0000953B0000}"/>
    <cellStyle name="Standard 257 2 4 2 3 2 6 3" xfId="34030" xr:uid="{00000000-0005-0000-0000-0000963B0000}"/>
    <cellStyle name="Standard 257 2 4 2 3 2 7" xfId="14177" xr:uid="{00000000-0005-0000-0000-0000973B0000}"/>
    <cellStyle name="Standard 257 2 4 2 3 2 7 2" xfId="40649" xr:uid="{00000000-0005-0000-0000-0000983B0000}"/>
    <cellStyle name="Standard 257 2 4 2 3 2 8" xfId="27413" xr:uid="{00000000-0005-0000-0000-0000993B0000}"/>
    <cellStyle name="Standard 257 2 4 2 3 3" xfId="1309" xr:uid="{00000000-0005-0000-0000-00009A3B0000}"/>
    <cellStyle name="Standard 257 2 4 2 3 3 2" xfId="4252" xr:uid="{00000000-0005-0000-0000-00009B3B0000}"/>
    <cellStyle name="Standard 257 2 4 2 3 3 2 2" xfId="13074" xr:uid="{00000000-0005-0000-0000-00009C3B0000}"/>
    <cellStyle name="Standard 257 2 4 2 3 3 2 2 2" xfId="26310" xr:uid="{00000000-0005-0000-0000-00009D3B0000}"/>
    <cellStyle name="Standard 257 2 4 2 3 3 2 2 2 2" xfId="52782" xr:uid="{00000000-0005-0000-0000-00009E3B0000}"/>
    <cellStyle name="Standard 257 2 4 2 3 3 2 2 3" xfId="39546" xr:uid="{00000000-0005-0000-0000-00009F3B0000}"/>
    <cellStyle name="Standard 257 2 4 2 3 3 2 3" xfId="19693" xr:uid="{00000000-0005-0000-0000-0000A03B0000}"/>
    <cellStyle name="Standard 257 2 4 2 3 3 2 3 2" xfId="46165" xr:uid="{00000000-0005-0000-0000-0000A13B0000}"/>
    <cellStyle name="Standard 257 2 4 2 3 3 2 4" xfId="30724" xr:uid="{00000000-0005-0000-0000-0000A23B0000}"/>
    <cellStyle name="Standard 257 2 4 2 3 3 3" xfId="5723" xr:uid="{00000000-0005-0000-0000-0000A33B0000}"/>
    <cellStyle name="Standard 257 2 4 2 3 3 3 2" xfId="10133" xr:uid="{00000000-0005-0000-0000-0000A43B0000}"/>
    <cellStyle name="Standard 257 2 4 2 3 3 3 2 2" xfId="23369" xr:uid="{00000000-0005-0000-0000-0000A53B0000}"/>
    <cellStyle name="Standard 257 2 4 2 3 3 3 2 2 2" xfId="49841" xr:uid="{00000000-0005-0000-0000-0000A63B0000}"/>
    <cellStyle name="Standard 257 2 4 2 3 3 3 2 3" xfId="36605" xr:uid="{00000000-0005-0000-0000-0000A73B0000}"/>
    <cellStyle name="Standard 257 2 4 2 3 3 3 3" xfId="16752" xr:uid="{00000000-0005-0000-0000-0000A83B0000}"/>
    <cellStyle name="Standard 257 2 4 2 3 3 3 3 2" xfId="43224" xr:uid="{00000000-0005-0000-0000-0000A93B0000}"/>
    <cellStyle name="Standard 257 2 4 2 3 3 3 4" xfId="32195" xr:uid="{00000000-0005-0000-0000-0000AA3B0000}"/>
    <cellStyle name="Standard 257 2 4 2 3 3 4" xfId="8662" xr:uid="{00000000-0005-0000-0000-0000AB3B0000}"/>
    <cellStyle name="Standard 257 2 4 2 3 3 4 2" xfId="21898" xr:uid="{00000000-0005-0000-0000-0000AC3B0000}"/>
    <cellStyle name="Standard 257 2 4 2 3 3 4 2 2" xfId="48370" xr:uid="{00000000-0005-0000-0000-0000AD3B0000}"/>
    <cellStyle name="Standard 257 2 4 2 3 3 4 3" xfId="35134" xr:uid="{00000000-0005-0000-0000-0000AE3B0000}"/>
    <cellStyle name="Standard 257 2 4 2 3 3 5" xfId="15281" xr:uid="{00000000-0005-0000-0000-0000AF3B0000}"/>
    <cellStyle name="Standard 257 2 4 2 3 3 5 2" xfId="41753" xr:uid="{00000000-0005-0000-0000-0000B03B0000}"/>
    <cellStyle name="Standard 257 2 4 2 3 3 6" xfId="27783" xr:uid="{00000000-0005-0000-0000-0000B13B0000}"/>
    <cellStyle name="Standard 257 2 4 2 3 4" xfId="2045" xr:uid="{00000000-0005-0000-0000-0000B23B0000}"/>
    <cellStyle name="Standard 257 2 4 2 3 4 2" xfId="3516" xr:uid="{00000000-0005-0000-0000-0000B33B0000}"/>
    <cellStyle name="Standard 257 2 4 2 3 4 2 2" xfId="12338" xr:uid="{00000000-0005-0000-0000-0000B43B0000}"/>
    <cellStyle name="Standard 257 2 4 2 3 4 2 2 2" xfId="25574" xr:uid="{00000000-0005-0000-0000-0000B53B0000}"/>
    <cellStyle name="Standard 257 2 4 2 3 4 2 2 2 2" xfId="52046" xr:uid="{00000000-0005-0000-0000-0000B63B0000}"/>
    <cellStyle name="Standard 257 2 4 2 3 4 2 2 3" xfId="38810" xr:uid="{00000000-0005-0000-0000-0000B73B0000}"/>
    <cellStyle name="Standard 257 2 4 2 3 4 2 3" xfId="18957" xr:uid="{00000000-0005-0000-0000-0000B83B0000}"/>
    <cellStyle name="Standard 257 2 4 2 3 4 2 3 2" xfId="45429" xr:uid="{00000000-0005-0000-0000-0000B93B0000}"/>
    <cellStyle name="Standard 257 2 4 2 3 4 2 4" xfId="29988" xr:uid="{00000000-0005-0000-0000-0000BA3B0000}"/>
    <cellStyle name="Standard 257 2 4 2 3 4 3" xfId="6458" xr:uid="{00000000-0005-0000-0000-0000BB3B0000}"/>
    <cellStyle name="Standard 257 2 4 2 3 4 3 2" xfId="10868" xr:uid="{00000000-0005-0000-0000-0000BC3B0000}"/>
    <cellStyle name="Standard 257 2 4 2 3 4 3 2 2" xfId="24104" xr:uid="{00000000-0005-0000-0000-0000BD3B0000}"/>
    <cellStyle name="Standard 257 2 4 2 3 4 3 2 2 2" xfId="50576" xr:uid="{00000000-0005-0000-0000-0000BE3B0000}"/>
    <cellStyle name="Standard 257 2 4 2 3 4 3 2 3" xfId="37340" xr:uid="{00000000-0005-0000-0000-0000BF3B0000}"/>
    <cellStyle name="Standard 257 2 4 2 3 4 3 3" xfId="17487" xr:uid="{00000000-0005-0000-0000-0000C03B0000}"/>
    <cellStyle name="Standard 257 2 4 2 3 4 3 3 2" xfId="43959" xr:uid="{00000000-0005-0000-0000-0000C13B0000}"/>
    <cellStyle name="Standard 257 2 4 2 3 4 3 4" xfId="32930" xr:uid="{00000000-0005-0000-0000-0000C23B0000}"/>
    <cellStyle name="Standard 257 2 4 2 3 4 4" xfId="7926" xr:uid="{00000000-0005-0000-0000-0000C33B0000}"/>
    <cellStyle name="Standard 257 2 4 2 3 4 4 2" xfId="21162" xr:uid="{00000000-0005-0000-0000-0000C43B0000}"/>
    <cellStyle name="Standard 257 2 4 2 3 4 4 2 2" xfId="47634" xr:uid="{00000000-0005-0000-0000-0000C53B0000}"/>
    <cellStyle name="Standard 257 2 4 2 3 4 4 3" xfId="34398" xr:uid="{00000000-0005-0000-0000-0000C63B0000}"/>
    <cellStyle name="Standard 257 2 4 2 3 4 5" xfId="14545" xr:uid="{00000000-0005-0000-0000-0000C73B0000}"/>
    <cellStyle name="Standard 257 2 4 2 3 4 5 2" xfId="41017" xr:uid="{00000000-0005-0000-0000-0000C83B0000}"/>
    <cellStyle name="Standard 257 2 4 2 3 4 6" xfId="28518" xr:uid="{00000000-0005-0000-0000-0000C93B0000}"/>
    <cellStyle name="Standard 257 2 4 2 3 5" xfId="2782" xr:uid="{00000000-0005-0000-0000-0000CA3B0000}"/>
    <cellStyle name="Standard 257 2 4 2 3 5 2" xfId="11604" xr:uid="{00000000-0005-0000-0000-0000CB3B0000}"/>
    <cellStyle name="Standard 257 2 4 2 3 5 2 2" xfId="24840" xr:uid="{00000000-0005-0000-0000-0000CC3B0000}"/>
    <cellStyle name="Standard 257 2 4 2 3 5 2 2 2" xfId="51312" xr:uid="{00000000-0005-0000-0000-0000CD3B0000}"/>
    <cellStyle name="Standard 257 2 4 2 3 5 2 3" xfId="38076" xr:uid="{00000000-0005-0000-0000-0000CE3B0000}"/>
    <cellStyle name="Standard 257 2 4 2 3 5 3" xfId="18223" xr:uid="{00000000-0005-0000-0000-0000CF3B0000}"/>
    <cellStyle name="Standard 257 2 4 2 3 5 3 2" xfId="44695" xr:uid="{00000000-0005-0000-0000-0000D03B0000}"/>
    <cellStyle name="Standard 257 2 4 2 3 5 4" xfId="29254" xr:uid="{00000000-0005-0000-0000-0000D13B0000}"/>
    <cellStyle name="Standard 257 2 4 2 3 6" xfId="4987" xr:uid="{00000000-0005-0000-0000-0000D23B0000}"/>
    <cellStyle name="Standard 257 2 4 2 3 6 2" xfId="9397" xr:uid="{00000000-0005-0000-0000-0000D33B0000}"/>
    <cellStyle name="Standard 257 2 4 2 3 6 2 2" xfId="22633" xr:uid="{00000000-0005-0000-0000-0000D43B0000}"/>
    <cellStyle name="Standard 257 2 4 2 3 6 2 2 2" xfId="49105" xr:uid="{00000000-0005-0000-0000-0000D53B0000}"/>
    <cellStyle name="Standard 257 2 4 2 3 6 2 3" xfId="35869" xr:uid="{00000000-0005-0000-0000-0000D63B0000}"/>
    <cellStyle name="Standard 257 2 4 2 3 6 3" xfId="16016" xr:uid="{00000000-0005-0000-0000-0000D73B0000}"/>
    <cellStyle name="Standard 257 2 4 2 3 6 3 2" xfId="42488" xr:uid="{00000000-0005-0000-0000-0000D83B0000}"/>
    <cellStyle name="Standard 257 2 4 2 3 6 4" xfId="31459" xr:uid="{00000000-0005-0000-0000-0000D93B0000}"/>
    <cellStyle name="Standard 257 2 4 2 3 7" xfId="7192" xr:uid="{00000000-0005-0000-0000-0000DA3B0000}"/>
    <cellStyle name="Standard 257 2 4 2 3 7 2" xfId="20428" xr:uid="{00000000-0005-0000-0000-0000DB3B0000}"/>
    <cellStyle name="Standard 257 2 4 2 3 7 2 2" xfId="46900" xr:uid="{00000000-0005-0000-0000-0000DC3B0000}"/>
    <cellStyle name="Standard 257 2 4 2 3 7 3" xfId="33664" xr:uid="{00000000-0005-0000-0000-0000DD3B0000}"/>
    <cellStyle name="Standard 257 2 4 2 3 8" xfId="13811" xr:uid="{00000000-0005-0000-0000-0000DE3B0000}"/>
    <cellStyle name="Standard 257 2 4 2 3 8 2" xfId="40283" xr:uid="{00000000-0005-0000-0000-0000DF3B0000}"/>
    <cellStyle name="Standard 257 2 4 2 3 9" xfId="27047" xr:uid="{00000000-0005-0000-0000-0000E03B0000}"/>
    <cellStyle name="Standard 257 2 4 2 4" xfId="754" xr:uid="{00000000-0005-0000-0000-0000E13B0000}"/>
    <cellStyle name="Standard 257 2 4 2 4 2" xfId="1504" xr:uid="{00000000-0005-0000-0000-0000E23B0000}"/>
    <cellStyle name="Standard 257 2 4 2 4 2 2" xfId="4447" xr:uid="{00000000-0005-0000-0000-0000E33B0000}"/>
    <cellStyle name="Standard 257 2 4 2 4 2 2 2" xfId="13269" xr:uid="{00000000-0005-0000-0000-0000E43B0000}"/>
    <cellStyle name="Standard 257 2 4 2 4 2 2 2 2" xfId="26505" xr:uid="{00000000-0005-0000-0000-0000E53B0000}"/>
    <cellStyle name="Standard 257 2 4 2 4 2 2 2 2 2" xfId="52977" xr:uid="{00000000-0005-0000-0000-0000E63B0000}"/>
    <cellStyle name="Standard 257 2 4 2 4 2 2 2 3" xfId="39741" xr:uid="{00000000-0005-0000-0000-0000E73B0000}"/>
    <cellStyle name="Standard 257 2 4 2 4 2 2 3" xfId="19888" xr:uid="{00000000-0005-0000-0000-0000E83B0000}"/>
    <cellStyle name="Standard 257 2 4 2 4 2 2 3 2" xfId="46360" xr:uid="{00000000-0005-0000-0000-0000E93B0000}"/>
    <cellStyle name="Standard 257 2 4 2 4 2 2 4" xfId="30919" xr:uid="{00000000-0005-0000-0000-0000EA3B0000}"/>
    <cellStyle name="Standard 257 2 4 2 4 2 3" xfId="5918" xr:uid="{00000000-0005-0000-0000-0000EB3B0000}"/>
    <cellStyle name="Standard 257 2 4 2 4 2 3 2" xfId="10328" xr:uid="{00000000-0005-0000-0000-0000EC3B0000}"/>
    <cellStyle name="Standard 257 2 4 2 4 2 3 2 2" xfId="23564" xr:uid="{00000000-0005-0000-0000-0000ED3B0000}"/>
    <cellStyle name="Standard 257 2 4 2 4 2 3 2 2 2" xfId="50036" xr:uid="{00000000-0005-0000-0000-0000EE3B0000}"/>
    <cellStyle name="Standard 257 2 4 2 4 2 3 2 3" xfId="36800" xr:uid="{00000000-0005-0000-0000-0000EF3B0000}"/>
    <cellStyle name="Standard 257 2 4 2 4 2 3 3" xfId="16947" xr:uid="{00000000-0005-0000-0000-0000F03B0000}"/>
    <cellStyle name="Standard 257 2 4 2 4 2 3 3 2" xfId="43419" xr:uid="{00000000-0005-0000-0000-0000F13B0000}"/>
    <cellStyle name="Standard 257 2 4 2 4 2 3 4" xfId="32390" xr:uid="{00000000-0005-0000-0000-0000F23B0000}"/>
    <cellStyle name="Standard 257 2 4 2 4 2 4" xfId="8857" xr:uid="{00000000-0005-0000-0000-0000F33B0000}"/>
    <cellStyle name="Standard 257 2 4 2 4 2 4 2" xfId="22093" xr:uid="{00000000-0005-0000-0000-0000F43B0000}"/>
    <cellStyle name="Standard 257 2 4 2 4 2 4 2 2" xfId="48565" xr:uid="{00000000-0005-0000-0000-0000F53B0000}"/>
    <cellStyle name="Standard 257 2 4 2 4 2 4 3" xfId="35329" xr:uid="{00000000-0005-0000-0000-0000F63B0000}"/>
    <cellStyle name="Standard 257 2 4 2 4 2 5" xfId="15476" xr:uid="{00000000-0005-0000-0000-0000F73B0000}"/>
    <cellStyle name="Standard 257 2 4 2 4 2 5 2" xfId="41948" xr:uid="{00000000-0005-0000-0000-0000F83B0000}"/>
    <cellStyle name="Standard 257 2 4 2 4 2 6" xfId="27978" xr:uid="{00000000-0005-0000-0000-0000F93B0000}"/>
    <cellStyle name="Standard 257 2 4 2 4 3" xfId="2240" xr:uid="{00000000-0005-0000-0000-0000FA3B0000}"/>
    <cellStyle name="Standard 257 2 4 2 4 3 2" xfId="3711" xr:uid="{00000000-0005-0000-0000-0000FB3B0000}"/>
    <cellStyle name="Standard 257 2 4 2 4 3 2 2" xfId="12533" xr:uid="{00000000-0005-0000-0000-0000FC3B0000}"/>
    <cellStyle name="Standard 257 2 4 2 4 3 2 2 2" xfId="25769" xr:uid="{00000000-0005-0000-0000-0000FD3B0000}"/>
    <cellStyle name="Standard 257 2 4 2 4 3 2 2 2 2" xfId="52241" xr:uid="{00000000-0005-0000-0000-0000FE3B0000}"/>
    <cellStyle name="Standard 257 2 4 2 4 3 2 2 3" xfId="39005" xr:uid="{00000000-0005-0000-0000-0000FF3B0000}"/>
    <cellStyle name="Standard 257 2 4 2 4 3 2 3" xfId="19152" xr:uid="{00000000-0005-0000-0000-0000003C0000}"/>
    <cellStyle name="Standard 257 2 4 2 4 3 2 3 2" xfId="45624" xr:uid="{00000000-0005-0000-0000-0000013C0000}"/>
    <cellStyle name="Standard 257 2 4 2 4 3 2 4" xfId="30183" xr:uid="{00000000-0005-0000-0000-0000023C0000}"/>
    <cellStyle name="Standard 257 2 4 2 4 3 3" xfId="6653" xr:uid="{00000000-0005-0000-0000-0000033C0000}"/>
    <cellStyle name="Standard 257 2 4 2 4 3 3 2" xfId="11063" xr:uid="{00000000-0005-0000-0000-0000043C0000}"/>
    <cellStyle name="Standard 257 2 4 2 4 3 3 2 2" xfId="24299" xr:uid="{00000000-0005-0000-0000-0000053C0000}"/>
    <cellStyle name="Standard 257 2 4 2 4 3 3 2 2 2" xfId="50771" xr:uid="{00000000-0005-0000-0000-0000063C0000}"/>
    <cellStyle name="Standard 257 2 4 2 4 3 3 2 3" xfId="37535" xr:uid="{00000000-0005-0000-0000-0000073C0000}"/>
    <cellStyle name="Standard 257 2 4 2 4 3 3 3" xfId="17682" xr:uid="{00000000-0005-0000-0000-0000083C0000}"/>
    <cellStyle name="Standard 257 2 4 2 4 3 3 3 2" xfId="44154" xr:uid="{00000000-0005-0000-0000-0000093C0000}"/>
    <cellStyle name="Standard 257 2 4 2 4 3 3 4" xfId="33125" xr:uid="{00000000-0005-0000-0000-00000A3C0000}"/>
    <cellStyle name="Standard 257 2 4 2 4 3 4" xfId="8121" xr:uid="{00000000-0005-0000-0000-00000B3C0000}"/>
    <cellStyle name="Standard 257 2 4 2 4 3 4 2" xfId="21357" xr:uid="{00000000-0005-0000-0000-00000C3C0000}"/>
    <cellStyle name="Standard 257 2 4 2 4 3 4 2 2" xfId="47829" xr:uid="{00000000-0005-0000-0000-00000D3C0000}"/>
    <cellStyle name="Standard 257 2 4 2 4 3 4 3" xfId="34593" xr:uid="{00000000-0005-0000-0000-00000E3C0000}"/>
    <cellStyle name="Standard 257 2 4 2 4 3 5" xfId="14740" xr:uid="{00000000-0005-0000-0000-00000F3C0000}"/>
    <cellStyle name="Standard 257 2 4 2 4 3 5 2" xfId="41212" xr:uid="{00000000-0005-0000-0000-0000103C0000}"/>
    <cellStyle name="Standard 257 2 4 2 4 3 6" xfId="28713" xr:uid="{00000000-0005-0000-0000-0000113C0000}"/>
    <cellStyle name="Standard 257 2 4 2 4 4" xfId="2977" xr:uid="{00000000-0005-0000-0000-0000123C0000}"/>
    <cellStyle name="Standard 257 2 4 2 4 4 2" xfId="11799" xr:uid="{00000000-0005-0000-0000-0000133C0000}"/>
    <cellStyle name="Standard 257 2 4 2 4 4 2 2" xfId="25035" xr:uid="{00000000-0005-0000-0000-0000143C0000}"/>
    <cellStyle name="Standard 257 2 4 2 4 4 2 2 2" xfId="51507" xr:uid="{00000000-0005-0000-0000-0000153C0000}"/>
    <cellStyle name="Standard 257 2 4 2 4 4 2 3" xfId="38271" xr:uid="{00000000-0005-0000-0000-0000163C0000}"/>
    <cellStyle name="Standard 257 2 4 2 4 4 3" xfId="18418" xr:uid="{00000000-0005-0000-0000-0000173C0000}"/>
    <cellStyle name="Standard 257 2 4 2 4 4 3 2" xfId="44890" xr:uid="{00000000-0005-0000-0000-0000183C0000}"/>
    <cellStyle name="Standard 257 2 4 2 4 4 4" xfId="29449" xr:uid="{00000000-0005-0000-0000-0000193C0000}"/>
    <cellStyle name="Standard 257 2 4 2 4 5" xfId="5182" xr:uid="{00000000-0005-0000-0000-00001A3C0000}"/>
    <cellStyle name="Standard 257 2 4 2 4 5 2" xfId="9592" xr:uid="{00000000-0005-0000-0000-00001B3C0000}"/>
    <cellStyle name="Standard 257 2 4 2 4 5 2 2" xfId="22828" xr:uid="{00000000-0005-0000-0000-00001C3C0000}"/>
    <cellStyle name="Standard 257 2 4 2 4 5 2 2 2" xfId="49300" xr:uid="{00000000-0005-0000-0000-00001D3C0000}"/>
    <cellStyle name="Standard 257 2 4 2 4 5 2 3" xfId="36064" xr:uid="{00000000-0005-0000-0000-00001E3C0000}"/>
    <cellStyle name="Standard 257 2 4 2 4 5 3" xfId="16211" xr:uid="{00000000-0005-0000-0000-00001F3C0000}"/>
    <cellStyle name="Standard 257 2 4 2 4 5 3 2" xfId="42683" xr:uid="{00000000-0005-0000-0000-0000203C0000}"/>
    <cellStyle name="Standard 257 2 4 2 4 5 4" xfId="31654" xr:uid="{00000000-0005-0000-0000-0000213C0000}"/>
    <cellStyle name="Standard 257 2 4 2 4 6" xfId="7387" xr:uid="{00000000-0005-0000-0000-0000223C0000}"/>
    <cellStyle name="Standard 257 2 4 2 4 6 2" xfId="20623" xr:uid="{00000000-0005-0000-0000-0000233C0000}"/>
    <cellStyle name="Standard 257 2 4 2 4 6 2 2" xfId="47095" xr:uid="{00000000-0005-0000-0000-0000243C0000}"/>
    <cellStyle name="Standard 257 2 4 2 4 6 3" xfId="33859" xr:uid="{00000000-0005-0000-0000-0000253C0000}"/>
    <cellStyle name="Standard 257 2 4 2 4 7" xfId="14006" xr:uid="{00000000-0005-0000-0000-0000263C0000}"/>
    <cellStyle name="Standard 257 2 4 2 4 7 2" xfId="40478" xr:uid="{00000000-0005-0000-0000-0000273C0000}"/>
    <cellStyle name="Standard 257 2 4 2 4 8" xfId="27242" xr:uid="{00000000-0005-0000-0000-0000283C0000}"/>
    <cellStyle name="Standard 257 2 4 2 5" xfId="1138" xr:uid="{00000000-0005-0000-0000-0000293C0000}"/>
    <cellStyle name="Standard 257 2 4 2 5 2" xfId="4081" xr:uid="{00000000-0005-0000-0000-00002A3C0000}"/>
    <cellStyle name="Standard 257 2 4 2 5 2 2" xfId="12903" xr:uid="{00000000-0005-0000-0000-00002B3C0000}"/>
    <cellStyle name="Standard 257 2 4 2 5 2 2 2" xfId="26139" xr:uid="{00000000-0005-0000-0000-00002C3C0000}"/>
    <cellStyle name="Standard 257 2 4 2 5 2 2 2 2" xfId="52611" xr:uid="{00000000-0005-0000-0000-00002D3C0000}"/>
    <cellStyle name="Standard 257 2 4 2 5 2 2 3" xfId="39375" xr:uid="{00000000-0005-0000-0000-00002E3C0000}"/>
    <cellStyle name="Standard 257 2 4 2 5 2 3" xfId="19522" xr:uid="{00000000-0005-0000-0000-00002F3C0000}"/>
    <cellStyle name="Standard 257 2 4 2 5 2 3 2" xfId="45994" xr:uid="{00000000-0005-0000-0000-0000303C0000}"/>
    <cellStyle name="Standard 257 2 4 2 5 2 4" xfId="30553" xr:uid="{00000000-0005-0000-0000-0000313C0000}"/>
    <cellStyle name="Standard 257 2 4 2 5 3" xfId="5552" xr:uid="{00000000-0005-0000-0000-0000323C0000}"/>
    <cellStyle name="Standard 257 2 4 2 5 3 2" xfId="9962" xr:uid="{00000000-0005-0000-0000-0000333C0000}"/>
    <cellStyle name="Standard 257 2 4 2 5 3 2 2" xfId="23198" xr:uid="{00000000-0005-0000-0000-0000343C0000}"/>
    <cellStyle name="Standard 257 2 4 2 5 3 2 2 2" xfId="49670" xr:uid="{00000000-0005-0000-0000-0000353C0000}"/>
    <cellStyle name="Standard 257 2 4 2 5 3 2 3" xfId="36434" xr:uid="{00000000-0005-0000-0000-0000363C0000}"/>
    <cellStyle name="Standard 257 2 4 2 5 3 3" xfId="16581" xr:uid="{00000000-0005-0000-0000-0000373C0000}"/>
    <cellStyle name="Standard 257 2 4 2 5 3 3 2" xfId="43053" xr:uid="{00000000-0005-0000-0000-0000383C0000}"/>
    <cellStyle name="Standard 257 2 4 2 5 3 4" xfId="32024" xr:uid="{00000000-0005-0000-0000-0000393C0000}"/>
    <cellStyle name="Standard 257 2 4 2 5 4" xfId="8491" xr:uid="{00000000-0005-0000-0000-00003A3C0000}"/>
    <cellStyle name="Standard 257 2 4 2 5 4 2" xfId="21727" xr:uid="{00000000-0005-0000-0000-00003B3C0000}"/>
    <cellStyle name="Standard 257 2 4 2 5 4 2 2" xfId="48199" xr:uid="{00000000-0005-0000-0000-00003C3C0000}"/>
    <cellStyle name="Standard 257 2 4 2 5 4 3" xfId="34963" xr:uid="{00000000-0005-0000-0000-00003D3C0000}"/>
    <cellStyle name="Standard 257 2 4 2 5 5" xfId="15110" xr:uid="{00000000-0005-0000-0000-00003E3C0000}"/>
    <cellStyle name="Standard 257 2 4 2 5 5 2" xfId="41582" xr:uid="{00000000-0005-0000-0000-00003F3C0000}"/>
    <cellStyle name="Standard 257 2 4 2 5 6" xfId="27612" xr:uid="{00000000-0005-0000-0000-0000403C0000}"/>
    <cellStyle name="Standard 257 2 4 2 6" xfId="1874" xr:uid="{00000000-0005-0000-0000-0000413C0000}"/>
    <cellStyle name="Standard 257 2 4 2 6 2" xfId="3345" xr:uid="{00000000-0005-0000-0000-0000423C0000}"/>
    <cellStyle name="Standard 257 2 4 2 6 2 2" xfId="12167" xr:uid="{00000000-0005-0000-0000-0000433C0000}"/>
    <cellStyle name="Standard 257 2 4 2 6 2 2 2" xfId="25403" xr:uid="{00000000-0005-0000-0000-0000443C0000}"/>
    <cellStyle name="Standard 257 2 4 2 6 2 2 2 2" xfId="51875" xr:uid="{00000000-0005-0000-0000-0000453C0000}"/>
    <cellStyle name="Standard 257 2 4 2 6 2 2 3" xfId="38639" xr:uid="{00000000-0005-0000-0000-0000463C0000}"/>
    <cellStyle name="Standard 257 2 4 2 6 2 3" xfId="18786" xr:uid="{00000000-0005-0000-0000-0000473C0000}"/>
    <cellStyle name="Standard 257 2 4 2 6 2 3 2" xfId="45258" xr:uid="{00000000-0005-0000-0000-0000483C0000}"/>
    <cellStyle name="Standard 257 2 4 2 6 2 4" xfId="29817" xr:uid="{00000000-0005-0000-0000-0000493C0000}"/>
    <cellStyle name="Standard 257 2 4 2 6 3" xfId="6287" xr:uid="{00000000-0005-0000-0000-00004A3C0000}"/>
    <cellStyle name="Standard 257 2 4 2 6 3 2" xfId="10697" xr:uid="{00000000-0005-0000-0000-00004B3C0000}"/>
    <cellStyle name="Standard 257 2 4 2 6 3 2 2" xfId="23933" xr:uid="{00000000-0005-0000-0000-00004C3C0000}"/>
    <cellStyle name="Standard 257 2 4 2 6 3 2 2 2" xfId="50405" xr:uid="{00000000-0005-0000-0000-00004D3C0000}"/>
    <cellStyle name="Standard 257 2 4 2 6 3 2 3" xfId="37169" xr:uid="{00000000-0005-0000-0000-00004E3C0000}"/>
    <cellStyle name="Standard 257 2 4 2 6 3 3" xfId="17316" xr:uid="{00000000-0005-0000-0000-00004F3C0000}"/>
    <cellStyle name="Standard 257 2 4 2 6 3 3 2" xfId="43788" xr:uid="{00000000-0005-0000-0000-0000503C0000}"/>
    <cellStyle name="Standard 257 2 4 2 6 3 4" xfId="32759" xr:uid="{00000000-0005-0000-0000-0000513C0000}"/>
    <cellStyle name="Standard 257 2 4 2 6 4" xfId="7755" xr:uid="{00000000-0005-0000-0000-0000523C0000}"/>
    <cellStyle name="Standard 257 2 4 2 6 4 2" xfId="20991" xr:uid="{00000000-0005-0000-0000-0000533C0000}"/>
    <cellStyle name="Standard 257 2 4 2 6 4 2 2" xfId="47463" xr:uid="{00000000-0005-0000-0000-0000543C0000}"/>
    <cellStyle name="Standard 257 2 4 2 6 4 3" xfId="34227" xr:uid="{00000000-0005-0000-0000-0000553C0000}"/>
    <cellStyle name="Standard 257 2 4 2 6 5" xfId="14374" xr:uid="{00000000-0005-0000-0000-0000563C0000}"/>
    <cellStyle name="Standard 257 2 4 2 6 5 2" xfId="40846" xr:uid="{00000000-0005-0000-0000-0000573C0000}"/>
    <cellStyle name="Standard 257 2 4 2 6 6" xfId="28347" xr:uid="{00000000-0005-0000-0000-0000583C0000}"/>
    <cellStyle name="Standard 257 2 4 2 7" xfId="2611" xr:uid="{00000000-0005-0000-0000-0000593C0000}"/>
    <cellStyle name="Standard 257 2 4 2 7 2" xfId="11433" xr:uid="{00000000-0005-0000-0000-00005A3C0000}"/>
    <cellStyle name="Standard 257 2 4 2 7 2 2" xfId="24669" xr:uid="{00000000-0005-0000-0000-00005B3C0000}"/>
    <cellStyle name="Standard 257 2 4 2 7 2 2 2" xfId="51141" xr:uid="{00000000-0005-0000-0000-00005C3C0000}"/>
    <cellStyle name="Standard 257 2 4 2 7 2 3" xfId="37905" xr:uid="{00000000-0005-0000-0000-00005D3C0000}"/>
    <cellStyle name="Standard 257 2 4 2 7 3" xfId="18052" xr:uid="{00000000-0005-0000-0000-00005E3C0000}"/>
    <cellStyle name="Standard 257 2 4 2 7 3 2" xfId="44524" xr:uid="{00000000-0005-0000-0000-00005F3C0000}"/>
    <cellStyle name="Standard 257 2 4 2 7 4" xfId="29083" xr:uid="{00000000-0005-0000-0000-0000603C0000}"/>
    <cellStyle name="Standard 257 2 4 2 8" xfId="4816" xr:uid="{00000000-0005-0000-0000-0000613C0000}"/>
    <cellStyle name="Standard 257 2 4 2 8 2" xfId="9226" xr:uid="{00000000-0005-0000-0000-0000623C0000}"/>
    <cellStyle name="Standard 257 2 4 2 8 2 2" xfId="22462" xr:uid="{00000000-0005-0000-0000-0000633C0000}"/>
    <cellStyle name="Standard 257 2 4 2 8 2 2 2" xfId="48934" xr:uid="{00000000-0005-0000-0000-0000643C0000}"/>
    <cellStyle name="Standard 257 2 4 2 8 2 3" xfId="35698" xr:uid="{00000000-0005-0000-0000-0000653C0000}"/>
    <cellStyle name="Standard 257 2 4 2 8 3" xfId="15845" xr:uid="{00000000-0005-0000-0000-0000663C0000}"/>
    <cellStyle name="Standard 257 2 4 2 8 3 2" xfId="42317" xr:uid="{00000000-0005-0000-0000-0000673C0000}"/>
    <cellStyle name="Standard 257 2 4 2 8 4" xfId="31288" xr:uid="{00000000-0005-0000-0000-0000683C0000}"/>
    <cellStyle name="Standard 257 2 4 2 9" xfId="7021" xr:uid="{00000000-0005-0000-0000-0000693C0000}"/>
    <cellStyle name="Standard 257 2 4 2 9 2" xfId="20257" xr:uid="{00000000-0005-0000-0000-00006A3C0000}"/>
    <cellStyle name="Standard 257 2 4 2 9 2 2" xfId="46729" xr:uid="{00000000-0005-0000-0000-00006B3C0000}"/>
    <cellStyle name="Standard 257 2 4 2 9 3" xfId="33493" xr:uid="{00000000-0005-0000-0000-00006C3C0000}"/>
    <cellStyle name="Standard 257 2 4 3" xfId="402" xr:uid="{00000000-0005-0000-0000-00006D3C0000}"/>
    <cellStyle name="Standard 257 2 4 3 10" xfId="26917" xr:uid="{00000000-0005-0000-0000-00006E3C0000}"/>
    <cellStyle name="Standard 257 2 4 3 2" xfId="578" xr:uid="{00000000-0005-0000-0000-00006F3C0000}"/>
    <cellStyle name="Standard 257 2 4 3 2 2" xfId="967" xr:uid="{00000000-0005-0000-0000-0000703C0000}"/>
    <cellStyle name="Standard 257 2 4 3 2 2 2" xfId="1716" xr:uid="{00000000-0005-0000-0000-0000713C0000}"/>
    <cellStyle name="Standard 257 2 4 3 2 2 2 2" xfId="4659" xr:uid="{00000000-0005-0000-0000-0000723C0000}"/>
    <cellStyle name="Standard 257 2 4 3 2 2 2 2 2" xfId="13481" xr:uid="{00000000-0005-0000-0000-0000733C0000}"/>
    <cellStyle name="Standard 257 2 4 3 2 2 2 2 2 2" xfId="26717" xr:uid="{00000000-0005-0000-0000-0000743C0000}"/>
    <cellStyle name="Standard 257 2 4 3 2 2 2 2 2 2 2" xfId="53189" xr:uid="{00000000-0005-0000-0000-0000753C0000}"/>
    <cellStyle name="Standard 257 2 4 3 2 2 2 2 2 3" xfId="39953" xr:uid="{00000000-0005-0000-0000-0000763C0000}"/>
    <cellStyle name="Standard 257 2 4 3 2 2 2 2 3" xfId="20100" xr:uid="{00000000-0005-0000-0000-0000773C0000}"/>
    <cellStyle name="Standard 257 2 4 3 2 2 2 2 3 2" xfId="46572" xr:uid="{00000000-0005-0000-0000-0000783C0000}"/>
    <cellStyle name="Standard 257 2 4 3 2 2 2 2 4" xfId="31131" xr:uid="{00000000-0005-0000-0000-0000793C0000}"/>
    <cellStyle name="Standard 257 2 4 3 2 2 2 3" xfId="6130" xr:uid="{00000000-0005-0000-0000-00007A3C0000}"/>
    <cellStyle name="Standard 257 2 4 3 2 2 2 3 2" xfId="10540" xr:uid="{00000000-0005-0000-0000-00007B3C0000}"/>
    <cellStyle name="Standard 257 2 4 3 2 2 2 3 2 2" xfId="23776" xr:uid="{00000000-0005-0000-0000-00007C3C0000}"/>
    <cellStyle name="Standard 257 2 4 3 2 2 2 3 2 2 2" xfId="50248" xr:uid="{00000000-0005-0000-0000-00007D3C0000}"/>
    <cellStyle name="Standard 257 2 4 3 2 2 2 3 2 3" xfId="37012" xr:uid="{00000000-0005-0000-0000-00007E3C0000}"/>
    <cellStyle name="Standard 257 2 4 3 2 2 2 3 3" xfId="17159" xr:uid="{00000000-0005-0000-0000-00007F3C0000}"/>
    <cellStyle name="Standard 257 2 4 3 2 2 2 3 3 2" xfId="43631" xr:uid="{00000000-0005-0000-0000-0000803C0000}"/>
    <cellStyle name="Standard 257 2 4 3 2 2 2 3 4" xfId="32602" xr:uid="{00000000-0005-0000-0000-0000813C0000}"/>
    <cellStyle name="Standard 257 2 4 3 2 2 2 4" xfId="9069" xr:uid="{00000000-0005-0000-0000-0000823C0000}"/>
    <cellStyle name="Standard 257 2 4 3 2 2 2 4 2" xfId="22305" xr:uid="{00000000-0005-0000-0000-0000833C0000}"/>
    <cellStyle name="Standard 257 2 4 3 2 2 2 4 2 2" xfId="48777" xr:uid="{00000000-0005-0000-0000-0000843C0000}"/>
    <cellStyle name="Standard 257 2 4 3 2 2 2 4 3" xfId="35541" xr:uid="{00000000-0005-0000-0000-0000853C0000}"/>
    <cellStyle name="Standard 257 2 4 3 2 2 2 5" xfId="15688" xr:uid="{00000000-0005-0000-0000-0000863C0000}"/>
    <cellStyle name="Standard 257 2 4 3 2 2 2 5 2" xfId="42160" xr:uid="{00000000-0005-0000-0000-0000873C0000}"/>
    <cellStyle name="Standard 257 2 4 3 2 2 2 6" xfId="28190" xr:uid="{00000000-0005-0000-0000-0000883C0000}"/>
    <cellStyle name="Standard 257 2 4 3 2 2 3" xfId="2452" xr:uid="{00000000-0005-0000-0000-0000893C0000}"/>
    <cellStyle name="Standard 257 2 4 3 2 2 3 2" xfId="3923" xr:uid="{00000000-0005-0000-0000-00008A3C0000}"/>
    <cellStyle name="Standard 257 2 4 3 2 2 3 2 2" xfId="12745" xr:uid="{00000000-0005-0000-0000-00008B3C0000}"/>
    <cellStyle name="Standard 257 2 4 3 2 2 3 2 2 2" xfId="25981" xr:uid="{00000000-0005-0000-0000-00008C3C0000}"/>
    <cellStyle name="Standard 257 2 4 3 2 2 3 2 2 2 2" xfId="52453" xr:uid="{00000000-0005-0000-0000-00008D3C0000}"/>
    <cellStyle name="Standard 257 2 4 3 2 2 3 2 2 3" xfId="39217" xr:uid="{00000000-0005-0000-0000-00008E3C0000}"/>
    <cellStyle name="Standard 257 2 4 3 2 2 3 2 3" xfId="19364" xr:uid="{00000000-0005-0000-0000-00008F3C0000}"/>
    <cellStyle name="Standard 257 2 4 3 2 2 3 2 3 2" xfId="45836" xr:uid="{00000000-0005-0000-0000-0000903C0000}"/>
    <cellStyle name="Standard 257 2 4 3 2 2 3 2 4" xfId="30395" xr:uid="{00000000-0005-0000-0000-0000913C0000}"/>
    <cellStyle name="Standard 257 2 4 3 2 2 3 3" xfId="6865" xr:uid="{00000000-0005-0000-0000-0000923C0000}"/>
    <cellStyle name="Standard 257 2 4 3 2 2 3 3 2" xfId="11275" xr:uid="{00000000-0005-0000-0000-0000933C0000}"/>
    <cellStyle name="Standard 257 2 4 3 2 2 3 3 2 2" xfId="24511" xr:uid="{00000000-0005-0000-0000-0000943C0000}"/>
    <cellStyle name="Standard 257 2 4 3 2 2 3 3 2 2 2" xfId="50983" xr:uid="{00000000-0005-0000-0000-0000953C0000}"/>
    <cellStyle name="Standard 257 2 4 3 2 2 3 3 2 3" xfId="37747" xr:uid="{00000000-0005-0000-0000-0000963C0000}"/>
    <cellStyle name="Standard 257 2 4 3 2 2 3 3 3" xfId="17894" xr:uid="{00000000-0005-0000-0000-0000973C0000}"/>
    <cellStyle name="Standard 257 2 4 3 2 2 3 3 3 2" xfId="44366" xr:uid="{00000000-0005-0000-0000-0000983C0000}"/>
    <cellStyle name="Standard 257 2 4 3 2 2 3 3 4" xfId="33337" xr:uid="{00000000-0005-0000-0000-0000993C0000}"/>
    <cellStyle name="Standard 257 2 4 3 2 2 3 4" xfId="8333" xr:uid="{00000000-0005-0000-0000-00009A3C0000}"/>
    <cellStyle name="Standard 257 2 4 3 2 2 3 4 2" xfId="21569" xr:uid="{00000000-0005-0000-0000-00009B3C0000}"/>
    <cellStyle name="Standard 257 2 4 3 2 2 3 4 2 2" xfId="48041" xr:uid="{00000000-0005-0000-0000-00009C3C0000}"/>
    <cellStyle name="Standard 257 2 4 3 2 2 3 4 3" xfId="34805" xr:uid="{00000000-0005-0000-0000-00009D3C0000}"/>
    <cellStyle name="Standard 257 2 4 3 2 2 3 5" xfId="14952" xr:uid="{00000000-0005-0000-0000-00009E3C0000}"/>
    <cellStyle name="Standard 257 2 4 3 2 2 3 5 2" xfId="41424" xr:uid="{00000000-0005-0000-0000-00009F3C0000}"/>
    <cellStyle name="Standard 257 2 4 3 2 2 3 6" xfId="28925" xr:uid="{00000000-0005-0000-0000-0000A03C0000}"/>
    <cellStyle name="Standard 257 2 4 3 2 2 4" xfId="3189" xr:uid="{00000000-0005-0000-0000-0000A13C0000}"/>
    <cellStyle name="Standard 257 2 4 3 2 2 4 2" xfId="12011" xr:uid="{00000000-0005-0000-0000-0000A23C0000}"/>
    <cellStyle name="Standard 257 2 4 3 2 2 4 2 2" xfId="25247" xr:uid="{00000000-0005-0000-0000-0000A33C0000}"/>
    <cellStyle name="Standard 257 2 4 3 2 2 4 2 2 2" xfId="51719" xr:uid="{00000000-0005-0000-0000-0000A43C0000}"/>
    <cellStyle name="Standard 257 2 4 3 2 2 4 2 3" xfId="38483" xr:uid="{00000000-0005-0000-0000-0000A53C0000}"/>
    <cellStyle name="Standard 257 2 4 3 2 2 4 3" xfId="18630" xr:uid="{00000000-0005-0000-0000-0000A63C0000}"/>
    <cellStyle name="Standard 257 2 4 3 2 2 4 3 2" xfId="45102" xr:uid="{00000000-0005-0000-0000-0000A73C0000}"/>
    <cellStyle name="Standard 257 2 4 3 2 2 4 4" xfId="29661" xr:uid="{00000000-0005-0000-0000-0000A83C0000}"/>
    <cellStyle name="Standard 257 2 4 3 2 2 5" xfId="5394" xr:uid="{00000000-0005-0000-0000-0000A93C0000}"/>
    <cellStyle name="Standard 257 2 4 3 2 2 5 2" xfId="9804" xr:uid="{00000000-0005-0000-0000-0000AA3C0000}"/>
    <cellStyle name="Standard 257 2 4 3 2 2 5 2 2" xfId="23040" xr:uid="{00000000-0005-0000-0000-0000AB3C0000}"/>
    <cellStyle name="Standard 257 2 4 3 2 2 5 2 2 2" xfId="49512" xr:uid="{00000000-0005-0000-0000-0000AC3C0000}"/>
    <cellStyle name="Standard 257 2 4 3 2 2 5 2 3" xfId="36276" xr:uid="{00000000-0005-0000-0000-0000AD3C0000}"/>
    <cellStyle name="Standard 257 2 4 3 2 2 5 3" xfId="16423" xr:uid="{00000000-0005-0000-0000-0000AE3C0000}"/>
    <cellStyle name="Standard 257 2 4 3 2 2 5 3 2" xfId="42895" xr:uid="{00000000-0005-0000-0000-0000AF3C0000}"/>
    <cellStyle name="Standard 257 2 4 3 2 2 5 4" xfId="31866" xr:uid="{00000000-0005-0000-0000-0000B03C0000}"/>
    <cellStyle name="Standard 257 2 4 3 2 2 6" xfId="7599" xr:uid="{00000000-0005-0000-0000-0000B13C0000}"/>
    <cellStyle name="Standard 257 2 4 3 2 2 6 2" xfId="20835" xr:uid="{00000000-0005-0000-0000-0000B23C0000}"/>
    <cellStyle name="Standard 257 2 4 3 2 2 6 2 2" xfId="47307" xr:uid="{00000000-0005-0000-0000-0000B33C0000}"/>
    <cellStyle name="Standard 257 2 4 3 2 2 6 3" xfId="34071" xr:uid="{00000000-0005-0000-0000-0000B43C0000}"/>
    <cellStyle name="Standard 257 2 4 3 2 2 7" xfId="14218" xr:uid="{00000000-0005-0000-0000-0000B53C0000}"/>
    <cellStyle name="Standard 257 2 4 3 2 2 7 2" xfId="40690" xr:uid="{00000000-0005-0000-0000-0000B63C0000}"/>
    <cellStyle name="Standard 257 2 4 3 2 2 8" xfId="27454" xr:uid="{00000000-0005-0000-0000-0000B73C0000}"/>
    <cellStyle name="Standard 257 2 4 3 2 3" xfId="1350" xr:uid="{00000000-0005-0000-0000-0000B83C0000}"/>
    <cellStyle name="Standard 257 2 4 3 2 3 2" xfId="4293" xr:uid="{00000000-0005-0000-0000-0000B93C0000}"/>
    <cellStyle name="Standard 257 2 4 3 2 3 2 2" xfId="13115" xr:uid="{00000000-0005-0000-0000-0000BA3C0000}"/>
    <cellStyle name="Standard 257 2 4 3 2 3 2 2 2" xfId="26351" xr:uid="{00000000-0005-0000-0000-0000BB3C0000}"/>
    <cellStyle name="Standard 257 2 4 3 2 3 2 2 2 2" xfId="52823" xr:uid="{00000000-0005-0000-0000-0000BC3C0000}"/>
    <cellStyle name="Standard 257 2 4 3 2 3 2 2 3" xfId="39587" xr:uid="{00000000-0005-0000-0000-0000BD3C0000}"/>
    <cellStyle name="Standard 257 2 4 3 2 3 2 3" xfId="19734" xr:uid="{00000000-0005-0000-0000-0000BE3C0000}"/>
    <cellStyle name="Standard 257 2 4 3 2 3 2 3 2" xfId="46206" xr:uid="{00000000-0005-0000-0000-0000BF3C0000}"/>
    <cellStyle name="Standard 257 2 4 3 2 3 2 4" xfId="30765" xr:uid="{00000000-0005-0000-0000-0000C03C0000}"/>
    <cellStyle name="Standard 257 2 4 3 2 3 3" xfId="5764" xr:uid="{00000000-0005-0000-0000-0000C13C0000}"/>
    <cellStyle name="Standard 257 2 4 3 2 3 3 2" xfId="10174" xr:uid="{00000000-0005-0000-0000-0000C23C0000}"/>
    <cellStyle name="Standard 257 2 4 3 2 3 3 2 2" xfId="23410" xr:uid="{00000000-0005-0000-0000-0000C33C0000}"/>
    <cellStyle name="Standard 257 2 4 3 2 3 3 2 2 2" xfId="49882" xr:uid="{00000000-0005-0000-0000-0000C43C0000}"/>
    <cellStyle name="Standard 257 2 4 3 2 3 3 2 3" xfId="36646" xr:uid="{00000000-0005-0000-0000-0000C53C0000}"/>
    <cellStyle name="Standard 257 2 4 3 2 3 3 3" xfId="16793" xr:uid="{00000000-0005-0000-0000-0000C63C0000}"/>
    <cellStyle name="Standard 257 2 4 3 2 3 3 3 2" xfId="43265" xr:uid="{00000000-0005-0000-0000-0000C73C0000}"/>
    <cellStyle name="Standard 257 2 4 3 2 3 3 4" xfId="32236" xr:uid="{00000000-0005-0000-0000-0000C83C0000}"/>
    <cellStyle name="Standard 257 2 4 3 2 3 4" xfId="8703" xr:uid="{00000000-0005-0000-0000-0000C93C0000}"/>
    <cellStyle name="Standard 257 2 4 3 2 3 4 2" xfId="21939" xr:uid="{00000000-0005-0000-0000-0000CA3C0000}"/>
    <cellStyle name="Standard 257 2 4 3 2 3 4 2 2" xfId="48411" xr:uid="{00000000-0005-0000-0000-0000CB3C0000}"/>
    <cellStyle name="Standard 257 2 4 3 2 3 4 3" xfId="35175" xr:uid="{00000000-0005-0000-0000-0000CC3C0000}"/>
    <cellStyle name="Standard 257 2 4 3 2 3 5" xfId="15322" xr:uid="{00000000-0005-0000-0000-0000CD3C0000}"/>
    <cellStyle name="Standard 257 2 4 3 2 3 5 2" xfId="41794" xr:uid="{00000000-0005-0000-0000-0000CE3C0000}"/>
    <cellStyle name="Standard 257 2 4 3 2 3 6" xfId="27824" xr:uid="{00000000-0005-0000-0000-0000CF3C0000}"/>
    <cellStyle name="Standard 257 2 4 3 2 4" xfId="2086" xr:uid="{00000000-0005-0000-0000-0000D03C0000}"/>
    <cellStyle name="Standard 257 2 4 3 2 4 2" xfId="3557" xr:uid="{00000000-0005-0000-0000-0000D13C0000}"/>
    <cellStyle name="Standard 257 2 4 3 2 4 2 2" xfId="12379" xr:uid="{00000000-0005-0000-0000-0000D23C0000}"/>
    <cellStyle name="Standard 257 2 4 3 2 4 2 2 2" xfId="25615" xr:uid="{00000000-0005-0000-0000-0000D33C0000}"/>
    <cellStyle name="Standard 257 2 4 3 2 4 2 2 2 2" xfId="52087" xr:uid="{00000000-0005-0000-0000-0000D43C0000}"/>
    <cellStyle name="Standard 257 2 4 3 2 4 2 2 3" xfId="38851" xr:uid="{00000000-0005-0000-0000-0000D53C0000}"/>
    <cellStyle name="Standard 257 2 4 3 2 4 2 3" xfId="18998" xr:uid="{00000000-0005-0000-0000-0000D63C0000}"/>
    <cellStyle name="Standard 257 2 4 3 2 4 2 3 2" xfId="45470" xr:uid="{00000000-0005-0000-0000-0000D73C0000}"/>
    <cellStyle name="Standard 257 2 4 3 2 4 2 4" xfId="30029" xr:uid="{00000000-0005-0000-0000-0000D83C0000}"/>
    <cellStyle name="Standard 257 2 4 3 2 4 3" xfId="6499" xr:uid="{00000000-0005-0000-0000-0000D93C0000}"/>
    <cellStyle name="Standard 257 2 4 3 2 4 3 2" xfId="10909" xr:uid="{00000000-0005-0000-0000-0000DA3C0000}"/>
    <cellStyle name="Standard 257 2 4 3 2 4 3 2 2" xfId="24145" xr:uid="{00000000-0005-0000-0000-0000DB3C0000}"/>
    <cellStyle name="Standard 257 2 4 3 2 4 3 2 2 2" xfId="50617" xr:uid="{00000000-0005-0000-0000-0000DC3C0000}"/>
    <cellStyle name="Standard 257 2 4 3 2 4 3 2 3" xfId="37381" xr:uid="{00000000-0005-0000-0000-0000DD3C0000}"/>
    <cellStyle name="Standard 257 2 4 3 2 4 3 3" xfId="17528" xr:uid="{00000000-0005-0000-0000-0000DE3C0000}"/>
    <cellStyle name="Standard 257 2 4 3 2 4 3 3 2" xfId="44000" xr:uid="{00000000-0005-0000-0000-0000DF3C0000}"/>
    <cellStyle name="Standard 257 2 4 3 2 4 3 4" xfId="32971" xr:uid="{00000000-0005-0000-0000-0000E03C0000}"/>
    <cellStyle name="Standard 257 2 4 3 2 4 4" xfId="7967" xr:uid="{00000000-0005-0000-0000-0000E13C0000}"/>
    <cellStyle name="Standard 257 2 4 3 2 4 4 2" xfId="21203" xr:uid="{00000000-0005-0000-0000-0000E23C0000}"/>
    <cellStyle name="Standard 257 2 4 3 2 4 4 2 2" xfId="47675" xr:uid="{00000000-0005-0000-0000-0000E33C0000}"/>
    <cellStyle name="Standard 257 2 4 3 2 4 4 3" xfId="34439" xr:uid="{00000000-0005-0000-0000-0000E43C0000}"/>
    <cellStyle name="Standard 257 2 4 3 2 4 5" xfId="14586" xr:uid="{00000000-0005-0000-0000-0000E53C0000}"/>
    <cellStyle name="Standard 257 2 4 3 2 4 5 2" xfId="41058" xr:uid="{00000000-0005-0000-0000-0000E63C0000}"/>
    <cellStyle name="Standard 257 2 4 3 2 4 6" xfId="28559" xr:uid="{00000000-0005-0000-0000-0000E73C0000}"/>
    <cellStyle name="Standard 257 2 4 3 2 5" xfId="2823" xr:uid="{00000000-0005-0000-0000-0000E83C0000}"/>
    <cellStyle name="Standard 257 2 4 3 2 5 2" xfId="11645" xr:uid="{00000000-0005-0000-0000-0000E93C0000}"/>
    <cellStyle name="Standard 257 2 4 3 2 5 2 2" xfId="24881" xr:uid="{00000000-0005-0000-0000-0000EA3C0000}"/>
    <cellStyle name="Standard 257 2 4 3 2 5 2 2 2" xfId="51353" xr:uid="{00000000-0005-0000-0000-0000EB3C0000}"/>
    <cellStyle name="Standard 257 2 4 3 2 5 2 3" xfId="38117" xr:uid="{00000000-0005-0000-0000-0000EC3C0000}"/>
    <cellStyle name="Standard 257 2 4 3 2 5 3" xfId="18264" xr:uid="{00000000-0005-0000-0000-0000ED3C0000}"/>
    <cellStyle name="Standard 257 2 4 3 2 5 3 2" xfId="44736" xr:uid="{00000000-0005-0000-0000-0000EE3C0000}"/>
    <cellStyle name="Standard 257 2 4 3 2 5 4" xfId="29295" xr:uid="{00000000-0005-0000-0000-0000EF3C0000}"/>
    <cellStyle name="Standard 257 2 4 3 2 6" xfId="5028" xr:uid="{00000000-0005-0000-0000-0000F03C0000}"/>
    <cellStyle name="Standard 257 2 4 3 2 6 2" xfId="9438" xr:uid="{00000000-0005-0000-0000-0000F13C0000}"/>
    <cellStyle name="Standard 257 2 4 3 2 6 2 2" xfId="22674" xr:uid="{00000000-0005-0000-0000-0000F23C0000}"/>
    <cellStyle name="Standard 257 2 4 3 2 6 2 2 2" xfId="49146" xr:uid="{00000000-0005-0000-0000-0000F33C0000}"/>
    <cellStyle name="Standard 257 2 4 3 2 6 2 3" xfId="35910" xr:uid="{00000000-0005-0000-0000-0000F43C0000}"/>
    <cellStyle name="Standard 257 2 4 3 2 6 3" xfId="16057" xr:uid="{00000000-0005-0000-0000-0000F53C0000}"/>
    <cellStyle name="Standard 257 2 4 3 2 6 3 2" xfId="42529" xr:uid="{00000000-0005-0000-0000-0000F63C0000}"/>
    <cellStyle name="Standard 257 2 4 3 2 6 4" xfId="31500" xr:uid="{00000000-0005-0000-0000-0000F73C0000}"/>
    <cellStyle name="Standard 257 2 4 3 2 7" xfId="7233" xr:uid="{00000000-0005-0000-0000-0000F83C0000}"/>
    <cellStyle name="Standard 257 2 4 3 2 7 2" xfId="20469" xr:uid="{00000000-0005-0000-0000-0000F93C0000}"/>
    <cellStyle name="Standard 257 2 4 3 2 7 2 2" xfId="46941" xr:uid="{00000000-0005-0000-0000-0000FA3C0000}"/>
    <cellStyle name="Standard 257 2 4 3 2 7 3" xfId="33705" xr:uid="{00000000-0005-0000-0000-0000FB3C0000}"/>
    <cellStyle name="Standard 257 2 4 3 2 8" xfId="13852" xr:uid="{00000000-0005-0000-0000-0000FC3C0000}"/>
    <cellStyle name="Standard 257 2 4 3 2 8 2" xfId="40324" xr:uid="{00000000-0005-0000-0000-0000FD3C0000}"/>
    <cellStyle name="Standard 257 2 4 3 2 9" xfId="27088" xr:uid="{00000000-0005-0000-0000-0000FE3C0000}"/>
    <cellStyle name="Standard 257 2 4 3 3" xfId="795" xr:uid="{00000000-0005-0000-0000-0000FF3C0000}"/>
    <cellStyle name="Standard 257 2 4 3 3 2" xfId="1545" xr:uid="{00000000-0005-0000-0000-0000003D0000}"/>
    <cellStyle name="Standard 257 2 4 3 3 2 2" xfId="4488" xr:uid="{00000000-0005-0000-0000-0000013D0000}"/>
    <cellStyle name="Standard 257 2 4 3 3 2 2 2" xfId="13310" xr:uid="{00000000-0005-0000-0000-0000023D0000}"/>
    <cellStyle name="Standard 257 2 4 3 3 2 2 2 2" xfId="26546" xr:uid="{00000000-0005-0000-0000-0000033D0000}"/>
    <cellStyle name="Standard 257 2 4 3 3 2 2 2 2 2" xfId="53018" xr:uid="{00000000-0005-0000-0000-0000043D0000}"/>
    <cellStyle name="Standard 257 2 4 3 3 2 2 2 3" xfId="39782" xr:uid="{00000000-0005-0000-0000-0000053D0000}"/>
    <cellStyle name="Standard 257 2 4 3 3 2 2 3" xfId="19929" xr:uid="{00000000-0005-0000-0000-0000063D0000}"/>
    <cellStyle name="Standard 257 2 4 3 3 2 2 3 2" xfId="46401" xr:uid="{00000000-0005-0000-0000-0000073D0000}"/>
    <cellStyle name="Standard 257 2 4 3 3 2 2 4" xfId="30960" xr:uid="{00000000-0005-0000-0000-0000083D0000}"/>
    <cellStyle name="Standard 257 2 4 3 3 2 3" xfId="5959" xr:uid="{00000000-0005-0000-0000-0000093D0000}"/>
    <cellStyle name="Standard 257 2 4 3 3 2 3 2" xfId="10369" xr:uid="{00000000-0005-0000-0000-00000A3D0000}"/>
    <cellStyle name="Standard 257 2 4 3 3 2 3 2 2" xfId="23605" xr:uid="{00000000-0005-0000-0000-00000B3D0000}"/>
    <cellStyle name="Standard 257 2 4 3 3 2 3 2 2 2" xfId="50077" xr:uid="{00000000-0005-0000-0000-00000C3D0000}"/>
    <cellStyle name="Standard 257 2 4 3 3 2 3 2 3" xfId="36841" xr:uid="{00000000-0005-0000-0000-00000D3D0000}"/>
    <cellStyle name="Standard 257 2 4 3 3 2 3 3" xfId="16988" xr:uid="{00000000-0005-0000-0000-00000E3D0000}"/>
    <cellStyle name="Standard 257 2 4 3 3 2 3 3 2" xfId="43460" xr:uid="{00000000-0005-0000-0000-00000F3D0000}"/>
    <cellStyle name="Standard 257 2 4 3 3 2 3 4" xfId="32431" xr:uid="{00000000-0005-0000-0000-0000103D0000}"/>
    <cellStyle name="Standard 257 2 4 3 3 2 4" xfId="8898" xr:uid="{00000000-0005-0000-0000-0000113D0000}"/>
    <cellStyle name="Standard 257 2 4 3 3 2 4 2" xfId="22134" xr:uid="{00000000-0005-0000-0000-0000123D0000}"/>
    <cellStyle name="Standard 257 2 4 3 3 2 4 2 2" xfId="48606" xr:uid="{00000000-0005-0000-0000-0000133D0000}"/>
    <cellStyle name="Standard 257 2 4 3 3 2 4 3" xfId="35370" xr:uid="{00000000-0005-0000-0000-0000143D0000}"/>
    <cellStyle name="Standard 257 2 4 3 3 2 5" xfId="15517" xr:uid="{00000000-0005-0000-0000-0000153D0000}"/>
    <cellStyle name="Standard 257 2 4 3 3 2 5 2" xfId="41989" xr:uid="{00000000-0005-0000-0000-0000163D0000}"/>
    <cellStyle name="Standard 257 2 4 3 3 2 6" xfId="28019" xr:uid="{00000000-0005-0000-0000-0000173D0000}"/>
    <cellStyle name="Standard 257 2 4 3 3 3" xfId="2281" xr:uid="{00000000-0005-0000-0000-0000183D0000}"/>
    <cellStyle name="Standard 257 2 4 3 3 3 2" xfId="3752" xr:uid="{00000000-0005-0000-0000-0000193D0000}"/>
    <cellStyle name="Standard 257 2 4 3 3 3 2 2" xfId="12574" xr:uid="{00000000-0005-0000-0000-00001A3D0000}"/>
    <cellStyle name="Standard 257 2 4 3 3 3 2 2 2" xfId="25810" xr:uid="{00000000-0005-0000-0000-00001B3D0000}"/>
    <cellStyle name="Standard 257 2 4 3 3 3 2 2 2 2" xfId="52282" xr:uid="{00000000-0005-0000-0000-00001C3D0000}"/>
    <cellStyle name="Standard 257 2 4 3 3 3 2 2 3" xfId="39046" xr:uid="{00000000-0005-0000-0000-00001D3D0000}"/>
    <cellStyle name="Standard 257 2 4 3 3 3 2 3" xfId="19193" xr:uid="{00000000-0005-0000-0000-00001E3D0000}"/>
    <cellStyle name="Standard 257 2 4 3 3 3 2 3 2" xfId="45665" xr:uid="{00000000-0005-0000-0000-00001F3D0000}"/>
    <cellStyle name="Standard 257 2 4 3 3 3 2 4" xfId="30224" xr:uid="{00000000-0005-0000-0000-0000203D0000}"/>
    <cellStyle name="Standard 257 2 4 3 3 3 3" xfId="6694" xr:uid="{00000000-0005-0000-0000-0000213D0000}"/>
    <cellStyle name="Standard 257 2 4 3 3 3 3 2" xfId="11104" xr:uid="{00000000-0005-0000-0000-0000223D0000}"/>
    <cellStyle name="Standard 257 2 4 3 3 3 3 2 2" xfId="24340" xr:uid="{00000000-0005-0000-0000-0000233D0000}"/>
    <cellStyle name="Standard 257 2 4 3 3 3 3 2 2 2" xfId="50812" xr:uid="{00000000-0005-0000-0000-0000243D0000}"/>
    <cellStyle name="Standard 257 2 4 3 3 3 3 2 3" xfId="37576" xr:uid="{00000000-0005-0000-0000-0000253D0000}"/>
    <cellStyle name="Standard 257 2 4 3 3 3 3 3" xfId="17723" xr:uid="{00000000-0005-0000-0000-0000263D0000}"/>
    <cellStyle name="Standard 257 2 4 3 3 3 3 3 2" xfId="44195" xr:uid="{00000000-0005-0000-0000-0000273D0000}"/>
    <cellStyle name="Standard 257 2 4 3 3 3 3 4" xfId="33166" xr:uid="{00000000-0005-0000-0000-0000283D0000}"/>
    <cellStyle name="Standard 257 2 4 3 3 3 4" xfId="8162" xr:uid="{00000000-0005-0000-0000-0000293D0000}"/>
    <cellStyle name="Standard 257 2 4 3 3 3 4 2" xfId="21398" xr:uid="{00000000-0005-0000-0000-00002A3D0000}"/>
    <cellStyle name="Standard 257 2 4 3 3 3 4 2 2" xfId="47870" xr:uid="{00000000-0005-0000-0000-00002B3D0000}"/>
    <cellStyle name="Standard 257 2 4 3 3 3 4 3" xfId="34634" xr:uid="{00000000-0005-0000-0000-00002C3D0000}"/>
    <cellStyle name="Standard 257 2 4 3 3 3 5" xfId="14781" xr:uid="{00000000-0005-0000-0000-00002D3D0000}"/>
    <cellStyle name="Standard 257 2 4 3 3 3 5 2" xfId="41253" xr:uid="{00000000-0005-0000-0000-00002E3D0000}"/>
    <cellStyle name="Standard 257 2 4 3 3 3 6" xfId="28754" xr:uid="{00000000-0005-0000-0000-00002F3D0000}"/>
    <cellStyle name="Standard 257 2 4 3 3 4" xfId="3018" xr:uid="{00000000-0005-0000-0000-0000303D0000}"/>
    <cellStyle name="Standard 257 2 4 3 3 4 2" xfId="11840" xr:uid="{00000000-0005-0000-0000-0000313D0000}"/>
    <cellStyle name="Standard 257 2 4 3 3 4 2 2" xfId="25076" xr:uid="{00000000-0005-0000-0000-0000323D0000}"/>
    <cellStyle name="Standard 257 2 4 3 3 4 2 2 2" xfId="51548" xr:uid="{00000000-0005-0000-0000-0000333D0000}"/>
    <cellStyle name="Standard 257 2 4 3 3 4 2 3" xfId="38312" xr:uid="{00000000-0005-0000-0000-0000343D0000}"/>
    <cellStyle name="Standard 257 2 4 3 3 4 3" xfId="18459" xr:uid="{00000000-0005-0000-0000-0000353D0000}"/>
    <cellStyle name="Standard 257 2 4 3 3 4 3 2" xfId="44931" xr:uid="{00000000-0005-0000-0000-0000363D0000}"/>
    <cellStyle name="Standard 257 2 4 3 3 4 4" xfId="29490" xr:uid="{00000000-0005-0000-0000-0000373D0000}"/>
    <cellStyle name="Standard 257 2 4 3 3 5" xfId="5223" xr:uid="{00000000-0005-0000-0000-0000383D0000}"/>
    <cellStyle name="Standard 257 2 4 3 3 5 2" xfId="9633" xr:uid="{00000000-0005-0000-0000-0000393D0000}"/>
    <cellStyle name="Standard 257 2 4 3 3 5 2 2" xfId="22869" xr:uid="{00000000-0005-0000-0000-00003A3D0000}"/>
    <cellStyle name="Standard 257 2 4 3 3 5 2 2 2" xfId="49341" xr:uid="{00000000-0005-0000-0000-00003B3D0000}"/>
    <cellStyle name="Standard 257 2 4 3 3 5 2 3" xfId="36105" xr:uid="{00000000-0005-0000-0000-00003C3D0000}"/>
    <cellStyle name="Standard 257 2 4 3 3 5 3" xfId="16252" xr:uid="{00000000-0005-0000-0000-00003D3D0000}"/>
    <cellStyle name="Standard 257 2 4 3 3 5 3 2" xfId="42724" xr:uid="{00000000-0005-0000-0000-00003E3D0000}"/>
    <cellStyle name="Standard 257 2 4 3 3 5 4" xfId="31695" xr:uid="{00000000-0005-0000-0000-00003F3D0000}"/>
    <cellStyle name="Standard 257 2 4 3 3 6" xfId="7428" xr:uid="{00000000-0005-0000-0000-0000403D0000}"/>
    <cellStyle name="Standard 257 2 4 3 3 6 2" xfId="20664" xr:uid="{00000000-0005-0000-0000-0000413D0000}"/>
    <cellStyle name="Standard 257 2 4 3 3 6 2 2" xfId="47136" xr:uid="{00000000-0005-0000-0000-0000423D0000}"/>
    <cellStyle name="Standard 257 2 4 3 3 6 3" xfId="33900" xr:uid="{00000000-0005-0000-0000-0000433D0000}"/>
    <cellStyle name="Standard 257 2 4 3 3 7" xfId="14047" xr:uid="{00000000-0005-0000-0000-0000443D0000}"/>
    <cellStyle name="Standard 257 2 4 3 3 7 2" xfId="40519" xr:uid="{00000000-0005-0000-0000-0000453D0000}"/>
    <cellStyle name="Standard 257 2 4 3 3 8" xfId="27283" xr:uid="{00000000-0005-0000-0000-0000463D0000}"/>
    <cellStyle name="Standard 257 2 4 3 4" xfId="1179" xr:uid="{00000000-0005-0000-0000-0000473D0000}"/>
    <cellStyle name="Standard 257 2 4 3 4 2" xfId="4122" xr:uid="{00000000-0005-0000-0000-0000483D0000}"/>
    <cellStyle name="Standard 257 2 4 3 4 2 2" xfId="12944" xr:uid="{00000000-0005-0000-0000-0000493D0000}"/>
    <cellStyle name="Standard 257 2 4 3 4 2 2 2" xfId="26180" xr:uid="{00000000-0005-0000-0000-00004A3D0000}"/>
    <cellStyle name="Standard 257 2 4 3 4 2 2 2 2" xfId="52652" xr:uid="{00000000-0005-0000-0000-00004B3D0000}"/>
    <cellStyle name="Standard 257 2 4 3 4 2 2 3" xfId="39416" xr:uid="{00000000-0005-0000-0000-00004C3D0000}"/>
    <cellStyle name="Standard 257 2 4 3 4 2 3" xfId="19563" xr:uid="{00000000-0005-0000-0000-00004D3D0000}"/>
    <cellStyle name="Standard 257 2 4 3 4 2 3 2" xfId="46035" xr:uid="{00000000-0005-0000-0000-00004E3D0000}"/>
    <cellStyle name="Standard 257 2 4 3 4 2 4" xfId="30594" xr:uid="{00000000-0005-0000-0000-00004F3D0000}"/>
    <cellStyle name="Standard 257 2 4 3 4 3" xfId="5593" xr:uid="{00000000-0005-0000-0000-0000503D0000}"/>
    <cellStyle name="Standard 257 2 4 3 4 3 2" xfId="10003" xr:uid="{00000000-0005-0000-0000-0000513D0000}"/>
    <cellStyle name="Standard 257 2 4 3 4 3 2 2" xfId="23239" xr:uid="{00000000-0005-0000-0000-0000523D0000}"/>
    <cellStyle name="Standard 257 2 4 3 4 3 2 2 2" xfId="49711" xr:uid="{00000000-0005-0000-0000-0000533D0000}"/>
    <cellStyle name="Standard 257 2 4 3 4 3 2 3" xfId="36475" xr:uid="{00000000-0005-0000-0000-0000543D0000}"/>
    <cellStyle name="Standard 257 2 4 3 4 3 3" xfId="16622" xr:uid="{00000000-0005-0000-0000-0000553D0000}"/>
    <cellStyle name="Standard 257 2 4 3 4 3 3 2" xfId="43094" xr:uid="{00000000-0005-0000-0000-0000563D0000}"/>
    <cellStyle name="Standard 257 2 4 3 4 3 4" xfId="32065" xr:uid="{00000000-0005-0000-0000-0000573D0000}"/>
    <cellStyle name="Standard 257 2 4 3 4 4" xfId="8532" xr:uid="{00000000-0005-0000-0000-0000583D0000}"/>
    <cellStyle name="Standard 257 2 4 3 4 4 2" xfId="21768" xr:uid="{00000000-0005-0000-0000-0000593D0000}"/>
    <cellStyle name="Standard 257 2 4 3 4 4 2 2" xfId="48240" xr:uid="{00000000-0005-0000-0000-00005A3D0000}"/>
    <cellStyle name="Standard 257 2 4 3 4 4 3" xfId="35004" xr:uid="{00000000-0005-0000-0000-00005B3D0000}"/>
    <cellStyle name="Standard 257 2 4 3 4 5" xfId="15151" xr:uid="{00000000-0005-0000-0000-00005C3D0000}"/>
    <cellStyle name="Standard 257 2 4 3 4 5 2" xfId="41623" xr:uid="{00000000-0005-0000-0000-00005D3D0000}"/>
    <cellStyle name="Standard 257 2 4 3 4 6" xfId="27653" xr:uid="{00000000-0005-0000-0000-00005E3D0000}"/>
    <cellStyle name="Standard 257 2 4 3 5" xfId="1915" xr:uid="{00000000-0005-0000-0000-00005F3D0000}"/>
    <cellStyle name="Standard 257 2 4 3 5 2" xfId="3386" xr:uid="{00000000-0005-0000-0000-0000603D0000}"/>
    <cellStyle name="Standard 257 2 4 3 5 2 2" xfId="12208" xr:uid="{00000000-0005-0000-0000-0000613D0000}"/>
    <cellStyle name="Standard 257 2 4 3 5 2 2 2" xfId="25444" xr:uid="{00000000-0005-0000-0000-0000623D0000}"/>
    <cellStyle name="Standard 257 2 4 3 5 2 2 2 2" xfId="51916" xr:uid="{00000000-0005-0000-0000-0000633D0000}"/>
    <cellStyle name="Standard 257 2 4 3 5 2 2 3" xfId="38680" xr:uid="{00000000-0005-0000-0000-0000643D0000}"/>
    <cellStyle name="Standard 257 2 4 3 5 2 3" xfId="18827" xr:uid="{00000000-0005-0000-0000-0000653D0000}"/>
    <cellStyle name="Standard 257 2 4 3 5 2 3 2" xfId="45299" xr:uid="{00000000-0005-0000-0000-0000663D0000}"/>
    <cellStyle name="Standard 257 2 4 3 5 2 4" xfId="29858" xr:uid="{00000000-0005-0000-0000-0000673D0000}"/>
    <cellStyle name="Standard 257 2 4 3 5 3" xfId="6328" xr:uid="{00000000-0005-0000-0000-0000683D0000}"/>
    <cellStyle name="Standard 257 2 4 3 5 3 2" xfId="10738" xr:uid="{00000000-0005-0000-0000-0000693D0000}"/>
    <cellStyle name="Standard 257 2 4 3 5 3 2 2" xfId="23974" xr:uid="{00000000-0005-0000-0000-00006A3D0000}"/>
    <cellStyle name="Standard 257 2 4 3 5 3 2 2 2" xfId="50446" xr:uid="{00000000-0005-0000-0000-00006B3D0000}"/>
    <cellStyle name="Standard 257 2 4 3 5 3 2 3" xfId="37210" xr:uid="{00000000-0005-0000-0000-00006C3D0000}"/>
    <cellStyle name="Standard 257 2 4 3 5 3 3" xfId="17357" xr:uid="{00000000-0005-0000-0000-00006D3D0000}"/>
    <cellStyle name="Standard 257 2 4 3 5 3 3 2" xfId="43829" xr:uid="{00000000-0005-0000-0000-00006E3D0000}"/>
    <cellStyle name="Standard 257 2 4 3 5 3 4" xfId="32800" xr:uid="{00000000-0005-0000-0000-00006F3D0000}"/>
    <cellStyle name="Standard 257 2 4 3 5 4" xfId="7796" xr:uid="{00000000-0005-0000-0000-0000703D0000}"/>
    <cellStyle name="Standard 257 2 4 3 5 4 2" xfId="21032" xr:uid="{00000000-0005-0000-0000-0000713D0000}"/>
    <cellStyle name="Standard 257 2 4 3 5 4 2 2" xfId="47504" xr:uid="{00000000-0005-0000-0000-0000723D0000}"/>
    <cellStyle name="Standard 257 2 4 3 5 4 3" xfId="34268" xr:uid="{00000000-0005-0000-0000-0000733D0000}"/>
    <cellStyle name="Standard 257 2 4 3 5 5" xfId="14415" xr:uid="{00000000-0005-0000-0000-0000743D0000}"/>
    <cellStyle name="Standard 257 2 4 3 5 5 2" xfId="40887" xr:uid="{00000000-0005-0000-0000-0000753D0000}"/>
    <cellStyle name="Standard 257 2 4 3 5 6" xfId="28388" xr:uid="{00000000-0005-0000-0000-0000763D0000}"/>
    <cellStyle name="Standard 257 2 4 3 6" xfId="2652" xr:uid="{00000000-0005-0000-0000-0000773D0000}"/>
    <cellStyle name="Standard 257 2 4 3 6 2" xfId="11474" xr:uid="{00000000-0005-0000-0000-0000783D0000}"/>
    <cellStyle name="Standard 257 2 4 3 6 2 2" xfId="24710" xr:uid="{00000000-0005-0000-0000-0000793D0000}"/>
    <cellStyle name="Standard 257 2 4 3 6 2 2 2" xfId="51182" xr:uid="{00000000-0005-0000-0000-00007A3D0000}"/>
    <cellStyle name="Standard 257 2 4 3 6 2 3" xfId="37946" xr:uid="{00000000-0005-0000-0000-00007B3D0000}"/>
    <cellStyle name="Standard 257 2 4 3 6 3" xfId="18093" xr:uid="{00000000-0005-0000-0000-00007C3D0000}"/>
    <cellStyle name="Standard 257 2 4 3 6 3 2" xfId="44565" xr:uid="{00000000-0005-0000-0000-00007D3D0000}"/>
    <cellStyle name="Standard 257 2 4 3 6 4" xfId="29124" xr:uid="{00000000-0005-0000-0000-00007E3D0000}"/>
    <cellStyle name="Standard 257 2 4 3 7" xfId="4857" xr:uid="{00000000-0005-0000-0000-00007F3D0000}"/>
    <cellStyle name="Standard 257 2 4 3 7 2" xfId="9267" xr:uid="{00000000-0005-0000-0000-0000803D0000}"/>
    <cellStyle name="Standard 257 2 4 3 7 2 2" xfId="22503" xr:uid="{00000000-0005-0000-0000-0000813D0000}"/>
    <cellStyle name="Standard 257 2 4 3 7 2 2 2" xfId="48975" xr:uid="{00000000-0005-0000-0000-0000823D0000}"/>
    <cellStyle name="Standard 257 2 4 3 7 2 3" xfId="35739" xr:uid="{00000000-0005-0000-0000-0000833D0000}"/>
    <cellStyle name="Standard 257 2 4 3 7 3" xfId="15886" xr:uid="{00000000-0005-0000-0000-0000843D0000}"/>
    <cellStyle name="Standard 257 2 4 3 7 3 2" xfId="42358" xr:uid="{00000000-0005-0000-0000-0000853D0000}"/>
    <cellStyle name="Standard 257 2 4 3 7 4" xfId="31329" xr:uid="{00000000-0005-0000-0000-0000863D0000}"/>
    <cellStyle name="Standard 257 2 4 3 8" xfId="7062" xr:uid="{00000000-0005-0000-0000-0000873D0000}"/>
    <cellStyle name="Standard 257 2 4 3 8 2" xfId="20298" xr:uid="{00000000-0005-0000-0000-0000883D0000}"/>
    <cellStyle name="Standard 257 2 4 3 8 2 2" xfId="46770" xr:uid="{00000000-0005-0000-0000-0000893D0000}"/>
    <cellStyle name="Standard 257 2 4 3 8 3" xfId="33534" xr:uid="{00000000-0005-0000-0000-00008A3D0000}"/>
    <cellStyle name="Standard 257 2 4 3 9" xfId="13681" xr:uid="{00000000-0005-0000-0000-00008B3D0000}"/>
    <cellStyle name="Standard 257 2 4 3 9 2" xfId="40153" xr:uid="{00000000-0005-0000-0000-00008C3D0000}"/>
    <cellStyle name="Standard 257 2 4 4" xfId="496" xr:uid="{00000000-0005-0000-0000-00008D3D0000}"/>
    <cellStyle name="Standard 257 2 4 4 2" xfId="885" xr:uid="{00000000-0005-0000-0000-00008E3D0000}"/>
    <cellStyle name="Standard 257 2 4 4 2 2" xfId="1634" xr:uid="{00000000-0005-0000-0000-00008F3D0000}"/>
    <cellStyle name="Standard 257 2 4 4 2 2 2" xfId="4577" xr:uid="{00000000-0005-0000-0000-0000903D0000}"/>
    <cellStyle name="Standard 257 2 4 4 2 2 2 2" xfId="13399" xr:uid="{00000000-0005-0000-0000-0000913D0000}"/>
    <cellStyle name="Standard 257 2 4 4 2 2 2 2 2" xfId="26635" xr:uid="{00000000-0005-0000-0000-0000923D0000}"/>
    <cellStyle name="Standard 257 2 4 4 2 2 2 2 2 2" xfId="53107" xr:uid="{00000000-0005-0000-0000-0000933D0000}"/>
    <cellStyle name="Standard 257 2 4 4 2 2 2 2 3" xfId="39871" xr:uid="{00000000-0005-0000-0000-0000943D0000}"/>
    <cellStyle name="Standard 257 2 4 4 2 2 2 3" xfId="20018" xr:uid="{00000000-0005-0000-0000-0000953D0000}"/>
    <cellStyle name="Standard 257 2 4 4 2 2 2 3 2" xfId="46490" xr:uid="{00000000-0005-0000-0000-0000963D0000}"/>
    <cellStyle name="Standard 257 2 4 4 2 2 2 4" xfId="31049" xr:uid="{00000000-0005-0000-0000-0000973D0000}"/>
    <cellStyle name="Standard 257 2 4 4 2 2 3" xfId="6048" xr:uid="{00000000-0005-0000-0000-0000983D0000}"/>
    <cellStyle name="Standard 257 2 4 4 2 2 3 2" xfId="10458" xr:uid="{00000000-0005-0000-0000-0000993D0000}"/>
    <cellStyle name="Standard 257 2 4 4 2 2 3 2 2" xfId="23694" xr:uid="{00000000-0005-0000-0000-00009A3D0000}"/>
    <cellStyle name="Standard 257 2 4 4 2 2 3 2 2 2" xfId="50166" xr:uid="{00000000-0005-0000-0000-00009B3D0000}"/>
    <cellStyle name="Standard 257 2 4 4 2 2 3 2 3" xfId="36930" xr:uid="{00000000-0005-0000-0000-00009C3D0000}"/>
    <cellStyle name="Standard 257 2 4 4 2 2 3 3" xfId="17077" xr:uid="{00000000-0005-0000-0000-00009D3D0000}"/>
    <cellStyle name="Standard 257 2 4 4 2 2 3 3 2" xfId="43549" xr:uid="{00000000-0005-0000-0000-00009E3D0000}"/>
    <cellStyle name="Standard 257 2 4 4 2 2 3 4" xfId="32520" xr:uid="{00000000-0005-0000-0000-00009F3D0000}"/>
    <cellStyle name="Standard 257 2 4 4 2 2 4" xfId="8987" xr:uid="{00000000-0005-0000-0000-0000A03D0000}"/>
    <cellStyle name="Standard 257 2 4 4 2 2 4 2" xfId="22223" xr:uid="{00000000-0005-0000-0000-0000A13D0000}"/>
    <cellStyle name="Standard 257 2 4 4 2 2 4 2 2" xfId="48695" xr:uid="{00000000-0005-0000-0000-0000A23D0000}"/>
    <cellStyle name="Standard 257 2 4 4 2 2 4 3" xfId="35459" xr:uid="{00000000-0005-0000-0000-0000A33D0000}"/>
    <cellStyle name="Standard 257 2 4 4 2 2 5" xfId="15606" xr:uid="{00000000-0005-0000-0000-0000A43D0000}"/>
    <cellStyle name="Standard 257 2 4 4 2 2 5 2" xfId="42078" xr:uid="{00000000-0005-0000-0000-0000A53D0000}"/>
    <cellStyle name="Standard 257 2 4 4 2 2 6" xfId="28108" xr:uid="{00000000-0005-0000-0000-0000A63D0000}"/>
    <cellStyle name="Standard 257 2 4 4 2 3" xfId="2370" xr:uid="{00000000-0005-0000-0000-0000A73D0000}"/>
    <cellStyle name="Standard 257 2 4 4 2 3 2" xfId="3841" xr:uid="{00000000-0005-0000-0000-0000A83D0000}"/>
    <cellStyle name="Standard 257 2 4 4 2 3 2 2" xfId="12663" xr:uid="{00000000-0005-0000-0000-0000A93D0000}"/>
    <cellStyle name="Standard 257 2 4 4 2 3 2 2 2" xfId="25899" xr:uid="{00000000-0005-0000-0000-0000AA3D0000}"/>
    <cellStyle name="Standard 257 2 4 4 2 3 2 2 2 2" xfId="52371" xr:uid="{00000000-0005-0000-0000-0000AB3D0000}"/>
    <cellStyle name="Standard 257 2 4 4 2 3 2 2 3" xfId="39135" xr:uid="{00000000-0005-0000-0000-0000AC3D0000}"/>
    <cellStyle name="Standard 257 2 4 4 2 3 2 3" xfId="19282" xr:uid="{00000000-0005-0000-0000-0000AD3D0000}"/>
    <cellStyle name="Standard 257 2 4 4 2 3 2 3 2" xfId="45754" xr:uid="{00000000-0005-0000-0000-0000AE3D0000}"/>
    <cellStyle name="Standard 257 2 4 4 2 3 2 4" xfId="30313" xr:uid="{00000000-0005-0000-0000-0000AF3D0000}"/>
    <cellStyle name="Standard 257 2 4 4 2 3 3" xfId="6783" xr:uid="{00000000-0005-0000-0000-0000B03D0000}"/>
    <cellStyle name="Standard 257 2 4 4 2 3 3 2" xfId="11193" xr:uid="{00000000-0005-0000-0000-0000B13D0000}"/>
    <cellStyle name="Standard 257 2 4 4 2 3 3 2 2" xfId="24429" xr:uid="{00000000-0005-0000-0000-0000B23D0000}"/>
    <cellStyle name="Standard 257 2 4 4 2 3 3 2 2 2" xfId="50901" xr:uid="{00000000-0005-0000-0000-0000B33D0000}"/>
    <cellStyle name="Standard 257 2 4 4 2 3 3 2 3" xfId="37665" xr:uid="{00000000-0005-0000-0000-0000B43D0000}"/>
    <cellStyle name="Standard 257 2 4 4 2 3 3 3" xfId="17812" xr:uid="{00000000-0005-0000-0000-0000B53D0000}"/>
    <cellStyle name="Standard 257 2 4 4 2 3 3 3 2" xfId="44284" xr:uid="{00000000-0005-0000-0000-0000B63D0000}"/>
    <cellStyle name="Standard 257 2 4 4 2 3 3 4" xfId="33255" xr:uid="{00000000-0005-0000-0000-0000B73D0000}"/>
    <cellStyle name="Standard 257 2 4 4 2 3 4" xfId="8251" xr:uid="{00000000-0005-0000-0000-0000B83D0000}"/>
    <cellStyle name="Standard 257 2 4 4 2 3 4 2" xfId="21487" xr:uid="{00000000-0005-0000-0000-0000B93D0000}"/>
    <cellStyle name="Standard 257 2 4 4 2 3 4 2 2" xfId="47959" xr:uid="{00000000-0005-0000-0000-0000BA3D0000}"/>
    <cellStyle name="Standard 257 2 4 4 2 3 4 3" xfId="34723" xr:uid="{00000000-0005-0000-0000-0000BB3D0000}"/>
    <cellStyle name="Standard 257 2 4 4 2 3 5" xfId="14870" xr:uid="{00000000-0005-0000-0000-0000BC3D0000}"/>
    <cellStyle name="Standard 257 2 4 4 2 3 5 2" xfId="41342" xr:uid="{00000000-0005-0000-0000-0000BD3D0000}"/>
    <cellStyle name="Standard 257 2 4 4 2 3 6" xfId="28843" xr:uid="{00000000-0005-0000-0000-0000BE3D0000}"/>
    <cellStyle name="Standard 257 2 4 4 2 4" xfId="3107" xr:uid="{00000000-0005-0000-0000-0000BF3D0000}"/>
    <cellStyle name="Standard 257 2 4 4 2 4 2" xfId="11929" xr:uid="{00000000-0005-0000-0000-0000C03D0000}"/>
    <cellStyle name="Standard 257 2 4 4 2 4 2 2" xfId="25165" xr:uid="{00000000-0005-0000-0000-0000C13D0000}"/>
    <cellStyle name="Standard 257 2 4 4 2 4 2 2 2" xfId="51637" xr:uid="{00000000-0005-0000-0000-0000C23D0000}"/>
    <cellStyle name="Standard 257 2 4 4 2 4 2 3" xfId="38401" xr:uid="{00000000-0005-0000-0000-0000C33D0000}"/>
    <cellStyle name="Standard 257 2 4 4 2 4 3" xfId="18548" xr:uid="{00000000-0005-0000-0000-0000C43D0000}"/>
    <cellStyle name="Standard 257 2 4 4 2 4 3 2" xfId="45020" xr:uid="{00000000-0005-0000-0000-0000C53D0000}"/>
    <cellStyle name="Standard 257 2 4 4 2 4 4" xfId="29579" xr:uid="{00000000-0005-0000-0000-0000C63D0000}"/>
    <cellStyle name="Standard 257 2 4 4 2 5" xfId="5312" xr:uid="{00000000-0005-0000-0000-0000C73D0000}"/>
    <cellStyle name="Standard 257 2 4 4 2 5 2" xfId="9722" xr:uid="{00000000-0005-0000-0000-0000C83D0000}"/>
    <cellStyle name="Standard 257 2 4 4 2 5 2 2" xfId="22958" xr:uid="{00000000-0005-0000-0000-0000C93D0000}"/>
    <cellStyle name="Standard 257 2 4 4 2 5 2 2 2" xfId="49430" xr:uid="{00000000-0005-0000-0000-0000CA3D0000}"/>
    <cellStyle name="Standard 257 2 4 4 2 5 2 3" xfId="36194" xr:uid="{00000000-0005-0000-0000-0000CB3D0000}"/>
    <cellStyle name="Standard 257 2 4 4 2 5 3" xfId="16341" xr:uid="{00000000-0005-0000-0000-0000CC3D0000}"/>
    <cellStyle name="Standard 257 2 4 4 2 5 3 2" xfId="42813" xr:uid="{00000000-0005-0000-0000-0000CD3D0000}"/>
    <cellStyle name="Standard 257 2 4 4 2 5 4" xfId="31784" xr:uid="{00000000-0005-0000-0000-0000CE3D0000}"/>
    <cellStyle name="Standard 257 2 4 4 2 6" xfId="7517" xr:uid="{00000000-0005-0000-0000-0000CF3D0000}"/>
    <cellStyle name="Standard 257 2 4 4 2 6 2" xfId="20753" xr:uid="{00000000-0005-0000-0000-0000D03D0000}"/>
    <cellStyle name="Standard 257 2 4 4 2 6 2 2" xfId="47225" xr:uid="{00000000-0005-0000-0000-0000D13D0000}"/>
    <cellStyle name="Standard 257 2 4 4 2 6 3" xfId="33989" xr:uid="{00000000-0005-0000-0000-0000D23D0000}"/>
    <cellStyle name="Standard 257 2 4 4 2 7" xfId="14136" xr:uid="{00000000-0005-0000-0000-0000D33D0000}"/>
    <cellStyle name="Standard 257 2 4 4 2 7 2" xfId="40608" xr:uid="{00000000-0005-0000-0000-0000D43D0000}"/>
    <cellStyle name="Standard 257 2 4 4 2 8" xfId="27372" xr:uid="{00000000-0005-0000-0000-0000D53D0000}"/>
    <cellStyle name="Standard 257 2 4 4 3" xfId="1268" xr:uid="{00000000-0005-0000-0000-0000D63D0000}"/>
    <cellStyle name="Standard 257 2 4 4 3 2" xfId="4211" xr:uid="{00000000-0005-0000-0000-0000D73D0000}"/>
    <cellStyle name="Standard 257 2 4 4 3 2 2" xfId="13033" xr:uid="{00000000-0005-0000-0000-0000D83D0000}"/>
    <cellStyle name="Standard 257 2 4 4 3 2 2 2" xfId="26269" xr:uid="{00000000-0005-0000-0000-0000D93D0000}"/>
    <cellStyle name="Standard 257 2 4 4 3 2 2 2 2" xfId="52741" xr:uid="{00000000-0005-0000-0000-0000DA3D0000}"/>
    <cellStyle name="Standard 257 2 4 4 3 2 2 3" xfId="39505" xr:uid="{00000000-0005-0000-0000-0000DB3D0000}"/>
    <cellStyle name="Standard 257 2 4 4 3 2 3" xfId="19652" xr:uid="{00000000-0005-0000-0000-0000DC3D0000}"/>
    <cellStyle name="Standard 257 2 4 4 3 2 3 2" xfId="46124" xr:uid="{00000000-0005-0000-0000-0000DD3D0000}"/>
    <cellStyle name="Standard 257 2 4 4 3 2 4" xfId="30683" xr:uid="{00000000-0005-0000-0000-0000DE3D0000}"/>
    <cellStyle name="Standard 257 2 4 4 3 3" xfId="5682" xr:uid="{00000000-0005-0000-0000-0000DF3D0000}"/>
    <cellStyle name="Standard 257 2 4 4 3 3 2" xfId="10092" xr:uid="{00000000-0005-0000-0000-0000E03D0000}"/>
    <cellStyle name="Standard 257 2 4 4 3 3 2 2" xfId="23328" xr:uid="{00000000-0005-0000-0000-0000E13D0000}"/>
    <cellStyle name="Standard 257 2 4 4 3 3 2 2 2" xfId="49800" xr:uid="{00000000-0005-0000-0000-0000E23D0000}"/>
    <cellStyle name="Standard 257 2 4 4 3 3 2 3" xfId="36564" xr:uid="{00000000-0005-0000-0000-0000E33D0000}"/>
    <cellStyle name="Standard 257 2 4 4 3 3 3" xfId="16711" xr:uid="{00000000-0005-0000-0000-0000E43D0000}"/>
    <cellStyle name="Standard 257 2 4 4 3 3 3 2" xfId="43183" xr:uid="{00000000-0005-0000-0000-0000E53D0000}"/>
    <cellStyle name="Standard 257 2 4 4 3 3 4" xfId="32154" xr:uid="{00000000-0005-0000-0000-0000E63D0000}"/>
    <cellStyle name="Standard 257 2 4 4 3 4" xfId="8621" xr:uid="{00000000-0005-0000-0000-0000E73D0000}"/>
    <cellStyle name="Standard 257 2 4 4 3 4 2" xfId="21857" xr:uid="{00000000-0005-0000-0000-0000E83D0000}"/>
    <cellStyle name="Standard 257 2 4 4 3 4 2 2" xfId="48329" xr:uid="{00000000-0005-0000-0000-0000E93D0000}"/>
    <cellStyle name="Standard 257 2 4 4 3 4 3" xfId="35093" xr:uid="{00000000-0005-0000-0000-0000EA3D0000}"/>
    <cellStyle name="Standard 257 2 4 4 3 5" xfId="15240" xr:uid="{00000000-0005-0000-0000-0000EB3D0000}"/>
    <cellStyle name="Standard 257 2 4 4 3 5 2" xfId="41712" xr:uid="{00000000-0005-0000-0000-0000EC3D0000}"/>
    <cellStyle name="Standard 257 2 4 4 3 6" xfId="27742" xr:uid="{00000000-0005-0000-0000-0000ED3D0000}"/>
    <cellStyle name="Standard 257 2 4 4 4" xfId="2004" xr:uid="{00000000-0005-0000-0000-0000EE3D0000}"/>
    <cellStyle name="Standard 257 2 4 4 4 2" xfId="3475" xr:uid="{00000000-0005-0000-0000-0000EF3D0000}"/>
    <cellStyle name="Standard 257 2 4 4 4 2 2" xfId="12297" xr:uid="{00000000-0005-0000-0000-0000F03D0000}"/>
    <cellStyle name="Standard 257 2 4 4 4 2 2 2" xfId="25533" xr:uid="{00000000-0005-0000-0000-0000F13D0000}"/>
    <cellStyle name="Standard 257 2 4 4 4 2 2 2 2" xfId="52005" xr:uid="{00000000-0005-0000-0000-0000F23D0000}"/>
    <cellStyle name="Standard 257 2 4 4 4 2 2 3" xfId="38769" xr:uid="{00000000-0005-0000-0000-0000F33D0000}"/>
    <cellStyle name="Standard 257 2 4 4 4 2 3" xfId="18916" xr:uid="{00000000-0005-0000-0000-0000F43D0000}"/>
    <cellStyle name="Standard 257 2 4 4 4 2 3 2" xfId="45388" xr:uid="{00000000-0005-0000-0000-0000F53D0000}"/>
    <cellStyle name="Standard 257 2 4 4 4 2 4" xfId="29947" xr:uid="{00000000-0005-0000-0000-0000F63D0000}"/>
    <cellStyle name="Standard 257 2 4 4 4 3" xfId="6417" xr:uid="{00000000-0005-0000-0000-0000F73D0000}"/>
    <cellStyle name="Standard 257 2 4 4 4 3 2" xfId="10827" xr:uid="{00000000-0005-0000-0000-0000F83D0000}"/>
    <cellStyle name="Standard 257 2 4 4 4 3 2 2" xfId="24063" xr:uid="{00000000-0005-0000-0000-0000F93D0000}"/>
    <cellStyle name="Standard 257 2 4 4 4 3 2 2 2" xfId="50535" xr:uid="{00000000-0005-0000-0000-0000FA3D0000}"/>
    <cellStyle name="Standard 257 2 4 4 4 3 2 3" xfId="37299" xr:uid="{00000000-0005-0000-0000-0000FB3D0000}"/>
    <cellStyle name="Standard 257 2 4 4 4 3 3" xfId="17446" xr:uid="{00000000-0005-0000-0000-0000FC3D0000}"/>
    <cellStyle name="Standard 257 2 4 4 4 3 3 2" xfId="43918" xr:uid="{00000000-0005-0000-0000-0000FD3D0000}"/>
    <cellStyle name="Standard 257 2 4 4 4 3 4" xfId="32889" xr:uid="{00000000-0005-0000-0000-0000FE3D0000}"/>
    <cellStyle name="Standard 257 2 4 4 4 4" xfId="7885" xr:uid="{00000000-0005-0000-0000-0000FF3D0000}"/>
    <cellStyle name="Standard 257 2 4 4 4 4 2" xfId="21121" xr:uid="{00000000-0005-0000-0000-0000003E0000}"/>
    <cellStyle name="Standard 257 2 4 4 4 4 2 2" xfId="47593" xr:uid="{00000000-0005-0000-0000-0000013E0000}"/>
    <cellStyle name="Standard 257 2 4 4 4 4 3" xfId="34357" xr:uid="{00000000-0005-0000-0000-0000023E0000}"/>
    <cellStyle name="Standard 257 2 4 4 4 5" xfId="14504" xr:uid="{00000000-0005-0000-0000-0000033E0000}"/>
    <cellStyle name="Standard 257 2 4 4 4 5 2" xfId="40976" xr:uid="{00000000-0005-0000-0000-0000043E0000}"/>
    <cellStyle name="Standard 257 2 4 4 4 6" xfId="28477" xr:uid="{00000000-0005-0000-0000-0000053E0000}"/>
    <cellStyle name="Standard 257 2 4 4 5" xfId="2741" xr:uid="{00000000-0005-0000-0000-0000063E0000}"/>
    <cellStyle name="Standard 257 2 4 4 5 2" xfId="11563" xr:uid="{00000000-0005-0000-0000-0000073E0000}"/>
    <cellStyle name="Standard 257 2 4 4 5 2 2" xfId="24799" xr:uid="{00000000-0005-0000-0000-0000083E0000}"/>
    <cellStyle name="Standard 257 2 4 4 5 2 2 2" xfId="51271" xr:uid="{00000000-0005-0000-0000-0000093E0000}"/>
    <cellStyle name="Standard 257 2 4 4 5 2 3" xfId="38035" xr:uid="{00000000-0005-0000-0000-00000A3E0000}"/>
    <cellStyle name="Standard 257 2 4 4 5 3" xfId="18182" xr:uid="{00000000-0005-0000-0000-00000B3E0000}"/>
    <cellStyle name="Standard 257 2 4 4 5 3 2" xfId="44654" xr:uid="{00000000-0005-0000-0000-00000C3E0000}"/>
    <cellStyle name="Standard 257 2 4 4 5 4" xfId="29213" xr:uid="{00000000-0005-0000-0000-00000D3E0000}"/>
    <cellStyle name="Standard 257 2 4 4 6" xfId="4946" xr:uid="{00000000-0005-0000-0000-00000E3E0000}"/>
    <cellStyle name="Standard 257 2 4 4 6 2" xfId="9356" xr:uid="{00000000-0005-0000-0000-00000F3E0000}"/>
    <cellStyle name="Standard 257 2 4 4 6 2 2" xfId="22592" xr:uid="{00000000-0005-0000-0000-0000103E0000}"/>
    <cellStyle name="Standard 257 2 4 4 6 2 2 2" xfId="49064" xr:uid="{00000000-0005-0000-0000-0000113E0000}"/>
    <cellStyle name="Standard 257 2 4 4 6 2 3" xfId="35828" xr:uid="{00000000-0005-0000-0000-0000123E0000}"/>
    <cellStyle name="Standard 257 2 4 4 6 3" xfId="15975" xr:uid="{00000000-0005-0000-0000-0000133E0000}"/>
    <cellStyle name="Standard 257 2 4 4 6 3 2" xfId="42447" xr:uid="{00000000-0005-0000-0000-0000143E0000}"/>
    <cellStyle name="Standard 257 2 4 4 6 4" xfId="31418" xr:uid="{00000000-0005-0000-0000-0000153E0000}"/>
    <cellStyle name="Standard 257 2 4 4 7" xfId="7151" xr:uid="{00000000-0005-0000-0000-0000163E0000}"/>
    <cellStyle name="Standard 257 2 4 4 7 2" xfId="20387" xr:uid="{00000000-0005-0000-0000-0000173E0000}"/>
    <cellStyle name="Standard 257 2 4 4 7 2 2" xfId="46859" xr:uid="{00000000-0005-0000-0000-0000183E0000}"/>
    <cellStyle name="Standard 257 2 4 4 7 3" xfId="33623" xr:uid="{00000000-0005-0000-0000-0000193E0000}"/>
    <cellStyle name="Standard 257 2 4 4 8" xfId="13770" xr:uid="{00000000-0005-0000-0000-00001A3E0000}"/>
    <cellStyle name="Standard 257 2 4 4 8 2" xfId="40242" xr:uid="{00000000-0005-0000-0000-00001B3E0000}"/>
    <cellStyle name="Standard 257 2 4 4 9" xfId="27006" xr:uid="{00000000-0005-0000-0000-00001C3E0000}"/>
    <cellStyle name="Standard 257 2 4 5" xfId="646" xr:uid="{00000000-0005-0000-0000-00001D3E0000}"/>
    <cellStyle name="Standard 257 2 4 5 2" xfId="1035" xr:uid="{00000000-0005-0000-0000-00001E3E0000}"/>
    <cellStyle name="Standard 257 2 4 5 2 2" xfId="1783" xr:uid="{00000000-0005-0000-0000-00001F3E0000}"/>
    <cellStyle name="Standard 257 2 4 5 2 2 2" xfId="4726" xr:uid="{00000000-0005-0000-0000-0000203E0000}"/>
    <cellStyle name="Standard 257 2 4 5 2 2 2 2" xfId="13548" xr:uid="{00000000-0005-0000-0000-0000213E0000}"/>
    <cellStyle name="Standard 257 2 4 5 2 2 2 2 2" xfId="26784" xr:uid="{00000000-0005-0000-0000-0000223E0000}"/>
    <cellStyle name="Standard 257 2 4 5 2 2 2 2 2 2" xfId="53256" xr:uid="{00000000-0005-0000-0000-0000233E0000}"/>
    <cellStyle name="Standard 257 2 4 5 2 2 2 2 3" xfId="40020" xr:uid="{00000000-0005-0000-0000-0000243E0000}"/>
    <cellStyle name="Standard 257 2 4 5 2 2 2 3" xfId="20167" xr:uid="{00000000-0005-0000-0000-0000253E0000}"/>
    <cellStyle name="Standard 257 2 4 5 2 2 2 3 2" xfId="46639" xr:uid="{00000000-0005-0000-0000-0000263E0000}"/>
    <cellStyle name="Standard 257 2 4 5 2 2 2 4" xfId="31198" xr:uid="{00000000-0005-0000-0000-0000273E0000}"/>
    <cellStyle name="Standard 257 2 4 5 2 2 3" xfId="6197" xr:uid="{00000000-0005-0000-0000-0000283E0000}"/>
    <cellStyle name="Standard 257 2 4 5 2 2 3 2" xfId="10607" xr:uid="{00000000-0005-0000-0000-0000293E0000}"/>
    <cellStyle name="Standard 257 2 4 5 2 2 3 2 2" xfId="23843" xr:uid="{00000000-0005-0000-0000-00002A3E0000}"/>
    <cellStyle name="Standard 257 2 4 5 2 2 3 2 2 2" xfId="50315" xr:uid="{00000000-0005-0000-0000-00002B3E0000}"/>
    <cellStyle name="Standard 257 2 4 5 2 2 3 2 3" xfId="37079" xr:uid="{00000000-0005-0000-0000-00002C3E0000}"/>
    <cellStyle name="Standard 257 2 4 5 2 2 3 3" xfId="17226" xr:uid="{00000000-0005-0000-0000-00002D3E0000}"/>
    <cellStyle name="Standard 257 2 4 5 2 2 3 3 2" xfId="43698" xr:uid="{00000000-0005-0000-0000-00002E3E0000}"/>
    <cellStyle name="Standard 257 2 4 5 2 2 3 4" xfId="32669" xr:uid="{00000000-0005-0000-0000-00002F3E0000}"/>
    <cellStyle name="Standard 257 2 4 5 2 2 4" xfId="9136" xr:uid="{00000000-0005-0000-0000-0000303E0000}"/>
    <cellStyle name="Standard 257 2 4 5 2 2 4 2" xfId="22372" xr:uid="{00000000-0005-0000-0000-0000313E0000}"/>
    <cellStyle name="Standard 257 2 4 5 2 2 4 2 2" xfId="48844" xr:uid="{00000000-0005-0000-0000-0000323E0000}"/>
    <cellStyle name="Standard 257 2 4 5 2 2 4 3" xfId="35608" xr:uid="{00000000-0005-0000-0000-0000333E0000}"/>
    <cellStyle name="Standard 257 2 4 5 2 2 5" xfId="15755" xr:uid="{00000000-0005-0000-0000-0000343E0000}"/>
    <cellStyle name="Standard 257 2 4 5 2 2 5 2" xfId="42227" xr:uid="{00000000-0005-0000-0000-0000353E0000}"/>
    <cellStyle name="Standard 257 2 4 5 2 2 6" xfId="28257" xr:uid="{00000000-0005-0000-0000-0000363E0000}"/>
    <cellStyle name="Standard 257 2 4 5 2 3" xfId="2519" xr:uid="{00000000-0005-0000-0000-0000373E0000}"/>
    <cellStyle name="Standard 257 2 4 5 2 3 2" xfId="3990" xr:uid="{00000000-0005-0000-0000-0000383E0000}"/>
    <cellStyle name="Standard 257 2 4 5 2 3 2 2" xfId="12812" xr:uid="{00000000-0005-0000-0000-0000393E0000}"/>
    <cellStyle name="Standard 257 2 4 5 2 3 2 2 2" xfId="26048" xr:uid="{00000000-0005-0000-0000-00003A3E0000}"/>
    <cellStyle name="Standard 257 2 4 5 2 3 2 2 2 2" xfId="52520" xr:uid="{00000000-0005-0000-0000-00003B3E0000}"/>
    <cellStyle name="Standard 257 2 4 5 2 3 2 2 3" xfId="39284" xr:uid="{00000000-0005-0000-0000-00003C3E0000}"/>
    <cellStyle name="Standard 257 2 4 5 2 3 2 3" xfId="19431" xr:uid="{00000000-0005-0000-0000-00003D3E0000}"/>
    <cellStyle name="Standard 257 2 4 5 2 3 2 3 2" xfId="45903" xr:uid="{00000000-0005-0000-0000-00003E3E0000}"/>
    <cellStyle name="Standard 257 2 4 5 2 3 2 4" xfId="30462" xr:uid="{00000000-0005-0000-0000-00003F3E0000}"/>
    <cellStyle name="Standard 257 2 4 5 2 3 3" xfId="6932" xr:uid="{00000000-0005-0000-0000-0000403E0000}"/>
    <cellStyle name="Standard 257 2 4 5 2 3 3 2" xfId="11342" xr:uid="{00000000-0005-0000-0000-0000413E0000}"/>
    <cellStyle name="Standard 257 2 4 5 2 3 3 2 2" xfId="24578" xr:uid="{00000000-0005-0000-0000-0000423E0000}"/>
    <cellStyle name="Standard 257 2 4 5 2 3 3 2 2 2" xfId="51050" xr:uid="{00000000-0005-0000-0000-0000433E0000}"/>
    <cellStyle name="Standard 257 2 4 5 2 3 3 2 3" xfId="37814" xr:uid="{00000000-0005-0000-0000-0000443E0000}"/>
    <cellStyle name="Standard 257 2 4 5 2 3 3 3" xfId="17961" xr:uid="{00000000-0005-0000-0000-0000453E0000}"/>
    <cellStyle name="Standard 257 2 4 5 2 3 3 3 2" xfId="44433" xr:uid="{00000000-0005-0000-0000-0000463E0000}"/>
    <cellStyle name="Standard 257 2 4 5 2 3 3 4" xfId="33404" xr:uid="{00000000-0005-0000-0000-0000473E0000}"/>
    <cellStyle name="Standard 257 2 4 5 2 3 4" xfId="8400" xr:uid="{00000000-0005-0000-0000-0000483E0000}"/>
    <cellStyle name="Standard 257 2 4 5 2 3 4 2" xfId="21636" xr:uid="{00000000-0005-0000-0000-0000493E0000}"/>
    <cellStyle name="Standard 257 2 4 5 2 3 4 2 2" xfId="48108" xr:uid="{00000000-0005-0000-0000-00004A3E0000}"/>
    <cellStyle name="Standard 257 2 4 5 2 3 4 3" xfId="34872" xr:uid="{00000000-0005-0000-0000-00004B3E0000}"/>
    <cellStyle name="Standard 257 2 4 5 2 3 5" xfId="15019" xr:uid="{00000000-0005-0000-0000-00004C3E0000}"/>
    <cellStyle name="Standard 257 2 4 5 2 3 5 2" xfId="41491" xr:uid="{00000000-0005-0000-0000-00004D3E0000}"/>
    <cellStyle name="Standard 257 2 4 5 2 3 6" xfId="28992" xr:uid="{00000000-0005-0000-0000-00004E3E0000}"/>
    <cellStyle name="Standard 257 2 4 5 2 4" xfId="3256" xr:uid="{00000000-0005-0000-0000-00004F3E0000}"/>
    <cellStyle name="Standard 257 2 4 5 2 4 2" xfId="12078" xr:uid="{00000000-0005-0000-0000-0000503E0000}"/>
    <cellStyle name="Standard 257 2 4 5 2 4 2 2" xfId="25314" xr:uid="{00000000-0005-0000-0000-0000513E0000}"/>
    <cellStyle name="Standard 257 2 4 5 2 4 2 2 2" xfId="51786" xr:uid="{00000000-0005-0000-0000-0000523E0000}"/>
    <cellStyle name="Standard 257 2 4 5 2 4 2 3" xfId="38550" xr:uid="{00000000-0005-0000-0000-0000533E0000}"/>
    <cellStyle name="Standard 257 2 4 5 2 4 3" xfId="18697" xr:uid="{00000000-0005-0000-0000-0000543E0000}"/>
    <cellStyle name="Standard 257 2 4 5 2 4 3 2" xfId="45169" xr:uid="{00000000-0005-0000-0000-0000553E0000}"/>
    <cellStyle name="Standard 257 2 4 5 2 4 4" xfId="29728" xr:uid="{00000000-0005-0000-0000-0000563E0000}"/>
    <cellStyle name="Standard 257 2 4 5 2 5" xfId="5461" xr:uid="{00000000-0005-0000-0000-0000573E0000}"/>
    <cellStyle name="Standard 257 2 4 5 2 5 2" xfId="9871" xr:uid="{00000000-0005-0000-0000-0000583E0000}"/>
    <cellStyle name="Standard 257 2 4 5 2 5 2 2" xfId="23107" xr:uid="{00000000-0005-0000-0000-0000593E0000}"/>
    <cellStyle name="Standard 257 2 4 5 2 5 2 2 2" xfId="49579" xr:uid="{00000000-0005-0000-0000-00005A3E0000}"/>
    <cellStyle name="Standard 257 2 4 5 2 5 2 3" xfId="36343" xr:uid="{00000000-0005-0000-0000-00005B3E0000}"/>
    <cellStyle name="Standard 257 2 4 5 2 5 3" xfId="16490" xr:uid="{00000000-0005-0000-0000-00005C3E0000}"/>
    <cellStyle name="Standard 257 2 4 5 2 5 3 2" xfId="42962" xr:uid="{00000000-0005-0000-0000-00005D3E0000}"/>
    <cellStyle name="Standard 257 2 4 5 2 5 4" xfId="31933" xr:uid="{00000000-0005-0000-0000-00005E3E0000}"/>
    <cellStyle name="Standard 257 2 4 5 2 6" xfId="7666" xr:uid="{00000000-0005-0000-0000-00005F3E0000}"/>
    <cellStyle name="Standard 257 2 4 5 2 6 2" xfId="20902" xr:uid="{00000000-0005-0000-0000-0000603E0000}"/>
    <cellStyle name="Standard 257 2 4 5 2 6 2 2" xfId="47374" xr:uid="{00000000-0005-0000-0000-0000613E0000}"/>
    <cellStyle name="Standard 257 2 4 5 2 6 3" xfId="34138" xr:uid="{00000000-0005-0000-0000-0000623E0000}"/>
    <cellStyle name="Standard 257 2 4 5 2 7" xfId="14285" xr:uid="{00000000-0005-0000-0000-0000633E0000}"/>
    <cellStyle name="Standard 257 2 4 5 2 7 2" xfId="40757" xr:uid="{00000000-0005-0000-0000-0000643E0000}"/>
    <cellStyle name="Standard 257 2 4 5 2 8" xfId="27521" xr:uid="{00000000-0005-0000-0000-0000653E0000}"/>
    <cellStyle name="Standard 257 2 4 5 3" xfId="1417" xr:uid="{00000000-0005-0000-0000-0000663E0000}"/>
    <cellStyle name="Standard 257 2 4 5 3 2" xfId="4360" xr:uid="{00000000-0005-0000-0000-0000673E0000}"/>
    <cellStyle name="Standard 257 2 4 5 3 2 2" xfId="13182" xr:uid="{00000000-0005-0000-0000-0000683E0000}"/>
    <cellStyle name="Standard 257 2 4 5 3 2 2 2" xfId="26418" xr:uid="{00000000-0005-0000-0000-0000693E0000}"/>
    <cellStyle name="Standard 257 2 4 5 3 2 2 2 2" xfId="52890" xr:uid="{00000000-0005-0000-0000-00006A3E0000}"/>
    <cellStyle name="Standard 257 2 4 5 3 2 2 3" xfId="39654" xr:uid="{00000000-0005-0000-0000-00006B3E0000}"/>
    <cellStyle name="Standard 257 2 4 5 3 2 3" xfId="19801" xr:uid="{00000000-0005-0000-0000-00006C3E0000}"/>
    <cellStyle name="Standard 257 2 4 5 3 2 3 2" xfId="46273" xr:uid="{00000000-0005-0000-0000-00006D3E0000}"/>
    <cellStyle name="Standard 257 2 4 5 3 2 4" xfId="30832" xr:uid="{00000000-0005-0000-0000-00006E3E0000}"/>
    <cellStyle name="Standard 257 2 4 5 3 3" xfId="5831" xr:uid="{00000000-0005-0000-0000-00006F3E0000}"/>
    <cellStyle name="Standard 257 2 4 5 3 3 2" xfId="10241" xr:uid="{00000000-0005-0000-0000-0000703E0000}"/>
    <cellStyle name="Standard 257 2 4 5 3 3 2 2" xfId="23477" xr:uid="{00000000-0005-0000-0000-0000713E0000}"/>
    <cellStyle name="Standard 257 2 4 5 3 3 2 2 2" xfId="49949" xr:uid="{00000000-0005-0000-0000-0000723E0000}"/>
    <cellStyle name="Standard 257 2 4 5 3 3 2 3" xfId="36713" xr:uid="{00000000-0005-0000-0000-0000733E0000}"/>
    <cellStyle name="Standard 257 2 4 5 3 3 3" xfId="16860" xr:uid="{00000000-0005-0000-0000-0000743E0000}"/>
    <cellStyle name="Standard 257 2 4 5 3 3 3 2" xfId="43332" xr:uid="{00000000-0005-0000-0000-0000753E0000}"/>
    <cellStyle name="Standard 257 2 4 5 3 3 4" xfId="32303" xr:uid="{00000000-0005-0000-0000-0000763E0000}"/>
    <cellStyle name="Standard 257 2 4 5 3 4" xfId="8770" xr:uid="{00000000-0005-0000-0000-0000773E0000}"/>
    <cellStyle name="Standard 257 2 4 5 3 4 2" xfId="22006" xr:uid="{00000000-0005-0000-0000-0000783E0000}"/>
    <cellStyle name="Standard 257 2 4 5 3 4 2 2" xfId="48478" xr:uid="{00000000-0005-0000-0000-0000793E0000}"/>
    <cellStyle name="Standard 257 2 4 5 3 4 3" xfId="35242" xr:uid="{00000000-0005-0000-0000-00007A3E0000}"/>
    <cellStyle name="Standard 257 2 4 5 3 5" xfId="15389" xr:uid="{00000000-0005-0000-0000-00007B3E0000}"/>
    <cellStyle name="Standard 257 2 4 5 3 5 2" xfId="41861" xr:uid="{00000000-0005-0000-0000-00007C3E0000}"/>
    <cellStyle name="Standard 257 2 4 5 3 6" xfId="27891" xr:uid="{00000000-0005-0000-0000-00007D3E0000}"/>
    <cellStyle name="Standard 257 2 4 5 4" xfId="2153" xr:uid="{00000000-0005-0000-0000-00007E3E0000}"/>
    <cellStyle name="Standard 257 2 4 5 4 2" xfId="3624" xr:uid="{00000000-0005-0000-0000-00007F3E0000}"/>
    <cellStyle name="Standard 257 2 4 5 4 2 2" xfId="12446" xr:uid="{00000000-0005-0000-0000-0000803E0000}"/>
    <cellStyle name="Standard 257 2 4 5 4 2 2 2" xfId="25682" xr:uid="{00000000-0005-0000-0000-0000813E0000}"/>
    <cellStyle name="Standard 257 2 4 5 4 2 2 2 2" xfId="52154" xr:uid="{00000000-0005-0000-0000-0000823E0000}"/>
    <cellStyle name="Standard 257 2 4 5 4 2 2 3" xfId="38918" xr:uid="{00000000-0005-0000-0000-0000833E0000}"/>
    <cellStyle name="Standard 257 2 4 5 4 2 3" xfId="19065" xr:uid="{00000000-0005-0000-0000-0000843E0000}"/>
    <cellStyle name="Standard 257 2 4 5 4 2 3 2" xfId="45537" xr:uid="{00000000-0005-0000-0000-0000853E0000}"/>
    <cellStyle name="Standard 257 2 4 5 4 2 4" xfId="30096" xr:uid="{00000000-0005-0000-0000-0000863E0000}"/>
    <cellStyle name="Standard 257 2 4 5 4 3" xfId="6566" xr:uid="{00000000-0005-0000-0000-0000873E0000}"/>
    <cellStyle name="Standard 257 2 4 5 4 3 2" xfId="10976" xr:uid="{00000000-0005-0000-0000-0000883E0000}"/>
    <cellStyle name="Standard 257 2 4 5 4 3 2 2" xfId="24212" xr:uid="{00000000-0005-0000-0000-0000893E0000}"/>
    <cellStyle name="Standard 257 2 4 5 4 3 2 2 2" xfId="50684" xr:uid="{00000000-0005-0000-0000-00008A3E0000}"/>
    <cellStyle name="Standard 257 2 4 5 4 3 2 3" xfId="37448" xr:uid="{00000000-0005-0000-0000-00008B3E0000}"/>
    <cellStyle name="Standard 257 2 4 5 4 3 3" xfId="17595" xr:uid="{00000000-0005-0000-0000-00008C3E0000}"/>
    <cellStyle name="Standard 257 2 4 5 4 3 3 2" xfId="44067" xr:uid="{00000000-0005-0000-0000-00008D3E0000}"/>
    <cellStyle name="Standard 257 2 4 5 4 3 4" xfId="33038" xr:uid="{00000000-0005-0000-0000-00008E3E0000}"/>
    <cellStyle name="Standard 257 2 4 5 4 4" xfId="8034" xr:uid="{00000000-0005-0000-0000-00008F3E0000}"/>
    <cellStyle name="Standard 257 2 4 5 4 4 2" xfId="21270" xr:uid="{00000000-0005-0000-0000-0000903E0000}"/>
    <cellStyle name="Standard 257 2 4 5 4 4 2 2" xfId="47742" xr:uid="{00000000-0005-0000-0000-0000913E0000}"/>
    <cellStyle name="Standard 257 2 4 5 4 4 3" xfId="34506" xr:uid="{00000000-0005-0000-0000-0000923E0000}"/>
    <cellStyle name="Standard 257 2 4 5 4 5" xfId="14653" xr:uid="{00000000-0005-0000-0000-0000933E0000}"/>
    <cellStyle name="Standard 257 2 4 5 4 5 2" xfId="41125" xr:uid="{00000000-0005-0000-0000-0000943E0000}"/>
    <cellStyle name="Standard 257 2 4 5 4 6" xfId="28626" xr:uid="{00000000-0005-0000-0000-0000953E0000}"/>
    <cellStyle name="Standard 257 2 4 5 5" xfId="2890" xr:uid="{00000000-0005-0000-0000-0000963E0000}"/>
    <cellStyle name="Standard 257 2 4 5 5 2" xfId="11712" xr:uid="{00000000-0005-0000-0000-0000973E0000}"/>
    <cellStyle name="Standard 257 2 4 5 5 2 2" xfId="24948" xr:uid="{00000000-0005-0000-0000-0000983E0000}"/>
    <cellStyle name="Standard 257 2 4 5 5 2 2 2" xfId="51420" xr:uid="{00000000-0005-0000-0000-0000993E0000}"/>
    <cellStyle name="Standard 257 2 4 5 5 2 3" xfId="38184" xr:uid="{00000000-0005-0000-0000-00009A3E0000}"/>
    <cellStyle name="Standard 257 2 4 5 5 3" xfId="18331" xr:uid="{00000000-0005-0000-0000-00009B3E0000}"/>
    <cellStyle name="Standard 257 2 4 5 5 3 2" xfId="44803" xr:uid="{00000000-0005-0000-0000-00009C3E0000}"/>
    <cellStyle name="Standard 257 2 4 5 5 4" xfId="29362" xr:uid="{00000000-0005-0000-0000-00009D3E0000}"/>
    <cellStyle name="Standard 257 2 4 5 6" xfId="5095" xr:uid="{00000000-0005-0000-0000-00009E3E0000}"/>
    <cellStyle name="Standard 257 2 4 5 6 2" xfId="9505" xr:uid="{00000000-0005-0000-0000-00009F3E0000}"/>
    <cellStyle name="Standard 257 2 4 5 6 2 2" xfId="22741" xr:uid="{00000000-0005-0000-0000-0000A03E0000}"/>
    <cellStyle name="Standard 257 2 4 5 6 2 2 2" xfId="49213" xr:uid="{00000000-0005-0000-0000-0000A13E0000}"/>
    <cellStyle name="Standard 257 2 4 5 6 2 3" xfId="35977" xr:uid="{00000000-0005-0000-0000-0000A23E0000}"/>
    <cellStyle name="Standard 257 2 4 5 6 3" xfId="16124" xr:uid="{00000000-0005-0000-0000-0000A33E0000}"/>
    <cellStyle name="Standard 257 2 4 5 6 3 2" xfId="42596" xr:uid="{00000000-0005-0000-0000-0000A43E0000}"/>
    <cellStyle name="Standard 257 2 4 5 6 4" xfId="31567" xr:uid="{00000000-0005-0000-0000-0000A53E0000}"/>
    <cellStyle name="Standard 257 2 4 5 7" xfId="7300" xr:uid="{00000000-0005-0000-0000-0000A63E0000}"/>
    <cellStyle name="Standard 257 2 4 5 7 2" xfId="20536" xr:uid="{00000000-0005-0000-0000-0000A73E0000}"/>
    <cellStyle name="Standard 257 2 4 5 7 2 2" xfId="47008" xr:uid="{00000000-0005-0000-0000-0000A83E0000}"/>
    <cellStyle name="Standard 257 2 4 5 7 3" xfId="33772" xr:uid="{00000000-0005-0000-0000-0000A93E0000}"/>
    <cellStyle name="Standard 257 2 4 5 8" xfId="13919" xr:uid="{00000000-0005-0000-0000-0000AA3E0000}"/>
    <cellStyle name="Standard 257 2 4 5 8 2" xfId="40391" xr:uid="{00000000-0005-0000-0000-0000AB3E0000}"/>
    <cellStyle name="Standard 257 2 4 5 9" xfId="27155" xr:uid="{00000000-0005-0000-0000-0000AC3E0000}"/>
    <cellStyle name="Standard 257 2 4 6" xfId="714" xr:uid="{00000000-0005-0000-0000-0000AD3E0000}"/>
    <cellStyle name="Standard 257 2 4 6 2" xfId="1464" xr:uid="{00000000-0005-0000-0000-0000AE3E0000}"/>
    <cellStyle name="Standard 257 2 4 6 2 2" xfId="4407" xr:uid="{00000000-0005-0000-0000-0000AF3E0000}"/>
    <cellStyle name="Standard 257 2 4 6 2 2 2" xfId="13229" xr:uid="{00000000-0005-0000-0000-0000B03E0000}"/>
    <cellStyle name="Standard 257 2 4 6 2 2 2 2" xfId="26465" xr:uid="{00000000-0005-0000-0000-0000B13E0000}"/>
    <cellStyle name="Standard 257 2 4 6 2 2 2 2 2" xfId="52937" xr:uid="{00000000-0005-0000-0000-0000B23E0000}"/>
    <cellStyle name="Standard 257 2 4 6 2 2 2 3" xfId="39701" xr:uid="{00000000-0005-0000-0000-0000B33E0000}"/>
    <cellStyle name="Standard 257 2 4 6 2 2 3" xfId="19848" xr:uid="{00000000-0005-0000-0000-0000B43E0000}"/>
    <cellStyle name="Standard 257 2 4 6 2 2 3 2" xfId="46320" xr:uid="{00000000-0005-0000-0000-0000B53E0000}"/>
    <cellStyle name="Standard 257 2 4 6 2 2 4" xfId="30879" xr:uid="{00000000-0005-0000-0000-0000B63E0000}"/>
    <cellStyle name="Standard 257 2 4 6 2 3" xfId="5878" xr:uid="{00000000-0005-0000-0000-0000B73E0000}"/>
    <cellStyle name="Standard 257 2 4 6 2 3 2" xfId="10288" xr:uid="{00000000-0005-0000-0000-0000B83E0000}"/>
    <cellStyle name="Standard 257 2 4 6 2 3 2 2" xfId="23524" xr:uid="{00000000-0005-0000-0000-0000B93E0000}"/>
    <cellStyle name="Standard 257 2 4 6 2 3 2 2 2" xfId="49996" xr:uid="{00000000-0005-0000-0000-0000BA3E0000}"/>
    <cellStyle name="Standard 257 2 4 6 2 3 2 3" xfId="36760" xr:uid="{00000000-0005-0000-0000-0000BB3E0000}"/>
    <cellStyle name="Standard 257 2 4 6 2 3 3" xfId="16907" xr:uid="{00000000-0005-0000-0000-0000BC3E0000}"/>
    <cellStyle name="Standard 257 2 4 6 2 3 3 2" xfId="43379" xr:uid="{00000000-0005-0000-0000-0000BD3E0000}"/>
    <cellStyle name="Standard 257 2 4 6 2 3 4" xfId="32350" xr:uid="{00000000-0005-0000-0000-0000BE3E0000}"/>
    <cellStyle name="Standard 257 2 4 6 2 4" xfId="8817" xr:uid="{00000000-0005-0000-0000-0000BF3E0000}"/>
    <cellStyle name="Standard 257 2 4 6 2 4 2" xfId="22053" xr:uid="{00000000-0005-0000-0000-0000C03E0000}"/>
    <cellStyle name="Standard 257 2 4 6 2 4 2 2" xfId="48525" xr:uid="{00000000-0005-0000-0000-0000C13E0000}"/>
    <cellStyle name="Standard 257 2 4 6 2 4 3" xfId="35289" xr:uid="{00000000-0005-0000-0000-0000C23E0000}"/>
    <cellStyle name="Standard 257 2 4 6 2 5" xfId="15436" xr:uid="{00000000-0005-0000-0000-0000C33E0000}"/>
    <cellStyle name="Standard 257 2 4 6 2 5 2" xfId="41908" xr:uid="{00000000-0005-0000-0000-0000C43E0000}"/>
    <cellStyle name="Standard 257 2 4 6 2 6" xfId="27938" xr:uid="{00000000-0005-0000-0000-0000C53E0000}"/>
    <cellStyle name="Standard 257 2 4 6 3" xfId="2200" xr:uid="{00000000-0005-0000-0000-0000C63E0000}"/>
    <cellStyle name="Standard 257 2 4 6 3 2" xfId="3671" xr:uid="{00000000-0005-0000-0000-0000C73E0000}"/>
    <cellStyle name="Standard 257 2 4 6 3 2 2" xfId="12493" xr:uid="{00000000-0005-0000-0000-0000C83E0000}"/>
    <cellStyle name="Standard 257 2 4 6 3 2 2 2" xfId="25729" xr:uid="{00000000-0005-0000-0000-0000C93E0000}"/>
    <cellStyle name="Standard 257 2 4 6 3 2 2 2 2" xfId="52201" xr:uid="{00000000-0005-0000-0000-0000CA3E0000}"/>
    <cellStyle name="Standard 257 2 4 6 3 2 2 3" xfId="38965" xr:uid="{00000000-0005-0000-0000-0000CB3E0000}"/>
    <cellStyle name="Standard 257 2 4 6 3 2 3" xfId="19112" xr:uid="{00000000-0005-0000-0000-0000CC3E0000}"/>
    <cellStyle name="Standard 257 2 4 6 3 2 3 2" xfId="45584" xr:uid="{00000000-0005-0000-0000-0000CD3E0000}"/>
    <cellStyle name="Standard 257 2 4 6 3 2 4" xfId="30143" xr:uid="{00000000-0005-0000-0000-0000CE3E0000}"/>
    <cellStyle name="Standard 257 2 4 6 3 3" xfId="6613" xr:uid="{00000000-0005-0000-0000-0000CF3E0000}"/>
    <cellStyle name="Standard 257 2 4 6 3 3 2" xfId="11023" xr:uid="{00000000-0005-0000-0000-0000D03E0000}"/>
    <cellStyle name="Standard 257 2 4 6 3 3 2 2" xfId="24259" xr:uid="{00000000-0005-0000-0000-0000D13E0000}"/>
    <cellStyle name="Standard 257 2 4 6 3 3 2 2 2" xfId="50731" xr:uid="{00000000-0005-0000-0000-0000D23E0000}"/>
    <cellStyle name="Standard 257 2 4 6 3 3 2 3" xfId="37495" xr:uid="{00000000-0005-0000-0000-0000D33E0000}"/>
    <cellStyle name="Standard 257 2 4 6 3 3 3" xfId="17642" xr:uid="{00000000-0005-0000-0000-0000D43E0000}"/>
    <cellStyle name="Standard 257 2 4 6 3 3 3 2" xfId="44114" xr:uid="{00000000-0005-0000-0000-0000D53E0000}"/>
    <cellStyle name="Standard 257 2 4 6 3 3 4" xfId="33085" xr:uid="{00000000-0005-0000-0000-0000D63E0000}"/>
    <cellStyle name="Standard 257 2 4 6 3 4" xfId="8081" xr:uid="{00000000-0005-0000-0000-0000D73E0000}"/>
    <cellStyle name="Standard 257 2 4 6 3 4 2" xfId="21317" xr:uid="{00000000-0005-0000-0000-0000D83E0000}"/>
    <cellStyle name="Standard 257 2 4 6 3 4 2 2" xfId="47789" xr:uid="{00000000-0005-0000-0000-0000D93E0000}"/>
    <cellStyle name="Standard 257 2 4 6 3 4 3" xfId="34553" xr:uid="{00000000-0005-0000-0000-0000DA3E0000}"/>
    <cellStyle name="Standard 257 2 4 6 3 5" xfId="14700" xr:uid="{00000000-0005-0000-0000-0000DB3E0000}"/>
    <cellStyle name="Standard 257 2 4 6 3 5 2" xfId="41172" xr:uid="{00000000-0005-0000-0000-0000DC3E0000}"/>
    <cellStyle name="Standard 257 2 4 6 3 6" xfId="28673" xr:uid="{00000000-0005-0000-0000-0000DD3E0000}"/>
    <cellStyle name="Standard 257 2 4 6 4" xfId="2937" xr:uid="{00000000-0005-0000-0000-0000DE3E0000}"/>
    <cellStyle name="Standard 257 2 4 6 4 2" xfId="11759" xr:uid="{00000000-0005-0000-0000-0000DF3E0000}"/>
    <cellStyle name="Standard 257 2 4 6 4 2 2" xfId="24995" xr:uid="{00000000-0005-0000-0000-0000E03E0000}"/>
    <cellStyle name="Standard 257 2 4 6 4 2 2 2" xfId="51467" xr:uid="{00000000-0005-0000-0000-0000E13E0000}"/>
    <cellStyle name="Standard 257 2 4 6 4 2 3" xfId="38231" xr:uid="{00000000-0005-0000-0000-0000E23E0000}"/>
    <cellStyle name="Standard 257 2 4 6 4 3" xfId="18378" xr:uid="{00000000-0005-0000-0000-0000E33E0000}"/>
    <cellStyle name="Standard 257 2 4 6 4 3 2" xfId="44850" xr:uid="{00000000-0005-0000-0000-0000E43E0000}"/>
    <cellStyle name="Standard 257 2 4 6 4 4" xfId="29409" xr:uid="{00000000-0005-0000-0000-0000E53E0000}"/>
    <cellStyle name="Standard 257 2 4 6 5" xfId="5142" xr:uid="{00000000-0005-0000-0000-0000E63E0000}"/>
    <cellStyle name="Standard 257 2 4 6 5 2" xfId="9552" xr:uid="{00000000-0005-0000-0000-0000E73E0000}"/>
    <cellStyle name="Standard 257 2 4 6 5 2 2" xfId="22788" xr:uid="{00000000-0005-0000-0000-0000E83E0000}"/>
    <cellStyle name="Standard 257 2 4 6 5 2 2 2" xfId="49260" xr:uid="{00000000-0005-0000-0000-0000E93E0000}"/>
    <cellStyle name="Standard 257 2 4 6 5 2 3" xfId="36024" xr:uid="{00000000-0005-0000-0000-0000EA3E0000}"/>
    <cellStyle name="Standard 257 2 4 6 5 3" xfId="16171" xr:uid="{00000000-0005-0000-0000-0000EB3E0000}"/>
    <cellStyle name="Standard 257 2 4 6 5 3 2" xfId="42643" xr:uid="{00000000-0005-0000-0000-0000EC3E0000}"/>
    <cellStyle name="Standard 257 2 4 6 5 4" xfId="31614" xr:uid="{00000000-0005-0000-0000-0000ED3E0000}"/>
    <cellStyle name="Standard 257 2 4 6 6" xfId="7347" xr:uid="{00000000-0005-0000-0000-0000EE3E0000}"/>
    <cellStyle name="Standard 257 2 4 6 6 2" xfId="20583" xr:uid="{00000000-0005-0000-0000-0000EF3E0000}"/>
    <cellStyle name="Standard 257 2 4 6 6 2 2" xfId="47055" xr:uid="{00000000-0005-0000-0000-0000F03E0000}"/>
    <cellStyle name="Standard 257 2 4 6 6 3" xfId="33819" xr:uid="{00000000-0005-0000-0000-0000F13E0000}"/>
    <cellStyle name="Standard 257 2 4 6 7" xfId="13966" xr:uid="{00000000-0005-0000-0000-0000F23E0000}"/>
    <cellStyle name="Standard 257 2 4 6 7 2" xfId="40438" xr:uid="{00000000-0005-0000-0000-0000F33E0000}"/>
    <cellStyle name="Standard 257 2 4 6 8" xfId="27202" xr:uid="{00000000-0005-0000-0000-0000F43E0000}"/>
    <cellStyle name="Standard 257 2 4 7" xfId="1098" xr:uid="{00000000-0005-0000-0000-0000F53E0000}"/>
    <cellStyle name="Standard 257 2 4 7 2" xfId="4041" xr:uid="{00000000-0005-0000-0000-0000F63E0000}"/>
    <cellStyle name="Standard 257 2 4 7 2 2" xfId="12863" xr:uid="{00000000-0005-0000-0000-0000F73E0000}"/>
    <cellStyle name="Standard 257 2 4 7 2 2 2" xfId="26099" xr:uid="{00000000-0005-0000-0000-0000F83E0000}"/>
    <cellStyle name="Standard 257 2 4 7 2 2 2 2" xfId="52571" xr:uid="{00000000-0005-0000-0000-0000F93E0000}"/>
    <cellStyle name="Standard 257 2 4 7 2 2 3" xfId="39335" xr:uid="{00000000-0005-0000-0000-0000FA3E0000}"/>
    <cellStyle name="Standard 257 2 4 7 2 3" xfId="19482" xr:uid="{00000000-0005-0000-0000-0000FB3E0000}"/>
    <cellStyle name="Standard 257 2 4 7 2 3 2" xfId="45954" xr:uid="{00000000-0005-0000-0000-0000FC3E0000}"/>
    <cellStyle name="Standard 257 2 4 7 2 4" xfId="30513" xr:uid="{00000000-0005-0000-0000-0000FD3E0000}"/>
    <cellStyle name="Standard 257 2 4 7 3" xfId="5512" xr:uid="{00000000-0005-0000-0000-0000FE3E0000}"/>
    <cellStyle name="Standard 257 2 4 7 3 2" xfId="9922" xr:uid="{00000000-0005-0000-0000-0000FF3E0000}"/>
    <cellStyle name="Standard 257 2 4 7 3 2 2" xfId="23158" xr:uid="{00000000-0005-0000-0000-0000003F0000}"/>
    <cellStyle name="Standard 257 2 4 7 3 2 2 2" xfId="49630" xr:uid="{00000000-0005-0000-0000-0000013F0000}"/>
    <cellStyle name="Standard 257 2 4 7 3 2 3" xfId="36394" xr:uid="{00000000-0005-0000-0000-0000023F0000}"/>
    <cellStyle name="Standard 257 2 4 7 3 3" xfId="16541" xr:uid="{00000000-0005-0000-0000-0000033F0000}"/>
    <cellStyle name="Standard 257 2 4 7 3 3 2" xfId="43013" xr:uid="{00000000-0005-0000-0000-0000043F0000}"/>
    <cellStyle name="Standard 257 2 4 7 3 4" xfId="31984" xr:uid="{00000000-0005-0000-0000-0000053F0000}"/>
    <cellStyle name="Standard 257 2 4 7 4" xfId="8451" xr:uid="{00000000-0005-0000-0000-0000063F0000}"/>
    <cellStyle name="Standard 257 2 4 7 4 2" xfId="21687" xr:uid="{00000000-0005-0000-0000-0000073F0000}"/>
    <cellStyle name="Standard 257 2 4 7 4 2 2" xfId="48159" xr:uid="{00000000-0005-0000-0000-0000083F0000}"/>
    <cellStyle name="Standard 257 2 4 7 4 3" xfId="34923" xr:uid="{00000000-0005-0000-0000-0000093F0000}"/>
    <cellStyle name="Standard 257 2 4 7 5" xfId="15070" xr:uid="{00000000-0005-0000-0000-00000A3F0000}"/>
    <cellStyle name="Standard 257 2 4 7 5 2" xfId="41542" xr:uid="{00000000-0005-0000-0000-00000B3F0000}"/>
    <cellStyle name="Standard 257 2 4 7 6" xfId="27572" xr:uid="{00000000-0005-0000-0000-00000C3F0000}"/>
    <cellStyle name="Standard 257 2 4 8" xfId="1834" xr:uid="{00000000-0005-0000-0000-00000D3F0000}"/>
    <cellStyle name="Standard 257 2 4 8 2" xfId="3305" xr:uid="{00000000-0005-0000-0000-00000E3F0000}"/>
    <cellStyle name="Standard 257 2 4 8 2 2" xfId="12127" xr:uid="{00000000-0005-0000-0000-00000F3F0000}"/>
    <cellStyle name="Standard 257 2 4 8 2 2 2" xfId="25363" xr:uid="{00000000-0005-0000-0000-0000103F0000}"/>
    <cellStyle name="Standard 257 2 4 8 2 2 2 2" xfId="51835" xr:uid="{00000000-0005-0000-0000-0000113F0000}"/>
    <cellStyle name="Standard 257 2 4 8 2 2 3" xfId="38599" xr:uid="{00000000-0005-0000-0000-0000123F0000}"/>
    <cellStyle name="Standard 257 2 4 8 2 3" xfId="18746" xr:uid="{00000000-0005-0000-0000-0000133F0000}"/>
    <cellStyle name="Standard 257 2 4 8 2 3 2" xfId="45218" xr:uid="{00000000-0005-0000-0000-0000143F0000}"/>
    <cellStyle name="Standard 257 2 4 8 2 4" xfId="29777" xr:uid="{00000000-0005-0000-0000-0000153F0000}"/>
    <cellStyle name="Standard 257 2 4 8 3" xfId="6247" xr:uid="{00000000-0005-0000-0000-0000163F0000}"/>
    <cellStyle name="Standard 257 2 4 8 3 2" xfId="10657" xr:uid="{00000000-0005-0000-0000-0000173F0000}"/>
    <cellStyle name="Standard 257 2 4 8 3 2 2" xfId="23893" xr:uid="{00000000-0005-0000-0000-0000183F0000}"/>
    <cellStyle name="Standard 257 2 4 8 3 2 2 2" xfId="50365" xr:uid="{00000000-0005-0000-0000-0000193F0000}"/>
    <cellStyle name="Standard 257 2 4 8 3 2 3" xfId="37129" xr:uid="{00000000-0005-0000-0000-00001A3F0000}"/>
    <cellStyle name="Standard 257 2 4 8 3 3" xfId="17276" xr:uid="{00000000-0005-0000-0000-00001B3F0000}"/>
    <cellStyle name="Standard 257 2 4 8 3 3 2" xfId="43748" xr:uid="{00000000-0005-0000-0000-00001C3F0000}"/>
    <cellStyle name="Standard 257 2 4 8 3 4" xfId="32719" xr:uid="{00000000-0005-0000-0000-00001D3F0000}"/>
    <cellStyle name="Standard 257 2 4 8 4" xfId="7715" xr:uid="{00000000-0005-0000-0000-00001E3F0000}"/>
    <cellStyle name="Standard 257 2 4 8 4 2" xfId="20951" xr:uid="{00000000-0005-0000-0000-00001F3F0000}"/>
    <cellStyle name="Standard 257 2 4 8 4 2 2" xfId="47423" xr:uid="{00000000-0005-0000-0000-0000203F0000}"/>
    <cellStyle name="Standard 257 2 4 8 4 3" xfId="34187" xr:uid="{00000000-0005-0000-0000-0000213F0000}"/>
    <cellStyle name="Standard 257 2 4 8 5" xfId="14334" xr:uid="{00000000-0005-0000-0000-0000223F0000}"/>
    <cellStyle name="Standard 257 2 4 8 5 2" xfId="40806" xr:uid="{00000000-0005-0000-0000-0000233F0000}"/>
    <cellStyle name="Standard 257 2 4 8 6" xfId="28307" xr:uid="{00000000-0005-0000-0000-0000243F0000}"/>
    <cellStyle name="Standard 257 2 4 9" xfId="2571" xr:uid="{00000000-0005-0000-0000-0000253F0000}"/>
    <cellStyle name="Standard 257 2 4 9 2" xfId="11393" xr:uid="{00000000-0005-0000-0000-0000263F0000}"/>
    <cellStyle name="Standard 257 2 4 9 2 2" xfId="24629" xr:uid="{00000000-0005-0000-0000-0000273F0000}"/>
    <cellStyle name="Standard 257 2 4 9 2 2 2" xfId="51101" xr:uid="{00000000-0005-0000-0000-0000283F0000}"/>
    <cellStyle name="Standard 257 2 4 9 2 3" xfId="37865" xr:uid="{00000000-0005-0000-0000-0000293F0000}"/>
    <cellStyle name="Standard 257 2 4 9 3" xfId="18012" xr:uid="{00000000-0005-0000-0000-00002A3F0000}"/>
    <cellStyle name="Standard 257 2 4 9 3 2" xfId="44484" xr:uid="{00000000-0005-0000-0000-00002B3F0000}"/>
    <cellStyle name="Standard 257 2 4 9 4" xfId="29043" xr:uid="{00000000-0005-0000-0000-00002C3F0000}"/>
    <cellStyle name="Standard 257 2 5" xfId="282" xr:uid="{00000000-0005-0000-0000-00002D3F0000}"/>
    <cellStyle name="Standard 257 2 5 10" xfId="4765" xr:uid="{00000000-0005-0000-0000-00002E3F0000}"/>
    <cellStyle name="Standard 257 2 5 10 2" xfId="9175" xr:uid="{00000000-0005-0000-0000-00002F3F0000}"/>
    <cellStyle name="Standard 257 2 5 10 2 2" xfId="22411" xr:uid="{00000000-0005-0000-0000-0000303F0000}"/>
    <cellStyle name="Standard 257 2 5 10 2 2 2" xfId="48883" xr:uid="{00000000-0005-0000-0000-0000313F0000}"/>
    <cellStyle name="Standard 257 2 5 10 2 3" xfId="35647" xr:uid="{00000000-0005-0000-0000-0000323F0000}"/>
    <cellStyle name="Standard 257 2 5 10 3" xfId="15794" xr:uid="{00000000-0005-0000-0000-0000333F0000}"/>
    <cellStyle name="Standard 257 2 5 10 3 2" xfId="42266" xr:uid="{00000000-0005-0000-0000-0000343F0000}"/>
    <cellStyle name="Standard 257 2 5 10 4" xfId="31237" xr:uid="{00000000-0005-0000-0000-0000353F0000}"/>
    <cellStyle name="Standard 257 2 5 11" xfId="6970" xr:uid="{00000000-0005-0000-0000-0000363F0000}"/>
    <cellStyle name="Standard 257 2 5 11 2" xfId="20206" xr:uid="{00000000-0005-0000-0000-0000373F0000}"/>
    <cellStyle name="Standard 257 2 5 11 2 2" xfId="46678" xr:uid="{00000000-0005-0000-0000-0000383F0000}"/>
    <cellStyle name="Standard 257 2 5 11 3" xfId="33442" xr:uid="{00000000-0005-0000-0000-0000393F0000}"/>
    <cellStyle name="Standard 257 2 5 12" xfId="13589" xr:uid="{00000000-0005-0000-0000-00003A3F0000}"/>
    <cellStyle name="Standard 257 2 5 12 2" xfId="40061" xr:uid="{00000000-0005-0000-0000-00003B3F0000}"/>
    <cellStyle name="Standard 257 2 5 13" xfId="26825" xr:uid="{00000000-0005-0000-0000-00003C3F0000}"/>
    <cellStyle name="Standard 257 2 5 2" xfId="343" xr:uid="{00000000-0005-0000-0000-00003D3F0000}"/>
    <cellStyle name="Standard 257 2 5 2 10" xfId="13629" xr:uid="{00000000-0005-0000-0000-00003E3F0000}"/>
    <cellStyle name="Standard 257 2 5 2 10 2" xfId="40101" xr:uid="{00000000-0005-0000-0000-00003F3F0000}"/>
    <cellStyle name="Standard 257 2 5 2 11" xfId="26865" xr:uid="{00000000-0005-0000-0000-0000403F0000}"/>
    <cellStyle name="Standard 257 2 5 2 2" xfId="431" xr:uid="{00000000-0005-0000-0000-0000413F0000}"/>
    <cellStyle name="Standard 257 2 5 2 2 10" xfId="26946" xr:uid="{00000000-0005-0000-0000-0000423F0000}"/>
    <cellStyle name="Standard 257 2 5 2 2 2" xfId="607" xr:uid="{00000000-0005-0000-0000-0000433F0000}"/>
    <cellStyle name="Standard 257 2 5 2 2 2 2" xfId="996" xr:uid="{00000000-0005-0000-0000-0000443F0000}"/>
    <cellStyle name="Standard 257 2 5 2 2 2 2 2" xfId="1745" xr:uid="{00000000-0005-0000-0000-0000453F0000}"/>
    <cellStyle name="Standard 257 2 5 2 2 2 2 2 2" xfId="4688" xr:uid="{00000000-0005-0000-0000-0000463F0000}"/>
    <cellStyle name="Standard 257 2 5 2 2 2 2 2 2 2" xfId="13510" xr:uid="{00000000-0005-0000-0000-0000473F0000}"/>
    <cellStyle name="Standard 257 2 5 2 2 2 2 2 2 2 2" xfId="26746" xr:uid="{00000000-0005-0000-0000-0000483F0000}"/>
    <cellStyle name="Standard 257 2 5 2 2 2 2 2 2 2 2 2" xfId="53218" xr:uid="{00000000-0005-0000-0000-0000493F0000}"/>
    <cellStyle name="Standard 257 2 5 2 2 2 2 2 2 2 3" xfId="39982" xr:uid="{00000000-0005-0000-0000-00004A3F0000}"/>
    <cellStyle name="Standard 257 2 5 2 2 2 2 2 2 3" xfId="20129" xr:uid="{00000000-0005-0000-0000-00004B3F0000}"/>
    <cellStyle name="Standard 257 2 5 2 2 2 2 2 2 3 2" xfId="46601" xr:uid="{00000000-0005-0000-0000-00004C3F0000}"/>
    <cellStyle name="Standard 257 2 5 2 2 2 2 2 2 4" xfId="31160" xr:uid="{00000000-0005-0000-0000-00004D3F0000}"/>
    <cellStyle name="Standard 257 2 5 2 2 2 2 2 3" xfId="6159" xr:uid="{00000000-0005-0000-0000-00004E3F0000}"/>
    <cellStyle name="Standard 257 2 5 2 2 2 2 2 3 2" xfId="10569" xr:uid="{00000000-0005-0000-0000-00004F3F0000}"/>
    <cellStyle name="Standard 257 2 5 2 2 2 2 2 3 2 2" xfId="23805" xr:uid="{00000000-0005-0000-0000-0000503F0000}"/>
    <cellStyle name="Standard 257 2 5 2 2 2 2 2 3 2 2 2" xfId="50277" xr:uid="{00000000-0005-0000-0000-0000513F0000}"/>
    <cellStyle name="Standard 257 2 5 2 2 2 2 2 3 2 3" xfId="37041" xr:uid="{00000000-0005-0000-0000-0000523F0000}"/>
    <cellStyle name="Standard 257 2 5 2 2 2 2 2 3 3" xfId="17188" xr:uid="{00000000-0005-0000-0000-0000533F0000}"/>
    <cellStyle name="Standard 257 2 5 2 2 2 2 2 3 3 2" xfId="43660" xr:uid="{00000000-0005-0000-0000-0000543F0000}"/>
    <cellStyle name="Standard 257 2 5 2 2 2 2 2 3 4" xfId="32631" xr:uid="{00000000-0005-0000-0000-0000553F0000}"/>
    <cellStyle name="Standard 257 2 5 2 2 2 2 2 4" xfId="9098" xr:uid="{00000000-0005-0000-0000-0000563F0000}"/>
    <cellStyle name="Standard 257 2 5 2 2 2 2 2 4 2" xfId="22334" xr:uid="{00000000-0005-0000-0000-0000573F0000}"/>
    <cellStyle name="Standard 257 2 5 2 2 2 2 2 4 2 2" xfId="48806" xr:uid="{00000000-0005-0000-0000-0000583F0000}"/>
    <cellStyle name="Standard 257 2 5 2 2 2 2 2 4 3" xfId="35570" xr:uid="{00000000-0005-0000-0000-0000593F0000}"/>
    <cellStyle name="Standard 257 2 5 2 2 2 2 2 5" xfId="15717" xr:uid="{00000000-0005-0000-0000-00005A3F0000}"/>
    <cellStyle name="Standard 257 2 5 2 2 2 2 2 5 2" xfId="42189" xr:uid="{00000000-0005-0000-0000-00005B3F0000}"/>
    <cellStyle name="Standard 257 2 5 2 2 2 2 2 6" xfId="28219" xr:uid="{00000000-0005-0000-0000-00005C3F0000}"/>
    <cellStyle name="Standard 257 2 5 2 2 2 2 3" xfId="2481" xr:uid="{00000000-0005-0000-0000-00005D3F0000}"/>
    <cellStyle name="Standard 257 2 5 2 2 2 2 3 2" xfId="3952" xr:uid="{00000000-0005-0000-0000-00005E3F0000}"/>
    <cellStyle name="Standard 257 2 5 2 2 2 2 3 2 2" xfId="12774" xr:uid="{00000000-0005-0000-0000-00005F3F0000}"/>
    <cellStyle name="Standard 257 2 5 2 2 2 2 3 2 2 2" xfId="26010" xr:uid="{00000000-0005-0000-0000-0000603F0000}"/>
    <cellStyle name="Standard 257 2 5 2 2 2 2 3 2 2 2 2" xfId="52482" xr:uid="{00000000-0005-0000-0000-0000613F0000}"/>
    <cellStyle name="Standard 257 2 5 2 2 2 2 3 2 2 3" xfId="39246" xr:uid="{00000000-0005-0000-0000-0000623F0000}"/>
    <cellStyle name="Standard 257 2 5 2 2 2 2 3 2 3" xfId="19393" xr:uid="{00000000-0005-0000-0000-0000633F0000}"/>
    <cellStyle name="Standard 257 2 5 2 2 2 2 3 2 3 2" xfId="45865" xr:uid="{00000000-0005-0000-0000-0000643F0000}"/>
    <cellStyle name="Standard 257 2 5 2 2 2 2 3 2 4" xfId="30424" xr:uid="{00000000-0005-0000-0000-0000653F0000}"/>
    <cellStyle name="Standard 257 2 5 2 2 2 2 3 3" xfId="6894" xr:uid="{00000000-0005-0000-0000-0000663F0000}"/>
    <cellStyle name="Standard 257 2 5 2 2 2 2 3 3 2" xfId="11304" xr:uid="{00000000-0005-0000-0000-0000673F0000}"/>
    <cellStyle name="Standard 257 2 5 2 2 2 2 3 3 2 2" xfId="24540" xr:uid="{00000000-0005-0000-0000-0000683F0000}"/>
    <cellStyle name="Standard 257 2 5 2 2 2 2 3 3 2 2 2" xfId="51012" xr:uid="{00000000-0005-0000-0000-0000693F0000}"/>
    <cellStyle name="Standard 257 2 5 2 2 2 2 3 3 2 3" xfId="37776" xr:uid="{00000000-0005-0000-0000-00006A3F0000}"/>
    <cellStyle name="Standard 257 2 5 2 2 2 2 3 3 3" xfId="17923" xr:uid="{00000000-0005-0000-0000-00006B3F0000}"/>
    <cellStyle name="Standard 257 2 5 2 2 2 2 3 3 3 2" xfId="44395" xr:uid="{00000000-0005-0000-0000-00006C3F0000}"/>
    <cellStyle name="Standard 257 2 5 2 2 2 2 3 3 4" xfId="33366" xr:uid="{00000000-0005-0000-0000-00006D3F0000}"/>
    <cellStyle name="Standard 257 2 5 2 2 2 2 3 4" xfId="8362" xr:uid="{00000000-0005-0000-0000-00006E3F0000}"/>
    <cellStyle name="Standard 257 2 5 2 2 2 2 3 4 2" xfId="21598" xr:uid="{00000000-0005-0000-0000-00006F3F0000}"/>
    <cellStyle name="Standard 257 2 5 2 2 2 2 3 4 2 2" xfId="48070" xr:uid="{00000000-0005-0000-0000-0000703F0000}"/>
    <cellStyle name="Standard 257 2 5 2 2 2 2 3 4 3" xfId="34834" xr:uid="{00000000-0005-0000-0000-0000713F0000}"/>
    <cellStyle name="Standard 257 2 5 2 2 2 2 3 5" xfId="14981" xr:uid="{00000000-0005-0000-0000-0000723F0000}"/>
    <cellStyle name="Standard 257 2 5 2 2 2 2 3 5 2" xfId="41453" xr:uid="{00000000-0005-0000-0000-0000733F0000}"/>
    <cellStyle name="Standard 257 2 5 2 2 2 2 3 6" xfId="28954" xr:uid="{00000000-0005-0000-0000-0000743F0000}"/>
    <cellStyle name="Standard 257 2 5 2 2 2 2 4" xfId="3218" xr:uid="{00000000-0005-0000-0000-0000753F0000}"/>
    <cellStyle name="Standard 257 2 5 2 2 2 2 4 2" xfId="12040" xr:uid="{00000000-0005-0000-0000-0000763F0000}"/>
    <cellStyle name="Standard 257 2 5 2 2 2 2 4 2 2" xfId="25276" xr:uid="{00000000-0005-0000-0000-0000773F0000}"/>
    <cellStyle name="Standard 257 2 5 2 2 2 2 4 2 2 2" xfId="51748" xr:uid="{00000000-0005-0000-0000-0000783F0000}"/>
    <cellStyle name="Standard 257 2 5 2 2 2 2 4 2 3" xfId="38512" xr:uid="{00000000-0005-0000-0000-0000793F0000}"/>
    <cellStyle name="Standard 257 2 5 2 2 2 2 4 3" xfId="18659" xr:uid="{00000000-0005-0000-0000-00007A3F0000}"/>
    <cellStyle name="Standard 257 2 5 2 2 2 2 4 3 2" xfId="45131" xr:uid="{00000000-0005-0000-0000-00007B3F0000}"/>
    <cellStyle name="Standard 257 2 5 2 2 2 2 4 4" xfId="29690" xr:uid="{00000000-0005-0000-0000-00007C3F0000}"/>
    <cellStyle name="Standard 257 2 5 2 2 2 2 5" xfId="5423" xr:uid="{00000000-0005-0000-0000-00007D3F0000}"/>
    <cellStyle name="Standard 257 2 5 2 2 2 2 5 2" xfId="9833" xr:uid="{00000000-0005-0000-0000-00007E3F0000}"/>
    <cellStyle name="Standard 257 2 5 2 2 2 2 5 2 2" xfId="23069" xr:uid="{00000000-0005-0000-0000-00007F3F0000}"/>
    <cellStyle name="Standard 257 2 5 2 2 2 2 5 2 2 2" xfId="49541" xr:uid="{00000000-0005-0000-0000-0000803F0000}"/>
    <cellStyle name="Standard 257 2 5 2 2 2 2 5 2 3" xfId="36305" xr:uid="{00000000-0005-0000-0000-0000813F0000}"/>
    <cellStyle name="Standard 257 2 5 2 2 2 2 5 3" xfId="16452" xr:uid="{00000000-0005-0000-0000-0000823F0000}"/>
    <cellStyle name="Standard 257 2 5 2 2 2 2 5 3 2" xfId="42924" xr:uid="{00000000-0005-0000-0000-0000833F0000}"/>
    <cellStyle name="Standard 257 2 5 2 2 2 2 5 4" xfId="31895" xr:uid="{00000000-0005-0000-0000-0000843F0000}"/>
    <cellStyle name="Standard 257 2 5 2 2 2 2 6" xfId="7628" xr:uid="{00000000-0005-0000-0000-0000853F0000}"/>
    <cellStyle name="Standard 257 2 5 2 2 2 2 6 2" xfId="20864" xr:uid="{00000000-0005-0000-0000-0000863F0000}"/>
    <cellStyle name="Standard 257 2 5 2 2 2 2 6 2 2" xfId="47336" xr:uid="{00000000-0005-0000-0000-0000873F0000}"/>
    <cellStyle name="Standard 257 2 5 2 2 2 2 6 3" xfId="34100" xr:uid="{00000000-0005-0000-0000-0000883F0000}"/>
    <cellStyle name="Standard 257 2 5 2 2 2 2 7" xfId="14247" xr:uid="{00000000-0005-0000-0000-0000893F0000}"/>
    <cellStyle name="Standard 257 2 5 2 2 2 2 7 2" xfId="40719" xr:uid="{00000000-0005-0000-0000-00008A3F0000}"/>
    <cellStyle name="Standard 257 2 5 2 2 2 2 8" xfId="27483" xr:uid="{00000000-0005-0000-0000-00008B3F0000}"/>
    <cellStyle name="Standard 257 2 5 2 2 2 3" xfId="1379" xr:uid="{00000000-0005-0000-0000-00008C3F0000}"/>
    <cellStyle name="Standard 257 2 5 2 2 2 3 2" xfId="4322" xr:uid="{00000000-0005-0000-0000-00008D3F0000}"/>
    <cellStyle name="Standard 257 2 5 2 2 2 3 2 2" xfId="13144" xr:uid="{00000000-0005-0000-0000-00008E3F0000}"/>
    <cellStyle name="Standard 257 2 5 2 2 2 3 2 2 2" xfId="26380" xr:uid="{00000000-0005-0000-0000-00008F3F0000}"/>
    <cellStyle name="Standard 257 2 5 2 2 2 3 2 2 2 2" xfId="52852" xr:uid="{00000000-0005-0000-0000-0000903F0000}"/>
    <cellStyle name="Standard 257 2 5 2 2 2 3 2 2 3" xfId="39616" xr:uid="{00000000-0005-0000-0000-0000913F0000}"/>
    <cellStyle name="Standard 257 2 5 2 2 2 3 2 3" xfId="19763" xr:uid="{00000000-0005-0000-0000-0000923F0000}"/>
    <cellStyle name="Standard 257 2 5 2 2 2 3 2 3 2" xfId="46235" xr:uid="{00000000-0005-0000-0000-0000933F0000}"/>
    <cellStyle name="Standard 257 2 5 2 2 2 3 2 4" xfId="30794" xr:uid="{00000000-0005-0000-0000-0000943F0000}"/>
    <cellStyle name="Standard 257 2 5 2 2 2 3 3" xfId="5793" xr:uid="{00000000-0005-0000-0000-0000953F0000}"/>
    <cellStyle name="Standard 257 2 5 2 2 2 3 3 2" xfId="10203" xr:uid="{00000000-0005-0000-0000-0000963F0000}"/>
    <cellStyle name="Standard 257 2 5 2 2 2 3 3 2 2" xfId="23439" xr:uid="{00000000-0005-0000-0000-0000973F0000}"/>
    <cellStyle name="Standard 257 2 5 2 2 2 3 3 2 2 2" xfId="49911" xr:uid="{00000000-0005-0000-0000-0000983F0000}"/>
    <cellStyle name="Standard 257 2 5 2 2 2 3 3 2 3" xfId="36675" xr:uid="{00000000-0005-0000-0000-0000993F0000}"/>
    <cellStyle name="Standard 257 2 5 2 2 2 3 3 3" xfId="16822" xr:uid="{00000000-0005-0000-0000-00009A3F0000}"/>
    <cellStyle name="Standard 257 2 5 2 2 2 3 3 3 2" xfId="43294" xr:uid="{00000000-0005-0000-0000-00009B3F0000}"/>
    <cellStyle name="Standard 257 2 5 2 2 2 3 3 4" xfId="32265" xr:uid="{00000000-0005-0000-0000-00009C3F0000}"/>
    <cellStyle name="Standard 257 2 5 2 2 2 3 4" xfId="8732" xr:uid="{00000000-0005-0000-0000-00009D3F0000}"/>
    <cellStyle name="Standard 257 2 5 2 2 2 3 4 2" xfId="21968" xr:uid="{00000000-0005-0000-0000-00009E3F0000}"/>
    <cellStyle name="Standard 257 2 5 2 2 2 3 4 2 2" xfId="48440" xr:uid="{00000000-0005-0000-0000-00009F3F0000}"/>
    <cellStyle name="Standard 257 2 5 2 2 2 3 4 3" xfId="35204" xr:uid="{00000000-0005-0000-0000-0000A03F0000}"/>
    <cellStyle name="Standard 257 2 5 2 2 2 3 5" xfId="15351" xr:uid="{00000000-0005-0000-0000-0000A13F0000}"/>
    <cellStyle name="Standard 257 2 5 2 2 2 3 5 2" xfId="41823" xr:uid="{00000000-0005-0000-0000-0000A23F0000}"/>
    <cellStyle name="Standard 257 2 5 2 2 2 3 6" xfId="27853" xr:uid="{00000000-0005-0000-0000-0000A33F0000}"/>
    <cellStyle name="Standard 257 2 5 2 2 2 4" xfId="2115" xr:uid="{00000000-0005-0000-0000-0000A43F0000}"/>
    <cellStyle name="Standard 257 2 5 2 2 2 4 2" xfId="3586" xr:uid="{00000000-0005-0000-0000-0000A53F0000}"/>
    <cellStyle name="Standard 257 2 5 2 2 2 4 2 2" xfId="12408" xr:uid="{00000000-0005-0000-0000-0000A63F0000}"/>
    <cellStyle name="Standard 257 2 5 2 2 2 4 2 2 2" xfId="25644" xr:uid="{00000000-0005-0000-0000-0000A73F0000}"/>
    <cellStyle name="Standard 257 2 5 2 2 2 4 2 2 2 2" xfId="52116" xr:uid="{00000000-0005-0000-0000-0000A83F0000}"/>
    <cellStyle name="Standard 257 2 5 2 2 2 4 2 2 3" xfId="38880" xr:uid="{00000000-0005-0000-0000-0000A93F0000}"/>
    <cellStyle name="Standard 257 2 5 2 2 2 4 2 3" xfId="19027" xr:uid="{00000000-0005-0000-0000-0000AA3F0000}"/>
    <cellStyle name="Standard 257 2 5 2 2 2 4 2 3 2" xfId="45499" xr:uid="{00000000-0005-0000-0000-0000AB3F0000}"/>
    <cellStyle name="Standard 257 2 5 2 2 2 4 2 4" xfId="30058" xr:uid="{00000000-0005-0000-0000-0000AC3F0000}"/>
    <cellStyle name="Standard 257 2 5 2 2 2 4 3" xfId="6528" xr:uid="{00000000-0005-0000-0000-0000AD3F0000}"/>
    <cellStyle name="Standard 257 2 5 2 2 2 4 3 2" xfId="10938" xr:uid="{00000000-0005-0000-0000-0000AE3F0000}"/>
    <cellStyle name="Standard 257 2 5 2 2 2 4 3 2 2" xfId="24174" xr:uid="{00000000-0005-0000-0000-0000AF3F0000}"/>
    <cellStyle name="Standard 257 2 5 2 2 2 4 3 2 2 2" xfId="50646" xr:uid="{00000000-0005-0000-0000-0000B03F0000}"/>
    <cellStyle name="Standard 257 2 5 2 2 2 4 3 2 3" xfId="37410" xr:uid="{00000000-0005-0000-0000-0000B13F0000}"/>
    <cellStyle name="Standard 257 2 5 2 2 2 4 3 3" xfId="17557" xr:uid="{00000000-0005-0000-0000-0000B23F0000}"/>
    <cellStyle name="Standard 257 2 5 2 2 2 4 3 3 2" xfId="44029" xr:uid="{00000000-0005-0000-0000-0000B33F0000}"/>
    <cellStyle name="Standard 257 2 5 2 2 2 4 3 4" xfId="33000" xr:uid="{00000000-0005-0000-0000-0000B43F0000}"/>
    <cellStyle name="Standard 257 2 5 2 2 2 4 4" xfId="7996" xr:uid="{00000000-0005-0000-0000-0000B53F0000}"/>
    <cellStyle name="Standard 257 2 5 2 2 2 4 4 2" xfId="21232" xr:uid="{00000000-0005-0000-0000-0000B63F0000}"/>
    <cellStyle name="Standard 257 2 5 2 2 2 4 4 2 2" xfId="47704" xr:uid="{00000000-0005-0000-0000-0000B73F0000}"/>
    <cellStyle name="Standard 257 2 5 2 2 2 4 4 3" xfId="34468" xr:uid="{00000000-0005-0000-0000-0000B83F0000}"/>
    <cellStyle name="Standard 257 2 5 2 2 2 4 5" xfId="14615" xr:uid="{00000000-0005-0000-0000-0000B93F0000}"/>
    <cellStyle name="Standard 257 2 5 2 2 2 4 5 2" xfId="41087" xr:uid="{00000000-0005-0000-0000-0000BA3F0000}"/>
    <cellStyle name="Standard 257 2 5 2 2 2 4 6" xfId="28588" xr:uid="{00000000-0005-0000-0000-0000BB3F0000}"/>
    <cellStyle name="Standard 257 2 5 2 2 2 5" xfId="2852" xr:uid="{00000000-0005-0000-0000-0000BC3F0000}"/>
    <cellStyle name="Standard 257 2 5 2 2 2 5 2" xfId="11674" xr:uid="{00000000-0005-0000-0000-0000BD3F0000}"/>
    <cellStyle name="Standard 257 2 5 2 2 2 5 2 2" xfId="24910" xr:uid="{00000000-0005-0000-0000-0000BE3F0000}"/>
    <cellStyle name="Standard 257 2 5 2 2 2 5 2 2 2" xfId="51382" xr:uid="{00000000-0005-0000-0000-0000BF3F0000}"/>
    <cellStyle name="Standard 257 2 5 2 2 2 5 2 3" xfId="38146" xr:uid="{00000000-0005-0000-0000-0000C03F0000}"/>
    <cellStyle name="Standard 257 2 5 2 2 2 5 3" xfId="18293" xr:uid="{00000000-0005-0000-0000-0000C13F0000}"/>
    <cellStyle name="Standard 257 2 5 2 2 2 5 3 2" xfId="44765" xr:uid="{00000000-0005-0000-0000-0000C23F0000}"/>
    <cellStyle name="Standard 257 2 5 2 2 2 5 4" xfId="29324" xr:uid="{00000000-0005-0000-0000-0000C33F0000}"/>
    <cellStyle name="Standard 257 2 5 2 2 2 6" xfId="5057" xr:uid="{00000000-0005-0000-0000-0000C43F0000}"/>
    <cellStyle name="Standard 257 2 5 2 2 2 6 2" xfId="9467" xr:uid="{00000000-0005-0000-0000-0000C53F0000}"/>
    <cellStyle name="Standard 257 2 5 2 2 2 6 2 2" xfId="22703" xr:uid="{00000000-0005-0000-0000-0000C63F0000}"/>
    <cellStyle name="Standard 257 2 5 2 2 2 6 2 2 2" xfId="49175" xr:uid="{00000000-0005-0000-0000-0000C73F0000}"/>
    <cellStyle name="Standard 257 2 5 2 2 2 6 2 3" xfId="35939" xr:uid="{00000000-0005-0000-0000-0000C83F0000}"/>
    <cellStyle name="Standard 257 2 5 2 2 2 6 3" xfId="16086" xr:uid="{00000000-0005-0000-0000-0000C93F0000}"/>
    <cellStyle name="Standard 257 2 5 2 2 2 6 3 2" xfId="42558" xr:uid="{00000000-0005-0000-0000-0000CA3F0000}"/>
    <cellStyle name="Standard 257 2 5 2 2 2 6 4" xfId="31529" xr:uid="{00000000-0005-0000-0000-0000CB3F0000}"/>
    <cellStyle name="Standard 257 2 5 2 2 2 7" xfId="7262" xr:uid="{00000000-0005-0000-0000-0000CC3F0000}"/>
    <cellStyle name="Standard 257 2 5 2 2 2 7 2" xfId="20498" xr:uid="{00000000-0005-0000-0000-0000CD3F0000}"/>
    <cellStyle name="Standard 257 2 5 2 2 2 7 2 2" xfId="46970" xr:uid="{00000000-0005-0000-0000-0000CE3F0000}"/>
    <cellStyle name="Standard 257 2 5 2 2 2 7 3" xfId="33734" xr:uid="{00000000-0005-0000-0000-0000CF3F0000}"/>
    <cellStyle name="Standard 257 2 5 2 2 2 8" xfId="13881" xr:uid="{00000000-0005-0000-0000-0000D03F0000}"/>
    <cellStyle name="Standard 257 2 5 2 2 2 8 2" xfId="40353" xr:uid="{00000000-0005-0000-0000-0000D13F0000}"/>
    <cellStyle name="Standard 257 2 5 2 2 2 9" xfId="27117" xr:uid="{00000000-0005-0000-0000-0000D23F0000}"/>
    <cellStyle name="Standard 257 2 5 2 2 3" xfId="824" xr:uid="{00000000-0005-0000-0000-0000D33F0000}"/>
    <cellStyle name="Standard 257 2 5 2 2 3 2" xfId="1574" xr:uid="{00000000-0005-0000-0000-0000D43F0000}"/>
    <cellStyle name="Standard 257 2 5 2 2 3 2 2" xfId="4517" xr:uid="{00000000-0005-0000-0000-0000D53F0000}"/>
    <cellStyle name="Standard 257 2 5 2 2 3 2 2 2" xfId="13339" xr:uid="{00000000-0005-0000-0000-0000D63F0000}"/>
    <cellStyle name="Standard 257 2 5 2 2 3 2 2 2 2" xfId="26575" xr:uid="{00000000-0005-0000-0000-0000D73F0000}"/>
    <cellStyle name="Standard 257 2 5 2 2 3 2 2 2 2 2" xfId="53047" xr:uid="{00000000-0005-0000-0000-0000D83F0000}"/>
    <cellStyle name="Standard 257 2 5 2 2 3 2 2 2 3" xfId="39811" xr:uid="{00000000-0005-0000-0000-0000D93F0000}"/>
    <cellStyle name="Standard 257 2 5 2 2 3 2 2 3" xfId="19958" xr:uid="{00000000-0005-0000-0000-0000DA3F0000}"/>
    <cellStyle name="Standard 257 2 5 2 2 3 2 2 3 2" xfId="46430" xr:uid="{00000000-0005-0000-0000-0000DB3F0000}"/>
    <cellStyle name="Standard 257 2 5 2 2 3 2 2 4" xfId="30989" xr:uid="{00000000-0005-0000-0000-0000DC3F0000}"/>
    <cellStyle name="Standard 257 2 5 2 2 3 2 3" xfId="5988" xr:uid="{00000000-0005-0000-0000-0000DD3F0000}"/>
    <cellStyle name="Standard 257 2 5 2 2 3 2 3 2" xfId="10398" xr:uid="{00000000-0005-0000-0000-0000DE3F0000}"/>
    <cellStyle name="Standard 257 2 5 2 2 3 2 3 2 2" xfId="23634" xr:uid="{00000000-0005-0000-0000-0000DF3F0000}"/>
    <cellStyle name="Standard 257 2 5 2 2 3 2 3 2 2 2" xfId="50106" xr:uid="{00000000-0005-0000-0000-0000E03F0000}"/>
    <cellStyle name="Standard 257 2 5 2 2 3 2 3 2 3" xfId="36870" xr:uid="{00000000-0005-0000-0000-0000E13F0000}"/>
    <cellStyle name="Standard 257 2 5 2 2 3 2 3 3" xfId="17017" xr:uid="{00000000-0005-0000-0000-0000E23F0000}"/>
    <cellStyle name="Standard 257 2 5 2 2 3 2 3 3 2" xfId="43489" xr:uid="{00000000-0005-0000-0000-0000E33F0000}"/>
    <cellStyle name="Standard 257 2 5 2 2 3 2 3 4" xfId="32460" xr:uid="{00000000-0005-0000-0000-0000E43F0000}"/>
    <cellStyle name="Standard 257 2 5 2 2 3 2 4" xfId="8927" xr:uid="{00000000-0005-0000-0000-0000E53F0000}"/>
    <cellStyle name="Standard 257 2 5 2 2 3 2 4 2" xfId="22163" xr:uid="{00000000-0005-0000-0000-0000E63F0000}"/>
    <cellStyle name="Standard 257 2 5 2 2 3 2 4 2 2" xfId="48635" xr:uid="{00000000-0005-0000-0000-0000E73F0000}"/>
    <cellStyle name="Standard 257 2 5 2 2 3 2 4 3" xfId="35399" xr:uid="{00000000-0005-0000-0000-0000E83F0000}"/>
    <cellStyle name="Standard 257 2 5 2 2 3 2 5" xfId="15546" xr:uid="{00000000-0005-0000-0000-0000E93F0000}"/>
    <cellStyle name="Standard 257 2 5 2 2 3 2 5 2" xfId="42018" xr:uid="{00000000-0005-0000-0000-0000EA3F0000}"/>
    <cellStyle name="Standard 257 2 5 2 2 3 2 6" xfId="28048" xr:uid="{00000000-0005-0000-0000-0000EB3F0000}"/>
    <cellStyle name="Standard 257 2 5 2 2 3 3" xfId="2310" xr:uid="{00000000-0005-0000-0000-0000EC3F0000}"/>
    <cellStyle name="Standard 257 2 5 2 2 3 3 2" xfId="3781" xr:uid="{00000000-0005-0000-0000-0000ED3F0000}"/>
    <cellStyle name="Standard 257 2 5 2 2 3 3 2 2" xfId="12603" xr:uid="{00000000-0005-0000-0000-0000EE3F0000}"/>
    <cellStyle name="Standard 257 2 5 2 2 3 3 2 2 2" xfId="25839" xr:uid="{00000000-0005-0000-0000-0000EF3F0000}"/>
    <cellStyle name="Standard 257 2 5 2 2 3 3 2 2 2 2" xfId="52311" xr:uid="{00000000-0005-0000-0000-0000F03F0000}"/>
    <cellStyle name="Standard 257 2 5 2 2 3 3 2 2 3" xfId="39075" xr:uid="{00000000-0005-0000-0000-0000F13F0000}"/>
    <cellStyle name="Standard 257 2 5 2 2 3 3 2 3" xfId="19222" xr:uid="{00000000-0005-0000-0000-0000F23F0000}"/>
    <cellStyle name="Standard 257 2 5 2 2 3 3 2 3 2" xfId="45694" xr:uid="{00000000-0005-0000-0000-0000F33F0000}"/>
    <cellStyle name="Standard 257 2 5 2 2 3 3 2 4" xfId="30253" xr:uid="{00000000-0005-0000-0000-0000F43F0000}"/>
    <cellStyle name="Standard 257 2 5 2 2 3 3 3" xfId="6723" xr:uid="{00000000-0005-0000-0000-0000F53F0000}"/>
    <cellStyle name="Standard 257 2 5 2 2 3 3 3 2" xfId="11133" xr:uid="{00000000-0005-0000-0000-0000F63F0000}"/>
    <cellStyle name="Standard 257 2 5 2 2 3 3 3 2 2" xfId="24369" xr:uid="{00000000-0005-0000-0000-0000F73F0000}"/>
    <cellStyle name="Standard 257 2 5 2 2 3 3 3 2 2 2" xfId="50841" xr:uid="{00000000-0005-0000-0000-0000F83F0000}"/>
    <cellStyle name="Standard 257 2 5 2 2 3 3 3 2 3" xfId="37605" xr:uid="{00000000-0005-0000-0000-0000F93F0000}"/>
    <cellStyle name="Standard 257 2 5 2 2 3 3 3 3" xfId="17752" xr:uid="{00000000-0005-0000-0000-0000FA3F0000}"/>
    <cellStyle name="Standard 257 2 5 2 2 3 3 3 3 2" xfId="44224" xr:uid="{00000000-0005-0000-0000-0000FB3F0000}"/>
    <cellStyle name="Standard 257 2 5 2 2 3 3 3 4" xfId="33195" xr:uid="{00000000-0005-0000-0000-0000FC3F0000}"/>
    <cellStyle name="Standard 257 2 5 2 2 3 3 4" xfId="8191" xr:uid="{00000000-0005-0000-0000-0000FD3F0000}"/>
    <cellStyle name="Standard 257 2 5 2 2 3 3 4 2" xfId="21427" xr:uid="{00000000-0005-0000-0000-0000FE3F0000}"/>
    <cellStyle name="Standard 257 2 5 2 2 3 3 4 2 2" xfId="47899" xr:uid="{00000000-0005-0000-0000-0000FF3F0000}"/>
    <cellStyle name="Standard 257 2 5 2 2 3 3 4 3" xfId="34663" xr:uid="{00000000-0005-0000-0000-000000400000}"/>
    <cellStyle name="Standard 257 2 5 2 2 3 3 5" xfId="14810" xr:uid="{00000000-0005-0000-0000-000001400000}"/>
    <cellStyle name="Standard 257 2 5 2 2 3 3 5 2" xfId="41282" xr:uid="{00000000-0005-0000-0000-000002400000}"/>
    <cellStyle name="Standard 257 2 5 2 2 3 3 6" xfId="28783" xr:uid="{00000000-0005-0000-0000-000003400000}"/>
    <cellStyle name="Standard 257 2 5 2 2 3 4" xfId="3047" xr:uid="{00000000-0005-0000-0000-000004400000}"/>
    <cellStyle name="Standard 257 2 5 2 2 3 4 2" xfId="11869" xr:uid="{00000000-0005-0000-0000-000005400000}"/>
    <cellStyle name="Standard 257 2 5 2 2 3 4 2 2" xfId="25105" xr:uid="{00000000-0005-0000-0000-000006400000}"/>
    <cellStyle name="Standard 257 2 5 2 2 3 4 2 2 2" xfId="51577" xr:uid="{00000000-0005-0000-0000-000007400000}"/>
    <cellStyle name="Standard 257 2 5 2 2 3 4 2 3" xfId="38341" xr:uid="{00000000-0005-0000-0000-000008400000}"/>
    <cellStyle name="Standard 257 2 5 2 2 3 4 3" xfId="18488" xr:uid="{00000000-0005-0000-0000-000009400000}"/>
    <cellStyle name="Standard 257 2 5 2 2 3 4 3 2" xfId="44960" xr:uid="{00000000-0005-0000-0000-00000A400000}"/>
    <cellStyle name="Standard 257 2 5 2 2 3 4 4" xfId="29519" xr:uid="{00000000-0005-0000-0000-00000B400000}"/>
    <cellStyle name="Standard 257 2 5 2 2 3 5" xfId="5252" xr:uid="{00000000-0005-0000-0000-00000C400000}"/>
    <cellStyle name="Standard 257 2 5 2 2 3 5 2" xfId="9662" xr:uid="{00000000-0005-0000-0000-00000D400000}"/>
    <cellStyle name="Standard 257 2 5 2 2 3 5 2 2" xfId="22898" xr:uid="{00000000-0005-0000-0000-00000E400000}"/>
    <cellStyle name="Standard 257 2 5 2 2 3 5 2 2 2" xfId="49370" xr:uid="{00000000-0005-0000-0000-00000F400000}"/>
    <cellStyle name="Standard 257 2 5 2 2 3 5 2 3" xfId="36134" xr:uid="{00000000-0005-0000-0000-000010400000}"/>
    <cellStyle name="Standard 257 2 5 2 2 3 5 3" xfId="16281" xr:uid="{00000000-0005-0000-0000-000011400000}"/>
    <cellStyle name="Standard 257 2 5 2 2 3 5 3 2" xfId="42753" xr:uid="{00000000-0005-0000-0000-000012400000}"/>
    <cellStyle name="Standard 257 2 5 2 2 3 5 4" xfId="31724" xr:uid="{00000000-0005-0000-0000-000013400000}"/>
    <cellStyle name="Standard 257 2 5 2 2 3 6" xfId="7457" xr:uid="{00000000-0005-0000-0000-000014400000}"/>
    <cellStyle name="Standard 257 2 5 2 2 3 6 2" xfId="20693" xr:uid="{00000000-0005-0000-0000-000015400000}"/>
    <cellStyle name="Standard 257 2 5 2 2 3 6 2 2" xfId="47165" xr:uid="{00000000-0005-0000-0000-000016400000}"/>
    <cellStyle name="Standard 257 2 5 2 2 3 6 3" xfId="33929" xr:uid="{00000000-0005-0000-0000-000017400000}"/>
    <cellStyle name="Standard 257 2 5 2 2 3 7" xfId="14076" xr:uid="{00000000-0005-0000-0000-000018400000}"/>
    <cellStyle name="Standard 257 2 5 2 2 3 7 2" xfId="40548" xr:uid="{00000000-0005-0000-0000-000019400000}"/>
    <cellStyle name="Standard 257 2 5 2 2 3 8" xfId="27312" xr:uid="{00000000-0005-0000-0000-00001A400000}"/>
    <cellStyle name="Standard 257 2 5 2 2 4" xfId="1208" xr:uid="{00000000-0005-0000-0000-00001B400000}"/>
    <cellStyle name="Standard 257 2 5 2 2 4 2" xfId="4151" xr:uid="{00000000-0005-0000-0000-00001C400000}"/>
    <cellStyle name="Standard 257 2 5 2 2 4 2 2" xfId="12973" xr:uid="{00000000-0005-0000-0000-00001D400000}"/>
    <cellStyle name="Standard 257 2 5 2 2 4 2 2 2" xfId="26209" xr:uid="{00000000-0005-0000-0000-00001E400000}"/>
    <cellStyle name="Standard 257 2 5 2 2 4 2 2 2 2" xfId="52681" xr:uid="{00000000-0005-0000-0000-00001F400000}"/>
    <cellStyle name="Standard 257 2 5 2 2 4 2 2 3" xfId="39445" xr:uid="{00000000-0005-0000-0000-000020400000}"/>
    <cellStyle name="Standard 257 2 5 2 2 4 2 3" xfId="19592" xr:uid="{00000000-0005-0000-0000-000021400000}"/>
    <cellStyle name="Standard 257 2 5 2 2 4 2 3 2" xfId="46064" xr:uid="{00000000-0005-0000-0000-000022400000}"/>
    <cellStyle name="Standard 257 2 5 2 2 4 2 4" xfId="30623" xr:uid="{00000000-0005-0000-0000-000023400000}"/>
    <cellStyle name="Standard 257 2 5 2 2 4 3" xfId="5622" xr:uid="{00000000-0005-0000-0000-000024400000}"/>
    <cellStyle name="Standard 257 2 5 2 2 4 3 2" xfId="10032" xr:uid="{00000000-0005-0000-0000-000025400000}"/>
    <cellStyle name="Standard 257 2 5 2 2 4 3 2 2" xfId="23268" xr:uid="{00000000-0005-0000-0000-000026400000}"/>
    <cellStyle name="Standard 257 2 5 2 2 4 3 2 2 2" xfId="49740" xr:uid="{00000000-0005-0000-0000-000027400000}"/>
    <cellStyle name="Standard 257 2 5 2 2 4 3 2 3" xfId="36504" xr:uid="{00000000-0005-0000-0000-000028400000}"/>
    <cellStyle name="Standard 257 2 5 2 2 4 3 3" xfId="16651" xr:uid="{00000000-0005-0000-0000-000029400000}"/>
    <cellStyle name="Standard 257 2 5 2 2 4 3 3 2" xfId="43123" xr:uid="{00000000-0005-0000-0000-00002A400000}"/>
    <cellStyle name="Standard 257 2 5 2 2 4 3 4" xfId="32094" xr:uid="{00000000-0005-0000-0000-00002B400000}"/>
    <cellStyle name="Standard 257 2 5 2 2 4 4" xfId="8561" xr:uid="{00000000-0005-0000-0000-00002C400000}"/>
    <cellStyle name="Standard 257 2 5 2 2 4 4 2" xfId="21797" xr:uid="{00000000-0005-0000-0000-00002D400000}"/>
    <cellStyle name="Standard 257 2 5 2 2 4 4 2 2" xfId="48269" xr:uid="{00000000-0005-0000-0000-00002E400000}"/>
    <cellStyle name="Standard 257 2 5 2 2 4 4 3" xfId="35033" xr:uid="{00000000-0005-0000-0000-00002F400000}"/>
    <cellStyle name="Standard 257 2 5 2 2 4 5" xfId="15180" xr:uid="{00000000-0005-0000-0000-000030400000}"/>
    <cellStyle name="Standard 257 2 5 2 2 4 5 2" xfId="41652" xr:uid="{00000000-0005-0000-0000-000031400000}"/>
    <cellStyle name="Standard 257 2 5 2 2 4 6" xfId="27682" xr:uid="{00000000-0005-0000-0000-000032400000}"/>
    <cellStyle name="Standard 257 2 5 2 2 5" xfId="1944" xr:uid="{00000000-0005-0000-0000-000033400000}"/>
    <cellStyle name="Standard 257 2 5 2 2 5 2" xfId="3415" xr:uid="{00000000-0005-0000-0000-000034400000}"/>
    <cellStyle name="Standard 257 2 5 2 2 5 2 2" xfId="12237" xr:uid="{00000000-0005-0000-0000-000035400000}"/>
    <cellStyle name="Standard 257 2 5 2 2 5 2 2 2" xfId="25473" xr:uid="{00000000-0005-0000-0000-000036400000}"/>
    <cellStyle name="Standard 257 2 5 2 2 5 2 2 2 2" xfId="51945" xr:uid="{00000000-0005-0000-0000-000037400000}"/>
    <cellStyle name="Standard 257 2 5 2 2 5 2 2 3" xfId="38709" xr:uid="{00000000-0005-0000-0000-000038400000}"/>
    <cellStyle name="Standard 257 2 5 2 2 5 2 3" xfId="18856" xr:uid="{00000000-0005-0000-0000-000039400000}"/>
    <cellStyle name="Standard 257 2 5 2 2 5 2 3 2" xfId="45328" xr:uid="{00000000-0005-0000-0000-00003A400000}"/>
    <cellStyle name="Standard 257 2 5 2 2 5 2 4" xfId="29887" xr:uid="{00000000-0005-0000-0000-00003B400000}"/>
    <cellStyle name="Standard 257 2 5 2 2 5 3" xfId="6357" xr:uid="{00000000-0005-0000-0000-00003C400000}"/>
    <cellStyle name="Standard 257 2 5 2 2 5 3 2" xfId="10767" xr:uid="{00000000-0005-0000-0000-00003D400000}"/>
    <cellStyle name="Standard 257 2 5 2 2 5 3 2 2" xfId="24003" xr:uid="{00000000-0005-0000-0000-00003E400000}"/>
    <cellStyle name="Standard 257 2 5 2 2 5 3 2 2 2" xfId="50475" xr:uid="{00000000-0005-0000-0000-00003F400000}"/>
    <cellStyle name="Standard 257 2 5 2 2 5 3 2 3" xfId="37239" xr:uid="{00000000-0005-0000-0000-000040400000}"/>
    <cellStyle name="Standard 257 2 5 2 2 5 3 3" xfId="17386" xr:uid="{00000000-0005-0000-0000-000041400000}"/>
    <cellStyle name="Standard 257 2 5 2 2 5 3 3 2" xfId="43858" xr:uid="{00000000-0005-0000-0000-000042400000}"/>
    <cellStyle name="Standard 257 2 5 2 2 5 3 4" xfId="32829" xr:uid="{00000000-0005-0000-0000-000043400000}"/>
    <cellStyle name="Standard 257 2 5 2 2 5 4" xfId="7825" xr:uid="{00000000-0005-0000-0000-000044400000}"/>
    <cellStyle name="Standard 257 2 5 2 2 5 4 2" xfId="21061" xr:uid="{00000000-0005-0000-0000-000045400000}"/>
    <cellStyle name="Standard 257 2 5 2 2 5 4 2 2" xfId="47533" xr:uid="{00000000-0005-0000-0000-000046400000}"/>
    <cellStyle name="Standard 257 2 5 2 2 5 4 3" xfId="34297" xr:uid="{00000000-0005-0000-0000-000047400000}"/>
    <cellStyle name="Standard 257 2 5 2 2 5 5" xfId="14444" xr:uid="{00000000-0005-0000-0000-000048400000}"/>
    <cellStyle name="Standard 257 2 5 2 2 5 5 2" xfId="40916" xr:uid="{00000000-0005-0000-0000-000049400000}"/>
    <cellStyle name="Standard 257 2 5 2 2 5 6" xfId="28417" xr:uid="{00000000-0005-0000-0000-00004A400000}"/>
    <cellStyle name="Standard 257 2 5 2 2 6" xfId="2681" xr:uid="{00000000-0005-0000-0000-00004B400000}"/>
    <cellStyle name="Standard 257 2 5 2 2 6 2" xfId="11503" xr:uid="{00000000-0005-0000-0000-00004C400000}"/>
    <cellStyle name="Standard 257 2 5 2 2 6 2 2" xfId="24739" xr:uid="{00000000-0005-0000-0000-00004D400000}"/>
    <cellStyle name="Standard 257 2 5 2 2 6 2 2 2" xfId="51211" xr:uid="{00000000-0005-0000-0000-00004E400000}"/>
    <cellStyle name="Standard 257 2 5 2 2 6 2 3" xfId="37975" xr:uid="{00000000-0005-0000-0000-00004F400000}"/>
    <cellStyle name="Standard 257 2 5 2 2 6 3" xfId="18122" xr:uid="{00000000-0005-0000-0000-000050400000}"/>
    <cellStyle name="Standard 257 2 5 2 2 6 3 2" xfId="44594" xr:uid="{00000000-0005-0000-0000-000051400000}"/>
    <cellStyle name="Standard 257 2 5 2 2 6 4" xfId="29153" xr:uid="{00000000-0005-0000-0000-000052400000}"/>
    <cellStyle name="Standard 257 2 5 2 2 7" xfId="4886" xr:uid="{00000000-0005-0000-0000-000053400000}"/>
    <cellStyle name="Standard 257 2 5 2 2 7 2" xfId="9296" xr:uid="{00000000-0005-0000-0000-000054400000}"/>
    <cellStyle name="Standard 257 2 5 2 2 7 2 2" xfId="22532" xr:uid="{00000000-0005-0000-0000-000055400000}"/>
    <cellStyle name="Standard 257 2 5 2 2 7 2 2 2" xfId="49004" xr:uid="{00000000-0005-0000-0000-000056400000}"/>
    <cellStyle name="Standard 257 2 5 2 2 7 2 3" xfId="35768" xr:uid="{00000000-0005-0000-0000-000057400000}"/>
    <cellStyle name="Standard 257 2 5 2 2 7 3" xfId="15915" xr:uid="{00000000-0005-0000-0000-000058400000}"/>
    <cellStyle name="Standard 257 2 5 2 2 7 3 2" xfId="42387" xr:uid="{00000000-0005-0000-0000-000059400000}"/>
    <cellStyle name="Standard 257 2 5 2 2 7 4" xfId="31358" xr:uid="{00000000-0005-0000-0000-00005A400000}"/>
    <cellStyle name="Standard 257 2 5 2 2 8" xfId="7091" xr:uid="{00000000-0005-0000-0000-00005B400000}"/>
    <cellStyle name="Standard 257 2 5 2 2 8 2" xfId="20327" xr:uid="{00000000-0005-0000-0000-00005C400000}"/>
    <cellStyle name="Standard 257 2 5 2 2 8 2 2" xfId="46799" xr:uid="{00000000-0005-0000-0000-00005D400000}"/>
    <cellStyle name="Standard 257 2 5 2 2 8 3" xfId="33563" xr:uid="{00000000-0005-0000-0000-00005E400000}"/>
    <cellStyle name="Standard 257 2 5 2 2 9" xfId="13710" xr:uid="{00000000-0005-0000-0000-00005F400000}"/>
    <cellStyle name="Standard 257 2 5 2 2 9 2" xfId="40182" xr:uid="{00000000-0005-0000-0000-000060400000}"/>
    <cellStyle name="Standard 257 2 5 2 3" xfId="526" xr:uid="{00000000-0005-0000-0000-000061400000}"/>
    <cellStyle name="Standard 257 2 5 2 3 2" xfId="915" xr:uid="{00000000-0005-0000-0000-000062400000}"/>
    <cellStyle name="Standard 257 2 5 2 3 2 2" xfId="1664" xr:uid="{00000000-0005-0000-0000-000063400000}"/>
    <cellStyle name="Standard 257 2 5 2 3 2 2 2" xfId="4607" xr:uid="{00000000-0005-0000-0000-000064400000}"/>
    <cellStyle name="Standard 257 2 5 2 3 2 2 2 2" xfId="13429" xr:uid="{00000000-0005-0000-0000-000065400000}"/>
    <cellStyle name="Standard 257 2 5 2 3 2 2 2 2 2" xfId="26665" xr:uid="{00000000-0005-0000-0000-000066400000}"/>
    <cellStyle name="Standard 257 2 5 2 3 2 2 2 2 2 2" xfId="53137" xr:uid="{00000000-0005-0000-0000-000067400000}"/>
    <cellStyle name="Standard 257 2 5 2 3 2 2 2 2 3" xfId="39901" xr:uid="{00000000-0005-0000-0000-000068400000}"/>
    <cellStyle name="Standard 257 2 5 2 3 2 2 2 3" xfId="20048" xr:uid="{00000000-0005-0000-0000-000069400000}"/>
    <cellStyle name="Standard 257 2 5 2 3 2 2 2 3 2" xfId="46520" xr:uid="{00000000-0005-0000-0000-00006A400000}"/>
    <cellStyle name="Standard 257 2 5 2 3 2 2 2 4" xfId="31079" xr:uid="{00000000-0005-0000-0000-00006B400000}"/>
    <cellStyle name="Standard 257 2 5 2 3 2 2 3" xfId="6078" xr:uid="{00000000-0005-0000-0000-00006C400000}"/>
    <cellStyle name="Standard 257 2 5 2 3 2 2 3 2" xfId="10488" xr:uid="{00000000-0005-0000-0000-00006D400000}"/>
    <cellStyle name="Standard 257 2 5 2 3 2 2 3 2 2" xfId="23724" xr:uid="{00000000-0005-0000-0000-00006E400000}"/>
    <cellStyle name="Standard 257 2 5 2 3 2 2 3 2 2 2" xfId="50196" xr:uid="{00000000-0005-0000-0000-00006F400000}"/>
    <cellStyle name="Standard 257 2 5 2 3 2 2 3 2 3" xfId="36960" xr:uid="{00000000-0005-0000-0000-000070400000}"/>
    <cellStyle name="Standard 257 2 5 2 3 2 2 3 3" xfId="17107" xr:uid="{00000000-0005-0000-0000-000071400000}"/>
    <cellStyle name="Standard 257 2 5 2 3 2 2 3 3 2" xfId="43579" xr:uid="{00000000-0005-0000-0000-000072400000}"/>
    <cellStyle name="Standard 257 2 5 2 3 2 2 3 4" xfId="32550" xr:uid="{00000000-0005-0000-0000-000073400000}"/>
    <cellStyle name="Standard 257 2 5 2 3 2 2 4" xfId="9017" xr:uid="{00000000-0005-0000-0000-000074400000}"/>
    <cellStyle name="Standard 257 2 5 2 3 2 2 4 2" xfId="22253" xr:uid="{00000000-0005-0000-0000-000075400000}"/>
    <cellStyle name="Standard 257 2 5 2 3 2 2 4 2 2" xfId="48725" xr:uid="{00000000-0005-0000-0000-000076400000}"/>
    <cellStyle name="Standard 257 2 5 2 3 2 2 4 3" xfId="35489" xr:uid="{00000000-0005-0000-0000-000077400000}"/>
    <cellStyle name="Standard 257 2 5 2 3 2 2 5" xfId="15636" xr:uid="{00000000-0005-0000-0000-000078400000}"/>
    <cellStyle name="Standard 257 2 5 2 3 2 2 5 2" xfId="42108" xr:uid="{00000000-0005-0000-0000-000079400000}"/>
    <cellStyle name="Standard 257 2 5 2 3 2 2 6" xfId="28138" xr:uid="{00000000-0005-0000-0000-00007A400000}"/>
    <cellStyle name="Standard 257 2 5 2 3 2 3" xfId="2400" xr:uid="{00000000-0005-0000-0000-00007B400000}"/>
    <cellStyle name="Standard 257 2 5 2 3 2 3 2" xfId="3871" xr:uid="{00000000-0005-0000-0000-00007C400000}"/>
    <cellStyle name="Standard 257 2 5 2 3 2 3 2 2" xfId="12693" xr:uid="{00000000-0005-0000-0000-00007D400000}"/>
    <cellStyle name="Standard 257 2 5 2 3 2 3 2 2 2" xfId="25929" xr:uid="{00000000-0005-0000-0000-00007E400000}"/>
    <cellStyle name="Standard 257 2 5 2 3 2 3 2 2 2 2" xfId="52401" xr:uid="{00000000-0005-0000-0000-00007F400000}"/>
    <cellStyle name="Standard 257 2 5 2 3 2 3 2 2 3" xfId="39165" xr:uid="{00000000-0005-0000-0000-000080400000}"/>
    <cellStyle name="Standard 257 2 5 2 3 2 3 2 3" xfId="19312" xr:uid="{00000000-0005-0000-0000-000081400000}"/>
    <cellStyle name="Standard 257 2 5 2 3 2 3 2 3 2" xfId="45784" xr:uid="{00000000-0005-0000-0000-000082400000}"/>
    <cellStyle name="Standard 257 2 5 2 3 2 3 2 4" xfId="30343" xr:uid="{00000000-0005-0000-0000-000083400000}"/>
    <cellStyle name="Standard 257 2 5 2 3 2 3 3" xfId="6813" xr:uid="{00000000-0005-0000-0000-000084400000}"/>
    <cellStyle name="Standard 257 2 5 2 3 2 3 3 2" xfId="11223" xr:uid="{00000000-0005-0000-0000-000085400000}"/>
    <cellStyle name="Standard 257 2 5 2 3 2 3 3 2 2" xfId="24459" xr:uid="{00000000-0005-0000-0000-000086400000}"/>
    <cellStyle name="Standard 257 2 5 2 3 2 3 3 2 2 2" xfId="50931" xr:uid="{00000000-0005-0000-0000-000087400000}"/>
    <cellStyle name="Standard 257 2 5 2 3 2 3 3 2 3" xfId="37695" xr:uid="{00000000-0005-0000-0000-000088400000}"/>
    <cellStyle name="Standard 257 2 5 2 3 2 3 3 3" xfId="17842" xr:uid="{00000000-0005-0000-0000-000089400000}"/>
    <cellStyle name="Standard 257 2 5 2 3 2 3 3 3 2" xfId="44314" xr:uid="{00000000-0005-0000-0000-00008A400000}"/>
    <cellStyle name="Standard 257 2 5 2 3 2 3 3 4" xfId="33285" xr:uid="{00000000-0005-0000-0000-00008B400000}"/>
    <cellStyle name="Standard 257 2 5 2 3 2 3 4" xfId="8281" xr:uid="{00000000-0005-0000-0000-00008C400000}"/>
    <cellStyle name="Standard 257 2 5 2 3 2 3 4 2" xfId="21517" xr:uid="{00000000-0005-0000-0000-00008D400000}"/>
    <cellStyle name="Standard 257 2 5 2 3 2 3 4 2 2" xfId="47989" xr:uid="{00000000-0005-0000-0000-00008E400000}"/>
    <cellStyle name="Standard 257 2 5 2 3 2 3 4 3" xfId="34753" xr:uid="{00000000-0005-0000-0000-00008F400000}"/>
    <cellStyle name="Standard 257 2 5 2 3 2 3 5" xfId="14900" xr:uid="{00000000-0005-0000-0000-000090400000}"/>
    <cellStyle name="Standard 257 2 5 2 3 2 3 5 2" xfId="41372" xr:uid="{00000000-0005-0000-0000-000091400000}"/>
    <cellStyle name="Standard 257 2 5 2 3 2 3 6" xfId="28873" xr:uid="{00000000-0005-0000-0000-000092400000}"/>
    <cellStyle name="Standard 257 2 5 2 3 2 4" xfId="3137" xr:uid="{00000000-0005-0000-0000-000093400000}"/>
    <cellStyle name="Standard 257 2 5 2 3 2 4 2" xfId="11959" xr:uid="{00000000-0005-0000-0000-000094400000}"/>
    <cellStyle name="Standard 257 2 5 2 3 2 4 2 2" xfId="25195" xr:uid="{00000000-0005-0000-0000-000095400000}"/>
    <cellStyle name="Standard 257 2 5 2 3 2 4 2 2 2" xfId="51667" xr:uid="{00000000-0005-0000-0000-000096400000}"/>
    <cellStyle name="Standard 257 2 5 2 3 2 4 2 3" xfId="38431" xr:uid="{00000000-0005-0000-0000-000097400000}"/>
    <cellStyle name="Standard 257 2 5 2 3 2 4 3" xfId="18578" xr:uid="{00000000-0005-0000-0000-000098400000}"/>
    <cellStyle name="Standard 257 2 5 2 3 2 4 3 2" xfId="45050" xr:uid="{00000000-0005-0000-0000-000099400000}"/>
    <cellStyle name="Standard 257 2 5 2 3 2 4 4" xfId="29609" xr:uid="{00000000-0005-0000-0000-00009A400000}"/>
    <cellStyle name="Standard 257 2 5 2 3 2 5" xfId="5342" xr:uid="{00000000-0005-0000-0000-00009B400000}"/>
    <cellStyle name="Standard 257 2 5 2 3 2 5 2" xfId="9752" xr:uid="{00000000-0005-0000-0000-00009C400000}"/>
    <cellStyle name="Standard 257 2 5 2 3 2 5 2 2" xfId="22988" xr:uid="{00000000-0005-0000-0000-00009D400000}"/>
    <cellStyle name="Standard 257 2 5 2 3 2 5 2 2 2" xfId="49460" xr:uid="{00000000-0005-0000-0000-00009E400000}"/>
    <cellStyle name="Standard 257 2 5 2 3 2 5 2 3" xfId="36224" xr:uid="{00000000-0005-0000-0000-00009F400000}"/>
    <cellStyle name="Standard 257 2 5 2 3 2 5 3" xfId="16371" xr:uid="{00000000-0005-0000-0000-0000A0400000}"/>
    <cellStyle name="Standard 257 2 5 2 3 2 5 3 2" xfId="42843" xr:uid="{00000000-0005-0000-0000-0000A1400000}"/>
    <cellStyle name="Standard 257 2 5 2 3 2 5 4" xfId="31814" xr:uid="{00000000-0005-0000-0000-0000A2400000}"/>
    <cellStyle name="Standard 257 2 5 2 3 2 6" xfId="7547" xr:uid="{00000000-0005-0000-0000-0000A3400000}"/>
    <cellStyle name="Standard 257 2 5 2 3 2 6 2" xfId="20783" xr:uid="{00000000-0005-0000-0000-0000A4400000}"/>
    <cellStyle name="Standard 257 2 5 2 3 2 6 2 2" xfId="47255" xr:uid="{00000000-0005-0000-0000-0000A5400000}"/>
    <cellStyle name="Standard 257 2 5 2 3 2 6 3" xfId="34019" xr:uid="{00000000-0005-0000-0000-0000A6400000}"/>
    <cellStyle name="Standard 257 2 5 2 3 2 7" xfId="14166" xr:uid="{00000000-0005-0000-0000-0000A7400000}"/>
    <cellStyle name="Standard 257 2 5 2 3 2 7 2" xfId="40638" xr:uid="{00000000-0005-0000-0000-0000A8400000}"/>
    <cellStyle name="Standard 257 2 5 2 3 2 8" xfId="27402" xr:uid="{00000000-0005-0000-0000-0000A9400000}"/>
    <cellStyle name="Standard 257 2 5 2 3 3" xfId="1298" xr:uid="{00000000-0005-0000-0000-0000AA400000}"/>
    <cellStyle name="Standard 257 2 5 2 3 3 2" xfId="4241" xr:uid="{00000000-0005-0000-0000-0000AB400000}"/>
    <cellStyle name="Standard 257 2 5 2 3 3 2 2" xfId="13063" xr:uid="{00000000-0005-0000-0000-0000AC400000}"/>
    <cellStyle name="Standard 257 2 5 2 3 3 2 2 2" xfId="26299" xr:uid="{00000000-0005-0000-0000-0000AD400000}"/>
    <cellStyle name="Standard 257 2 5 2 3 3 2 2 2 2" xfId="52771" xr:uid="{00000000-0005-0000-0000-0000AE400000}"/>
    <cellStyle name="Standard 257 2 5 2 3 3 2 2 3" xfId="39535" xr:uid="{00000000-0005-0000-0000-0000AF400000}"/>
    <cellStyle name="Standard 257 2 5 2 3 3 2 3" xfId="19682" xr:uid="{00000000-0005-0000-0000-0000B0400000}"/>
    <cellStyle name="Standard 257 2 5 2 3 3 2 3 2" xfId="46154" xr:uid="{00000000-0005-0000-0000-0000B1400000}"/>
    <cellStyle name="Standard 257 2 5 2 3 3 2 4" xfId="30713" xr:uid="{00000000-0005-0000-0000-0000B2400000}"/>
    <cellStyle name="Standard 257 2 5 2 3 3 3" xfId="5712" xr:uid="{00000000-0005-0000-0000-0000B3400000}"/>
    <cellStyle name="Standard 257 2 5 2 3 3 3 2" xfId="10122" xr:uid="{00000000-0005-0000-0000-0000B4400000}"/>
    <cellStyle name="Standard 257 2 5 2 3 3 3 2 2" xfId="23358" xr:uid="{00000000-0005-0000-0000-0000B5400000}"/>
    <cellStyle name="Standard 257 2 5 2 3 3 3 2 2 2" xfId="49830" xr:uid="{00000000-0005-0000-0000-0000B6400000}"/>
    <cellStyle name="Standard 257 2 5 2 3 3 3 2 3" xfId="36594" xr:uid="{00000000-0005-0000-0000-0000B7400000}"/>
    <cellStyle name="Standard 257 2 5 2 3 3 3 3" xfId="16741" xr:uid="{00000000-0005-0000-0000-0000B8400000}"/>
    <cellStyle name="Standard 257 2 5 2 3 3 3 3 2" xfId="43213" xr:uid="{00000000-0005-0000-0000-0000B9400000}"/>
    <cellStyle name="Standard 257 2 5 2 3 3 3 4" xfId="32184" xr:uid="{00000000-0005-0000-0000-0000BA400000}"/>
    <cellStyle name="Standard 257 2 5 2 3 3 4" xfId="8651" xr:uid="{00000000-0005-0000-0000-0000BB400000}"/>
    <cellStyle name="Standard 257 2 5 2 3 3 4 2" xfId="21887" xr:uid="{00000000-0005-0000-0000-0000BC400000}"/>
    <cellStyle name="Standard 257 2 5 2 3 3 4 2 2" xfId="48359" xr:uid="{00000000-0005-0000-0000-0000BD400000}"/>
    <cellStyle name="Standard 257 2 5 2 3 3 4 3" xfId="35123" xr:uid="{00000000-0005-0000-0000-0000BE400000}"/>
    <cellStyle name="Standard 257 2 5 2 3 3 5" xfId="15270" xr:uid="{00000000-0005-0000-0000-0000BF400000}"/>
    <cellStyle name="Standard 257 2 5 2 3 3 5 2" xfId="41742" xr:uid="{00000000-0005-0000-0000-0000C0400000}"/>
    <cellStyle name="Standard 257 2 5 2 3 3 6" xfId="27772" xr:uid="{00000000-0005-0000-0000-0000C1400000}"/>
    <cellStyle name="Standard 257 2 5 2 3 4" xfId="2034" xr:uid="{00000000-0005-0000-0000-0000C2400000}"/>
    <cellStyle name="Standard 257 2 5 2 3 4 2" xfId="3505" xr:uid="{00000000-0005-0000-0000-0000C3400000}"/>
    <cellStyle name="Standard 257 2 5 2 3 4 2 2" xfId="12327" xr:uid="{00000000-0005-0000-0000-0000C4400000}"/>
    <cellStyle name="Standard 257 2 5 2 3 4 2 2 2" xfId="25563" xr:uid="{00000000-0005-0000-0000-0000C5400000}"/>
    <cellStyle name="Standard 257 2 5 2 3 4 2 2 2 2" xfId="52035" xr:uid="{00000000-0005-0000-0000-0000C6400000}"/>
    <cellStyle name="Standard 257 2 5 2 3 4 2 2 3" xfId="38799" xr:uid="{00000000-0005-0000-0000-0000C7400000}"/>
    <cellStyle name="Standard 257 2 5 2 3 4 2 3" xfId="18946" xr:uid="{00000000-0005-0000-0000-0000C8400000}"/>
    <cellStyle name="Standard 257 2 5 2 3 4 2 3 2" xfId="45418" xr:uid="{00000000-0005-0000-0000-0000C9400000}"/>
    <cellStyle name="Standard 257 2 5 2 3 4 2 4" xfId="29977" xr:uid="{00000000-0005-0000-0000-0000CA400000}"/>
    <cellStyle name="Standard 257 2 5 2 3 4 3" xfId="6447" xr:uid="{00000000-0005-0000-0000-0000CB400000}"/>
    <cellStyle name="Standard 257 2 5 2 3 4 3 2" xfId="10857" xr:uid="{00000000-0005-0000-0000-0000CC400000}"/>
    <cellStyle name="Standard 257 2 5 2 3 4 3 2 2" xfId="24093" xr:uid="{00000000-0005-0000-0000-0000CD400000}"/>
    <cellStyle name="Standard 257 2 5 2 3 4 3 2 2 2" xfId="50565" xr:uid="{00000000-0005-0000-0000-0000CE400000}"/>
    <cellStyle name="Standard 257 2 5 2 3 4 3 2 3" xfId="37329" xr:uid="{00000000-0005-0000-0000-0000CF400000}"/>
    <cellStyle name="Standard 257 2 5 2 3 4 3 3" xfId="17476" xr:uid="{00000000-0005-0000-0000-0000D0400000}"/>
    <cellStyle name="Standard 257 2 5 2 3 4 3 3 2" xfId="43948" xr:uid="{00000000-0005-0000-0000-0000D1400000}"/>
    <cellStyle name="Standard 257 2 5 2 3 4 3 4" xfId="32919" xr:uid="{00000000-0005-0000-0000-0000D2400000}"/>
    <cellStyle name="Standard 257 2 5 2 3 4 4" xfId="7915" xr:uid="{00000000-0005-0000-0000-0000D3400000}"/>
    <cellStyle name="Standard 257 2 5 2 3 4 4 2" xfId="21151" xr:uid="{00000000-0005-0000-0000-0000D4400000}"/>
    <cellStyle name="Standard 257 2 5 2 3 4 4 2 2" xfId="47623" xr:uid="{00000000-0005-0000-0000-0000D5400000}"/>
    <cellStyle name="Standard 257 2 5 2 3 4 4 3" xfId="34387" xr:uid="{00000000-0005-0000-0000-0000D6400000}"/>
    <cellStyle name="Standard 257 2 5 2 3 4 5" xfId="14534" xr:uid="{00000000-0005-0000-0000-0000D7400000}"/>
    <cellStyle name="Standard 257 2 5 2 3 4 5 2" xfId="41006" xr:uid="{00000000-0005-0000-0000-0000D8400000}"/>
    <cellStyle name="Standard 257 2 5 2 3 4 6" xfId="28507" xr:uid="{00000000-0005-0000-0000-0000D9400000}"/>
    <cellStyle name="Standard 257 2 5 2 3 5" xfId="2771" xr:uid="{00000000-0005-0000-0000-0000DA400000}"/>
    <cellStyle name="Standard 257 2 5 2 3 5 2" xfId="11593" xr:uid="{00000000-0005-0000-0000-0000DB400000}"/>
    <cellStyle name="Standard 257 2 5 2 3 5 2 2" xfId="24829" xr:uid="{00000000-0005-0000-0000-0000DC400000}"/>
    <cellStyle name="Standard 257 2 5 2 3 5 2 2 2" xfId="51301" xr:uid="{00000000-0005-0000-0000-0000DD400000}"/>
    <cellStyle name="Standard 257 2 5 2 3 5 2 3" xfId="38065" xr:uid="{00000000-0005-0000-0000-0000DE400000}"/>
    <cellStyle name="Standard 257 2 5 2 3 5 3" xfId="18212" xr:uid="{00000000-0005-0000-0000-0000DF400000}"/>
    <cellStyle name="Standard 257 2 5 2 3 5 3 2" xfId="44684" xr:uid="{00000000-0005-0000-0000-0000E0400000}"/>
    <cellStyle name="Standard 257 2 5 2 3 5 4" xfId="29243" xr:uid="{00000000-0005-0000-0000-0000E1400000}"/>
    <cellStyle name="Standard 257 2 5 2 3 6" xfId="4976" xr:uid="{00000000-0005-0000-0000-0000E2400000}"/>
    <cellStyle name="Standard 257 2 5 2 3 6 2" xfId="9386" xr:uid="{00000000-0005-0000-0000-0000E3400000}"/>
    <cellStyle name="Standard 257 2 5 2 3 6 2 2" xfId="22622" xr:uid="{00000000-0005-0000-0000-0000E4400000}"/>
    <cellStyle name="Standard 257 2 5 2 3 6 2 2 2" xfId="49094" xr:uid="{00000000-0005-0000-0000-0000E5400000}"/>
    <cellStyle name="Standard 257 2 5 2 3 6 2 3" xfId="35858" xr:uid="{00000000-0005-0000-0000-0000E6400000}"/>
    <cellStyle name="Standard 257 2 5 2 3 6 3" xfId="16005" xr:uid="{00000000-0005-0000-0000-0000E7400000}"/>
    <cellStyle name="Standard 257 2 5 2 3 6 3 2" xfId="42477" xr:uid="{00000000-0005-0000-0000-0000E8400000}"/>
    <cellStyle name="Standard 257 2 5 2 3 6 4" xfId="31448" xr:uid="{00000000-0005-0000-0000-0000E9400000}"/>
    <cellStyle name="Standard 257 2 5 2 3 7" xfId="7181" xr:uid="{00000000-0005-0000-0000-0000EA400000}"/>
    <cellStyle name="Standard 257 2 5 2 3 7 2" xfId="20417" xr:uid="{00000000-0005-0000-0000-0000EB400000}"/>
    <cellStyle name="Standard 257 2 5 2 3 7 2 2" xfId="46889" xr:uid="{00000000-0005-0000-0000-0000EC400000}"/>
    <cellStyle name="Standard 257 2 5 2 3 7 3" xfId="33653" xr:uid="{00000000-0005-0000-0000-0000ED400000}"/>
    <cellStyle name="Standard 257 2 5 2 3 8" xfId="13800" xr:uid="{00000000-0005-0000-0000-0000EE400000}"/>
    <cellStyle name="Standard 257 2 5 2 3 8 2" xfId="40272" xr:uid="{00000000-0005-0000-0000-0000EF400000}"/>
    <cellStyle name="Standard 257 2 5 2 3 9" xfId="27036" xr:uid="{00000000-0005-0000-0000-0000F0400000}"/>
    <cellStyle name="Standard 257 2 5 2 4" xfId="743" xr:uid="{00000000-0005-0000-0000-0000F1400000}"/>
    <cellStyle name="Standard 257 2 5 2 4 2" xfId="1493" xr:uid="{00000000-0005-0000-0000-0000F2400000}"/>
    <cellStyle name="Standard 257 2 5 2 4 2 2" xfId="4436" xr:uid="{00000000-0005-0000-0000-0000F3400000}"/>
    <cellStyle name="Standard 257 2 5 2 4 2 2 2" xfId="13258" xr:uid="{00000000-0005-0000-0000-0000F4400000}"/>
    <cellStyle name="Standard 257 2 5 2 4 2 2 2 2" xfId="26494" xr:uid="{00000000-0005-0000-0000-0000F5400000}"/>
    <cellStyle name="Standard 257 2 5 2 4 2 2 2 2 2" xfId="52966" xr:uid="{00000000-0005-0000-0000-0000F6400000}"/>
    <cellStyle name="Standard 257 2 5 2 4 2 2 2 3" xfId="39730" xr:uid="{00000000-0005-0000-0000-0000F7400000}"/>
    <cellStyle name="Standard 257 2 5 2 4 2 2 3" xfId="19877" xr:uid="{00000000-0005-0000-0000-0000F8400000}"/>
    <cellStyle name="Standard 257 2 5 2 4 2 2 3 2" xfId="46349" xr:uid="{00000000-0005-0000-0000-0000F9400000}"/>
    <cellStyle name="Standard 257 2 5 2 4 2 2 4" xfId="30908" xr:uid="{00000000-0005-0000-0000-0000FA400000}"/>
    <cellStyle name="Standard 257 2 5 2 4 2 3" xfId="5907" xr:uid="{00000000-0005-0000-0000-0000FB400000}"/>
    <cellStyle name="Standard 257 2 5 2 4 2 3 2" xfId="10317" xr:uid="{00000000-0005-0000-0000-0000FC400000}"/>
    <cellStyle name="Standard 257 2 5 2 4 2 3 2 2" xfId="23553" xr:uid="{00000000-0005-0000-0000-0000FD400000}"/>
    <cellStyle name="Standard 257 2 5 2 4 2 3 2 2 2" xfId="50025" xr:uid="{00000000-0005-0000-0000-0000FE400000}"/>
    <cellStyle name="Standard 257 2 5 2 4 2 3 2 3" xfId="36789" xr:uid="{00000000-0005-0000-0000-0000FF400000}"/>
    <cellStyle name="Standard 257 2 5 2 4 2 3 3" xfId="16936" xr:uid="{00000000-0005-0000-0000-000000410000}"/>
    <cellStyle name="Standard 257 2 5 2 4 2 3 3 2" xfId="43408" xr:uid="{00000000-0005-0000-0000-000001410000}"/>
    <cellStyle name="Standard 257 2 5 2 4 2 3 4" xfId="32379" xr:uid="{00000000-0005-0000-0000-000002410000}"/>
    <cellStyle name="Standard 257 2 5 2 4 2 4" xfId="8846" xr:uid="{00000000-0005-0000-0000-000003410000}"/>
    <cellStyle name="Standard 257 2 5 2 4 2 4 2" xfId="22082" xr:uid="{00000000-0005-0000-0000-000004410000}"/>
    <cellStyle name="Standard 257 2 5 2 4 2 4 2 2" xfId="48554" xr:uid="{00000000-0005-0000-0000-000005410000}"/>
    <cellStyle name="Standard 257 2 5 2 4 2 4 3" xfId="35318" xr:uid="{00000000-0005-0000-0000-000006410000}"/>
    <cellStyle name="Standard 257 2 5 2 4 2 5" xfId="15465" xr:uid="{00000000-0005-0000-0000-000007410000}"/>
    <cellStyle name="Standard 257 2 5 2 4 2 5 2" xfId="41937" xr:uid="{00000000-0005-0000-0000-000008410000}"/>
    <cellStyle name="Standard 257 2 5 2 4 2 6" xfId="27967" xr:uid="{00000000-0005-0000-0000-000009410000}"/>
    <cellStyle name="Standard 257 2 5 2 4 3" xfId="2229" xr:uid="{00000000-0005-0000-0000-00000A410000}"/>
    <cellStyle name="Standard 257 2 5 2 4 3 2" xfId="3700" xr:uid="{00000000-0005-0000-0000-00000B410000}"/>
    <cellStyle name="Standard 257 2 5 2 4 3 2 2" xfId="12522" xr:uid="{00000000-0005-0000-0000-00000C410000}"/>
    <cellStyle name="Standard 257 2 5 2 4 3 2 2 2" xfId="25758" xr:uid="{00000000-0005-0000-0000-00000D410000}"/>
    <cellStyle name="Standard 257 2 5 2 4 3 2 2 2 2" xfId="52230" xr:uid="{00000000-0005-0000-0000-00000E410000}"/>
    <cellStyle name="Standard 257 2 5 2 4 3 2 2 3" xfId="38994" xr:uid="{00000000-0005-0000-0000-00000F410000}"/>
    <cellStyle name="Standard 257 2 5 2 4 3 2 3" xfId="19141" xr:uid="{00000000-0005-0000-0000-000010410000}"/>
    <cellStyle name="Standard 257 2 5 2 4 3 2 3 2" xfId="45613" xr:uid="{00000000-0005-0000-0000-000011410000}"/>
    <cellStyle name="Standard 257 2 5 2 4 3 2 4" xfId="30172" xr:uid="{00000000-0005-0000-0000-000012410000}"/>
    <cellStyle name="Standard 257 2 5 2 4 3 3" xfId="6642" xr:uid="{00000000-0005-0000-0000-000013410000}"/>
    <cellStyle name="Standard 257 2 5 2 4 3 3 2" xfId="11052" xr:uid="{00000000-0005-0000-0000-000014410000}"/>
    <cellStyle name="Standard 257 2 5 2 4 3 3 2 2" xfId="24288" xr:uid="{00000000-0005-0000-0000-000015410000}"/>
    <cellStyle name="Standard 257 2 5 2 4 3 3 2 2 2" xfId="50760" xr:uid="{00000000-0005-0000-0000-000016410000}"/>
    <cellStyle name="Standard 257 2 5 2 4 3 3 2 3" xfId="37524" xr:uid="{00000000-0005-0000-0000-000017410000}"/>
    <cellStyle name="Standard 257 2 5 2 4 3 3 3" xfId="17671" xr:uid="{00000000-0005-0000-0000-000018410000}"/>
    <cellStyle name="Standard 257 2 5 2 4 3 3 3 2" xfId="44143" xr:uid="{00000000-0005-0000-0000-000019410000}"/>
    <cellStyle name="Standard 257 2 5 2 4 3 3 4" xfId="33114" xr:uid="{00000000-0005-0000-0000-00001A410000}"/>
    <cellStyle name="Standard 257 2 5 2 4 3 4" xfId="8110" xr:uid="{00000000-0005-0000-0000-00001B410000}"/>
    <cellStyle name="Standard 257 2 5 2 4 3 4 2" xfId="21346" xr:uid="{00000000-0005-0000-0000-00001C410000}"/>
    <cellStyle name="Standard 257 2 5 2 4 3 4 2 2" xfId="47818" xr:uid="{00000000-0005-0000-0000-00001D410000}"/>
    <cellStyle name="Standard 257 2 5 2 4 3 4 3" xfId="34582" xr:uid="{00000000-0005-0000-0000-00001E410000}"/>
    <cellStyle name="Standard 257 2 5 2 4 3 5" xfId="14729" xr:uid="{00000000-0005-0000-0000-00001F410000}"/>
    <cellStyle name="Standard 257 2 5 2 4 3 5 2" xfId="41201" xr:uid="{00000000-0005-0000-0000-000020410000}"/>
    <cellStyle name="Standard 257 2 5 2 4 3 6" xfId="28702" xr:uid="{00000000-0005-0000-0000-000021410000}"/>
    <cellStyle name="Standard 257 2 5 2 4 4" xfId="2966" xr:uid="{00000000-0005-0000-0000-000022410000}"/>
    <cellStyle name="Standard 257 2 5 2 4 4 2" xfId="11788" xr:uid="{00000000-0005-0000-0000-000023410000}"/>
    <cellStyle name="Standard 257 2 5 2 4 4 2 2" xfId="25024" xr:uid="{00000000-0005-0000-0000-000024410000}"/>
    <cellStyle name="Standard 257 2 5 2 4 4 2 2 2" xfId="51496" xr:uid="{00000000-0005-0000-0000-000025410000}"/>
    <cellStyle name="Standard 257 2 5 2 4 4 2 3" xfId="38260" xr:uid="{00000000-0005-0000-0000-000026410000}"/>
    <cellStyle name="Standard 257 2 5 2 4 4 3" xfId="18407" xr:uid="{00000000-0005-0000-0000-000027410000}"/>
    <cellStyle name="Standard 257 2 5 2 4 4 3 2" xfId="44879" xr:uid="{00000000-0005-0000-0000-000028410000}"/>
    <cellStyle name="Standard 257 2 5 2 4 4 4" xfId="29438" xr:uid="{00000000-0005-0000-0000-000029410000}"/>
    <cellStyle name="Standard 257 2 5 2 4 5" xfId="5171" xr:uid="{00000000-0005-0000-0000-00002A410000}"/>
    <cellStyle name="Standard 257 2 5 2 4 5 2" xfId="9581" xr:uid="{00000000-0005-0000-0000-00002B410000}"/>
    <cellStyle name="Standard 257 2 5 2 4 5 2 2" xfId="22817" xr:uid="{00000000-0005-0000-0000-00002C410000}"/>
    <cellStyle name="Standard 257 2 5 2 4 5 2 2 2" xfId="49289" xr:uid="{00000000-0005-0000-0000-00002D410000}"/>
    <cellStyle name="Standard 257 2 5 2 4 5 2 3" xfId="36053" xr:uid="{00000000-0005-0000-0000-00002E410000}"/>
    <cellStyle name="Standard 257 2 5 2 4 5 3" xfId="16200" xr:uid="{00000000-0005-0000-0000-00002F410000}"/>
    <cellStyle name="Standard 257 2 5 2 4 5 3 2" xfId="42672" xr:uid="{00000000-0005-0000-0000-000030410000}"/>
    <cellStyle name="Standard 257 2 5 2 4 5 4" xfId="31643" xr:uid="{00000000-0005-0000-0000-000031410000}"/>
    <cellStyle name="Standard 257 2 5 2 4 6" xfId="7376" xr:uid="{00000000-0005-0000-0000-000032410000}"/>
    <cellStyle name="Standard 257 2 5 2 4 6 2" xfId="20612" xr:uid="{00000000-0005-0000-0000-000033410000}"/>
    <cellStyle name="Standard 257 2 5 2 4 6 2 2" xfId="47084" xr:uid="{00000000-0005-0000-0000-000034410000}"/>
    <cellStyle name="Standard 257 2 5 2 4 6 3" xfId="33848" xr:uid="{00000000-0005-0000-0000-000035410000}"/>
    <cellStyle name="Standard 257 2 5 2 4 7" xfId="13995" xr:uid="{00000000-0005-0000-0000-000036410000}"/>
    <cellStyle name="Standard 257 2 5 2 4 7 2" xfId="40467" xr:uid="{00000000-0005-0000-0000-000037410000}"/>
    <cellStyle name="Standard 257 2 5 2 4 8" xfId="27231" xr:uid="{00000000-0005-0000-0000-000038410000}"/>
    <cellStyle name="Standard 257 2 5 2 5" xfId="1127" xr:uid="{00000000-0005-0000-0000-000039410000}"/>
    <cellStyle name="Standard 257 2 5 2 5 2" xfId="4070" xr:uid="{00000000-0005-0000-0000-00003A410000}"/>
    <cellStyle name="Standard 257 2 5 2 5 2 2" xfId="12892" xr:uid="{00000000-0005-0000-0000-00003B410000}"/>
    <cellStyle name="Standard 257 2 5 2 5 2 2 2" xfId="26128" xr:uid="{00000000-0005-0000-0000-00003C410000}"/>
    <cellStyle name="Standard 257 2 5 2 5 2 2 2 2" xfId="52600" xr:uid="{00000000-0005-0000-0000-00003D410000}"/>
    <cellStyle name="Standard 257 2 5 2 5 2 2 3" xfId="39364" xr:uid="{00000000-0005-0000-0000-00003E410000}"/>
    <cellStyle name="Standard 257 2 5 2 5 2 3" xfId="19511" xr:uid="{00000000-0005-0000-0000-00003F410000}"/>
    <cellStyle name="Standard 257 2 5 2 5 2 3 2" xfId="45983" xr:uid="{00000000-0005-0000-0000-000040410000}"/>
    <cellStyle name="Standard 257 2 5 2 5 2 4" xfId="30542" xr:uid="{00000000-0005-0000-0000-000041410000}"/>
    <cellStyle name="Standard 257 2 5 2 5 3" xfId="5541" xr:uid="{00000000-0005-0000-0000-000042410000}"/>
    <cellStyle name="Standard 257 2 5 2 5 3 2" xfId="9951" xr:uid="{00000000-0005-0000-0000-000043410000}"/>
    <cellStyle name="Standard 257 2 5 2 5 3 2 2" xfId="23187" xr:uid="{00000000-0005-0000-0000-000044410000}"/>
    <cellStyle name="Standard 257 2 5 2 5 3 2 2 2" xfId="49659" xr:uid="{00000000-0005-0000-0000-000045410000}"/>
    <cellStyle name="Standard 257 2 5 2 5 3 2 3" xfId="36423" xr:uid="{00000000-0005-0000-0000-000046410000}"/>
    <cellStyle name="Standard 257 2 5 2 5 3 3" xfId="16570" xr:uid="{00000000-0005-0000-0000-000047410000}"/>
    <cellStyle name="Standard 257 2 5 2 5 3 3 2" xfId="43042" xr:uid="{00000000-0005-0000-0000-000048410000}"/>
    <cellStyle name="Standard 257 2 5 2 5 3 4" xfId="32013" xr:uid="{00000000-0005-0000-0000-000049410000}"/>
    <cellStyle name="Standard 257 2 5 2 5 4" xfId="8480" xr:uid="{00000000-0005-0000-0000-00004A410000}"/>
    <cellStyle name="Standard 257 2 5 2 5 4 2" xfId="21716" xr:uid="{00000000-0005-0000-0000-00004B410000}"/>
    <cellStyle name="Standard 257 2 5 2 5 4 2 2" xfId="48188" xr:uid="{00000000-0005-0000-0000-00004C410000}"/>
    <cellStyle name="Standard 257 2 5 2 5 4 3" xfId="34952" xr:uid="{00000000-0005-0000-0000-00004D410000}"/>
    <cellStyle name="Standard 257 2 5 2 5 5" xfId="15099" xr:uid="{00000000-0005-0000-0000-00004E410000}"/>
    <cellStyle name="Standard 257 2 5 2 5 5 2" xfId="41571" xr:uid="{00000000-0005-0000-0000-00004F410000}"/>
    <cellStyle name="Standard 257 2 5 2 5 6" xfId="27601" xr:uid="{00000000-0005-0000-0000-000050410000}"/>
    <cellStyle name="Standard 257 2 5 2 6" xfId="1863" xr:uid="{00000000-0005-0000-0000-000051410000}"/>
    <cellStyle name="Standard 257 2 5 2 6 2" xfId="3334" xr:uid="{00000000-0005-0000-0000-000052410000}"/>
    <cellStyle name="Standard 257 2 5 2 6 2 2" xfId="12156" xr:uid="{00000000-0005-0000-0000-000053410000}"/>
    <cellStyle name="Standard 257 2 5 2 6 2 2 2" xfId="25392" xr:uid="{00000000-0005-0000-0000-000054410000}"/>
    <cellStyle name="Standard 257 2 5 2 6 2 2 2 2" xfId="51864" xr:uid="{00000000-0005-0000-0000-000055410000}"/>
    <cellStyle name="Standard 257 2 5 2 6 2 2 3" xfId="38628" xr:uid="{00000000-0005-0000-0000-000056410000}"/>
    <cellStyle name="Standard 257 2 5 2 6 2 3" xfId="18775" xr:uid="{00000000-0005-0000-0000-000057410000}"/>
    <cellStyle name="Standard 257 2 5 2 6 2 3 2" xfId="45247" xr:uid="{00000000-0005-0000-0000-000058410000}"/>
    <cellStyle name="Standard 257 2 5 2 6 2 4" xfId="29806" xr:uid="{00000000-0005-0000-0000-000059410000}"/>
    <cellStyle name="Standard 257 2 5 2 6 3" xfId="6276" xr:uid="{00000000-0005-0000-0000-00005A410000}"/>
    <cellStyle name="Standard 257 2 5 2 6 3 2" xfId="10686" xr:uid="{00000000-0005-0000-0000-00005B410000}"/>
    <cellStyle name="Standard 257 2 5 2 6 3 2 2" xfId="23922" xr:uid="{00000000-0005-0000-0000-00005C410000}"/>
    <cellStyle name="Standard 257 2 5 2 6 3 2 2 2" xfId="50394" xr:uid="{00000000-0005-0000-0000-00005D410000}"/>
    <cellStyle name="Standard 257 2 5 2 6 3 2 3" xfId="37158" xr:uid="{00000000-0005-0000-0000-00005E410000}"/>
    <cellStyle name="Standard 257 2 5 2 6 3 3" xfId="17305" xr:uid="{00000000-0005-0000-0000-00005F410000}"/>
    <cellStyle name="Standard 257 2 5 2 6 3 3 2" xfId="43777" xr:uid="{00000000-0005-0000-0000-000060410000}"/>
    <cellStyle name="Standard 257 2 5 2 6 3 4" xfId="32748" xr:uid="{00000000-0005-0000-0000-000061410000}"/>
    <cellStyle name="Standard 257 2 5 2 6 4" xfId="7744" xr:uid="{00000000-0005-0000-0000-000062410000}"/>
    <cellStyle name="Standard 257 2 5 2 6 4 2" xfId="20980" xr:uid="{00000000-0005-0000-0000-000063410000}"/>
    <cellStyle name="Standard 257 2 5 2 6 4 2 2" xfId="47452" xr:uid="{00000000-0005-0000-0000-000064410000}"/>
    <cellStyle name="Standard 257 2 5 2 6 4 3" xfId="34216" xr:uid="{00000000-0005-0000-0000-000065410000}"/>
    <cellStyle name="Standard 257 2 5 2 6 5" xfId="14363" xr:uid="{00000000-0005-0000-0000-000066410000}"/>
    <cellStyle name="Standard 257 2 5 2 6 5 2" xfId="40835" xr:uid="{00000000-0005-0000-0000-000067410000}"/>
    <cellStyle name="Standard 257 2 5 2 6 6" xfId="28336" xr:uid="{00000000-0005-0000-0000-000068410000}"/>
    <cellStyle name="Standard 257 2 5 2 7" xfId="2600" xr:uid="{00000000-0005-0000-0000-000069410000}"/>
    <cellStyle name="Standard 257 2 5 2 7 2" xfId="11422" xr:uid="{00000000-0005-0000-0000-00006A410000}"/>
    <cellStyle name="Standard 257 2 5 2 7 2 2" xfId="24658" xr:uid="{00000000-0005-0000-0000-00006B410000}"/>
    <cellStyle name="Standard 257 2 5 2 7 2 2 2" xfId="51130" xr:uid="{00000000-0005-0000-0000-00006C410000}"/>
    <cellStyle name="Standard 257 2 5 2 7 2 3" xfId="37894" xr:uid="{00000000-0005-0000-0000-00006D410000}"/>
    <cellStyle name="Standard 257 2 5 2 7 3" xfId="18041" xr:uid="{00000000-0005-0000-0000-00006E410000}"/>
    <cellStyle name="Standard 257 2 5 2 7 3 2" xfId="44513" xr:uid="{00000000-0005-0000-0000-00006F410000}"/>
    <cellStyle name="Standard 257 2 5 2 7 4" xfId="29072" xr:uid="{00000000-0005-0000-0000-000070410000}"/>
    <cellStyle name="Standard 257 2 5 2 8" xfId="4805" xr:uid="{00000000-0005-0000-0000-000071410000}"/>
    <cellStyle name="Standard 257 2 5 2 8 2" xfId="9215" xr:uid="{00000000-0005-0000-0000-000072410000}"/>
    <cellStyle name="Standard 257 2 5 2 8 2 2" xfId="22451" xr:uid="{00000000-0005-0000-0000-000073410000}"/>
    <cellStyle name="Standard 257 2 5 2 8 2 2 2" xfId="48923" xr:uid="{00000000-0005-0000-0000-000074410000}"/>
    <cellStyle name="Standard 257 2 5 2 8 2 3" xfId="35687" xr:uid="{00000000-0005-0000-0000-000075410000}"/>
    <cellStyle name="Standard 257 2 5 2 8 3" xfId="15834" xr:uid="{00000000-0005-0000-0000-000076410000}"/>
    <cellStyle name="Standard 257 2 5 2 8 3 2" xfId="42306" xr:uid="{00000000-0005-0000-0000-000077410000}"/>
    <cellStyle name="Standard 257 2 5 2 8 4" xfId="31277" xr:uid="{00000000-0005-0000-0000-000078410000}"/>
    <cellStyle name="Standard 257 2 5 2 9" xfId="7010" xr:uid="{00000000-0005-0000-0000-000079410000}"/>
    <cellStyle name="Standard 257 2 5 2 9 2" xfId="20246" xr:uid="{00000000-0005-0000-0000-00007A410000}"/>
    <cellStyle name="Standard 257 2 5 2 9 2 2" xfId="46718" xr:uid="{00000000-0005-0000-0000-00007B410000}"/>
    <cellStyle name="Standard 257 2 5 2 9 3" xfId="33482" xr:uid="{00000000-0005-0000-0000-00007C410000}"/>
    <cellStyle name="Standard 257 2 5 3" xfId="391" xr:uid="{00000000-0005-0000-0000-00007D410000}"/>
    <cellStyle name="Standard 257 2 5 3 10" xfId="26906" xr:uid="{00000000-0005-0000-0000-00007E410000}"/>
    <cellStyle name="Standard 257 2 5 3 2" xfId="567" xr:uid="{00000000-0005-0000-0000-00007F410000}"/>
    <cellStyle name="Standard 257 2 5 3 2 2" xfId="956" xr:uid="{00000000-0005-0000-0000-000080410000}"/>
    <cellStyle name="Standard 257 2 5 3 2 2 2" xfId="1705" xr:uid="{00000000-0005-0000-0000-000081410000}"/>
    <cellStyle name="Standard 257 2 5 3 2 2 2 2" xfId="4648" xr:uid="{00000000-0005-0000-0000-000082410000}"/>
    <cellStyle name="Standard 257 2 5 3 2 2 2 2 2" xfId="13470" xr:uid="{00000000-0005-0000-0000-000083410000}"/>
    <cellStyle name="Standard 257 2 5 3 2 2 2 2 2 2" xfId="26706" xr:uid="{00000000-0005-0000-0000-000084410000}"/>
    <cellStyle name="Standard 257 2 5 3 2 2 2 2 2 2 2" xfId="53178" xr:uid="{00000000-0005-0000-0000-000085410000}"/>
    <cellStyle name="Standard 257 2 5 3 2 2 2 2 2 3" xfId="39942" xr:uid="{00000000-0005-0000-0000-000086410000}"/>
    <cellStyle name="Standard 257 2 5 3 2 2 2 2 3" xfId="20089" xr:uid="{00000000-0005-0000-0000-000087410000}"/>
    <cellStyle name="Standard 257 2 5 3 2 2 2 2 3 2" xfId="46561" xr:uid="{00000000-0005-0000-0000-000088410000}"/>
    <cellStyle name="Standard 257 2 5 3 2 2 2 2 4" xfId="31120" xr:uid="{00000000-0005-0000-0000-000089410000}"/>
    <cellStyle name="Standard 257 2 5 3 2 2 2 3" xfId="6119" xr:uid="{00000000-0005-0000-0000-00008A410000}"/>
    <cellStyle name="Standard 257 2 5 3 2 2 2 3 2" xfId="10529" xr:uid="{00000000-0005-0000-0000-00008B410000}"/>
    <cellStyle name="Standard 257 2 5 3 2 2 2 3 2 2" xfId="23765" xr:uid="{00000000-0005-0000-0000-00008C410000}"/>
    <cellStyle name="Standard 257 2 5 3 2 2 2 3 2 2 2" xfId="50237" xr:uid="{00000000-0005-0000-0000-00008D410000}"/>
    <cellStyle name="Standard 257 2 5 3 2 2 2 3 2 3" xfId="37001" xr:uid="{00000000-0005-0000-0000-00008E410000}"/>
    <cellStyle name="Standard 257 2 5 3 2 2 2 3 3" xfId="17148" xr:uid="{00000000-0005-0000-0000-00008F410000}"/>
    <cellStyle name="Standard 257 2 5 3 2 2 2 3 3 2" xfId="43620" xr:uid="{00000000-0005-0000-0000-000090410000}"/>
    <cellStyle name="Standard 257 2 5 3 2 2 2 3 4" xfId="32591" xr:uid="{00000000-0005-0000-0000-000091410000}"/>
    <cellStyle name="Standard 257 2 5 3 2 2 2 4" xfId="9058" xr:uid="{00000000-0005-0000-0000-000092410000}"/>
    <cellStyle name="Standard 257 2 5 3 2 2 2 4 2" xfId="22294" xr:uid="{00000000-0005-0000-0000-000093410000}"/>
    <cellStyle name="Standard 257 2 5 3 2 2 2 4 2 2" xfId="48766" xr:uid="{00000000-0005-0000-0000-000094410000}"/>
    <cellStyle name="Standard 257 2 5 3 2 2 2 4 3" xfId="35530" xr:uid="{00000000-0005-0000-0000-000095410000}"/>
    <cellStyle name="Standard 257 2 5 3 2 2 2 5" xfId="15677" xr:uid="{00000000-0005-0000-0000-000096410000}"/>
    <cellStyle name="Standard 257 2 5 3 2 2 2 5 2" xfId="42149" xr:uid="{00000000-0005-0000-0000-000097410000}"/>
    <cellStyle name="Standard 257 2 5 3 2 2 2 6" xfId="28179" xr:uid="{00000000-0005-0000-0000-000098410000}"/>
    <cellStyle name="Standard 257 2 5 3 2 2 3" xfId="2441" xr:uid="{00000000-0005-0000-0000-000099410000}"/>
    <cellStyle name="Standard 257 2 5 3 2 2 3 2" xfId="3912" xr:uid="{00000000-0005-0000-0000-00009A410000}"/>
    <cellStyle name="Standard 257 2 5 3 2 2 3 2 2" xfId="12734" xr:uid="{00000000-0005-0000-0000-00009B410000}"/>
    <cellStyle name="Standard 257 2 5 3 2 2 3 2 2 2" xfId="25970" xr:uid="{00000000-0005-0000-0000-00009C410000}"/>
    <cellStyle name="Standard 257 2 5 3 2 2 3 2 2 2 2" xfId="52442" xr:uid="{00000000-0005-0000-0000-00009D410000}"/>
    <cellStyle name="Standard 257 2 5 3 2 2 3 2 2 3" xfId="39206" xr:uid="{00000000-0005-0000-0000-00009E410000}"/>
    <cellStyle name="Standard 257 2 5 3 2 2 3 2 3" xfId="19353" xr:uid="{00000000-0005-0000-0000-00009F410000}"/>
    <cellStyle name="Standard 257 2 5 3 2 2 3 2 3 2" xfId="45825" xr:uid="{00000000-0005-0000-0000-0000A0410000}"/>
    <cellStyle name="Standard 257 2 5 3 2 2 3 2 4" xfId="30384" xr:uid="{00000000-0005-0000-0000-0000A1410000}"/>
    <cellStyle name="Standard 257 2 5 3 2 2 3 3" xfId="6854" xr:uid="{00000000-0005-0000-0000-0000A2410000}"/>
    <cellStyle name="Standard 257 2 5 3 2 2 3 3 2" xfId="11264" xr:uid="{00000000-0005-0000-0000-0000A3410000}"/>
    <cellStyle name="Standard 257 2 5 3 2 2 3 3 2 2" xfId="24500" xr:uid="{00000000-0005-0000-0000-0000A4410000}"/>
    <cellStyle name="Standard 257 2 5 3 2 2 3 3 2 2 2" xfId="50972" xr:uid="{00000000-0005-0000-0000-0000A5410000}"/>
    <cellStyle name="Standard 257 2 5 3 2 2 3 3 2 3" xfId="37736" xr:uid="{00000000-0005-0000-0000-0000A6410000}"/>
    <cellStyle name="Standard 257 2 5 3 2 2 3 3 3" xfId="17883" xr:uid="{00000000-0005-0000-0000-0000A7410000}"/>
    <cellStyle name="Standard 257 2 5 3 2 2 3 3 3 2" xfId="44355" xr:uid="{00000000-0005-0000-0000-0000A8410000}"/>
    <cellStyle name="Standard 257 2 5 3 2 2 3 3 4" xfId="33326" xr:uid="{00000000-0005-0000-0000-0000A9410000}"/>
    <cellStyle name="Standard 257 2 5 3 2 2 3 4" xfId="8322" xr:uid="{00000000-0005-0000-0000-0000AA410000}"/>
    <cellStyle name="Standard 257 2 5 3 2 2 3 4 2" xfId="21558" xr:uid="{00000000-0005-0000-0000-0000AB410000}"/>
    <cellStyle name="Standard 257 2 5 3 2 2 3 4 2 2" xfId="48030" xr:uid="{00000000-0005-0000-0000-0000AC410000}"/>
    <cellStyle name="Standard 257 2 5 3 2 2 3 4 3" xfId="34794" xr:uid="{00000000-0005-0000-0000-0000AD410000}"/>
    <cellStyle name="Standard 257 2 5 3 2 2 3 5" xfId="14941" xr:uid="{00000000-0005-0000-0000-0000AE410000}"/>
    <cellStyle name="Standard 257 2 5 3 2 2 3 5 2" xfId="41413" xr:uid="{00000000-0005-0000-0000-0000AF410000}"/>
    <cellStyle name="Standard 257 2 5 3 2 2 3 6" xfId="28914" xr:uid="{00000000-0005-0000-0000-0000B0410000}"/>
    <cellStyle name="Standard 257 2 5 3 2 2 4" xfId="3178" xr:uid="{00000000-0005-0000-0000-0000B1410000}"/>
    <cellStyle name="Standard 257 2 5 3 2 2 4 2" xfId="12000" xr:uid="{00000000-0005-0000-0000-0000B2410000}"/>
    <cellStyle name="Standard 257 2 5 3 2 2 4 2 2" xfId="25236" xr:uid="{00000000-0005-0000-0000-0000B3410000}"/>
    <cellStyle name="Standard 257 2 5 3 2 2 4 2 2 2" xfId="51708" xr:uid="{00000000-0005-0000-0000-0000B4410000}"/>
    <cellStyle name="Standard 257 2 5 3 2 2 4 2 3" xfId="38472" xr:uid="{00000000-0005-0000-0000-0000B5410000}"/>
    <cellStyle name="Standard 257 2 5 3 2 2 4 3" xfId="18619" xr:uid="{00000000-0005-0000-0000-0000B6410000}"/>
    <cellStyle name="Standard 257 2 5 3 2 2 4 3 2" xfId="45091" xr:uid="{00000000-0005-0000-0000-0000B7410000}"/>
    <cellStyle name="Standard 257 2 5 3 2 2 4 4" xfId="29650" xr:uid="{00000000-0005-0000-0000-0000B8410000}"/>
    <cellStyle name="Standard 257 2 5 3 2 2 5" xfId="5383" xr:uid="{00000000-0005-0000-0000-0000B9410000}"/>
    <cellStyle name="Standard 257 2 5 3 2 2 5 2" xfId="9793" xr:uid="{00000000-0005-0000-0000-0000BA410000}"/>
    <cellStyle name="Standard 257 2 5 3 2 2 5 2 2" xfId="23029" xr:uid="{00000000-0005-0000-0000-0000BB410000}"/>
    <cellStyle name="Standard 257 2 5 3 2 2 5 2 2 2" xfId="49501" xr:uid="{00000000-0005-0000-0000-0000BC410000}"/>
    <cellStyle name="Standard 257 2 5 3 2 2 5 2 3" xfId="36265" xr:uid="{00000000-0005-0000-0000-0000BD410000}"/>
    <cellStyle name="Standard 257 2 5 3 2 2 5 3" xfId="16412" xr:uid="{00000000-0005-0000-0000-0000BE410000}"/>
    <cellStyle name="Standard 257 2 5 3 2 2 5 3 2" xfId="42884" xr:uid="{00000000-0005-0000-0000-0000BF410000}"/>
    <cellStyle name="Standard 257 2 5 3 2 2 5 4" xfId="31855" xr:uid="{00000000-0005-0000-0000-0000C0410000}"/>
    <cellStyle name="Standard 257 2 5 3 2 2 6" xfId="7588" xr:uid="{00000000-0005-0000-0000-0000C1410000}"/>
    <cellStyle name="Standard 257 2 5 3 2 2 6 2" xfId="20824" xr:uid="{00000000-0005-0000-0000-0000C2410000}"/>
    <cellStyle name="Standard 257 2 5 3 2 2 6 2 2" xfId="47296" xr:uid="{00000000-0005-0000-0000-0000C3410000}"/>
    <cellStyle name="Standard 257 2 5 3 2 2 6 3" xfId="34060" xr:uid="{00000000-0005-0000-0000-0000C4410000}"/>
    <cellStyle name="Standard 257 2 5 3 2 2 7" xfId="14207" xr:uid="{00000000-0005-0000-0000-0000C5410000}"/>
    <cellStyle name="Standard 257 2 5 3 2 2 7 2" xfId="40679" xr:uid="{00000000-0005-0000-0000-0000C6410000}"/>
    <cellStyle name="Standard 257 2 5 3 2 2 8" xfId="27443" xr:uid="{00000000-0005-0000-0000-0000C7410000}"/>
    <cellStyle name="Standard 257 2 5 3 2 3" xfId="1339" xr:uid="{00000000-0005-0000-0000-0000C8410000}"/>
    <cellStyle name="Standard 257 2 5 3 2 3 2" xfId="4282" xr:uid="{00000000-0005-0000-0000-0000C9410000}"/>
    <cellStyle name="Standard 257 2 5 3 2 3 2 2" xfId="13104" xr:uid="{00000000-0005-0000-0000-0000CA410000}"/>
    <cellStyle name="Standard 257 2 5 3 2 3 2 2 2" xfId="26340" xr:uid="{00000000-0005-0000-0000-0000CB410000}"/>
    <cellStyle name="Standard 257 2 5 3 2 3 2 2 2 2" xfId="52812" xr:uid="{00000000-0005-0000-0000-0000CC410000}"/>
    <cellStyle name="Standard 257 2 5 3 2 3 2 2 3" xfId="39576" xr:uid="{00000000-0005-0000-0000-0000CD410000}"/>
    <cellStyle name="Standard 257 2 5 3 2 3 2 3" xfId="19723" xr:uid="{00000000-0005-0000-0000-0000CE410000}"/>
    <cellStyle name="Standard 257 2 5 3 2 3 2 3 2" xfId="46195" xr:uid="{00000000-0005-0000-0000-0000CF410000}"/>
    <cellStyle name="Standard 257 2 5 3 2 3 2 4" xfId="30754" xr:uid="{00000000-0005-0000-0000-0000D0410000}"/>
    <cellStyle name="Standard 257 2 5 3 2 3 3" xfId="5753" xr:uid="{00000000-0005-0000-0000-0000D1410000}"/>
    <cellStyle name="Standard 257 2 5 3 2 3 3 2" xfId="10163" xr:uid="{00000000-0005-0000-0000-0000D2410000}"/>
    <cellStyle name="Standard 257 2 5 3 2 3 3 2 2" xfId="23399" xr:uid="{00000000-0005-0000-0000-0000D3410000}"/>
    <cellStyle name="Standard 257 2 5 3 2 3 3 2 2 2" xfId="49871" xr:uid="{00000000-0005-0000-0000-0000D4410000}"/>
    <cellStyle name="Standard 257 2 5 3 2 3 3 2 3" xfId="36635" xr:uid="{00000000-0005-0000-0000-0000D5410000}"/>
    <cellStyle name="Standard 257 2 5 3 2 3 3 3" xfId="16782" xr:uid="{00000000-0005-0000-0000-0000D6410000}"/>
    <cellStyle name="Standard 257 2 5 3 2 3 3 3 2" xfId="43254" xr:uid="{00000000-0005-0000-0000-0000D7410000}"/>
    <cellStyle name="Standard 257 2 5 3 2 3 3 4" xfId="32225" xr:uid="{00000000-0005-0000-0000-0000D8410000}"/>
    <cellStyle name="Standard 257 2 5 3 2 3 4" xfId="8692" xr:uid="{00000000-0005-0000-0000-0000D9410000}"/>
    <cellStyle name="Standard 257 2 5 3 2 3 4 2" xfId="21928" xr:uid="{00000000-0005-0000-0000-0000DA410000}"/>
    <cellStyle name="Standard 257 2 5 3 2 3 4 2 2" xfId="48400" xr:uid="{00000000-0005-0000-0000-0000DB410000}"/>
    <cellStyle name="Standard 257 2 5 3 2 3 4 3" xfId="35164" xr:uid="{00000000-0005-0000-0000-0000DC410000}"/>
    <cellStyle name="Standard 257 2 5 3 2 3 5" xfId="15311" xr:uid="{00000000-0005-0000-0000-0000DD410000}"/>
    <cellStyle name="Standard 257 2 5 3 2 3 5 2" xfId="41783" xr:uid="{00000000-0005-0000-0000-0000DE410000}"/>
    <cellStyle name="Standard 257 2 5 3 2 3 6" xfId="27813" xr:uid="{00000000-0005-0000-0000-0000DF410000}"/>
    <cellStyle name="Standard 257 2 5 3 2 4" xfId="2075" xr:uid="{00000000-0005-0000-0000-0000E0410000}"/>
    <cellStyle name="Standard 257 2 5 3 2 4 2" xfId="3546" xr:uid="{00000000-0005-0000-0000-0000E1410000}"/>
    <cellStyle name="Standard 257 2 5 3 2 4 2 2" xfId="12368" xr:uid="{00000000-0005-0000-0000-0000E2410000}"/>
    <cellStyle name="Standard 257 2 5 3 2 4 2 2 2" xfId="25604" xr:uid="{00000000-0005-0000-0000-0000E3410000}"/>
    <cellStyle name="Standard 257 2 5 3 2 4 2 2 2 2" xfId="52076" xr:uid="{00000000-0005-0000-0000-0000E4410000}"/>
    <cellStyle name="Standard 257 2 5 3 2 4 2 2 3" xfId="38840" xr:uid="{00000000-0005-0000-0000-0000E5410000}"/>
    <cellStyle name="Standard 257 2 5 3 2 4 2 3" xfId="18987" xr:uid="{00000000-0005-0000-0000-0000E6410000}"/>
    <cellStyle name="Standard 257 2 5 3 2 4 2 3 2" xfId="45459" xr:uid="{00000000-0005-0000-0000-0000E7410000}"/>
    <cellStyle name="Standard 257 2 5 3 2 4 2 4" xfId="30018" xr:uid="{00000000-0005-0000-0000-0000E8410000}"/>
    <cellStyle name="Standard 257 2 5 3 2 4 3" xfId="6488" xr:uid="{00000000-0005-0000-0000-0000E9410000}"/>
    <cellStyle name="Standard 257 2 5 3 2 4 3 2" xfId="10898" xr:uid="{00000000-0005-0000-0000-0000EA410000}"/>
    <cellStyle name="Standard 257 2 5 3 2 4 3 2 2" xfId="24134" xr:uid="{00000000-0005-0000-0000-0000EB410000}"/>
    <cellStyle name="Standard 257 2 5 3 2 4 3 2 2 2" xfId="50606" xr:uid="{00000000-0005-0000-0000-0000EC410000}"/>
    <cellStyle name="Standard 257 2 5 3 2 4 3 2 3" xfId="37370" xr:uid="{00000000-0005-0000-0000-0000ED410000}"/>
    <cellStyle name="Standard 257 2 5 3 2 4 3 3" xfId="17517" xr:uid="{00000000-0005-0000-0000-0000EE410000}"/>
    <cellStyle name="Standard 257 2 5 3 2 4 3 3 2" xfId="43989" xr:uid="{00000000-0005-0000-0000-0000EF410000}"/>
    <cellStyle name="Standard 257 2 5 3 2 4 3 4" xfId="32960" xr:uid="{00000000-0005-0000-0000-0000F0410000}"/>
    <cellStyle name="Standard 257 2 5 3 2 4 4" xfId="7956" xr:uid="{00000000-0005-0000-0000-0000F1410000}"/>
    <cellStyle name="Standard 257 2 5 3 2 4 4 2" xfId="21192" xr:uid="{00000000-0005-0000-0000-0000F2410000}"/>
    <cellStyle name="Standard 257 2 5 3 2 4 4 2 2" xfId="47664" xr:uid="{00000000-0005-0000-0000-0000F3410000}"/>
    <cellStyle name="Standard 257 2 5 3 2 4 4 3" xfId="34428" xr:uid="{00000000-0005-0000-0000-0000F4410000}"/>
    <cellStyle name="Standard 257 2 5 3 2 4 5" xfId="14575" xr:uid="{00000000-0005-0000-0000-0000F5410000}"/>
    <cellStyle name="Standard 257 2 5 3 2 4 5 2" xfId="41047" xr:uid="{00000000-0005-0000-0000-0000F6410000}"/>
    <cellStyle name="Standard 257 2 5 3 2 4 6" xfId="28548" xr:uid="{00000000-0005-0000-0000-0000F7410000}"/>
    <cellStyle name="Standard 257 2 5 3 2 5" xfId="2812" xr:uid="{00000000-0005-0000-0000-0000F8410000}"/>
    <cellStyle name="Standard 257 2 5 3 2 5 2" xfId="11634" xr:uid="{00000000-0005-0000-0000-0000F9410000}"/>
    <cellStyle name="Standard 257 2 5 3 2 5 2 2" xfId="24870" xr:uid="{00000000-0005-0000-0000-0000FA410000}"/>
    <cellStyle name="Standard 257 2 5 3 2 5 2 2 2" xfId="51342" xr:uid="{00000000-0005-0000-0000-0000FB410000}"/>
    <cellStyle name="Standard 257 2 5 3 2 5 2 3" xfId="38106" xr:uid="{00000000-0005-0000-0000-0000FC410000}"/>
    <cellStyle name="Standard 257 2 5 3 2 5 3" xfId="18253" xr:uid="{00000000-0005-0000-0000-0000FD410000}"/>
    <cellStyle name="Standard 257 2 5 3 2 5 3 2" xfId="44725" xr:uid="{00000000-0005-0000-0000-0000FE410000}"/>
    <cellStyle name="Standard 257 2 5 3 2 5 4" xfId="29284" xr:uid="{00000000-0005-0000-0000-0000FF410000}"/>
    <cellStyle name="Standard 257 2 5 3 2 6" xfId="5017" xr:uid="{00000000-0005-0000-0000-000000420000}"/>
    <cellStyle name="Standard 257 2 5 3 2 6 2" xfId="9427" xr:uid="{00000000-0005-0000-0000-000001420000}"/>
    <cellStyle name="Standard 257 2 5 3 2 6 2 2" xfId="22663" xr:uid="{00000000-0005-0000-0000-000002420000}"/>
    <cellStyle name="Standard 257 2 5 3 2 6 2 2 2" xfId="49135" xr:uid="{00000000-0005-0000-0000-000003420000}"/>
    <cellStyle name="Standard 257 2 5 3 2 6 2 3" xfId="35899" xr:uid="{00000000-0005-0000-0000-000004420000}"/>
    <cellStyle name="Standard 257 2 5 3 2 6 3" xfId="16046" xr:uid="{00000000-0005-0000-0000-000005420000}"/>
    <cellStyle name="Standard 257 2 5 3 2 6 3 2" xfId="42518" xr:uid="{00000000-0005-0000-0000-000006420000}"/>
    <cellStyle name="Standard 257 2 5 3 2 6 4" xfId="31489" xr:uid="{00000000-0005-0000-0000-000007420000}"/>
    <cellStyle name="Standard 257 2 5 3 2 7" xfId="7222" xr:uid="{00000000-0005-0000-0000-000008420000}"/>
    <cellStyle name="Standard 257 2 5 3 2 7 2" xfId="20458" xr:uid="{00000000-0005-0000-0000-000009420000}"/>
    <cellStyle name="Standard 257 2 5 3 2 7 2 2" xfId="46930" xr:uid="{00000000-0005-0000-0000-00000A420000}"/>
    <cellStyle name="Standard 257 2 5 3 2 7 3" xfId="33694" xr:uid="{00000000-0005-0000-0000-00000B420000}"/>
    <cellStyle name="Standard 257 2 5 3 2 8" xfId="13841" xr:uid="{00000000-0005-0000-0000-00000C420000}"/>
    <cellStyle name="Standard 257 2 5 3 2 8 2" xfId="40313" xr:uid="{00000000-0005-0000-0000-00000D420000}"/>
    <cellStyle name="Standard 257 2 5 3 2 9" xfId="27077" xr:uid="{00000000-0005-0000-0000-00000E420000}"/>
    <cellStyle name="Standard 257 2 5 3 3" xfId="784" xr:uid="{00000000-0005-0000-0000-00000F420000}"/>
    <cellStyle name="Standard 257 2 5 3 3 2" xfId="1534" xr:uid="{00000000-0005-0000-0000-000010420000}"/>
    <cellStyle name="Standard 257 2 5 3 3 2 2" xfId="4477" xr:uid="{00000000-0005-0000-0000-000011420000}"/>
    <cellStyle name="Standard 257 2 5 3 3 2 2 2" xfId="13299" xr:uid="{00000000-0005-0000-0000-000012420000}"/>
    <cellStyle name="Standard 257 2 5 3 3 2 2 2 2" xfId="26535" xr:uid="{00000000-0005-0000-0000-000013420000}"/>
    <cellStyle name="Standard 257 2 5 3 3 2 2 2 2 2" xfId="53007" xr:uid="{00000000-0005-0000-0000-000014420000}"/>
    <cellStyle name="Standard 257 2 5 3 3 2 2 2 3" xfId="39771" xr:uid="{00000000-0005-0000-0000-000015420000}"/>
    <cellStyle name="Standard 257 2 5 3 3 2 2 3" xfId="19918" xr:uid="{00000000-0005-0000-0000-000016420000}"/>
    <cellStyle name="Standard 257 2 5 3 3 2 2 3 2" xfId="46390" xr:uid="{00000000-0005-0000-0000-000017420000}"/>
    <cellStyle name="Standard 257 2 5 3 3 2 2 4" xfId="30949" xr:uid="{00000000-0005-0000-0000-000018420000}"/>
    <cellStyle name="Standard 257 2 5 3 3 2 3" xfId="5948" xr:uid="{00000000-0005-0000-0000-000019420000}"/>
    <cellStyle name="Standard 257 2 5 3 3 2 3 2" xfId="10358" xr:uid="{00000000-0005-0000-0000-00001A420000}"/>
    <cellStyle name="Standard 257 2 5 3 3 2 3 2 2" xfId="23594" xr:uid="{00000000-0005-0000-0000-00001B420000}"/>
    <cellStyle name="Standard 257 2 5 3 3 2 3 2 2 2" xfId="50066" xr:uid="{00000000-0005-0000-0000-00001C420000}"/>
    <cellStyle name="Standard 257 2 5 3 3 2 3 2 3" xfId="36830" xr:uid="{00000000-0005-0000-0000-00001D420000}"/>
    <cellStyle name="Standard 257 2 5 3 3 2 3 3" xfId="16977" xr:uid="{00000000-0005-0000-0000-00001E420000}"/>
    <cellStyle name="Standard 257 2 5 3 3 2 3 3 2" xfId="43449" xr:uid="{00000000-0005-0000-0000-00001F420000}"/>
    <cellStyle name="Standard 257 2 5 3 3 2 3 4" xfId="32420" xr:uid="{00000000-0005-0000-0000-000020420000}"/>
    <cellStyle name="Standard 257 2 5 3 3 2 4" xfId="8887" xr:uid="{00000000-0005-0000-0000-000021420000}"/>
    <cellStyle name="Standard 257 2 5 3 3 2 4 2" xfId="22123" xr:uid="{00000000-0005-0000-0000-000022420000}"/>
    <cellStyle name="Standard 257 2 5 3 3 2 4 2 2" xfId="48595" xr:uid="{00000000-0005-0000-0000-000023420000}"/>
    <cellStyle name="Standard 257 2 5 3 3 2 4 3" xfId="35359" xr:uid="{00000000-0005-0000-0000-000024420000}"/>
    <cellStyle name="Standard 257 2 5 3 3 2 5" xfId="15506" xr:uid="{00000000-0005-0000-0000-000025420000}"/>
    <cellStyle name="Standard 257 2 5 3 3 2 5 2" xfId="41978" xr:uid="{00000000-0005-0000-0000-000026420000}"/>
    <cellStyle name="Standard 257 2 5 3 3 2 6" xfId="28008" xr:uid="{00000000-0005-0000-0000-000027420000}"/>
    <cellStyle name="Standard 257 2 5 3 3 3" xfId="2270" xr:uid="{00000000-0005-0000-0000-000028420000}"/>
    <cellStyle name="Standard 257 2 5 3 3 3 2" xfId="3741" xr:uid="{00000000-0005-0000-0000-000029420000}"/>
    <cellStyle name="Standard 257 2 5 3 3 3 2 2" xfId="12563" xr:uid="{00000000-0005-0000-0000-00002A420000}"/>
    <cellStyle name="Standard 257 2 5 3 3 3 2 2 2" xfId="25799" xr:uid="{00000000-0005-0000-0000-00002B420000}"/>
    <cellStyle name="Standard 257 2 5 3 3 3 2 2 2 2" xfId="52271" xr:uid="{00000000-0005-0000-0000-00002C420000}"/>
    <cellStyle name="Standard 257 2 5 3 3 3 2 2 3" xfId="39035" xr:uid="{00000000-0005-0000-0000-00002D420000}"/>
    <cellStyle name="Standard 257 2 5 3 3 3 2 3" xfId="19182" xr:uid="{00000000-0005-0000-0000-00002E420000}"/>
    <cellStyle name="Standard 257 2 5 3 3 3 2 3 2" xfId="45654" xr:uid="{00000000-0005-0000-0000-00002F420000}"/>
    <cellStyle name="Standard 257 2 5 3 3 3 2 4" xfId="30213" xr:uid="{00000000-0005-0000-0000-000030420000}"/>
    <cellStyle name="Standard 257 2 5 3 3 3 3" xfId="6683" xr:uid="{00000000-0005-0000-0000-000031420000}"/>
    <cellStyle name="Standard 257 2 5 3 3 3 3 2" xfId="11093" xr:uid="{00000000-0005-0000-0000-000032420000}"/>
    <cellStyle name="Standard 257 2 5 3 3 3 3 2 2" xfId="24329" xr:uid="{00000000-0005-0000-0000-000033420000}"/>
    <cellStyle name="Standard 257 2 5 3 3 3 3 2 2 2" xfId="50801" xr:uid="{00000000-0005-0000-0000-000034420000}"/>
    <cellStyle name="Standard 257 2 5 3 3 3 3 2 3" xfId="37565" xr:uid="{00000000-0005-0000-0000-000035420000}"/>
    <cellStyle name="Standard 257 2 5 3 3 3 3 3" xfId="17712" xr:uid="{00000000-0005-0000-0000-000036420000}"/>
    <cellStyle name="Standard 257 2 5 3 3 3 3 3 2" xfId="44184" xr:uid="{00000000-0005-0000-0000-000037420000}"/>
    <cellStyle name="Standard 257 2 5 3 3 3 3 4" xfId="33155" xr:uid="{00000000-0005-0000-0000-000038420000}"/>
    <cellStyle name="Standard 257 2 5 3 3 3 4" xfId="8151" xr:uid="{00000000-0005-0000-0000-000039420000}"/>
    <cellStyle name="Standard 257 2 5 3 3 3 4 2" xfId="21387" xr:uid="{00000000-0005-0000-0000-00003A420000}"/>
    <cellStyle name="Standard 257 2 5 3 3 3 4 2 2" xfId="47859" xr:uid="{00000000-0005-0000-0000-00003B420000}"/>
    <cellStyle name="Standard 257 2 5 3 3 3 4 3" xfId="34623" xr:uid="{00000000-0005-0000-0000-00003C420000}"/>
    <cellStyle name="Standard 257 2 5 3 3 3 5" xfId="14770" xr:uid="{00000000-0005-0000-0000-00003D420000}"/>
    <cellStyle name="Standard 257 2 5 3 3 3 5 2" xfId="41242" xr:uid="{00000000-0005-0000-0000-00003E420000}"/>
    <cellStyle name="Standard 257 2 5 3 3 3 6" xfId="28743" xr:uid="{00000000-0005-0000-0000-00003F420000}"/>
    <cellStyle name="Standard 257 2 5 3 3 4" xfId="3007" xr:uid="{00000000-0005-0000-0000-000040420000}"/>
    <cellStyle name="Standard 257 2 5 3 3 4 2" xfId="11829" xr:uid="{00000000-0005-0000-0000-000041420000}"/>
    <cellStyle name="Standard 257 2 5 3 3 4 2 2" xfId="25065" xr:uid="{00000000-0005-0000-0000-000042420000}"/>
    <cellStyle name="Standard 257 2 5 3 3 4 2 2 2" xfId="51537" xr:uid="{00000000-0005-0000-0000-000043420000}"/>
    <cellStyle name="Standard 257 2 5 3 3 4 2 3" xfId="38301" xr:uid="{00000000-0005-0000-0000-000044420000}"/>
    <cellStyle name="Standard 257 2 5 3 3 4 3" xfId="18448" xr:uid="{00000000-0005-0000-0000-000045420000}"/>
    <cellStyle name="Standard 257 2 5 3 3 4 3 2" xfId="44920" xr:uid="{00000000-0005-0000-0000-000046420000}"/>
    <cellStyle name="Standard 257 2 5 3 3 4 4" xfId="29479" xr:uid="{00000000-0005-0000-0000-000047420000}"/>
    <cellStyle name="Standard 257 2 5 3 3 5" xfId="5212" xr:uid="{00000000-0005-0000-0000-000048420000}"/>
    <cellStyle name="Standard 257 2 5 3 3 5 2" xfId="9622" xr:uid="{00000000-0005-0000-0000-000049420000}"/>
    <cellStyle name="Standard 257 2 5 3 3 5 2 2" xfId="22858" xr:uid="{00000000-0005-0000-0000-00004A420000}"/>
    <cellStyle name="Standard 257 2 5 3 3 5 2 2 2" xfId="49330" xr:uid="{00000000-0005-0000-0000-00004B420000}"/>
    <cellStyle name="Standard 257 2 5 3 3 5 2 3" xfId="36094" xr:uid="{00000000-0005-0000-0000-00004C420000}"/>
    <cellStyle name="Standard 257 2 5 3 3 5 3" xfId="16241" xr:uid="{00000000-0005-0000-0000-00004D420000}"/>
    <cellStyle name="Standard 257 2 5 3 3 5 3 2" xfId="42713" xr:uid="{00000000-0005-0000-0000-00004E420000}"/>
    <cellStyle name="Standard 257 2 5 3 3 5 4" xfId="31684" xr:uid="{00000000-0005-0000-0000-00004F420000}"/>
    <cellStyle name="Standard 257 2 5 3 3 6" xfId="7417" xr:uid="{00000000-0005-0000-0000-000050420000}"/>
    <cellStyle name="Standard 257 2 5 3 3 6 2" xfId="20653" xr:uid="{00000000-0005-0000-0000-000051420000}"/>
    <cellStyle name="Standard 257 2 5 3 3 6 2 2" xfId="47125" xr:uid="{00000000-0005-0000-0000-000052420000}"/>
    <cellStyle name="Standard 257 2 5 3 3 6 3" xfId="33889" xr:uid="{00000000-0005-0000-0000-000053420000}"/>
    <cellStyle name="Standard 257 2 5 3 3 7" xfId="14036" xr:uid="{00000000-0005-0000-0000-000054420000}"/>
    <cellStyle name="Standard 257 2 5 3 3 7 2" xfId="40508" xr:uid="{00000000-0005-0000-0000-000055420000}"/>
    <cellStyle name="Standard 257 2 5 3 3 8" xfId="27272" xr:uid="{00000000-0005-0000-0000-000056420000}"/>
    <cellStyle name="Standard 257 2 5 3 4" xfId="1168" xr:uid="{00000000-0005-0000-0000-000057420000}"/>
    <cellStyle name="Standard 257 2 5 3 4 2" xfId="4111" xr:uid="{00000000-0005-0000-0000-000058420000}"/>
    <cellStyle name="Standard 257 2 5 3 4 2 2" xfId="12933" xr:uid="{00000000-0005-0000-0000-000059420000}"/>
    <cellStyle name="Standard 257 2 5 3 4 2 2 2" xfId="26169" xr:uid="{00000000-0005-0000-0000-00005A420000}"/>
    <cellStyle name="Standard 257 2 5 3 4 2 2 2 2" xfId="52641" xr:uid="{00000000-0005-0000-0000-00005B420000}"/>
    <cellStyle name="Standard 257 2 5 3 4 2 2 3" xfId="39405" xr:uid="{00000000-0005-0000-0000-00005C420000}"/>
    <cellStyle name="Standard 257 2 5 3 4 2 3" xfId="19552" xr:uid="{00000000-0005-0000-0000-00005D420000}"/>
    <cellStyle name="Standard 257 2 5 3 4 2 3 2" xfId="46024" xr:uid="{00000000-0005-0000-0000-00005E420000}"/>
    <cellStyle name="Standard 257 2 5 3 4 2 4" xfId="30583" xr:uid="{00000000-0005-0000-0000-00005F420000}"/>
    <cellStyle name="Standard 257 2 5 3 4 3" xfId="5582" xr:uid="{00000000-0005-0000-0000-000060420000}"/>
    <cellStyle name="Standard 257 2 5 3 4 3 2" xfId="9992" xr:uid="{00000000-0005-0000-0000-000061420000}"/>
    <cellStyle name="Standard 257 2 5 3 4 3 2 2" xfId="23228" xr:uid="{00000000-0005-0000-0000-000062420000}"/>
    <cellStyle name="Standard 257 2 5 3 4 3 2 2 2" xfId="49700" xr:uid="{00000000-0005-0000-0000-000063420000}"/>
    <cellStyle name="Standard 257 2 5 3 4 3 2 3" xfId="36464" xr:uid="{00000000-0005-0000-0000-000064420000}"/>
    <cellStyle name="Standard 257 2 5 3 4 3 3" xfId="16611" xr:uid="{00000000-0005-0000-0000-000065420000}"/>
    <cellStyle name="Standard 257 2 5 3 4 3 3 2" xfId="43083" xr:uid="{00000000-0005-0000-0000-000066420000}"/>
    <cellStyle name="Standard 257 2 5 3 4 3 4" xfId="32054" xr:uid="{00000000-0005-0000-0000-000067420000}"/>
    <cellStyle name="Standard 257 2 5 3 4 4" xfId="8521" xr:uid="{00000000-0005-0000-0000-000068420000}"/>
    <cellStyle name="Standard 257 2 5 3 4 4 2" xfId="21757" xr:uid="{00000000-0005-0000-0000-000069420000}"/>
    <cellStyle name="Standard 257 2 5 3 4 4 2 2" xfId="48229" xr:uid="{00000000-0005-0000-0000-00006A420000}"/>
    <cellStyle name="Standard 257 2 5 3 4 4 3" xfId="34993" xr:uid="{00000000-0005-0000-0000-00006B420000}"/>
    <cellStyle name="Standard 257 2 5 3 4 5" xfId="15140" xr:uid="{00000000-0005-0000-0000-00006C420000}"/>
    <cellStyle name="Standard 257 2 5 3 4 5 2" xfId="41612" xr:uid="{00000000-0005-0000-0000-00006D420000}"/>
    <cellStyle name="Standard 257 2 5 3 4 6" xfId="27642" xr:uid="{00000000-0005-0000-0000-00006E420000}"/>
    <cellStyle name="Standard 257 2 5 3 5" xfId="1904" xr:uid="{00000000-0005-0000-0000-00006F420000}"/>
    <cellStyle name="Standard 257 2 5 3 5 2" xfId="3375" xr:uid="{00000000-0005-0000-0000-000070420000}"/>
    <cellStyle name="Standard 257 2 5 3 5 2 2" xfId="12197" xr:uid="{00000000-0005-0000-0000-000071420000}"/>
    <cellStyle name="Standard 257 2 5 3 5 2 2 2" xfId="25433" xr:uid="{00000000-0005-0000-0000-000072420000}"/>
    <cellStyle name="Standard 257 2 5 3 5 2 2 2 2" xfId="51905" xr:uid="{00000000-0005-0000-0000-000073420000}"/>
    <cellStyle name="Standard 257 2 5 3 5 2 2 3" xfId="38669" xr:uid="{00000000-0005-0000-0000-000074420000}"/>
    <cellStyle name="Standard 257 2 5 3 5 2 3" xfId="18816" xr:uid="{00000000-0005-0000-0000-000075420000}"/>
    <cellStyle name="Standard 257 2 5 3 5 2 3 2" xfId="45288" xr:uid="{00000000-0005-0000-0000-000076420000}"/>
    <cellStyle name="Standard 257 2 5 3 5 2 4" xfId="29847" xr:uid="{00000000-0005-0000-0000-000077420000}"/>
    <cellStyle name="Standard 257 2 5 3 5 3" xfId="6317" xr:uid="{00000000-0005-0000-0000-000078420000}"/>
    <cellStyle name="Standard 257 2 5 3 5 3 2" xfId="10727" xr:uid="{00000000-0005-0000-0000-000079420000}"/>
    <cellStyle name="Standard 257 2 5 3 5 3 2 2" xfId="23963" xr:uid="{00000000-0005-0000-0000-00007A420000}"/>
    <cellStyle name="Standard 257 2 5 3 5 3 2 2 2" xfId="50435" xr:uid="{00000000-0005-0000-0000-00007B420000}"/>
    <cellStyle name="Standard 257 2 5 3 5 3 2 3" xfId="37199" xr:uid="{00000000-0005-0000-0000-00007C420000}"/>
    <cellStyle name="Standard 257 2 5 3 5 3 3" xfId="17346" xr:uid="{00000000-0005-0000-0000-00007D420000}"/>
    <cellStyle name="Standard 257 2 5 3 5 3 3 2" xfId="43818" xr:uid="{00000000-0005-0000-0000-00007E420000}"/>
    <cellStyle name="Standard 257 2 5 3 5 3 4" xfId="32789" xr:uid="{00000000-0005-0000-0000-00007F420000}"/>
    <cellStyle name="Standard 257 2 5 3 5 4" xfId="7785" xr:uid="{00000000-0005-0000-0000-000080420000}"/>
    <cellStyle name="Standard 257 2 5 3 5 4 2" xfId="21021" xr:uid="{00000000-0005-0000-0000-000081420000}"/>
    <cellStyle name="Standard 257 2 5 3 5 4 2 2" xfId="47493" xr:uid="{00000000-0005-0000-0000-000082420000}"/>
    <cellStyle name="Standard 257 2 5 3 5 4 3" xfId="34257" xr:uid="{00000000-0005-0000-0000-000083420000}"/>
    <cellStyle name="Standard 257 2 5 3 5 5" xfId="14404" xr:uid="{00000000-0005-0000-0000-000084420000}"/>
    <cellStyle name="Standard 257 2 5 3 5 5 2" xfId="40876" xr:uid="{00000000-0005-0000-0000-000085420000}"/>
    <cellStyle name="Standard 257 2 5 3 5 6" xfId="28377" xr:uid="{00000000-0005-0000-0000-000086420000}"/>
    <cellStyle name="Standard 257 2 5 3 6" xfId="2641" xr:uid="{00000000-0005-0000-0000-000087420000}"/>
    <cellStyle name="Standard 257 2 5 3 6 2" xfId="11463" xr:uid="{00000000-0005-0000-0000-000088420000}"/>
    <cellStyle name="Standard 257 2 5 3 6 2 2" xfId="24699" xr:uid="{00000000-0005-0000-0000-000089420000}"/>
    <cellStyle name="Standard 257 2 5 3 6 2 2 2" xfId="51171" xr:uid="{00000000-0005-0000-0000-00008A420000}"/>
    <cellStyle name="Standard 257 2 5 3 6 2 3" xfId="37935" xr:uid="{00000000-0005-0000-0000-00008B420000}"/>
    <cellStyle name="Standard 257 2 5 3 6 3" xfId="18082" xr:uid="{00000000-0005-0000-0000-00008C420000}"/>
    <cellStyle name="Standard 257 2 5 3 6 3 2" xfId="44554" xr:uid="{00000000-0005-0000-0000-00008D420000}"/>
    <cellStyle name="Standard 257 2 5 3 6 4" xfId="29113" xr:uid="{00000000-0005-0000-0000-00008E420000}"/>
    <cellStyle name="Standard 257 2 5 3 7" xfId="4846" xr:uid="{00000000-0005-0000-0000-00008F420000}"/>
    <cellStyle name="Standard 257 2 5 3 7 2" xfId="9256" xr:uid="{00000000-0005-0000-0000-000090420000}"/>
    <cellStyle name="Standard 257 2 5 3 7 2 2" xfId="22492" xr:uid="{00000000-0005-0000-0000-000091420000}"/>
    <cellStyle name="Standard 257 2 5 3 7 2 2 2" xfId="48964" xr:uid="{00000000-0005-0000-0000-000092420000}"/>
    <cellStyle name="Standard 257 2 5 3 7 2 3" xfId="35728" xr:uid="{00000000-0005-0000-0000-000093420000}"/>
    <cellStyle name="Standard 257 2 5 3 7 3" xfId="15875" xr:uid="{00000000-0005-0000-0000-000094420000}"/>
    <cellStyle name="Standard 257 2 5 3 7 3 2" xfId="42347" xr:uid="{00000000-0005-0000-0000-000095420000}"/>
    <cellStyle name="Standard 257 2 5 3 7 4" xfId="31318" xr:uid="{00000000-0005-0000-0000-000096420000}"/>
    <cellStyle name="Standard 257 2 5 3 8" xfId="7051" xr:uid="{00000000-0005-0000-0000-000097420000}"/>
    <cellStyle name="Standard 257 2 5 3 8 2" xfId="20287" xr:uid="{00000000-0005-0000-0000-000098420000}"/>
    <cellStyle name="Standard 257 2 5 3 8 2 2" xfId="46759" xr:uid="{00000000-0005-0000-0000-000099420000}"/>
    <cellStyle name="Standard 257 2 5 3 8 3" xfId="33523" xr:uid="{00000000-0005-0000-0000-00009A420000}"/>
    <cellStyle name="Standard 257 2 5 3 9" xfId="13670" xr:uid="{00000000-0005-0000-0000-00009B420000}"/>
    <cellStyle name="Standard 257 2 5 3 9 2" xfId="40142" xr:uid="{00000000-0005-0000-0000-00009C420000}"/>
    <cellStyle name="Standard 257 2 5 4" xfId="484" xr:uid="{00000000-0005-0000-0000-00009D420000}"/>
    <cellStyle name="Standard 257 2 5 4 2" xfId="874" xr:uid="{00000000-0005-0000-0000-00009E420000}"/>
    <cellStyle name="Standard 257 2 5 4 2 2" xfId="1623" xr:uid="{00000000-0005-0000-0000-00009F420000}"/>
    <cellStyle name="Standard 257 2 5 4 2 2 2" xfId="4566" xr:uid="{00000000-0005-0000-0000-0000A0420000}"/>
    <cellStyle name="Standard 257 2 5 4 2 2 2 2" xfId="13388" xr:uid="{00000000-0005-0000-0000-0000A1420000}"/>
    <cellStyle name="Standard 257 2 5 4 2 2 2 2 2" xfId="26624" xr:uid="{00000000-0005-0000-0000-0000A2420000}"/>
    <cellStyle name="Standard 257 2 5 4 2 2 2 2 2 2" xfId="53096" xr:uid="{00000000-0005-0000-0000-0000A3420000}"/>
    <cellStyle name="Standard 257 2 5 4 2 2 2 2 3" xfId="39860" xr:uid="{00000000-0005-0000-0000-0000A4420000}"/>
    <cellStyle name="Standard 257 2 5 4 2 2 2 3" xfId="20007" xr:uid="{00000000-0005-0000-0000-0000A5420000}"/>
    <cellStyle name="Standard 257 2 5 4 2 2 2 3 2" xfId="46479" xr:uid="{00000000-0005-0000-0000-0000A6420000}"/>
    <cellStyle name="Standard 257 2 5 4 2 2 2 4" xfId="31038" xr:uid="{00000000-0005-0000-0000-0000A7420000}"/>
    <cellStyle name="Standard 257 2 5 4 2 2 3" xfId="6037" xr:uid="{00000000-0005-0000-0000-0000A8420000}"/>
    <cellStyle name="Standard 257 2 5 4 2 2 3 2" xfId="10447" xr:uid="{00000000-0005-0000-0000-0000A9420000}"/>
    <cellStyle name="Standard 257 2 5 4 2 2 3 2 2" xfId="23683" xr:uid="{00000000-0005-0000-0000-0000AA420000}"/>
    <cellStyle name="Standard 257 2 5 4 2 2 3 2 2 2" xfId="50155" xr:uid="{00000000-0005-0000-0000-0000AB420000}"/>
    <cellStyle name="Standard 257 2 5 4 2 2 3 2 3" xfId="36919" xr:uid="{00000000-0005-0000-0000-0000AC420000}"/>
    <cellStyle name="Standard 257 2 5 4 2 2 3 3" xfId="17066" xr:uid="{00000000-0005-0000-0000-0000AD420000}"/>
    <cellStyle name="Standard 257 2 5 4 2 2 3 3 2" xfId="43538" xr:uid="{00000000-0005-0000-0000-0000AE420000}"/>
    <cellStyle name="Standard 257 2 5 4 2 2 3 4" xfId="32509" xr:uid="{00000000-0005-0000-0000-0000AF420000}"/>
    <cellStyle name="Standard 257 2 5 4 2 2 4" xfId="8976" xr:uid="{00000000-0005-0000-0000-0000B0420000}"/>
    <cellStyle name="Standard 257 2 5 4 2 2 4 2" xfId="22212" xr:uid="{00000000-0005-0000-0000-0000B1420000}"/>
    <cellStyle name="Standard 257 2 5 4 2 2 4 2 2" xfId="48684" xr:uid="{00000000-0005-0000-0000-0000B2420000}"/>
    <cellStyle name="Standard 257 2 5 4 2 2 4 3" xfId="35448" xr:uid="{00000000-0005-0000-0000-0000B3420000}"/>
    <cellStyle name="Standard 257 2 5 4 2 2 5" xfId="15595" xr:uid="{00000000-0005-0000-0000-0000B4420000}"/>
    <cellStyle name="Standard 257 2 5 4 2 2 5 2" xfId="42067" xr:uid="{00000000-0005-0000-0000-0000B5420000}"/>
    <cellStyle name="Standard 257 2 5 4 2 2 6" xfId="28097" xr:uid="{00000000-0005-0000-0000-0000B6420000}"/>
    <cellStyle name="Standard 257 2 5 4 2 3" xfId="2359" xr:uid="{00000000-0005-0000-0000-0000B7420000}"/>
    <cellStyle name="Standard 257 2 5 4 2 3 2" xfId="3830" xr:uid="{00000000-0005-0000-0000-0000B8420000}"/>
    <cellStyle name="Standard 257 2 5 4 2 3 2 2" xfId="12652" xr:uid="{00000000-0005-0000-0000-0000B9420000}"/>
    <cellStyle name="Standard 257 2 5 4 2 3 2 2 2" xfId="25888" xr:uid="{00000000-0005-0000-0000-0000BA420000}"/>
    <cellStyle name="Standard 257 2 5 4 2 3 2 2 2 2" xfId="52360" xr:uid="{00000000-0005-0000-0000-0000BB420000}"/>
    <cellStyle name="Standard 257 2 5 4 2 3 2 2 3" xfId="39124" xr:uid="{00000000-0005-0000-0000-0000BC420000}"/>
    <cellStyle name="Standard 257 2 5 4 2 3 2 3" xfId="19271" xr:uid="{00000000-0005-0000-0000-0000BD420000}"/>
    <cellStyle name="Standard 257 2 5 4 2 3 2 3 2" xfId="45743" xr:uid="{00000000-0005-0000-0000-0000BE420000}"/>
    <cellStyle name="Standard 257 2 5 4 2 3 2 4" xfId="30302" xr:uid="{00000000-0005-0000-0000-0000BF420000}"/>
    <cellStyle name="Standard 257 2 5 4 2 3 3" xfId="6772" xr:uid="{00000000-0005-0000-0000-0000C0420000}"/>
    <cellStyle name="Standard 257 2 5 4 2 3 3 2" xfId="11182" xr:uid="{00000000-0005-0000-0000-0000C1420000}"/>
    <cellStyle name="Standard 257 2 5 4 2 3 3 2 2" xfId="24418" xr:uid="{00000000-0005-0000-0000-0000C2420000}"/>
    <cellStyle name="Standard 257 2 5 4 2 3 3 2 2 2" xfId="50890" xr:uid="{00000000-0005-0000-0000-0000C3420000}"/>
    <cellStyle name="Standard 257 2 5 4 2 3 3 2 3" xfId="37654" xr:uid="{00000000-0005-0000-0000-0000C4420000}"/>
    <cellStyle name="Standard 257 2 5 4 2 3 3 3" xfId="17801" xr:uid="{00000000-0005-0000-0000-0000C5420000}"/>
    <cellStyle name="Standard 257 2 5 4 2 3 3 3 2" xfId="44273" xr:uid="{00000000-0005-0000-0000-0000C6420000}"/>
    <cellStyle name="Standard 257 2 5 4 2 3 3 4" xfId="33244" xr:uid="{00000000-0005-0000-0000-0000C7420000}"/>
    <cellStyle name="Standard 257 2 5 4 2 3 4" xfId="8240" xr:uid="{00000000-0005-0000-0000-0000C8420000}"/>
    <cellStyle name="Standard 257 2 5 4 2 3 4 2" xfId="21476" xr:uid="{00000000-0005-0000-0000-0000C9420000}"/>
    <cellStyle name="Standard 257 2 5 4 2 3 4 2 2" xfId="47948" xr:uid="{00000000-0005-0000-0000-0000CA420000}"/>
    <cellStyle name="Standard 257 2 5 4 2 3 4 3" xfId="34712" xr:uid="{00000000-0005-0000-0000-0000CB420000}"/>
    <cellStyle name="Standard 257 2 5 4 2 3 5" xfId="14859" xr:uid="{00000000-0005-0000-0000-0000CC420000}"/>
    <cellStyle name="Standard 257 2 5 4 2 3 5 2" xfId="41331" xr:uid="{00000000-0005-0000-0000-0000CD420000}"/>
    <cellStyle name="Standard 257 2 5 4 2 3 6" xfId="28832" xr:uid="{00000000-0005-0000-0000-0000CE420000}"/>
    <cellStyle name="Standard 257 2 5 4 2 4" xfId="3096" xr:uid="{00000000-0005-0000-0000-0000CF420000}"/>
    <cellStyle name="Standard 257 2 5 4 2 4 2" xfId="11918" xr:uid="{00000000-0005-0000-0000-0000D0420000}"/>
    <cellStyle name="Standard 257 2 5 4 2 4 2 2" xfId="25154" xr:uid="{00000000-0005-0000-0000-0000D1420000}"/>
    <cellStyle name="Standard 257 2 5 4 2 4 2 2 2" xfId="51626" xr:uid="{00000000-0005-0000-0000-0000D2420000}"/>
    <cellStyle name="Standard 257 2 5 4 2 4 2 3" xfId="38390" xr:uid="{00000000-0005-0000-0000-0000D3420000}"/>
    <cellStyle name="Standard 257 2 5 4 2 4 3" xfId="18537" xr:uid="{00000000-0005-0000-0000-0000D4420000}"/>
    <cellStyle name="Standard 257 2 5 4 2 4 3 2" xfId="45009" xr:uid="{00000000-0005-0000-0000-0000D5420000}"/>
    <cellStyle name="Standard 257 2 5 4 2 4 4" xfId="29568" xr:uid="{00000000-0005-0000-0000-0000D6420000}"/>
    <cellStyle name="Standard 257 2 5 4 2 5" xfId="5301" xr:uid="{00000000-0005-0000-0000-0000D7420000}"/>
    <cellStyle name="Standard 257 2 5 4 2 5 2" xfId="9711" xr:uid="{00000000-0005-0000-0000-0000D8420000}"/>
    <cellStyle name="Standard 257 2 5 4 2 5 2 2" xfId="22947" xr:uid="{00000000-0005-0000-0000-0000D9420000}"/>
    <cellStyle name="Standard 257 2 5 4 2 5 2 2 2" xfId="49419" xr:uid="{00000000-0005-0000-0000-0000DA420000}"/>
    <cellStyle name="Standard 257 2 5 4 2 5 2 3" xfId="36183" xr:uid="{00000000-0005-0000-0000-0000DB420000}"/>
    <cellStyle name="Standard 257 2 5 4 2 5 3" xfId="16330" xr:uid="{00000000-0005-0000-0000-0000DC420000}"/>
    <cellStyle name="Standard 257 2 5 4 2 5 3 2" xfId="42802" xr:uid="{00000000-0005-0000-0000-0000DD420000}"/>
    <cellStyle name="Standard 257 2 5 4 2 5 4" xfId="31773" xr:uid="{00000000-0005-0000-0000-0000DE420000}"/>
    <cellStyle name="Standard 257 2 5 4 2 6" xfId="7506" xr:uid="{00000000-0005-0000-0000-0000DF420000}"/>
    <cellStyle name="Standard 257 2 5 4 2 6 2" xfId="20742" xr:uid="{00000000-0005-0000-0000-0000E0420000}"/>
    <cellStyle name="Standard 257 2 5 4 2 6 2 2" xfId="47214" xr:uid="{00000000-0005-0000-0000-0000E1420000}"/>
    <cellStyle name="Standard 257 2 5 4 2 6 3" xfId="33978" xr:uid="{00000000-0005-0000-0000-0000E2420000}"/>
    <cellStyle name="Standard 257 2 5 4 2 7" xfId="14125" xr:uid="{00000000-0005-0000-0000-0000E3420000}"/>
    <cellStyle name="Standard 257 2 5 4 2 7 2" xfId="40597" xr:uid="{00000000-0005-0000-0000-0000E4420000}"/>
    <cellStyle name="Standard 257 2 5 4 2 8" xfId="27361" xr:uid="{00000000-0005-0000-0000-0000E5420000}"/>
    <cellStyle name="Standard 257 2 5 4 3" xfId="1257" xr:uid="{00000000-0005-0000-0000-0000E6420000}"/>
    <cellStyle name="Standard 257 2 5 4 3 2" xfId="4200" xr:uid="{00000000-0005-0000-0000-0000E7420000}"/>
    <cellStyle name="Standard 257 2 5 4 3 2 2" xfId="13022" xr:uid="{00000000-0005-0000-0000-0000E8420000}"/>
    <cellStyle name="Standard 257 2 5 4 3 2 2 2" xfId="26258" xr:uid="{00000000-0005-0000-0000-0000E9420000}"/>
    <cellStyle name="Standard 257 2 5 4 3 2 2 2 2" xfId="52730" xr:uid="{00000000-0005-0000-0000-0000EA420000}"/>
    <cellStyle name="Standard 257 2 5 4 3 2 2 3" xfId="39494" xr:uid="{00000000-0005-0000-0000-0000EB420000}"/>
    <cellStyle name="Standard 257 2 5 4 3 2 3" xfId="19641" xr:uid="{00000000-0005-0000-0000-0000EC420000}"/>
    <cellStyle name="Standard 257 2 5 4 3 2 3 2" xfId="46113" xr:uid="{00000000-0005-0000-0000-0000ED420000}"/>
    <cellStyle name="Standard 257 2 5 4 3 2 4" xfId="30672" xr:uid="{00000000-0005-0000-0000-0000EE420000}"/>
    <cellStyle name="Standard 257 2 5 4 3 3" xfId="5671" xr:uid="{00000000-0005-0000-0000-0000EF420000}"/>
    <cellStyle name="Standard 257 2 5 4 3 3 2" xfId="10081" xr:uid="{00000000-0005-0000-0000-0000F0420000}"/>
    <cellStyle name="Standard 257 2 5 4 3 3 2 2" xfId="23317" xr:uid="{00000000-0005-0000-0000-0000F1420000}"/>
    <cellStyle name="Standard 257 2 5 4 3 3 2 2 2" xfId="49789" xr:uid="{00000000-0005-0000-0000-0000F2420000}"/>
    <cellStyle name="Standard 257 2 5 4 3 3 2 3" xfId="36553" xr:uid="{00000000-0005-0000-0000-0000F3420000}"/>
    <cellStyle name="Standard 257 2 5 4 3 3 3" xfId="16700" xr:uid="{00000000-0005-0000-0000-0000F4420000}"/>
    <cellStyle name="Standard 257 2 5 4 3 3 3 2" xfId="43172" xr:uid="{00000000-0005-0000-0000-0000F5420000}"/>
    <cellStyle name="Standard 257 2 5 4 3 3 4" xfId="32143" xr:uid="{00000000-0005-0000-0000-0000F6420000}"/>
    <cellStyle name="Standard 257 2 5 4 3 4" xfId="8610" xr:uid="{00000000-0005-0000-0000-0000F7420000}"/>
    <cellStyle name="Standard 257 2 5 4 3 4 2" xfId="21846" xr:uid="{00000000-0005-0000-0000-0000F8420000}"/>
    <cellStyle name="Standard 257 2 5 4 3 4 2 2" xfId="48318" xr:uid="{00000000-0005-0000-0000-0000F9420000}"/>
    <cellStyle name="Standard 257 2 5 4 3 4 3" xfId="35082" xr:uid="{00000000-0005-0000-0000-0000FA420000}"/>
    <cellStyle name="Standard 257 2 5 4 3 5" xfId="15229" xr:uid="{00000000-0005-0000-0000-0000FB420000}"/>
    <cellStyle name="Standard 257 2 5 4 3 5 2" xfId="41701" xr:uid="{00000000-0005-0000-0000-0000FC420000}"/>
    <cellStyle name="Standard 257 2 5 4 3 6" xfId="27731" xr:uid="{00000000-0005-0000-0000-0000FD420000}"/>
    <cellStyle name="Standard 257 2 5 4 4" xfId="1993" xr:uid="{00000000-0005-0000-0000-0000FE420000}"/>
    <cellStyle name="Standard 257 2 5 4 4 2" xfId="3464" xr:uid="{00000000-0005-0000-0000-0000FF420000}"/>
    <cellStyle name="Standard 257 2 5 4 4 2 2" xfId="12286" xr:uid="{00000000-0005-0000-0000-000000430000}"/>
    <cellStyle name="Standard 257 2 5 4 4 2 2 2" xfId="25522" xr:uid="{00000000-0005-0000-0000-000001430000}"/>
    <cellStyle name="Standard 257 2 5 4 4 2 2 2 2" xfId="51994" xr:uid="{00000000-0005-0000-0000-000002430000}"/>
    <cellStyle name="Standard 257 2 5 4 4 2 2 3" xfId="38758" xr:uid="{00000000-0005-0000-0000-000003430000}"/>
    <cellStyle name="Standard 257 2 5 4 4 2 3" xfId="18905" xr:uid="{00000000-0005-0000-0000-000004430000}"/>
    <cellStyle name="Standard 257 2 5 4 4 2 3 2" xfId="45377" xr:uid="{00000000-0005-0000-0000-000005430000}"/>
    <cellStyle name="Standard 257 2 5 4 4 2 4" xfId="29936" xr:uid="{00000000-0005-0000-0000-000006430000}"/>
    <cellStyle name="Standard 257 2 5 4 4 3" xfId="6406" xr:uid="{00000000-0005-0000-0000-000007430000}"/>
    <cellStyle name="Standard 257 2 5 4 4 3 2" xfId="10816" xr:uid="{00000000-0005-0000-0000-000008430000}"/>
    <cellStyle name="Standard 257 2 5 4 4 3 2 2" xfId="24052" xr:uid="{00000000-0005-0000-0000-000009430000}"/>
    <cellStyle name="Standard 257 2 5 4 4 3 2 2 2" xfId="50524" xr:uid="{00000000-0005-0000-0000-00000A430000}"/>
    <cellStyle name="Standard 257 2 5 4 4 3 2 3" xfId="37288" xr:uid="{00000000-0005-0000-0000-00000B430000}"/>
    <cellStyle name="Standard 257 2 5 4 4 3 3" xfId="17435" xr:uid="{00000000-0005-0000-0000-00000C430000}"/>
    <cellStyle name="Standard 257 2 5 4 4 3 3 2" xfId="43907" xr:uid="{00000000-0005-0000-0000-00000D430000}"/>
    <cellStyle name="Standard 257 2 5 4 4 3 4" xfId="32878" xr:uid="{00000000-0005-0000-0000-00000E430000}"/>
    <cellStyle name="Standard 257 2 5 4 4 4" xfId="7874" xr:uid="{00000000-0005-0000-0000-00000F430000}"/>
    <cellStyle name="Standard 257 2 5 4 4 4 2" xfId="21110" xr:uid="{00000000-0005-0000-0000-000010430000}"/>
    <cellStyle name="Standard 257 2 5 4 4 4 2 2" xfId="47582" xr:uid="{00000000-0005-0000-0000-000011430000}"/>
    <cellStyle name="Standard 257 2 5 4 4 4 3" xfId="34346" xr:uid="{00000000-0005-0000-0000-000012430000}"/>
    <cellStyle name="Standard 257 2 5 4 4 5" xfId="14493" xr:uid="{00000000-0005-0000-0000-000013430000}"/>
    <cellStyle name="Standard 257 2 5 4 4 5 2" xfId="40965" xr:uid="{00000000-0005-0000-0000-000014430000}"/>
    <cellStyle name="Standard 257 2 5 4 4 6" xfId="28466" xr:uid="{00000000-0005-0000-0000-000015430000}"/>
    <cellStyle name="Standard 257 2 5 4 5" xfId="2730" xr:uid="{00000000-0005-0000-0000-000016430000}"/>
    <cellStyle name="Standard 257 2 5 4 5 2" xfId="11552" xr:uid="{00000000-0005-0000-0000-000017430000}"/>
    <cellStyle name="Standard 257 2 5 4 5 2 2" xfId="24788" xr:uid="{00000000-0005-0000-0000-000018430000}"/>
    <cellStyle name="Standard 257 2 5 4 5 2 2 2" xfId="51260" xr:uid="{00000000-0005-0000-0000-000019430000}"/>
    <cellStyle name="Standard 257 2 5 4 5 2 3" xfId="38024" xr:uid="{00000000-0005-0000-0000-00001A430000}"/>
    <cellStyle name="Standard 257 2 5 4 5 3" xfId="18171" xr:uid="{00000000-0005-0000-0000-00001B430000}"/>
    <cellStyle name="Standard 257 2 5 4 5 3 2" xfId="44643" xr:uid="{00000000-0005-0000-0000-00001C430000}"/>
    <cellStyle name="Standard 257 2 5 4 5 4" xfId="29202" xr:uid="{00000000-0005-0000-0000-00001D430000}"/>
    <cellStyle name="Standard 257 2 5 4 6" xfId="4935" xr:uid="{00000000-0005-0000-0000-00001E430000}"/>
    <cellStyle name="Standard 257 2 5 4 6 2" xfId="9345" xr:uid="{00000000-0005-0000-0000-00001F430000}"/>
    <cellStyle name="Standard 257 2 5 4 6 2 2" xfId="22581" xr:uid="{00000000-0005-0000-0000-000020430000}"/>
    <cellStyle name="Standard 257 2 5 4 6 2 2 2" xfId="49053" xr:uid="{00000000-0005-0000-0000-000021430000}"/>
    <cellStyle name="Standard 257 2 5 4 6 2 3" xfId="35817" xr:uid="{00000000-0005-0000-0000-000022430000}"/>
    <cellStyle name="Standard 257 2 5 4 6 3" xfId="15964" xr:uid="{00000000-0005-0000-0000-000023430000}"/>
    <cellStyle name="Standard 257 2 5 4 6 3 2" xfId="42436" xr:uid="{00000000-0005-0000-0000-000024430000}"/>
    <cellStyle name="Standard 257 2 5 4 6 4" xfId="31407" xr:uid="{00000000-0005-0000-0000-000025430000}"/>
    <cellStyle name="Standard 257 2 5 4 7" xfId="7140" xr:uid="{00000000-0005-0000-0000-000026430000}"/>
    <cellStyle name="Standard 257 2 5 4 7 2" xfId="20376" xr:uid="{00000000-0005-0000-0000-000027430000}"/>
    <cellStyle name="Standard 257 2 5 4 7 2 2" xfId="46848" xr:uid="{00000000-0005-0000-0000-000028430000}"/>
    <cellStyle name="Standard 257 2 5 4 7 3" xfId="33612" xr:uid="{00000000-0005-0000-0000-000029430000}"/>
    <cellStyle name="Standard 257 2 5 4 8" xfId="13759" xr:uid="{00000000-0005-0000-0000-00002A430000}"/>
    <cellStyle name="Standard 257 2 5 4 8 2" xfId="40231" xr:uid="{00000000-0005-0000-0000-00002B430000}"/>
    <cellStyle name="Standard 257 2 5 4 9" xfId="26995" xr:uid="{00000000-0005-0000-0000-00002C430000}"/>
    <cellStyle name="Standard 257 2 5 5" xfId="634" xr:uid="{00000000-0005-0000-0000-00002D430000}"/>
    <cellStyle name="Standard 257 2 5 5 2" xfId="1023" xr:uid="{00000000-0005-0000-0000-00002E430000}"/>
    <cellStyle name="Standard 257 2 5 5 2 2" xfId="1772" xr:uid="{00000000-0005-0000-0000-00002F430000}"/>
    <cellStyle name="Standard 257 2 5 5 2 2 2" xfId="4715" xr:uid="{00000000-0005-0000-0000-000030430000}"/>
    <cellStyle name="Standard 257 2 5 5 2 2 2 2" xfId="13537" xr:uid="{00000000-0005-0000-0000-000031430000}"/>
    <cellStyle name="Standard 257 2 5 5 2 2 2 2 2" xfId="26773" xr:uid="{00000000-0005-0000-0000-000032430000}"/>
    <cellStyle name="Standard 257 2 5 5 2 2 2 2 2 2" xfId="53245" xr:uid="{00000000-0005-0000-0000-000033430000}"/>
    <cellStyle name="Standard 257 2 5 5 2 2 2 2 3" xfId="40009" xr:uid="{00000000-0005-0000-0000-000034430000}"/>
    <cellStyle name="Standard 257 2 5 5 2 2 2 3" xfId="20156" xr:uid="{00000000-0005-0000-0000-000035430000}"/>
    <cellStyle name="Standard 257 2 5 5 2 2 2 3 2" xfId="46628" xr:uid="{00000000-0005-0000-0000-000036430000}"/>
    <cellStyle name="Standard 257 2 5 5 2 2 2 4" xfId="31187" xr:uid="{00000000-0005-0000-0000-000037430000}"/>
    <cellStyle name="Standard 257 2 5 5 2 2 3" xfId="6186" xr:uid="{00000000-0005-0000-0000-000038430000}"/>
    <cellStyle name="Standard 257 2 5 5 2 2 3 2" xfId="10596" xr:uid="{00000000-0005-0000-0000-000039430000}"/>
    <cellStyle name="Standard 257 2 5 5 2 2 3 2 2" xfId="23832" xr:uid="{00000000-0005-0000-0000-00003A430000}"/>
    <cellStyle name="Standard 257 2 5 5 2 2 3 2 2 2" xfId="50304" xr:uid="{00000000-0005-0000-0000-00003B430000}"/>
    <cellStyle name="Standard 257 2 5 5 2 2 3 2 3" xfId="37068" xr:uid="{00000000-0005-0000-0000-00003C430000}"/>
    <cellStyle name="Standard 257 2 5 5 2 2 3 3" xfId="17215" xr:uid="{00000000-0005-0000-0000-00003D430000}"/>
    <cellStyle name="Standard 257 2 5 5 2 2 3 3 2" xfId="43687" xr:uid="{00000000-0005-0000-0000-00003E430000}"/>
    <cellStyle name="Standard 257 2 5 5 2 2 3 4" xfId="32658" xr:uid="{00000000-0005-0000-0000-00003F430000}"/>
    <cellStyle name="Standard 257 2 5 5 2 2 4" xfId="9125" xr:uid="{00000000-0005-0000-0000-000040430000}"/>
    <cellStyle name="Standard 257 2 5 5 2 2 4 2" xfId="22361" xr:uid="{00000000-0005-0000-0000-000041430000}"/>
    <cellStyle name="Standard 257 2 5 5 2 2 4 2 2" xfId="48833" xr:uid="{00000000-0005-0000-0000-000042430000}"/>
    <cellStyle name="Standard 257 2 5 5 2 2 4 3" xfId="35597" xr:uid="{00000000-0005-0000-0000-000043430000}"/>
    <cellStyle name="Standard 257 2 5 5 2 2 5" xfId="15744" xr:uid="{00000000-0005-0000-0000-000044430000}"/>
    <cellStyle name="Standard 257 2 5 5 2 2 5 2" xfId="42216" xr:uid="{00000000-0005-0000-0000-000045430000}"/>
    <cellStyle name="Standard 257 2 5 5 2 2 6" xfId="28246" xr:uid="{00000000-0005-0000-0000-000046430000}"/>
    <cellStyle name="Standard 257 2 5 5 2 3" xfId="2508" xr:uid="{00000000-0005-0000-0000-000047430000}"/>
    <cellStyle name="Standard 257 2 5 5 2 3 2" xfId="3979" xr:uid="{00000000-0005-0000-0000-000048430000}"/>
    <cellStyle name="Standard 257 2 5 5 2 3 2 2" xfId="12801" xr:uid="{00000000-0005-0000-0000-000049430000}"/>
    <cellStyle name="Standard 257 2 5 5 2 3 2 2 2" xfId="26037" xr:uid="{00000000-0005-0000-0000-00004A430000}"/>
    <cellStyle name="Standard 257 2 5 5 2 3 2 2 2 2" xfId="52509" xr:uid="{00000000-0005-0000-0000-00004B430000}"/>
    <cellStyle name="Standard 257 2 5 5 2 3 2 2 3" xfId="39273" xr:uid="{00000000-0005-0000-0000-00004C430000}"/>
    <cellStyle name="Standard 257 2 5 5 2 3 2 3" xfId="19420" xr:uid="{00000000-0005-0000-0000-00004D430000}"/>
    <cellStyle name="Standard 257 2 5 5 2 3 2 3 2" xfId="45892" xr:uid="{00000000-0005-0000-0000-00004E430000}"/>
    <cellStyle name="Standard 257 2 5 5 2 3 2 4" xfId="30451" xr:uid="{00000000-0005-0000-0000-00004F430000}"/>
    <cellStyle name="Standard 257 2 5 5 2 3 3" xfId="6921" xr:uid="{00000000-0005-0000-0000-000050430000}"/>
    <cellStyle name="Standard 257 2 5 5 2 3 3 2" xfId="11331" xr:uid="{00000000-0005-0000-0000-000051430000}"/>
    <cellStyle name="Standard 257 2 5 5 2 3 3 2 2" xfId="24567" xr:uid="{00000000-0005-0000-0000-000052430000}"/>
    <cellStyle name="Standard 257 2 5 5 2 3 3 2 2 2" xfId="51039" xr:uid="{00000000-0005-0000-0000-000053430000}"/>
    <cellStyle name="Standard 257 2 5 5 2 3 3 2 3" xfId="37803" xr:uid="{00000000-0005-0000-0000-000054430000}"/>
    <cellStyle name="Standard 257 2 5 5 2 3 3 3" xfId="17950" xr:uid="{00000000-0005-0000-0000-000055430000}"/>
    <cellStyle name="Standard 257 2 5 5 2 3 3 3 2" xfId="44422" xr:uid="{00000000-0005-0000-0000-000056430000}"/>
    <cellStyle name="Standard 257 2 5 5 2 3 3 4" xfId="33393" xr:uid="{00000000-0005-0000-0000-000057430000}"/>
    <cellStyle name="Standard 257 2 5 5 2 3 4" xfId="8389" xr:uid="{00000000-0005-0000-0000-000058430000}"/>
    <cellStyle name="Standard 257 2 5 5 2 3 4 2" xfId="21625" xr:uid="{00000000-0005-0000-0000-000059430000}"/>
    <cellStyle name="Standard 257 2 5 5 2 3 4 2 2" xfId="48097" xr:uid="{00000000-0005-0000-0000-00005A430000}"/>
    <cellStyle name="Standard 257 2 5 5 2 3 4 3" xfId="34861" xr:uid="{00000000-0005-0000-0000-00005B430000}"/>
    <cellStyle name="Standard 257 2 5 5 2 3 5" xfId="15008" xr:uid="{00000000-0005-0000-0000-00005C430000}"/>
    <cellStyle name="Standard 257 2 5 5 2 3 5 2" xfId="41480" xr:uid="{00000000-0005-0000-0000-00005D430000}"/>
    <cellStyle name="Standard 257 2 5 5 2 3 6" xfId="28981" xr:uid="{00000000-0005-0000-0000-00005E430000}"/>
    <cellStyle name="Standard 257 2 5 5 2 4" xfId="3245" xr:uid="{00000000-0005-0000-0000-00005F430000}"/>
    <cellStyle name="Standard 257 2 5 5 2 4 2" xfId="12067" xr:uid="{00000000-0005-0000-0000-000060430000}"/>
    <cellStyle name="Standard 257 2 5 5 2 4 2 2" xfId="25303" xr:uid="{00000000-0005-0000-0000-000061430000}"/>
    <cellStyle name="Standard 257 2 5 5 2 4 2 2 2" xfId="51775" xr:uid="{00000000-0005-0000-0000-000062430000}"/>
    <cellStyle name="Standard 257 2 5 5 2 4 2 3" xfId="38539" xr:uid="{00000000-0005-0000-0000-000063430000}"/>
    <cellStyle name="Standard 257 2 5 5 2 4 3" xfId="18686" xr:uid="{00000000-0005-0000-0000-000064430000}"/>
    <cellStyle name="Standard 257 2 5 5 2 4 3 2" xfId="45158" xr:uid="{00000000-0005-0000-0000-000065430000}"/>
    <cellStyle name="Standard 257 2 5 5 2 4 4" xfId="29717" xr:uid="{00000000-0005-0000-0000-000066430000}"/>
    <cellStyle name="Standard 257 2 5 5 2 5" xfId="5450" xr:uid="{00000000-0005-0000-0000-000067430000}"/>
    <cellStyle name="Standard 257 2 5 5 2 5 2" xfId="9860" xr:uid="{00000000-0005-0000-0000-000068430000}"/>
    <cellStyle name="Standard 257 2 5 5 2 5 2 2" xfId="23096" xr:uid="{00000000-0005-0000-0000-000069430000}"/>
    <cellStyle name="Standard 257 2 5 5 2 5 2 2 2" xfId="49568" xr:uid="{00000000-0005-0000-0000-00006A430000}"/>
    <cellStyle name="Standard 257 2 5 5 2 5 2 3" xfId="36332" xr:uid="{00000000-0005-0000-0000-00006B430000}"/>
    <cellStyle name="Standard 257 2 5 5 2 5 3" xfId="16479" xr:uid="{00000000-0005-0000-0000-00006C430000}"/>
    <cellStyle name="Standard 257 2 5 5 2 5 3 2" xfId="42951" xr:uid="{00000000-0005-0000-0000-00006D430000}"/>
    <cellStyle name="Standard 257 2 5 5 2 5 4" xfId="31922" xr:uid="{00000000-0005-0000-0000-00006E430000}"/>
    <cellStyle name="Standard 257 2 5 5 2 6" xfId="7655" xr:uid="{00000000-0005-0000-0000-00006F430000}"/>
    <cellStyle name="Standard 257 2 5 5 2 6 2" xfId="20891" xr:uid="{00000000-0005-0000-0000-000070430000}"/>
    <cellStyle name="Standard 257 2 5 5 2 6 2 2" xfId="47363" xr:uid="{00000000-0005-0000-0000-000071430000}"/>
    <cellStyle name="Standard 257 2 5 5 2 6 3" xfId="34127" xr:uid="{00000000-0005-0000-0000-000072430000}"/>
    <cellStyle name="Standard 257 2 5 5 2 7" xfId="14274" xr:uid="{00000000-0005-0000-0000-000073430000}"/>
    <cellStyle name="Standard 257 2 5 5 2 7 2" xfId="40746" xr:uid="{00000000-0005-0000-0000-000074430000}"/>
    <cellStyle name="Standard 257 2 5 5 2 8" xfId="27510" xr:uid="{00000000-0005-0000-0000-000075430000}"/>
    <cellStyle name="Standard 257 2 5 5 3" xfId="1406" xr:uid="{00000000-0005-0000-0000-000076430000}"/>
    <cellStyle name="Standard 257 2 5 5 3 2" xfId="4349" xr:uid="{00000000-0005-0000-0000-000077430000}"/>
    <cellStyle name="Standard 257 2 5 5 3 2 2" xfId="13171" xr:uid="{00000000-0005-0000-0000-000078430000}"/>
    <cellStyle name="Standard 257 2 5 5 3 2 2 2" xfId="26407" xr:uid="{00000000-0005-0000-0000-000079430000}"/>
    <cellStyle name="Standard 257 2 5 5 3 2 2 2 2" xfId="52879" xr:uid="{00000000-0005-0000-0000-00007A430000}"/>
    <cellStyle name="Standard 257 2 5 5 3 2 2 3" xfId="39643" xr:uid="{00000000-0005-0000-0000-00007B430000}"/>
    <cellStyle name="Standard 257 2 5 5 3 2 3" xfId="19790" xr:uid="{00000000-0005-0000-0000-00007C430000}"/>
    <cellStyle name="Standard 257 2 5 5 3 2 3 2" xfId="46262" xr:uid="{00000000-0005-0000-0000-00007D430000}"/>
    <cellStyle name="Standard 257 2 5 5 3 2 4" xfId="30821" xr:uid="{00000000-0005-0000-0000-00007E430000}"/>
    <cellStyle name="Standard 257 2 5 5 3 3" xfId="5820" xr:uid="{00000000-0005-0000-0000-00007F430000}"/>
    <cellStyle name="Standard 257 2 5 5 3 3 2" xfId="10230" xr:uid="{00000000-0005-0000-0000-000080430000}"/>
    <cellStyle name="Standard 257 2 5 5 3 3 2 2" xfId="23466" xr:uid="{00000000-0005-0000-0000-000081430000}"/>
    <cellStyle name="Standard 257 2 5 5 3 3 2 2 2" xfId="49938" xr:uid="{00000000-0005-0000-0000-000082430000}"/>
    <cellStyle name="Standard 257 2 5 5 3 3 2 3" xfId="36702" xr:uid="{00000000-0005-0000-0000-000083430000}"/>
    <cellStyle name="Standard 257 2 5 5 3 3 3" xfId="16849" xr:uid="{00000000-0005-0000-0000-000084430000}"/>
    <cellStyle name="Standard 257 2 5 5 3 3 3 2" xfId="43321" xr:uid="{00000000-0005-0000-0000-000085430000}"/>
    <cellStyle name="Standard 257 2 5 5 3 3 4" xfId="32292" xr:uid="{00000000-0005-0000-0000-000086430000}"/>
    <cellStyle name="Standard 257 2 5 5 3 4" xfId="8759" xr:uid="{00000000-0005-0000-0000-000087430000}"/>
    <cellStyle name="Standard 257 2 5 5 3 4 2" xfId="21995" xr:uid="{00000000-0005-0000-0000-000088430000}"/>
    <cellStyle name="Standard 257 2 5 5 3 4 2 2" xfId="48467" xr:uid="{00000000-0005-0000-0000-000089430000}"/>
    <cellStyle name="Standard 257 2 5 5 3 4 3" xfId="35231" xr:uid="{00000000-0005-0000-0000-00008A430000}"/>
    <cellStyle name="Standard 257 2 5 5 3 5" xfId="15378" xr:uid="{00000000-0005-0000-0000-00008B430000}"/>
    <cellStyle name="Standard 257 2 5 5 3 5 2" xfId="41850" xr:uid="{00000000-0005-0000-0000-00008C430000}"/>
    <cellStyle name="Standard 257 2 5 5 3 6" xfId="27880" xr:uid="{00000000-0005-0000-0000-00008D430000}"/>
    <cellStyle name="Standard 257 2 5 5 4" xfId="2142" xr:uid="{00000000-0005-0000-0000-00008E430000}"/>
    <cellStyle name="Standard 257 2 5 5 4 2" xfId="3613" xr:uid="{00000000-0005-0000-0000-00008F430000}"/>
    <cellStyle name="Standard 257 2 5 5 4 2 2" xfId="12435" xr:uid="{00000000-0005-0000-0000-000090430000}"/>
    <cellStyle name="Standard 257 2 5 5 4 2 2 2" xfId="25671" xr:uid="{00000000-0005-0000-0000-000091430000}"/>
    <cellStyle name="Standard 257 2 5 5 4 2 2 2 2" xfId="52143" xr:uid="{00000000-0005-0000-0000-000092430000}"/>
    <cellStyle name="Standard 257 2 5 5 4 2 2 3" xfId="38907" xr:uid="{00000000-0005-0000-0000-000093430000}"/>
    <cellStyle name="Standard 257 2 5 5 4 2 3" xfId="19054" xr:uid="{00000000-0005-0000-0000-000094430000}"/>
    <cellStyle name="Standard 257 2 5 5 4 2 3 2" xfId="45526" xr:uid="{00000000-0005-0000-0000-000095430000}"/>
    <cellStyle name="Standard 257 2 5 5 4 2 4" xfId="30085" xr:uid="{00000000-0005-0000-0000-000096430000}"/>
    <cellStyle name="Standard 257 2 5 5 4 3" xfId="6555" xr:uid="{00000000-0005-0000-0000-000097430000}"/>
    <cellStyle name="Standard 257 2 5 5 4 3 2" xfId="10965" xr:uid="{00000000-0005-0000-0000-000098430000}"/>
    <cellStyle name="Standard 257 2 5 5 4 3 2 2" xfId="24201" xr:uid="{00000000-0005-0000-0000-000099430000}"/>
    <cellStyle name="Standard 257 2 5 5 4 3 2 2 2" xfId="50673" xr:uid="{00000000-0005-0000-0000-00009A430000}"/>
    <cellStyle name="Standard 257 2 5 5 4 3 2 3" xfId="37437" xr:uid="{00000000-0005-0000-0000-00009B430000}"/>
    <cellStyle name="Standard 257 2 5 5 4 3 3" xfId="17584" xr:uid="{00000000-0005-0000-0000-00009C430000}"/>
    <cellStyle name="Standard 257 2 5 5 4 3 3 2" xfId="44056" xr:uid="{00000000-0005-0000-0000-00009D430000}"/>
    <cellStyle name="Standard 257 2 5 5 4 3 4" xfId="33027" xr:uid="{00000000-0005-0000-0000-00009E430000}"/>
    <cellStyle name="Standard 257 2 5 5 4 4" xfId="8023" xr:uid="{00000000-0005-0000-0000-00009F430000}"/>
    <cellStyle name="Standard 257 2 5 5 4 4 2" xfId="21259" xr:uid="{00000000-0005-0000-0000-0000A0430000}"/>
    <cellStyle name="Standard 257 2 5 5 4 4 2 2" xfId="47731" xr:uid="{00000000-0005-0000-0000-0000A1430000}"/>
    <cellStyle name="Standard 257 2 5 5 4 4 3" xfId="34495" xr:uid="{00000000-0005-0000-0000-0000A2430000}"/>
    <cellStyle name="Standard 257 2 5 5 4 5" xfId="14642" xr:uid="{00000000-0005-0000-0000-0000A3430000}"/>
    <cellStyle name="Standard 257 2 5 5 4 5 2" xfId="41114" xr:uid="{00000000-0005-0000-0000-0000A4430000}"/>
    <cellStyle name="Standard 257 2 5 5 4 6" xfId="28615" xr:uid="{00000000-0005-0000-0000-0000A5430000}"/>
    <cellStyle name="Standard 257 2 5 5 5" xfId="2879" xr:uid="{00000000-0005-0000-0000-0000A6430000}"/>
    <cellStyle name="Standard 257 2 5 5 5 2" xfId="11701" xr:uid="{00000000-0005-0000-0000-0000A7430000}"/>
    <cellStyle name="Standard 257 2 5 5 5 2 2" xfId="24937" xr:uid="{00000000-0005-0000-0000-0000A8430000}"/>
    <cellStyle name="Standard 257 2 5 5 5 2 2 2" xfId="51409" xr:uid="{00000000-0005-0000-0000-0000A9430000}"/>
    <cellStyle name="Standard 257 2 5 5 5 2 3" xfId="38173" xr:uid="{00000000-0005-0000-0000-0000AA430000}"/>
    <cellStyle name="Standard 257 2 5 5 5 3" xfId="18320" xr:uid="{00000000-0005-0000-0000-0000AB430000}"/>
    <cellStyle name="Standard 257 2 5 5 5 3 2" xfId="44792" xr:uid="{00000000-0005-0000-0000-0000AC430000}"/>
    <cellStyle name="Standard 257 2 5 5 5 4" xfId="29351" xr:uid="{00000000-0005-0000-0000-0000AD430000}"/>
    <cellStyle name="Standard 257 2 5 5 6" xfId="5084" xr:uid="{00000000-0005-0000-0000-0000AE430000}"/>
    <cellStyle name="Standard 257 2 5 5 6 2" xfId="9494" xr:uid="{00000000-0005-0000-0000-0000AF430000}"/>
    <cellStyle name="Standard 257 2 5 5 6 2 2" xfId="22730" xr:uid="{00000000-0005-0000-0000-0000B0430000}"/>
    <cellStyle name="Standard 257 2 5 5 6 2 2 2" xfId="49202" xr:uid="{00000000-0005-0000-0000-0000B1430000}"/>
    <cellStyle name="Standard 257 2 5 5 6 2 3" xfId="35966" xr:uid="{00000000-0005-0000-0000-0000B2430000}"/>
    <cellStyle name="Standard 257 2 5 5 6 3" xfId="16113" xr:uid="{00000000-0005-0000-0000-0000B3430000}"/>
    <cellStyle name="Standard 257 2 5 5 6 3 2" xfId="42585" xr:uid="{00000000-0005-0000-0000-0000B4430000}"/>
    <cellStyle name="Standard 257 2 5 5 6 4" xfId="31556" xr:uid="{00000000-0005-0000-0000-0000B5430000}"/>
    <cellStyle name="Standard 257 2 5 5 7" xfId="7289" xr:uid="{00000000-0005-0000-0000-0000B6430000}"/>
    <cellStyle name="Standard 257 2 5 5 7 2" xfId="20525" xr:uid="{00000000-0005-0000-0000-0000B7430000}"/>
    <cellStyle name="Standard 257 2 5 5 7 2 2" xfId="46997" xr:uid="{00000000-0005-0000-0000-0000B8430000}"/>
    <cellStyle name="Standard 257 2 5 5 7 3" xfId="33761" xr:uid="{00000000-0005-0000-0000-0000B9430000}"/>
    <cellStyle name="Standard 257 2 5 5 8" xfId="13908" xr:uid="{00000000-0005-0000-0000-0000BA430000}"/>
    <cellStyle name="Standard 257 2 5 5 8 2" xfId="40380" xr:uid="{00000000-0005-0000-0000-0000BB430000}"/>
    <cellStyle name="Standard 257 2 5 5 9" xfId="27144" xr:uid="{00000000-0005-0000-0000-0000BC430000}"/>
    <cellStyle name="Standard 257 2 5 6" xfId="703" xr:uid="{00000000-0005-0000-0000-0000BD430000}"/>
    <cellStyle name="Standard 257 2 5 6 2" xfId="1453" xr:uid="{00000000-0005-0000-0000-0000BE430000}"/>
    <cellStyle name="Standard 257 2 5 6 2 2" xfId="4396" xr:uid="{00000000-0005-0000-0000-0000BF430000}"/>
    <cellStyle name="Standard 257 2 5 6 2 2 2" xfId="13218" xr:uid="{00000000-0005-0000-0000-0000C0430000}"/>
    <cellStyle name="Standard 257 2 5 6 2 2 2 2" xfId="26454" xr:uid="{00000000-0005-0000-0000-0000C1430000}"/>
    <cellStyle name="Standard 257 2 5 6 2 2 2 2 2" xfId="52926" xr:uid="{00000000-0005-0000-0000-0000C2430000}"/>
    <cellStyle name="Standard 257 2 5 6 2 2 2 3" xfId="39690" xr:uid="{00000000-0005-0000-0000-0000C3430000}"/>
    <cellStyle name="Standard 257 2 5 6 2 2 3" xfId="19837" xr:uid="{00000000-0005-0000-0000-0000C4430000}"/>
    <cellStyle name="Standard 257 2 5 6 2 2 3 2" xfId="46309" xr:uid="{00000000-0005-0000-0000-0000C5430000}"/>
    <cellStyle name="Standard 257 2 5 6 2 2 4" xfId="30868" xr:uid="{00000000-0005-0000-0000-0000C6430000}"/>
    <cellStyle name="Standard 257 2 5 6 2 3" xfId="5867" xr:uid="{00000000-0005-0000-0000-0000C7430000}"/>
    <cellStyle name="Standard 257 2 5 6 2 3 2" xfId="10277" xr:uid="{00000000-0005-0000-0000-0000C8430000}"/>
    <cellStyle name="Standard 257 2 5 6 2 3 2 2" xfId="23513" xr:uid="{00000000-0005-0000-0000-0000C9430000}"/>
    <cellStyle name="Standard 257 2 5 6 2 3 2 2 2" xfId="49985" xr:uid="{00000000-0005-0000-0000-0000CA430000}"/>
    <cellStyle name="Standard 257 2 5 6 2 3 2 3" xfId="36749" xr:uid="{00000000-0005-0000-0000-0000CB430000}"/>
    <cellStyle name="Standard 257 2 5 6 2 3 3" xfId="16896" xr:uid="{00000000-0005-0000-0000-0000CC430000}"/>
    <cellStyle name="Standard 257 2 5 6 2 3 3 2" xfId="43368" xr:uid="{00000000-0005-0000-0000-0000CD430000}"/>
    <cellStyle name="Standard 257 2 5 6 2 3 4" xfId="32339" xr:uid="{00000000-0005-0000-0000-0000CE430000}"/>
    <cellStyle name="Standard 257 2 5 6 2 4" xfId="8806" xr:uid="{00000000-0005-0000-0000-0000CF430000}"/>
    <cellStyle name="Standard 257 2 5 6 2 4 2" xfId="22042" xr:uid="{00000000-0005-0000-0000-0000D0430000}"/>
    <cellStyle name="Standard 257 2 5 6 2 4 2 2" xfId="48514" xr:uid="{00000000-0005-0000-0000-0000D1430000}"/>
    <cellStyle name="Standard 257 2 5 6 2 4 3" xfId="35278" xr:uid="{00000000-0005-0000-0000-0000D2430000}"/>
    <cellStyle name="Standard 257 2 5 6 2 5" xfId="15425" xr:uid="{00000000-0005-0000-0000-0000D3430000}"/>
    <cellStyle name="Standard 257 2 5 6 2 5 2" xfId="41897" xr:uid="{00000000-0005-0000-0000-0000D4430000}"/>
    <cellStyle name="Standard 257 2 5 6 2 6" xfId="27927" xr:uid="{00000000-0005-0000-0000-0000D5430000}"/>
    <cellStyle name="Standard 257 2 5 6 3" xfId="2189" xr:uid="{00000000-0005-0000-0000-0000D6430000}"/>
    <cellStyle name="Standard 257 2 5 6 3 2" xfId="3660" xr:uid="{00000000-0005-0000-0000-0000D7430000}"/>
    <cellStyle name="Standard 257 2 5 6 3 2 2" xfId="12482" xr:uid="{00000000-0005-0000-0000-0000D8430000}"/>
    <cellStyle name="Standard 257 2 5 6 3 2 2 2" xfId="25718" xr:uid="{00000000-0005-0000-0000-0000D9430000}"/>
    <cellStyle name="Standard 257 2 5 6 3 2 2 2 2" xfId="52190" xr:uid="{00000000-0005-0000-0000-0000DA430000}"/>
    <cellStyle name="Standard 257 2 5 6 3 2 2 3" xfId="38954" xr:uid="{00000000-0005-0000-0000-0000DB430000}"/>
    <cellStyle name="Standard 257 2 5 6 3 2 3" xfId="19101" xr:uid="{00000000-0005-0000-0000-0000DC430000}"/>
    <cellStyle name="Standard 257 2 5 6 3 2 3 2" xfId="45573" xr:uid="{00000000-0005-0000-0000-0000DD430000}"/>
    <cellStyle name="Standard 257 2 5 6 3 2 4" xfId="30132" xr:uid="{00000000-0005-0000-0000-0000DE430000}"/>
    <cellStyle name="Standard 257 2 5 6 3 3" xfId="6602" xr:uid="{00000000-0005-0000-0000-0000DF430000}"/>
    <cellStyle name="Standard 257 2 5 6 3 3 2" xfId="11012" xr:uid="{00000000-0005-0000-0000-0000E0430000}"/>
    <cellStyle name="Standard 257 2 5 6 3 3 2 2" xfId="24248" xr:uid="{00000000-0005-0000-0000-0000E1430000}"/>
    <cellStyle name="Standard 257 2 5 6 3 3 2 2 2" xfId="50720" xr:uid="{00000000-0005-0000-0000-0000E2430000}"/>
    <cellStyle name="Standard 257 2 5 6 3 3 2 3" xfId="37484" xr:uid="{00000000-0005-0000-0000-0000E3430000}"/>
    <cellStyle name="Standard 257 2 5 6 3 3 3" xfId="17631" xr:uid="{00000000-0005-0000-0000-0000E4430000}"/>
    <cellStyle name="Standard 257 2 5 6 3 3 3 2" xfId="44103" xr:uid="{00000000-0005-0000-0000-0000E5430000}"/>
    <cellStyle name="Standard 257 2 5 6 3 3 4" xfId="33074" xr:uid="{00000000-0005-0000-0000-0000E6430000}"/>
    <cellStyle name="Standard 257 2 5 6 3 4" xfId="8070" xr:uid="{00000000-0005-0000-0000-0000E7430000}"/>
    <cellStyle name="Standard 257 2 5 6 3 4 2" xfId="21306" xr:uid="{00000000-0005-0000-0000-0000E8430000}"/>
    <cellStyle name="Standard 257 2 5 6 3 4 2 2" xfId="47778" xr:uid="{00000000-0005-0000-0000-0000E9430000}"/>
    <cellStyle name="Standard 257 2 5 6 3 4 3" xfId="34542" xr:uid="{00000000-0005-0000-0000-0000EA430000}"/>
    <cellStyle name="Standard 257 2 5 6 3 5" xfId="14689" xr:uid="{00000000-0005-0000-0000-0000EB430000}"/>
    <cellStyle name="Standard 257 2 5 6 3 5 2" xfId="41161" xr:uid="{00000000-0005-0000-0000-0000EC430000}"/>
    <cellStyle name="Standard 257 2 5 6 3 6" xfId="28662" xr:uid="{00000000-0005-0000-0000-0000ED430000}"/>
    <cellStyle name="Standard 257 2 5 6 4" xfId="2926" xr:uid="{00000000-0005-0000-0000-0000EE430000}"/>
    <cellStyle name="Standard 257 2 5 6 4 2" xfId="11748" xr:uid="{00000000-0005-0000-0000-0000EF430000}"/>
    <cellStyle name="Standard 257 2 5 6 4 2 2" xfId="24984" xr:uid="{00000000-0005-0000-0000-0000F0430000}"/>
    <cellStyle name="Standard 257 2 5 6 4 2 2 2" xfId="51456" xr:uid="{00000000-0005-0000-0000-0000F1430000}"/>
    <cellStyle name="Standard 257 2 5 6 4 2 3" xfId="38220" xr:uid="{00000000-0005-0000-0000-0000F2430000}"/>
    <cellStyle name="Standard 257 2 5 6 4 3" xfId="18367" xr:uid="{00000000-0005-0000-0000-0000F3430000}"/>
    <cellStyle name="Standard 257 2 5 6 4 3 2" xfId="44839" xr:uid="{00000000-0005-0000-0000-0000F4430000}"/>
    <cellStyle name="Standard 257 2 5 6 4 4" xfId="29398" xr:uid="{00000000-0005-0000-0000-0000F5430000}"/>
    <cellStyle name="Standard 257 2 5 6 5" xfId="5131" xr:uid="{00000000-0005-0000-0000-0000F6430000}"/>
    <cellStyle name="Standard 257 2 5 6 5 2" xfId="9541" xr:uid="{00000000-0005-0000-0000-0000F7430000}"/>
    <cellStyle name="Standard 257 2 5 6 5 2 2" xfId="22777" xr:uid="{00000000-0005-0000-0000-0000F8430000}"/>
    <cellStyle name="Standard 257 2 5 6 5 2 2 2" xfId="49249" xr:uid="{00000000-0005-0000-0000-0000F9430000}"/>
    <cellStyle name="Standard 257 2 5 6 5 2 3" xfId="36013" xr:uid="{00000000-0005-0000-0000-0000FA430000}"/>
    <cellStyle name="Standard 257 2 5 6 5 3" xfId="16160" xr:uid="{00000000-0005-0000-0000-0000FB430000}"/>
    <cellStyle name="Standard 257 2 5 6 5 3 2" xfId="42632" xr:uid="{00000000-0005-0000-0000-0000FC430000}"/>
    <cellStyle name="Standard 257 2 5 6 5 4" xfId="31603" xr:uid="{00000000-0005-0000-0000-0000FD430000}"/>
    <cellStyle name="Standard 257 2 5 6 6" xfId="7336" xr:uid="{00000000-0005-0000-0000-0000FE430000}"/>
    <cellStyle name="Standard 257 2 5 6 6 2" xfId="20572" xr:uid="{00000000-0005-0000-0000-0000FF430000}"/>
    <cellStyle name="Standard 257 2 5 6 6 2 2" xfId="47044" xr:uid="{00000000-0005-0000-0000-000000440000}"/>
    <cellStyle name="Standard 257 2 5 6 6 3" xfId="33808" xr:uid="{00000000-0005-0000-0000-000001440000}"/>
    <cellStyle name="Standard 257 2 5 6 7" xfId="13955" xr:uid="{00000000-0005-0000-0000-000002440000}"/>
    <cellStyle name="Standard 257 2 5 6 7 2" xfId="40427" xr:uid="{00000000-0005-0000-0000-000003440000}"/>
    <cellStyle name="Standard 257 2 5 6 8" xfId="27191" xr:uid="{00000000-0005-0000-0000-000004440000}"/>
    <cellStyle name="Standard 257 2 5 7" xfId="1087" xr:uid="{00000000-0005-0000-0000-000005440000}"/>
    <cellStyle name="Standard 257 2 5 7 2" xfId="4030" xr:uid="{00000000-0005-0000-0000-000006440000}"/>
    <cellStyle name="Standard 257 2 5 7 2 2" xfId="12852" xr:uid="{00000000-0005-0000-0000-000007440000}"/>
    <cellStyle name="Standard 257 2 5 7 2 2 2" xfId="26088" xr:uid="{00000000-0005-0000-0000-000008440000}"/>
    <cellStyle name="Standard 257 2 5 7 2 2 2 2" xfId="52560" xr:uid="{00000000-0005-0000-0000-000009440000}"/>
    <cellStyle name="Standard 257 2 5 7 2 2 3" xfId="39324" xr:uid="{00000000-0005-0000-0000-00000A440000}"/>
    <cellStyle name="Standard 257 2 5 7 2 3" xfId="19471" xr:uid="{00000000-0005-0000-0000-00000B440000}"/>
    <cellStyle name="Standard 257 2 5 7 2 3 2" xfId="45943" xr:uid="{00000000-0005-0000-0000-00000C440000}"/>
    <cellStyle name="Standard 257 2 5 7 2 4" xfId="30502" xr:uid="{00000000-0005-0000-0000-00000D440000}"/>
    <cellStyle name="Standard 257 2 5 7 3" xfId="5501" xr:uid="{00000000-0005-0000-0000-00000E440000}"/>
    <cellStyle name="Standard 257 2 5 7 3 2" xfId="9911" xr:uid="{00000000-0005-0000-0000-00000F440000}"/>
    <cellStyle name="Standard 257 2 5 7 3 2 2" xfId="23147" xr:uid="{00000000-0005-0000-0000-000010440000}"/>
    <cellStyle name="Standard 257 2 5 7 3 2 2 2" xfId="49619" xr:uid="{00000000-0005-0000-0000-000011440000}"/>
    <cellStyle name="Standard 257 2 5 7 3 2 3" xfId="36383" xr:uid="{00000000-0005-0000-0000-000012440000}"/>
    <cellStyle name="Standard 257 2 5 7 3 3" xfId="16530" xr:uid="{00000000-0005-0000-0000-000013440000}"/>
    <cellStyle name="Standard 257 2 5 7 3 3 2" xfId="43002" xr:uid="{00000000-0005-0000-0000-000014440000}"/>
    <cellStyle name="Standard 257 2 5 7 3 4" xfId="31973" xr:uid="{00000000-0005-0000-0000-000015440000}"/>
    <cellStyle name="Standard 257 2 5 7 4" xfId="8440" xr:uid="{00000000-0005-0000-0000-000016440000}"/>
    <cellStyle name="Standard 257 2 5 7 4 2" xfId="21676" xr:uid="{00000000-0005-0000-0000-000017440000}"/>
    <cellStyle name="Standard 257 2 5 7 4 2 2" xfId="48148" xr:uid="{00000000-0005-0000-0000-000018440000}"/>
    <cellStyle name="Standard 257 2 5 7 4 3" xfId="34912" xr:uid="{00000000-0005-0000-0000-000019440000}"/>
    <cellStyle name="Standard 257 2 5 7 5" xfId="15059" xr:uid="{00000000-0005-0000-0000-00001A440000}"/>
    <cellStyle name="Standard 257 2 5 7 5 2" xfId="41531" xr:uid="{00000000-0005-0000-0000-00001B440000}"/>
    <cellStyle name="Standard 257 2 5 7 6" xfId="27561" xr:uid="{00000000-0005-0000-0000-00001C440000}"/>
    <cellStyle name="Standard 257 2 5 8" xfId="1823" xr:uid="{00000000-0005-0000-0000-00001D440000}"/>
    <cellStyle name="Standard 257 2 5 8 2" xfId="3294" xr:uid="{00000000-0005-0000-0000-00001E440000}"/>
    <cellStyle name="Standard 257 2 5 8 2 2" xfId="12116" xr:uid="{00000000-0005-0000-0000-00001F440000}"/>
    <cellStyle name="Standard 257 2 5 8 2 2 2" xfId="25352" xr:uid="{00000000-0005-0000-0000-000020440000}"/>
    <cellStyle name="Standard 257 2 5 8 2 2 2 2" xfId="51824" xr:uid="{00000000-0005-0000-0000-000021440000}"/>
    <cellStyle name="Standard 257 2 5 8 2 2 3" xfId="38588" xr:uid="{00000000-0005-0000-0000-000022440000}"/>
    <cellStyle name="Standard 257 2 5 8 2 3" xfId="18735" xr:uid="{00000000-0005-0000-0000-000023440000}"/>
    <cellStyle name="Standard 257 2 5 8 2 3 2" xfId="45207" xr:uid="{00000000-0005-0000-0000-000024440000}"/>
    <cellStyle name="Standard 257 2 5 8 2 4" xfId="29766" xr:uid="{00000000-0005-0000-0000-000025440000}"/>
    <cellStyle name="Standard 257 2 5 8 3" xfId="6236" xr:uid="{00000000-0005-0000-0000-000026440000}"/>
    <cellStyle name="Standard 257 2 5 8 3 2" xfId="10646" xr:uid="{00000000-0005-0000-0000-000027440000}"/>
    <cellStyle name="Standard 257 2 5 8 3 2 2" xfId="23882" xr:uid="{00000000-0005-0000-0000-000028440000}"/>
    <cellStyle name="Standard 257 2 5 8 3 2 2 2" xfId="50354" xr:uid="{00000000-0005-0000-0000-000029440000}"/>
    <cellStyle name="Standard 257 2 5 8 3 2 3" xfId="37118" xr:uid="{00000000-0005-0000-0000-00002A440000}"/>
    <cellStyle name="Standard 257 2 5 8 3 3" xfId="17265" xr:uid="{00000000-0005-0000-0000-00002B440000}"/>
    <cellStyle name="Standard 257 2 5 8 3 3 2" xfId="43737" xr:uid="{00000000-0005-0000-0000-00002C440000}"/>
    <cellStyle name="Standard 257 2 5 8 3 4" xfId="32708" xr:uid="{00000000-0005-0000-0000-00002D440000}"/>
    <cellStyle name="Standard 257 2 5 8 4" xfId="7704" xr:uid="{00000000-0005-0000-0000-00002E440000}"/>
    <cellStyle name="Standard 257 2 5 8 4 2" xfId="20940" xr:uid="{00000000-0005-0000-0000-00002F440000}"/>
    <cellStyle name="Standard 257 2 5 8 4 2 2" xfId="47412" xr:uid="{00000000-0005-0000-0000-000030440000}"/>
    <cellStyle name="Standard 257 2 5 8 4 3" xfId="34176" xr:uid="{00000000-0005-0000-0000-000031440000}"/>
    <cellStyle name="Standard 257 2 5 8 5" xfId="14323" xr:uid="{00000000-0005-0000-0000-000032440000}"/>
    <cellStyle name="Standard 257 2 5 8 5 2" xfId="40795" xr:uid="{00000000-0005-0000-0000-000033440000}"/>
    <cellStyle name="Standard 257 2 5 8 6" xfId="28296" xr:uid="{00000000-0005-0000-0000-000034440000}"/>
    <cellStyle name="Standard 257 2 5 9" xfId="2560" xr:uid="{00000000-0005-0000-0000-000035440000}"/>
    <cellStyle name="Standard 257 2 5 9 2" xfId="11382" xr:uid="{00000000-0005-0000-0000-000036440000}"/>
    <cellStyle name="Standard 257 2 5 9 2 2" xfId="24618" xr:uid="{00000000-0005-0000-0000-000037440000}"/>
    <cellStyle name="Standard 257 2 5 9 2 2 2" xfId="51090" xr:uid="{00000000-0005-0000-0000-000038440000}"/>
    <cellStyle name="Standard 257 2 5 9 2 3" xfId="37854" xr:uid="{00000000-0005-0000-0000-000039440000}"/>
    <cellStyle name="Standard 257 2 5 9 3" xfId="18001" xr:uid="{00000000-0005-0000-0000-00003A440000}"/>
    <cellStyle name="Standard 257 2 5 9 3 2" xfId="44473" xr:uid="{00000000-0005-0000-0000-00003B440000}"/>
    <cellStyle name="Standard 257 2 5 9 4" xfId="29032" xr:uid="{00000000-0005-0000-0000-00003C440000}"/>
    <cellStyle name="Standard 257 2 6" xfId="297" xr:uid="{00000000-0005-0000-0000-00003D440000}"/>
    <cellStyle name="Standard 257 2 6 10" xfId="4771" xr:uid="{00000000-0005-0000-0000-00003E440000}"/>
    <cellStyle name="Standard 257 2 6 10 2" xfId="9181" xr:uid="{00000000-0005-0000-0000-00003F440000}"/>
    <cellStyle name="Standard 257 2 6 10 2 2" xfId="22417" xr:uid="{00000000-0005-0000-0000-000040440000}"/>
    <cellStyle name="Standard 257 2 6 10 2 2 2" xfId="48889" xr:uid="{00000000-0005-0000-0000-000041440000}"/>
    <cellStyle name="Standard 257 2 6 10 2 3" xfId="35653" xr:uid="{00000000-0005-0000-0000-000042440000}"/>
    <cellStyle name="Standard 257 2 6 10 3" xfId="15800" xr:uid="{00000000-0005-0000-0000-000043440000}"/>
    <cellStyle name="Standard 257 2 6 10 3 2" xfId="42272" xr:uid="{00000000-0005-0000-0000-000044440000}"/>
    <cellStyle name="Standard 257 2 6 10 4" xfId="31243" xr:uid="{00000000-0005-0000-0000-000045440000}"/>
    <cellStyle name="Standard 257 2 6 11" xfId="6976" xr:uid="{00000000-0005-0000-0000-000046440000}"/>
    <cellStyle name="Standard 257 2 6 11 2" xfId="20212" xr:uid="{00000000-0005-0000-0000-000047440000}"/>
    <cellStyle name="Standard 257 2 6 11 2 2" xfId="46684" xr:uid="{00000000-0005-0000-0000-000048440000}"/>
    <cellStyle name="Standard 257 2 6 11 3" xfId="33448" xr:uid="{00000000-0005-0000-0000-000049440000}"/>
    <cellStyle name="Standard 257 2 6 12" xfId="13595" xr:uid="{00000000-0005-0000-0000-00004A440000}"/>
    <cellStyle name="Standard 257 2 6 12 2" xfId="40067" xr:uid="{00000000-0005-0000-0000-00004B440000}"/>
    <cellStyle name="Standard 257 2 6 13" xfId="26831" xr:uid="{00000000-0005-0000-0000-00004C440000}"/>
    <cellStyle name="Standard 257 2 6 2" xfId="349" xr:uid="{00000000-0005-0000-0000-00004D440000}"/>
    <cellStyle name="Standard 257 2 6 2 10" xfId="13635" xr:uid="{00000000-0005-0000-0000-00004E440000}"/>
    <cellStyle name="Standard 257 2 6 2 10 2" xfId="40107" xr:uid="{00000000-0005-0000-0000-00004F440000}"/>
    <cellStyle name="Standard 257 2 6 2 11" xfId="26871" xr:uid="{00000000-0005-0000-0000-000050440000}"/>
    <cellStyle name="Standard 257 2 6 2 2" xfId="437" xr:uid="{00000000-0005-0000-0000-000051440000}"/>
    <cellStyle name="Standard 257 2 6 2 2 10" xfId="26952" xr:uid="{00000000-0005-0000-0000-000052440000}"/>
    <cellStyle name="Standard 257 2 6 2 2 2" xfId="613" xr:uid="{00000000-0005-0000-0000-000053440000}"/>
    <cellStyle name="Standard 257 2 6 2 2 2 2" xfId="1002" xr:uid="{00000000-0005-0000-0000-000054440000}"/>
    <cellStyle name="Standard 257 2 6 2 2 2 2 2" xfId="1751" xr:uid="{00000000-0005-0000-0000-000055440000}"/>
    <cellStyle name="Standard 257 2 6 2 2 2 2 2 2" xfId="4694" xr:uid="{00000000-0005-0000-0000-000056440000}"/>
    <cellStyle name="Standard 257 2 6 2 2 2 2 2 2 2" xfId="13516" xr:uid="{00000000-0005-0000-0000-000057440000}"/>
    <cellStyle name="Standard 257 2 6 2 2 2 2 2 2 2 2" xfId="26752" xr:uid="{00000000-0005-0000-0000-000058440000}"/>
    <cellStyle name="Standard 257 2 6 2 2 2 2 2 2 2 2 2" xfId="53224" xr:uid="{00000000-0005-0000-0000-000059440000}"/>
    <cellStyle name="Standard 257 2 6 2 2 2 2 2 2 2 3" xfId="39988" xr:uid="{00000000-0005-0000-0000-00005A440000}"/>
    <cellStyle name="Standard 257 2 6 2 2 2 2 2 2 3" xfId="20135" xr:uid="{00000000-0005-0000-0000-00005B440000}"/>
    <cellStyle name="Standard 257 2 6 2 2 2 2 2 2 3 2" xfId="46607" xr:uid="{00000000-0005-0000-0000-00005C440000}"/>
    <cellStyle name="Standard 257 2 6 2 2 2 2 2 2 4" xfId="31166" xr:uid="{00000000-0005-0000-0000-00005D440000}"/>
    <cellStyle name="Standard 257 2 6 2 2 2 2 2 3" xfId="6165" xr:uid="{00000000-0005-0000-0000-00005E440000}"/>
    <cellStyle name="Standard 257 2 6 2 2 2 2 2 3 2" xfId="10575" xr:uid="{00000000-0005-0000-0000-00005F440000}"/>
    <cellStyle name="Standard 257 2 6 2 2 2 2 2 3 2 2" xfId="23811" xr:uid="{00000000-0005-0000-0000-000060440000}"/>
    <cellStyle name="Standard 257 2 6 2 2 2 2 2 3 2 2 2" xfId="50283" xr:uid="{00000000-0005-0000-0000-000061440000}"/>
    <cellStyle name="Standard 257 2 6 2 2 2 2 2 3 2 3" xfId="37047" xr:uid="{00000000-0005-0000-0000-000062440000}"/>
    <cellStyle name="Standard 257 2 6 2 2 2 2 2 3 3" xfId="17194" xr:uid="{00000000-0005-0000-0000-000063440000}"/>
    <cellStyle name="Standard 257 2 6 2 2 2 2 2 3 3 2" xfId="43666" xr:uid="{00000000-0005-0000-0000-000064440000}"/>
    <cellStyle name="Standard 257 2 6 2 2 2 2 2 3 4" xfId="32637" xr:uid="{00000000-0005-0000-0000-000065440000}"/>
    <cellStyle name="Standard 257 2 6 2 2 2 2 2 4" xfId="9104" xr:uid="{00000000-0005-0000-0000-000066440000}"/>
    <cellStyle name="Standard 257 2 6 2 2 2 2 2 4 2" xfId="22340" xr:uid="{00000000-0005-0000-0000-000067440000}"/>
    <cellStyle name="Standard 257 2 6 2 2 2 2 2 4 2 2" xfId="48812" xr:uid="{00000000-0005-0000-0000-000068440000}"/>
    <cellStyle name="Standard 257 2 6 2 2 2 2 2 4 3" xfId="35576" xr:uid="{00000000-0005-0000-0000-000069440000}"/>
    <cellStyle name="Standard 257 2 6 2 2 2 2 2 5" xfId="15723" xr:uid="{00000000-0005-0000-0000-00006A440000}"/>
    <cellStyle name="Standard 257 2 6 2 2 2 2 2 5 2" xfId="42195" xr:uid="{00000000-0005-0000-0000-00006B440000}"/>
    <cellStyle name="Standard 257 2 6 2 2 2 2 2 6" xfId="28225" xr:uid="{00000000-0005-0000-0000-00006C440000}"/>
    <cellStyle name="Standard 257 2 6 2 2 2 2 3" xfId="2487" xr:uid="{00000000-0005-0000-0000-00006D440000}"/>
    <cellStyle name="Standard 257 2 6 2 2 2 2 3 2" xfId="3958" xr:uid="{00000000-0005-0000-0000-00006E440000}"/>
    <cellStyle name="Standard 257 2 6 2 2 2 2 3 2 2" xfId="12780" xr:uid="{00000000-0005-0000-0000-00006F440000}"/>
    <cellStyle name="Standard 257 2 6 2 2 2 2 3 2 2 2" xfId="26016" xr:uid="{00000000-0005-0000-0000-000070440000}"/>
    <cellStyle name="Standard 257 2 6 2 2 2 2 3 2 2 2 2" xfId="52488" xr:uid="{00000000-0005-0000-0000-000071440000}"/>
    <cellStyle name="Standard 257 2 6 2 2 2 2 3 2 2 3" xfId="39252" xr:uid="{00000000-0005-0000-0000-000072440000}"/>
    <cellStyle name="Standard 257 2 6 2 2 2 2 3 2 3" xfId="19399" xr:uid="{00000000-0005-0000-0000-000073440000}"/>
    <cellStyle name="Standard 257 2 6 2 2 2 2 3 2 3 2" xfId="45871" xr:uid="{00000000-0005-0000-0000-000074440000}"/>
    <cellStyle name="Standard 257 2 6 2 2 2 2 3 2 4" xfId="30430" xr:uid="{00000000-0005-0000-0000-000075440000}"/>
    <cellStyle name="Standard 257 2 6 2 2 2 2 3 3" xfId="6900" xr:uid="{00000000-0005-0000-0000-000076440000}"/>
    <cellStyle name="Standard 257 2 6 2 2 2 2 3 3 2" xfId="11310" xr:uid="{00000000-0005-0000-0000-000077440000}"/>
    <cellStyle name="Standard 257 2 6 2 2 2 2 3 3 2 2" xfId="24546" xr:uid="{00000000-0005-0000-0000-000078440000}"/>
    <cellStyle name="Standard 257 2 6 2 2 2 2 3 3 2 2 2" xfId="51018" xr:uid="{00000000-0005-0000-0000-000079440000}"/>
    <cellStyle name="Standard 257 2 6 2 2 2 2 3 3 2 3" xfId="37782" xr:uid="{00000000-0005-0000-0000-00007A440000}"/>
    <cellStyle name="Standard 257 2 6 2 2 2 2 3 3 3" xfId="17929" xr:uid="{00000000-0005-0000-0000-00007B440000}"/>
    <cellStyle name="Standard 257 2 6 2 2 2 2 3 3 3 2" xfId="44401" xr:uid="{00000000-0005-0000-0000-00007C440000}"/>
    <cellStyle name="Standard 257 2 6 2 2 2 2 3 3 4" xfId="33372" xr:uid="{00000000-0005-0000-0000-00007D440000}"/>
    <cellStyle name="Standard 257 2 6 2 2 2 2 3 4" xfId="8368" xr:uid="{00000000-0005-0000-0000-00007E440000}"/>
    <cellStyle name="Standard 257 2 6 2 2 2 2 3 4 2" xfId="21604" xr:uid="{00000000-0005-0000-0000-00007F440000}"/>
    <cellStyle name="Standard 257 2 6 2 2 2 2 3 4 2 2" xfId="48076" xr:uid="{00000000-0005-0000-0000-000080440000}"/>
    <cellStyle name="Standard 257 2 6 2 2 2 2 3 4 3" xfId="34840" xr:uid="{00000000-0005-0000-0000-000081440000}"/>
    <cellStyle name="Standard 257 2 6 2 2 2 2 3 5" xfId="14987" xr:uid="{00000000-0005-0000-0000-000082440000}"/>
    <cellStyle name="Standard 257 2 6 2 2 2 2 3 5 2" xfId="41459" xr:uid="{00000000-0005-0000-0000-000083440000}"/>
    <cellStyle name="Standard 257 2 6 2 2 2 2 3 6" xfId="28960" xr:uid="{00000000-0005-0000-0000-000084440000}"/>
    <cellStyle name="Standard 257 2 6 2 2 2 2 4" xfId="3224" xr:uid="{00000000-0005-0000-0000-000085440000}"/>
    <cellStyle name="Standard 257 2 6 2 2 2 2 4 2" xfId="12046" xr:uid="{00000000-0005-0000-0000-000086440000}"/>
    <cellStyle name="Standard 257 2 6 2 2 2 2 4 2 2" xfId="25282" xr:uid="{00000000-0005-0000-0000-000087440000}"/>
    <cellStyle name="Standard 257 2 6 2 2 2 2 4 2 2 2" xfId="51754" xr:uid="{00000000-0005-0000-0000-000088440000}"/>
    <cellStyle name="Standard 257 2 6 2 2 2 2 4 2 3" xfId="38518" xr:uid="{00000000-0005-0000-0000-000089440000}"/>
    <cellStyle name="Standard 257 2 6 2 2 2 2 4 3" xfId="18665" xr:uid="{00000000-0005-0000-0000-00008A440000}"/>
    <cellStyle name="Standard 257 2 6 2 2 2 2 4 3 2" xfId="45137" xr:uid="{00000000-0005-0000-0000-00008B440000}"/>
    <cellStyle name="Standard 257 2 6 2 2 2 2 4 4" xfId="29696" xr:uid="{00000000-0005-0000-0000-00008C440000}"/>
    <cellStyle name="Standard 257 2 6 2 2 2 2 5" xfId="5429" xr:uid="{00000000-0005-0000-0000-00008D440000}"/>
    <cellStyle name="Standard 257 2 6 2 2 2 2 5 2" xfId="9839" xr:uid="{00000000-0005-0000-0000-00008E440000}"/>
    <cellStyle name="Standard 257 2 6 2 2 2 2 5 2 2" xfId="23075" xr:uid="{00000000-0005-0000-0000-00008F440000}"/>
    <cellStyle name="Standard 257 2 6 2 2 2 2 5 2 2 2" xfId="49547" xr:uid="{00000000-0005-0000-0000-000090440000}"/>
    <cellStyle name="Standard 257 2 6 2 2 2 2 5 2 3" xfId="36311" xr:uid="{00000000-0005-0000-0000-000091440000}"/>
    <cellStyle name="Standard 257 2 6 2 2 2 2 5 3" xfId="16458" xr:uid="{00000000-0005-0000-0000-000092440000}"/>
    <cellStyle name="Standard 257 2 6 2 2 2 2 5 3 2" xfId="42930" xr:uid="{00000000-0005-0000-0000-000093440000}"/>
    <cellStyle name="Standard 257 2 6 2 2 2 2 5 4" xfId="31901" xr:uid="{00000000-0005-0000-0000-000094440000}"/>
    <cellStyle name="Standard 257 2 6 2 2 2 2 6" xfId="7634" xr:uid="{00000000-0005-0000-0000-000095440000}"/>
    <cellStyle name="Standard 257 2 6 2 2 2 2 6 2" xfId="20870" xr:uid="{00000000-0005-0000-0000-000096440000}"/>
    <cellStyle name="Standard 257 2 6 2 2 2 2 6 2 2" xfId="47342" xr:uid="{00000000-0005-0000-0000-000097440000}"/>
    <cellStyle name="Standard 257 2 6 2 2 2 2 6 3" xfId="34106" xr:uid="{00000000-0005-0000-0000-000098440000}"/>
    <cellStyle name="Standard 257 2 6 2 2 2 2 7" xfId="14253" xr:uid="{00000000-0005-0000-0000-000099440000}"/>
    <cellStyle name="Standard 257 2 6 2 2 2 2 7 2" xfId="40725" xr:uid="{00000000-0005-0000-0000-00009A440000}"/>
    <cellStyle name="Standard 257 2 6 2 2 2 2 8" xfId="27489" xr:uid="{00000000-0005-0000-0000-00009B440000}"/>
    <cellStyle name="Standard 257 2 6 2 2 2 3" xfId="1385" xr:uid="{00000000-0005-0000-0000-00009C440000}"/>
    <cellStyle name="Standard 257 2 6 2 2 2 3 2" xfId="4328" xr:uid="{00000000-0005-0000-0000-00009D440000}"/>
    <cellStyle name="Standard 257 2 6 2 2 2 3 2 2" xfId="13150" xr:uid="{00000000-0005-0000-0000-00009E440000}"/>
    <cellStyle name="Standard 257 2 6 2 2 2 3 2 2 2" xfId="26386" xr:uid="{00000000-0005-0000-0000-00009F440000}"/>
    <cellStyle name="Standard 257 2 6 2 2 2 3 2 2 2 2" xfId="52858" xr:uid="{00000000-0005-0000-0000-0000A0440000}"/>
    <cellStyle name="Standard 257 2 6 2 2 2 3 2 2 3" xfId="39622" xr:uid="{00000000-0005-0000-0000-0000A1440000}"/>
    <cellStyle name="Standard 257 2 6 2 2 2 3 2 3" xfId="19769" xr:uid="{00000000-0005-0000-0000-0000A2440000}"/>
    <cellStyle name="Standard 257 2 6 2 2 2 3 2 3 2" xfId="46241" xr:uid="{00000000-0005-0000-0000-0000A3440000}"/>
    <cellStyle name="Standard 257 2 6 2 2 2 3 2 4" xfId="30800" xr:uid="{00000000-0005-0000-0000-0000A4440000}"/>
    <cellStyle name="Standard 257 2 6 2 2 2 3 3" xfId="5799" xr:uid="{00000000-0005-0000-0000-0000A5440000}"/>
    <cellStyle name="Standard 257 2 6 2 2 2 3 3 2" xfId="10209" xr:uid="{00000000-0005-0000-0000-0000A6440000}"/>
    <cellStyle name="Standard 257 2 6 2 2 2 3 3 2 2" xfId="23445" xr:uid="{00000000-0005-0000-0000-0000A7440000}"/>
    <cellStyle name="Standard 257 2 6 2 2 2 3 3 2 2 2" xfId="49917" xr:uid="{00000000-0005-0000-0000-0000A8440000}"/>
    <cellStyle name="Standard 257 2 6 2 2 2 3 3 2 3" xfId="36681" xr:uid="{00000000-0005-0000-0000-0000A9440000}"/>
    <cellStyle name="Standard 257 2 6 2 2 2 3 3 3" xfId="16828" xr:uid="{00000000-0005-0000-0000-0000AA440000}"/>
    <cellStyle name="Standard 257 2 6 2 2 2 3 3 3 2" xfId="43300" xr:uid="{00000000-0005-0000-0000-0000AB440000}"/>
    <cellStyle name="Standard 257 2 6 2 2 2 3 3 4" xfId="32271" xr:uid="{00000000-0005-0000-0000-0000AC440000}"/>
    <cellStyle name="Standard 257 2 6 2 2 2 3 4" xfId="8738" xr:uid="{00000000-0005-0000-0000-0000AD440000}"/>
    <cellStyle name="Standard 257 2 6 2 2 2 3 4 2" xfId="21974" xr:uid="{00000000-0005-0000-0000-0000AE440000}"/>
    <cellStyle name="Standard 257 2 6 2 2 2 3 4 2 2" xfId="48446" xr:uid="{00000000-0005-0000-0000-0000AF440000}"/>
    <cellStyle name="Standard 257 2 6 2 2 2 3 4 3" xfId="35210" xr:uid="{00000000-0005-0000-0000-0000B0440000}"/>
    <cellStyle name="Standard 257 2 6 2 2 2 3 5" xfId="15357" xr:uid="{00000000-0005-0000-0000-0000B1440000}"/>
    <cellStyle name="Standard 257 2 6 2 2 2 3 5 2" xfId="41829" xr:uid="{00000000-0005-0000-0000-0000B2440000}"/>
    <cellStyle name="Standard 257 2 6 2 2 2 3 6" xfId="27859" xr:uid="{00000000-0005-0000-0000-0000B3440000}"/>
    <cellStyle name="Standard 257 2 6 2 2 2 4" xfId="2121" xr:uid="{00000000-0005-0000-0000-0000B4440000}"/>
    <cellStyle name="Standard 257 2 6 2 2 2 4 2" xfId="3592" xr:uid="{00000000-0005-0000-0000-0000B5440000}"/>
    <cellStyle name="Standard 257 2 6 2 2 2 4 2 2" xfId="12414" xr:uid="{00000000-0005-0000-0000-0000B6440000}"/>
    <cellStyle name="Standard 257 2 6 2 2 2 4 2 2 2" xfId="25650" xr:uid="{00000000-0005-0000-0000-0000B7440000}"/>
    <cellStyle name="Standard 257 2 6 2 2 2 4 2 2 2 2" xfId="52122" xr:uid="{00000000-0005-0000-0000-0000B8440000}"/>
    <cellStyle name="Standard 257 2 6 2 2 2 4 2 2 3" xfId="38886" xr:uid="{00000000-0005-0000-0000-0000B9440000}"/>
    <cellStyle name="Standard 257 2 6 2 2 2 4 2 3" xfId="19033" xr:uid="{00000000-0005-0000-0000-0000BA440000}"/>
    <cellStyle name="Standard 257 2 6 2 2 2 4 2 3 2" xfId="45505" xr:uid="{00000000-0005-0000-0000-0000BB440000}"/>
    <cellStyle name="Standard 257 2 6 2 2 2 4 2 4" xfId="30064" xr:uid="{00000000-0005-0000-0000-0000BC440000}"/>
    <cellStyle name="Standard 257 2 6 2 2 2 4 3" xfId="6534" xr:uid="{00000000-0005-0000-0000-0000BD440000}"/>
    <cellStyle name="Standard 257 2 6 2 2 2 4 3 2" xfId="10944" xr:uid="{00000000-0005-0000-0000-0000BE440000}"/>
    <cellStyle name="Standard 257 2 6 2 2 2 4 3 2 2" xfId="24180" xr:uid="{00000000-0005-0000-0000-0000BF440000}"/>
    <cellStyle name="Standard 257 2 6 2 2 2 4 3 2 2 2" xfId="50652" xr:uid="{00000000-0005-0000-0000-0000C0440000}"/>
    <cellStyle name="Standard 257 2 6 2 2 2 4 3 2 3" xfId="37416" xr:uid="{00000000-0005-0000-0000-0000C1440000}"/>
    <cellStyle name="Standard 257 2 6 2 2 2 4 3 3" xfId="17563" xr:uid="{00000000-0005-0000-0000-0000C2440000}"/>
    <cellStyle name="Standard 257 2 6 2 2 2 4 3 3 2" xfId="44035" xr:uid="{00000000-0005-0000-0000-0000C3440000}"/>
    <cellStyle name="Standard 257 2 6 2 2 2 4 3 4" xfId="33006" xr:uid="{00000000-0005-0000-0000-0000C4440000}"/>
    <cellStyle name="Standard 257 2 6 2 2 2 4 4" xfId="8002" xr:uid="{00000000-0005-0000-0000-0000C5440000}"/>
    <cellStyle name="Standard 257 2 6 2 2 2 4 4 2" xfId="21238" xr:uid="{00000000-0005-0000-0000-0000C6440000}"/>
    <cellStyle name="Standard 257 2 6 2 2 2 4 4 2 2" xfId="47710" xr:uid="{00000000-0005-0000-0000-0000C7440000}"/>
    <cellStyle name="Standard 257 2 6 2 2 2 4 4 3" xfId="34474" xr:uid="{00000000-0005-0000-0000-0000C8440000}"/>
    <cellStyle name="Standard 257 2 6 2 2 2 4 5" xfId="14621" xr:uid="{00000000-0005-0000-0000-0000C9440000}"/>
    <cellStyle name="Standard 257 2 6 2 2 2 4 5 2" xfId="41093" xr:uid="{00000000-0005-0000-0000-0000CA440000}"/>
    <cellStyle name="Standard 257 2 6 2 2 2 4 6" xfId="28594" xr:uid="{00000000-0005-0000-0000-0000CB440000}"/>
    <cellStyle name="Standard 257 2 6 2 2 2 5" xfId="2858" xr:uid="{00000000-0005-0000-0000-0000CC440000}"/>
    <cellStyle name="Standard 257 2 6 2 2 2 5 2" xfId="11680" xr:uid="{00000000-0005-0000-0000-0000CD440000}"/>
    <cellStyle name="Standard 257 2 6 2 2 2 5 2 2" xfId="24916" xr:uid="{00000000-0005-0000-0000-0000CE440000}"/>
    <cellStyle name="Standard 257 2 6 2 2 2 5 2 2 2" xfId="51388" xr:uid="{00000000-0005-0000-0000-0000CF440000}"/>
    <cellStyle name="Standard 257 2 6 2 2 2 5 2 3" xfId="38152" xr:uid="{00000000-0005-0000-0000-0000D0440000}"/>
    <cellStyle name="Standard 257 2 6 2 2 2 5 3" xfId="18299" xr:uid="{00000000-0005-0000-0000-0000D1440000}"/>
    <cellStyle name="Standard 257 2 6 2 2 2 5 3 2" xfId="44771" xr:uid="{00000000-0005-0000-0000-0000D2440000}"/>
    <cellStyle name="Standard 257 2 6 2 2 2 5 4" xfId="29330" xr:uid="{00000000-0005-0000-0000-0000D3440000}"/>
    <cellStyle name="Standard 257 2 6 2 2 2 6" xfId="5063" xr:uid="{00000000-0005-0000-0000-0000D4440000}"/>
    <cellStyle name="Standard 257 2 6 2 2 2 6 2" xfId="9473" xr:uid="{00000000-0005-0000-0000-0000D5440000}"/>
    <cellStyle name="Standard 257 2 6 2 2 2 6 2 2" xfId="22709" xr:uid="{00000000-0005-0000-0000-0000D6440000}"/>
    <cellStyle name="Standard 257 2 6 2 2 2 6 2 2 2" xfId="49181" xr:uid="{00000000-0005-0000-0000-0000D7440000}"/>
    <cellStyle name="Standard 257 2 6 2 2 2 6 2 3" xfId="35945" xr:uid="{00000000-0005-0000-0000-0000D8440000}"/>
    <cellStyle name="Standard 257 2 6 2 2 2 6 3" xfId="16092" xr:uid="{00000000-0005-0000-0000-0000D9440000}"/>
    <cellStyle name="Standard 257 2 6 2 2 2 6 3 2" xfId="42564" xr:uid="{00000000-0005-0000-0000-0000DA440000}"/>
    <cellStyle name="Standard 257 2 6 2 2 2 6 4" xfId="31535" xr:uid="{00000000-0005-0000-0000-0000DB440000}"/>
    <cellStyle name="Standard 257 2 6 2 2 2 7" xfId="7268" xr:uid="{00000000-0005-0000-0000-0000DC440000}"/>
    <cellStyle name="Standard 257 2 6 2 2 2 7 2" xfId="20504" xr:uid="{00000000-0005-0000-0000-0000DD440000}"/>
    <cellStyle name="Standard 257 2 6 2 2 2 7 2 2" xfId="46976" xr:uid="{00000000-0005-0000-0000-0000DE440000}"/>
    <cellStyle name="Standard 257 2 6 2 2 2 7 3" xfId="33740" xr:uid="{00000000-0005-0000-0000-0000DF440000}"/>
    <cellStyle name="Standard 257 2 6 2 2 2 8" xfId="13887" xr:uid="{00000000-0005-0000-0000-0000E0440000}"/>
    <cellStyle name="Standard 257 2 6 2 2 2 8 2" xfId="40359" xr:uid="{00000000-0005-0000-0000-0000E1440000}"/>
    <cellStyle name="Standard 257 2 6 2 2 2 9" xfId="27123" xr:uid="{00000000-0005-0000-0000-0000E2440000}"/>
    <cellStyle name="Standard 257 2 6 2 2 3" xfId="830" xr:uid="{00000000-0005-0000-0000-0000E3440000}"/>
    <cellStyle name="Standard 257 2 6 2 2 3 2" xfId="1580" xr:uid="{00000000-0005-0000-0000-0000E4440000}"/>
    <cellStyle name="Standard 257 2 6 2 2 3 2 2" xfId="4523" xr:uid="{00000000-0005-0000-0000-0000E5440000}"/>
    <cellStyle name="Standard 257 2 6 2 2 3 2 2 2" xfId="13345" xr:uid="{00000000-0005-0000-0000-0000E6440000}"/>
    <cellStyle name="Standard 257 2 6 2 2 3 2 2 2 2" xfId="26581" xr:uid="{00000000-0005-0000-0000-0000E7440000}"/>
    <cellStyle name="Standard 257 2 6 2 2 3 2 2 2 2 2" xfId="53053" xr:uid="{00000000-0005-0000-0000-0000E8440000}"/>
    <cellStyle name="Standard 257 2 6 2 2 3 2 2 2 3" xfId="39817" xr:uid="{00000000-0005-0000-0000-0000E9440000}"/>
    <cellStyle name="Standard 257 2 6 2 2 3 2 2 3" xfId="19964" xr:uid="{00000000-0005-0000-0000-0000EA440000}"/>
    <cellStyle name="Standard 257 2 6 2 2 3 2 2 3 2" xfId="46436" xr:uid="{00000000-0005-0000-0000-0000EB440000}"/>
    <cellStyle name="Standard 257 2 6 2 2 3 2 2 4" xfId="30995" xr:uid="{00000000-0005-0000-0000-0000EC440000}"/>
    <cellStyle name="Standard 257 2 6 2 2 3 2 3" xfId="5994" xr:uid="{00000000-0005-0000-0000-0000ED440000}"/>
    <cellStyle name="Standard 257 2 6 2 2 3 2 3 2" xfId="10404" xr:uid="{00000000-0005-0000-0000-0000EE440000}"/>
    <cellStyle name="Standard 257 2 6 2 2 3 2 3 2 2" xfId="23640" xr:uid="{00000000-0005-0000-0000-0000EF440000}"/>
    <cellStyle name="Standard 257 2 6 2 2 3 2 3 2 2 2" xfId="50112" xr:uid="{00000000-0005-0000-0000-0000F0440000}"/>
    <cellStyle name="Standard 257 2 6 2 2 3 2 3 2 3" xfId="36876" xr:uid="{00000000-0005-0000-0000-0000F1440000}"/>
    <cellStyle name="Standard 257 2 6 2 2 3 2 3 3" xfId="17023" xr:uid="{00000000-0005-0000-0000-0000F2440000}"/>
    <cellStyle name="Standard 257 2 6 2 2 3 2 3 3 2" xfId="43495" xr:uid="{00000000-0005-0000-0000-0000F3440000}"/>
    <cellStyle name="Standard 257 2 6 2 2 3 2 3 4" xfId="32466" xr:uid="{00000000-0005-0000-0000-0000F4440000}"/>
    <cellStyle name="Standard 257 2 6 2 2 3 2 4" xfId="8933" xr:uid="{00000000-0005-0000-0000-0000F5440000}"/>
    <cellStyle name="Standard 257 2 6 2 2 3 2 4 2" xfId="22169" xr:uid="{00000000-0005-0000-0000-0000F6440000}"/>
    <cellStyle name="Standard 257 2 6 2 2 3 2 4 2 2" xfId="48641" xr:uid="{00000000-0005-0000-0000-0000F7440000}"/>
    <cellStyle name="Standard 257 2 6 2 2 3 2 4 3" xfId="35405" xr:uid="{00000000-0005-0000-0000-0000F8440000}"/>
    <cellStyle name="Standard 257 2 6 2 2 3 2 5" xfId="15552" xr:uid="{00000000-0005-0000-0000-0000F9440000}"/>
    <cellStyle name="Standard 257 2 6 2 2 3 2 5 2" xfId="42024" xr:uid="{00000000-0005-0000-0000-0000FA440000}"/>
    <cellStyle name="Standard 257 2 6 2 2 3 2 6" xfId="28054" xr:uid="{00000000-0005-0000-0000-0000FB440000}"/>
    <cellStyle name="Standard 257 2 6 2 2 3 3" xfId="2316" xr:uid="{00000000-0005-0000-0000-0000FC440000}"/>
    <cellStyle name="Standard 257 2 6 2 2 3 3 2" xfId="3787" xr:uid="{00000000-0005-0000-0000-0000FD440000}"/>
    <cellStyle name="Standard 257 2 6 2 2 3 3 2 2" xfId="12609" xr:uid="{00000000-0005-0000-0000-0000FE440000}"/>
    <cellStyle name="Standard 257 2 6 2 2 3 3 2 2 2" xfId="25845" xr:uid="{00000000-0005-0000-0000-0000FF440000}"/>
    <cellStyle name="Standard 257 2 6 2 2 3 3 2 2 2 2" xfId="52317" xr:uid="{00000000-0005-0000-0000-000000450000}"/>
    <cellStyle name="Standard 257 2 6 2 2 3 3 2 2 3" xfId="39081" xr:uid="{00000000-0005-0000-0000-000001450000}"/>
    <cellStyle name="Standard 257 2 6 2 2 3 3 2 3" xfId="19228" xr:uid="{00000000-0005-0000-0000-000002450000}"/>
    <cellStyle name="Standard 257 2 6 2 2 3 3 2 3 2" xfId="45700" xr:uid="{00000000-0005-0000-0000-000003450000}"/>
    <cellStyle name="Standard 257 2 6 2 2 3 3 2 4" xfId="30259" xr:uid="{00000000-0005-0000-0000-000004450000}"/>
    <cellStyle name="Standard 257 2 6 2 2 3 3 3" xfId="6729" xr:uid="{00000000-0005-0000-0000-000005450000}"/>
    <cellStyle name="Standard 257 2 6 2 2 3 3 3 2" xfId="11139" xr:uid="{00000000-0005-0000-0000-000006450000}"/>
    <cellStyle name="Standard 257 2 6 2 2 3 3 3 2 2" xfId="24375" xr:uid="{00000000-0005-0000-0000-000007450000}"/>
    <cellStyle name="Standard 257 2 6 2 2 3 3 3 2 2 2" xfId="50847" xr:uid="{00000000-0005-0000-0000-000008450000}"/>
    <cellStyle name="Standard 257 2 6 2 2 3 3 3 2 3" xfId="37611" xr:uid="{00000000-0005-0000-0000-000009450000}"/>
    <cellStyle name="Standard 257 2 6 2 2 3 3 3 3" xfId="17758" xr:uid="{00000000-0005-0000-0000-00000A450000}"/>
    <cellStyle name="Standard 257 2 6 2 2 3 3 3 3 2" xfId="44230" xr:uid="{00000000-0005-0000-0000-00000B450000}"/>
    <cellStyle name="Standard 257 2 6 2 2 3 3 3 4" xfId="33201" xr:uid="{00000000-0005-0000-0000-00000C450000}"/>
    <cellStyle name="Standard 257 2 6 2 2 3 3 4" xfId="8197" xr:uid="{00000000-0005-0000-0000-00000D450000}"/>
    <cellStyle name="Standard 257 2 6 2 2 3 3 4 2" xfId="21433" xr:uid="{00000000-0005-0000-0000-00000E450000}"/>
    <cellStyle name="Standard 257 2 6 2 2 3 3 4 2 2" xfId="47905" xr:uid="{00000000-0005-0000-0000-00000F450000}"/>
    <cellStyle name="Standard 257 2 6 2 2 3 3 4 3" xfId="34669" xr:uid="{00000000-0005-0000-0000-000010450000}"/>
    <cellStyle name="Standard 257 2 6 2 2 3 3 5" xfId="14816" xr:uid="{00000000-0005-0000-0000-000011450000}"/>
    <cellStyle name="Standard 257 2 6 2 2 3 3 5 2" xfId="41288" xr:uid="{00000000-0005-0000-0000-000012450000}"/>
    <cellStyle name="Standard 257 2 6 2 2 3 3 6" xfId="28789" xr:uid="{00000000-0005-0000-0000-000013450000}"/>
    <cellStyle name="Standard 257 2 6 2 2 3 4" xfId="3053" xr:uid="{00000000-0005-0000-0000-000014450000}"/>
    <cellStyle name="Standard 257 2 6 2 2 3 4 2" xfId="11875" xr:uid="{00000000-0005-0000-0000-000015450000}"/>
    <cellStyle name="Standard 257 2 6 2 2 3 4 2 2" xfId="25111" xr:uid="{00000000-0005-0000-0000-000016450000}"/>
    <cellStyle name="Standard 257 2 6 2 2 3 4 2 2 2" xfId="51583" xr:uid="{00000000-0005-0000-0000-000017450000}"/>
    <cellStyle name="Standard 257 2 6 2 2 3 4 2 3" xfId="38347" xr:uid="{00000000-0005-0000-0000-000018450000}"/>
    <cellStyle name="Standard 257 2 6 2 2 3 4 3" xfId="18494" xr:uid="{00000000-0005-0000-0000-000019450000}"/>
    <cellStyle name="Standard 257 2 6 2 2 3 4 3 2" xfId="44966" xr:uid="{00000000-0005-0000-0000-00001A450000}"/>
    <cellStyle name="Standard 257 2 6 2 2 3 4 4" xfId="29525" xr:uid="{00000000-0005-0000-0000-00001B450000}"/>
    <cellStyle name="Standard 257 2 6 2 2 3 5" xfId="5258" xr:uid="{00000000-0005-0000-0000-00001C450000}"/>
    <cellStyle name="Standard 257 2 6 2 2 3 5 2" xfId="9668" xr:uid="{00000000-0005-0000-0000-00001D450000}"/>
    <cellStyle name="Standard 257 2 6 2 2 3 5 2 2" xfId="22904" xr:uid="{00000000-0005-0000-0000-00001E450000}"/>
    <cellStyle name="Standard 257 2 6 2 2 3 5 2 2 2" xfId="49376" xr:uid="{00000000-0005-0000-0000-00001F450000}"/>
    <cellStyle name="Standard 257 2 6 2 2 3 5 2 3" xfId="36140" xr:uid="{00000000-0005-0000-0000-000020450000}"/>
    <cellStyle name="Standard 257 2 6 2 2 3 5 3" xfId="16287" xr:uid="{00000000-0005-0000-0000-000021450000}"/>
    <cellStyle name="Standard 257 2 6 2 2 3 5 3 2" xfId="42759" xr:uid="{00000000-0005-0000-0000-000022450000}"/>
    <cellStyle name="Standard 257 2 6 2 2 3 5 4" xfId="31730" xr:uid="{00000000-0005-0000-0000-000023450000}"/>
    <cellStyle name="Standard 257 2 6 2 2 3 6" xfId="7463" xr:uid="{00000000-0005-0000-0000-000024450000}"/>
    <cellStyle name="Standard 257 2 6 2 2 3 6 2" xfId="20699" xr:uid="{00000000-0005-0000-0000-000025450000}"/>
    <cellStyle name="Standard 257 2 6 2 2 3 6 2 2" xfId="47171" xr:uid="{00000000-0005-0000-0000-000026450000}"/>
    <cellStyle name="Standard 257 2 6 2 2 3 6 3" xfId="33935" xr:uid="{00000000-0005-0000-0000-000027450000}"/>
    <cellStyle name="Standard 257 2 6 2 2 3 7" xfId="14082" xr:uid="{00000000-0005-0000-0000-000028450000}"/>
    <cellStyle name="Standard 257 2 6 2 2 3 7 2" xfId="40554" xr:uid="{00000000-0005-0000-0000-000029450000}"/>
    <cellStyle name="Standard 257 2 6 2 2 3 8" xfId="27318" xr:uid="{00000000-0005-0000-0000-00002A450000}"/>
    <cellStyle name="Standard 257 2 6 2 2 4" xfId="1214" xr:uid="{00000000-0005-0000-0000-00002B450000}"/>
    <cellStyle name="Standard 257 2 6 2 2 4 2" xfId="4157" xr:uid="{00000000-0005-0000-0000-00002C450000}"/>
    <cellStyle name="Standard 257 2 6 2 2 4 2 2" xfId="12979" xr:uid="{00000000-0005-0000-0000-00002D450000}"/>
    <cellStyle name="Standard 257 2 6 2 2 4 2 2 2" xfId="26215" xr:uid="{00000000-0005-0000-0000-00002E450000}"/>
    <cellStyle name="Standard 257 2 6 2 2 4 2 2 2 2" xfId="52687" xr:uid="{00000000-0005-0000-0000-00002F450000}"/>
    <cellStyle name="Standard 257 2 6 2 2 4 2 2 3" xfId="39451" xr:uid="{00000000-0005-0000-0000-000030450000}"/>
    <cellStyle name="Standard 257 2 6 2 2 4 2 3" xfId="19598" xr:uid="{00000000-0005-0000-0000-000031450000}"/>
    <cellStyle name="Standard 257 2 6 2 2 4 2 3 2" xfId="46070" xr:uid="{00000000-0005-0000-0000-000032450000}"/>
    <cellStyle name="Standard 257 2 6 2 2 4 2 4" xfId="30629" xr:uid="{00000000-0005-0000-0000-000033450000}"/>
    <cellStyle name="Standard 257 2 6 2 2 4 3" xfId="5628" xr:uid="{00000000-0005-0000-0000-000034450000}"/>
    <cellStyle name="Standard 257 2 6 2 2 4 3 2" xfId="10038" xr:uid="{00000000-0005-0000-0000-000035450000}"/>
    <cellStyle name="Standard 257 2 6 2 2 4 3 2 2" xfId="23274" xr:uid="{00000000-0005-0000-0000-000036450000}"/>
    <cellStyle name="Standard 257 2 6 2 2 4 3 2 2 2" xfId="49746" xr:uid="{00000000-0005-0000-0000-000037450000}"/>
    <cellStyle name="Standard 257 2 6 2 2 4 3 2 3" xfId="36510" xr:uid="{00000000-0005-0000-0000-000038450000}"/>
    <cellStyle name="Standard 257 2 6 2 2 4 3 3" xfId="16657" xr:uid="{00000000-0005-0000-0000-000039450000}"/>
    <cellStyle name="Standard 257 2 6 2 2 4 3 3 2" xfId="43129" xr:uid="{00000000-0005-0000-0000-00003A450000}"/>
    <cellStyle name="Standard 257 2 6 2 2 4 3 4" xfId="32100" xr:uid="{00000000-0005-0000-0000-00003B450000}"/>
    <cellStyle name="Standard 257 2 6 2 2 4 4" xfId="8567" xr:uid="{00000000-0005-0000-0000-00003C450000}"/>
    <cellStyle name="Standard 257 2 6 2 2 4 4 2" xfId="21803" xr:uid="{00000000-0005-0000-0000-00003D450000}"/>
    <cellStyle name="Standard 257 2 6 2 2 4 4 2 2" xfId="48275" xr:uid="{00000000-0005-0000-0000-00003E450000}"/>
    <cellStyle name="Standard 257 2 6 2 2 4 4 3" xfId="35039" xr:uid="{00000000-0005-0000-0000-00003F450000}"/>
    <cellStyle name="Standard 257 2 6 2 2 4 5" xfId="15186" xr:uid="{00000000-0005-0000-0000-000040450000}"/>
    <cellStyle name="Standard 257 2 6 2 2 4 5 2" xfId="41658" xr:uid="{00000000-0005-0000-0000-000041450000}"/>
    <cellStyle name="Standard 257 2 6 2 2 4 6" xfId="27688" xr:uid="{00000000-0005-0000-0000-000042450000}"/>
    <cellStyle name="Standard 257 2 6 2 2 5" xfId="1950" xr:uid="{00000000-0005-0000-0000-000043450000}"/>
    <cellStyle name="Standard 257 2 6 2 2 5 2" xfId="3421" xr:uid="{00000000-0005-0000-0000-000044450000}"/>
    <cellStyle name="Standard 257 2 6 2 2 5 2 2" xfId="12243" xr:uid="{00000000-0005-0000-0000-000045450000}"/>
    <cellStyle name="Standard 257 2 6 2 2 5 2 2 2" xfId="25479" xr:uid="{00000000-0005-0000-0000-000046450000}"/>
    <cellStyle name="Standard 257 2 6 2 2 5 2 2 2 2" xfId="51951" xr:uid="{00000000-0005-0000-0000-000047450000}"/>
    <cellStyle name="Standard 257 2 6 2 2 5 2 2 3" xfId="38715" xr:uid="{00000000-0005-0000-0000-000048450000}"/>
    <cellStyle name="Standard 257 2 6 2 2 5 2 3" xfId="18862" xr:uid="{00000000-0005-0000-0000-000049450000}"/>
    <cellStyle name="Standard 257 2 6 2 2 5 2 3 2" xfId="45334" xr:uid="{00000000-0005-0000-0000-00004A450000}"/>
    <cellStyle name="Standard 257 2 6 2 2 5 2 4" xfId="29893" xr:uid="{00000000-0005-0000-0000-00004B450000}"/>
    <cellStyle name="Standard 257 2 6 2 2 5 3" xfId="6363" xr:uid="{00000000-0005-0000-0000-00004C450000}"/>
    <cellStyle name="Standard 257 2 6 2 2 5 3 2" xfId="10773" xr:uid="{00000000-0005-0000-0000-00004D450000}"/>
    <cellStyle name="Standard 257 2 6 2 2 5 3 2 2" xfId="24009" xr:uid="{00000000-0005-0000-0000-00004E450000}"/>
    <cellStyle name="Standard 257 2 6 2 2 5 3 2 2 2" xfId="50481" xr:uid="{00000000-0005-0000-0000-00004F450000}"/>
    <cellStyle name="Standard 257 2 6 2 2 5 3 2 3" xfId="37245" xr:uid="{00000000-0005-0000-0000-000050450000}"/>
    <cellStyle name="Standard 257 2 6 2 2 5 3 3" xfId="17392" xr:uid="{00000000-0005-0000-0000-000051450000}"/>
    <cellStyle name="Standard 257 2 6 2 2 5 3 3 2" xfId="43864" xr:uid="{00000000-0005-0000-0000-000052450000}"/>
    <cellStyle name="Standard 257 2 6 2 2 5 3 4" xfId="32835" xr:uid="{00000000-0005-0000-0000-000053450000}"/>
    <cellStyle name="Standard 257 2 6 2 2 5 4" xfId="7831" xr:uid="{00000000-0005-0000-0000-000054450000}"/>
    <cellStyle name="Standard 257 2 6 2 2 5 4 2" xfId="21067" xr:uid="{00000000-0005-0000-0000-000055450000}"/>
    <cellStyle name="Standard 257 2 6 2 2 5 4 2 2" xfId="47539" xr:uid="{00000000-0005-0000-0000-000056450000}"/>
    <cellStyle name="Standard 257 2 6 2 2 5 4 3" xfId="34303" xr:uid="{00000000-0005-0000-0000-000057450000}"/>
    <cellStyle name="Standard 257 2 6 2 2 5 5" xfId="14450" xr:uid="{00000000-0005-0000-0000-000058450000}"/>
    <cellStyle name="Standard 257 2 6 2 2 5 5 2" xfId="40922" xr:uid="{00000000-0005-0000-0000-000059450000}"/>
    <cellStyle name="Standard 257 2 6 2 2 5 6" xfId="28423" xr:uid="{00000000-0005-0000-0000-00005A450000}"/>
    <cellStyle name="Standard 257 2 6 2 2 6" xfId="2687" xr:uid="{00000000-0005-0000-0000-00005B450000}"/>
    <cellStyle name="Standard 257 2 6 2 2 6 2" xfId="11509" xr:uid="{00000000-0005-0000-0000-00005C450000}"/>
    <cellStyle name="Standard 257 2 6 2 2 6 2 2" xfId="24745" xr:uid="{00000000-0005-0000-0000-00005D450000}"/>
    <cellStyle name="Standard 257 2 6 2 2 6 2 2 2" xfId="51217" xr:uid="{00000000-0005-0000-0000-00005E450000}"/>
    <cellStyle name="Standard 257 2 6 2 2 6 2 3" xfId="37981" xr:uid="{00000000-0005-0000-0000-00005F450000}"/>
    <cellStyle name="Standard 257 2 6 2 2 6 3" xfId="18128" xr:uid="{00000000-0005-0000-0000-000060450000}"/>
    <cellStyle name="Standard 257 2 6 2 2 6 3 2" xfId="44600" xr:uid="{00000000-0005-0000-0000-000061450000}"/>
    <cellStyle name="Standard 257 2 6 2 2 6 4" xfId="29159" xr:uid="{00000000-0005-0000-0000-000062450000}"/>
    <cellStyle name="Standard 257 2 6 2 2 7" xfId="4892" xr:uid="{00000000-0005-0000-0000-000063450000}"/>
    <cellStyle name="Standard 257 2 6 2 2 7 2" xfId="9302" xr:uid="{00000000-0005-0000-0000-000064450000}"/>
    <cellStyle name="Standard 257 2 6 2 2 7 2 2" xfId="22538" xr:uid="{00000000-0005-0000-0000-000065450000}"/>
    <cellStyle name="Standard 257 2 6 2 2 7 2 2 2" xfId="49010" xr:uid="{00000000-0005-0000-0000-000066450000}"/>
    <cellStyle name="Standard 257 2 6 2 2 7 2 3" xfId="35774" xr:uid="{00000000-0005-0000-0000-000067450000}"/>
    <cellStyle name="Standard 257 2 6 2 2 7 3" xfId="15921" xr:uid="{00000000-0005-0000-0000-000068450000}"/>
    <cellStyle name="Standard 257 2 6 2 2 7 3 2" xfId="42393" xr:uid="{00000000-0005-0000-0000-000069450000}"/>
    <cellStyle name="Standard 257 2 6 2 2 7 4" xfId="31364" xr:uid="{00000000-0005-0000-0000-00006A450000}"/>
    <cellStyle name="Standard 257 2 6 2 2 8" xfId="7097" xr:uid="{00000000-0005-0000-0000-00006B450000}"/>
    <cellStyle name="Standard 257 2 6 2 2 8 2" xfId="20333" xr:uid="{00000000-0005-0000-0000-00006C450000}"/>
    <cellStyle name="Standard 257 2 6 2 2 8 2 2" xfId="46805" xr:uid="{00000000-0005-0000-0000-00006D450000}"/>
    <cellStyle name="Standard 257 2 6 2 2 8 3" xfId="33569" xr:uid="{00000000-0005-0000-0000-00006E450000}"/>
    <cellStyle name="Standard 257 2 6 2 2 9" xfId="13716" xr:uid="{00000000-0005-0000-0000-00006F450000}"/>
    <cellStyle name="Standard 257 2 6 2 2 9 2" xfId="40188" xr:uid="{00000000-0005-0000-0000-000070450000}"/>
    <cellStyle name="Standard 257 2 6 2 3" xfId="532" xr:uid="{00000000-0005-0000-0000-000071450000}"/>
    <cellStyle name="Standard 257 2 6 2 3 2" xfId="921" xr:uid="{00000000-0005-0000-0000-000072450000}"/>
    <cellStyle name="Standard 257 2 6 2 3 2 2" xfId="1670" xr:uid="{00000000-0005-0000-0000-000073450000}"/>
    <cellStyle name="Standard 257 2 6 2 3 2 2 2" xfId="4613" xr:uid="{00000000-0005-0000-0000-000074450000}"/>
    <cellStyle name="Standard 257 2 6 2 3 2 2 2 2" xfId="13435" xr:uid="{00000000-0005-0000-0000-000075450000}"/>
    <cellStyle name="Standard 257 2 6 2 3 2 2 2 2 2" xfId="26671" xr:uid="{00000000-0005-0000-0000-000076450000}"/>
    <cellStyle name="Standard 257 2 6 2 3 2 2 2 2 2 2" xfId="53143" xr:uid="{00000000-0005-0000-0000-000077450000}"/>
    <cellStyle name="Standard 257 2 6 2 3 2 2 2 2 3" xfId="39907" xr:uid="{00000000-0005-0000-0000-000078450000}"/>
    <cellStyle name="Standard 257 2 6 2 3 2 2 2 3" xfId="20054" xr:uid="{00000000-0005-0000-0000-000079450000}"/>
    <cellStyle name="Standard 257 2 6 2 3 2 2 2 3 2" xfId="46526" xr:uid="{00000000-0005-0000-0000-00007A450000}"/>
    <cellStyle name="Standard 257 2 6 2 3 2 2 2 4" xfId="31085" xr:uid="{00000000-0005-0000-0000-00007B450000}"/>
    <cellStyle name="Standard 257 2 6 2 3 2 2 3" xfId="6084" xr:uid="{00000000-0005-0000-0000-00007C450000}"/>
    <cellStyle name="Standard 257 2 6 2 3 2 2 3 2" xfId="10494" xr:uid="{00000000-0005-0000-0000-00007D450000}"/>
    <cellStyle name="Standard 257 2 6 2 3 2 2 3 2 2" xfId="23730" xr:uid="{00000000-0005-0000-0000-00007E450000}"/>
    <cellStyle name="Standard 257 2 6 2 3 2 2 3 2 2 2" xfId="50202" xr:uid="{00000000-0005-0000-0000-00007F450000}"/>
    <cellStyle name="Standard 257 2 6 2 3 2 2 3 2 3" xfId="36966" xr:uid="{00000000-0005-0000-0000-000080450000}"/>
    <cellStyle name="Standard 257 2 6 2 3 2 2 3 3" xfId="17113" xr:uid="{00000000-0005-0000-0000-000081450000}"/>
    <cellStyle name="Standard 257 2 6 2 3 2 2 3 3 2" xfId="43585" xr:uid="{00000000-0005-0000-0000-000082450000}"/>
    <cellStyle name="Standard 257 2 6 2 3 2 2 3 4" xfId="32556" xr:uid="{00000000-0005-0000-0000-000083450000}"/>
    <cellStyle name="Standard 257 2 6 2 3 2 2 4" xfId="9023" xr:uid="{00000000-0005-0000-0000-000084450000}"/>
    <cellStyle name="Standard 257 2 6 2 3 2 2 4 2" xfId="22259" xr:uid="{00000000-0005-0000-0000-000085450000}"/>
    <cellStyle name="Standard 257 2 6 2 3 2 2 4 2 2" xfId="48731" xr:uid="{00000000-0005-0000-0000-000086450000}"/>
    <cellStyle name="Standard 257 2 6 2 3 2 2 4 3" xfId="35495" xr:uid="{00000000-0005-0000-0000-000087450000}"/>
    <cellStyle name="Standard 257 2 6 2 3 2 2 5" xfId="15642" xr:uid="{00000000-0005-0000-0000-000088450000}"/>
    <cellStyle name="Standard 257 2 6 2 3 2 2 5 2" xfId="42114" xr:uid="{00000000-0005-0000-0000-000089450000}"/>
    <cellStyle name="Standard 257 2 6 2 3 2 2 6" xfId="28144" xr:uid="{00000000-0005-0000-0000-00008A450000}"/>
    <cellStyle name="Standard 257 2 6 2 3 2 3" xfId="2406" xr:uid="{00000000-0005-0000-0000-00008B450000}"/>
    <cellStyle name="Standard 257 2 6 2 3 2 3 2" xfId="3877" xr:uid="{00000000-0005-0000-0000-00008C450000}"/>
    <cellStyle name="Standard 257 2 6 2 3 2 3 2 2" xfId="12699" xr:uid="{00000000-0005-0000-0000-00008D450000}"/>
    <cellStyle name="Standard 257 2 6 2 3 2 3 2 2 2" xfId="25935" xr:uid="{00000000-0005-0000-0000-00008E450000}"/>
    <cellStyle name="Standard 257 2 6 2 3 2 3 2 2 2 2" xfId="52407" xr:uid="{00000000-0005-0000-0000-00008F450000}"/>
    <cellStyle name="Standard 257 2 6 2 3 2 3 2 2 3" xfId="39171" xr:uid="{00000000-0005-0000-0000-000090450000}"/>
    <cellStyle name="Standard 257 2 6 2 3 2 3 2 3" xfId="19318" xr:uid="{00000000-0005-0000-0000-000091450000}"/>
    <cellStyle name="Standard 257 2 6 2 3 2 3 2 3 2" xfId="45790" xr:uid="{00000000-0005-0000-0000-000092450000}"/>
    <cellStyle name="Standard 257 2 6 2 3 2 3 2 4" xfId="30349" xr:uid="{00000000-0005-0000-0000-000093450000}"/>
    <cellStyle name="Standard 257 2 6 2 3 2 3 3" xfId="6819" xr:uid="{00000000-0005-0000-0000-000094450000}"/>
    <cellStyle name="Standard 257 2 6 2 3 2 3 3 2" xfId="11229" xr:uid="{00000000-0005-0000-0000-000095450000}"/>
    <cellStyle name="Standard 257 2 6 2 3 2 3 3 2 2" xfId="24465" xr:uid="{00000000-0005-0000-0000-000096450000}"/>
    <cellStyle name="Standard 257 2 6 2 3 2 3 3 2 2 2" xfId="50937" xr:uid="{00000000-0005-0000-0000-000097450000}"/>
    <cellStyle name="Standard 257 2 6 2 3 2 3 3 2 3" xfId="37701" xr:uid="{00000000-0005-0000-0000-000098450000}"/>
    <cellStyle name="Standard 257 2 6 2 3 2 3 3 3" xfId="17848" xr:uid="{00000000-0005-0000-0000-000099450000}"/>
    <cellStyle name="Standard 257 2 6 2 3 2 3 3 3 2" xfId="44320" xr:uid="{00000000-0005-0000-0000-00009A450000}"/>
    <cellStyle name="Standard 257 2 6 2 3 2 3 3 4" xfId="33291" xr:uid="{00000000-0005-0000-0000-00009B450000}"/>
    <cellStyle name="Standard 257 2 6 2 3 2 3 4" xfId="8287" xr:uid="{00000000-0005-0000-0000-00009C450000}"/>
    <cellStyle name="Standard 257 2 6 2 3 2 3 4 2" xfId="21523" xr:uid="{00000000-0005-0000-0000-00009D450000}"/>
    <cellStyle name="Standard 257 2 6 2 3 2 3 4 2 2" xfId="47995" xr:uid="{00000000-0005-0000-0000-00009E450000}"/>
    <cellStyle name="Standard 257 2 6 2 3 2 3 4 3" xfId="34759" xr:uid="{00000000-0005-0000-0000-00009F450000}"/>
    <cellStyle name="Standard 257 2 6 2 3 2 3 5" xfId="14906" xr:uid="{00000000-0005-0000-0000-0000A0450000}"/>
    <cellStyle name="Standard 257 2 6 2 3 2 3 5 2" xfId="41378" xr:uid="{00000000-0005-0000-0000-0000A1450000}"/>
    <cellStyle name="Standard 257 2 6 2 3 2 3 6" xfId="28879" xr:uid="{00000000-0005-0000-0000-0000A2450000}"/>
    <cellStyle name="Standard 257 2 6 2 3 2 4" xfId="3143" xr:uid="{00000000-0005-0000-0000-0000A3450000}"/>
    <cellStyle name="Standard 257 2 6 2 3 2 4 2" xfId="11965" xr:uid="{00000000-0005-0000-0000-0000A4450000}"/>
    <cellStyle name="Standard 257 2 6 2 3 2 4 2 2" xfId="25201" xr:uid="{00000000-0005-0000-0000-0000A5450000}"/>
    <cellStyle name="Standard 257 2 6 2 3 2 4 2 2 2" xfId="51673" xr:uid="{00000000-0005-0000-0000-0000A6450000}"/>
    <cellStyle name="Standard 257 2 6 2 3 2 4 2 3" xfId="38437" xr:uid="{00000000-0005-0000-0000-0000A7450000}"/>
    <cellStyle name="Standard 257 2 6 2 3 2 4 3" xfId="18584" xr:uid="{00000000-0005-0000-0000-0000A8450000}"/>
    <cellStyle name="Standard 257 2 6 2 3 2 4 3 2" xfId="45056" xr:uid="{00000000-0005-0000-0000-0000A9450000}"/>
    <cellStyle name="Standard 257 2 6 2 3 2 4 4" xfId="29615" xr:uid="{00000000-0005-0000-0000-0000AA450000}"/>
    <cellStyle name="Standard 257 2 6 2 3 2 5" xfId="5348" xr:uid="{00000000-0005-0000-0000-0000AB450000}"/>
    <cellStyle name="Standard 257 2 6 2 3 2 5 2" xfId="9758" xr:uid="{00000000-0005-0000-0000-0000AC450000}"/>
    <cellStyle name="Standard 257 2 6 2 3 2 5 2 2" xfId="22994" xr:uid="{00000000-0005-0000-0000-0000AD450000}"/>
    <cellStyle name="Standard 257 2 6 2 3 2 5 2 2 2" xfId="49466" xr:uid="{00000000-0005-0000-0000-0000AE450000}"/>
    <cellStyle name="Standard 257 2 6 2 3 2 5 2 3" xfId="36230" xr:uid="{00000000-0005-0000-0000-0000AF450000}"/>
    <cellStyle name="Standard 257 2 6 2 3 2 5 3" xfId="16377" xr:uid="{00000000-0005-0000-0000-0000B0450000}"/>
    <cellStyle name="Standard 257 2 6 2 3 2 5 3 2" xfId="42849" xr:uid="{00000000-0005-0000-0000-0000B1450000}"/>
    <cellStyle name="Standard 257 2 6 2 3 2 5 4" xfId="31820" xr:uid="{00000000-0005-0000-0000-0000B2450000}"/>
    <cellStyle name="Standard 257 2 6 2 3 2 6" xfId="7553" xr:uid="{00000000-0005-0000-0000-0000B3450000}"/>
    <cellStyle name="Standard 257 2 6 2 3 2 6 2" xfId="20789" xr:uid="{00000000-0005-0000-0000-0000B4450000}"/>
    <cellStyle name="Standard 257 2 6 2 3 2 6 2 2" xfId="47261" xr:uid="{00000000-0005-0000-0000-0000B5450000}"/>
    <cellStyle name="Standard 257 2 6 2 3 2 6 3" xfId="34025" xr:uid="{00000000-0005-0000-0000-0000B6450000}"/>
    <cellStyle name="Standard 257 2 6 2 3 2 7" xfId="14172" xr:uid="{00000000-0005-0000-0000-0000B7450000}"/>
    <cellStyle name="Standard 257 2 6 2 3 2 7 2" xfId="40644" xr:uid="{00000000-0005-0000-0000-0000B8450000}"/>
    <cellStyle name="Standard 257 2 6 2 3 2 8" xfId="27408" xr:uid="{00000000-0005-0000-0000-0000B9450000}"/>
    <cellStyle name="Standard 257 2 6 2 3 3" xfId="1304" xr:uid="{00000000-0005-0000-0000-0000BA450000}"/>
    <cellStyle name="Standard 257 2 6 2 3 3 2" xfId="4247" xr:uid="{00000000-0005-0000-0000-0000BB450000}"/>
    <cellStyle name="Standard 257 2 6 2 3 3 2 2" xfId="13069" xr:uid="{00000000-0005-0000-0000-0000BC450000}"/>
    <cellStyle name="Standard 257 2 6 2 3 3 2 2 2" xfId="26305" xr:uid="{00000000-0005-0000-0000-0000BD450000}"/>
    <cellStyle name="Standard 257 2 6 2 3 3 2 2 2 2" xfId="52777" xr:uid="{00000000-0005-0000-0000-0000BE450000}"/>
    <cellStyle name="Standard 257 2 6 2 3 3 2 2 3" xfId="39541" xr:uid="{00000000-0005-0000-0000-0000BF450000}"/>
    <cellStyle name="Standard 257 2 6 2 3 3 2 3" xfId="19688" xr:uid="{00000000-0005-0000-0000-0000C0450000}"/>
    <cellStyle name="Standard 257 2 6 2 3 3 2 3 2" xfId="46160" xr:uid="{00000000-0005-0000-0000-0000C1450000}"/>
    <cellStyle name="Standard 257 2 6 2 3 3 2 4" xfId="30719" xr:uid="{00000000-0005-0000-0000-0000C2450000}"/>
    <cellStyle name="Standard 257 2 6 2 3 3 3" xfId="5718" xr:uid="{00000000-0005-0000-0000-0000C3450000}"/>
    <cellStyle name="Standard 257 2 6 2 3 3 3 2" xfId="10128" xr:uid="{00000000-0005-0000-0000-0000C4450000}"/>
    <cellStyle name="Standard 257 2 6 2 3 3 3 2 2" xfId="23364" xr:uid="{00000000-0005-0000-0000-0000C5450000}"/>
    <cellStyle name="Standard 257 2 6 2 3 3 3 2 2 2" xfId="49836" xr:uid="{00000000-0005-0000-0000-0000C6450000}"/>
    <cellStyle name="Standard 257 2 6 2 3 3 3 2 3" xfId="36600" xr:uid="{00000000-0005-0000-0000-0000C7450000}"/>
    <cellStyle name="Standard 257 2 6 2 3 3 3 3" xfId="16747" xr:uid="{00000000-0005-0000-0000-0000C8450000}"/>
    <cellStyle name="Standard 257 2 6 2 3 3 3 3 2" xfId="43219" xr:uid="{00000000-0005-0000-0000-0000C9450000}"/>
    <cellStyle name="Standard 257 2 6 2 3 3 3 4" xfId="32190" xr:uid="{00000000-0005-0000-0000-0000CA450000}"/>
    <cellStyle name="Standard 257 2 6 2 3 3 4" xfId="8657" xr:uid="{00000000-0005-0000-0000-0000CB450000}"/>
    <cellStyle name="Standard 257 2 6 2 3 3 4 2" xfId="21893" xr:uid="{00000000-0005-0000-0000-0000CC450000}"/>
    <cellStyle name="Standard 257 2 6 2 3 3 4 2 2" xfId="48365" xr:uid="{00000000-0005-0000-0000-0000CD450000}"/>
    <cellStyle name="Standard 257 2 6 2 3 3 4 3" xfId="35129" xr:uid="{00000000-0005-0000-0000-0000CE450000}"/>
    <cellStyle name="Standard 257 2 6 2 3 3 5" xfId="15276" xr:uid="{00000000-0005-0000-0000-0000CF450000}"/>
    <cellStyle name="Standard 257 2 6 2 3 3 5 2" xfId="41748" xr:uid="{00000000-0005-0000-0000-0000D0450000}"/>
    <cellStyle name="Standard 257 2 6 2 3 3 6" xfId="27778" xr:uid="{00000000-0005-0000-0000-0000D1450000}"/>
    <cellStyle name="Standard 257 2 6 2 3 4" xfId="2040" xr:uid="{00000000-0005-0000-0000-0000D2450000}"/>
    <cellStyle name="Standard 257 2 6 2 3 4 2" xfId="3511" xr:uid="{00000000-0005-0000-0000-0000D3450000}"/>
    <cellStyle name="Standard 257 2 6 2 3 4 2 2" xfId="12333" xr:uid="{00000000-0005-0000-0000-0000D4450000}"/>
    <cellStyle name="Standard 257 2 6 2 3 4 2 2 2" xfId="25569" xr:uid="{00000000-0005-0000-0000-0000D5450000}"/>
    <cellStyle name="Standard 257 2 6 2 3 4 2 2 2 2" xfId="52041" xr:uid="{00000000-0005-0000-0000-0000D6450000}"/>
    <cellStyle name="Standard 257 2 6 2 3 4 2 2 3" xfId="38805" xr:uid="{00000000-0005-0000-0000-0000D7450000}"/>
    <cellStyle name="Standard 257 2 6 2 3 4 2 3" xfId="18952" xr:uid="{00000000-0005-0000-0000-0000D8450000}"/>
    <cellStyle name="Standard 257 2 6 2 3 4 2 3 2" xfId="45424" xr:uid="{00000000-0005-0000-0000-0000D9450000}"/>
    <cellStyle name="Standard 257 2 6 2 3 4 2 4" xfId="29983" xr:uid="{00000000-0005-0000-0000-0000DA450000}"/>
    <cellStyle name="Standard 257 2 6 2 3 4 3" xfId="6453" xr:uid="{00000000-0005-0000-0000-0000DB450000}"/>
    <cellStyle name="Standard 257 2 6 2 3 4 3 2" xfId="10863" xr:uid="{00000000-0005-0000-0000-0000DC450000}"/>
    <cellStyle name="Standard 257 2 6 2 3 4 3 2 2" xfId="24099" xr:uid="{00000000-0005-0000-0000-0000DD450000}"/>
    <cellStyle name="Standard 257 2 6 2 3 4 3 2 2 2" xfId="50571" xr:uid="{00000000-0005-0000-0000-0000DE450000}"/>
    <cellStyle name="Standard 257 2 6 2 3 4 3 2 3" xfId="37335" xr:uid="{00000000-0005-0000-0000-0000DF450000}"/>
    <cellStyle name="Standard 257 2 6 2 3 4 3 3" xfId="17482" xr:uid="{00000000-0005-0000-0000-0000E0450000}"/>
    <cellStyle name="Standard 257 2 6 2 3 4 3 3 2" xfId="43954" xr:uid="{00000000-0005-0000-0000-0000E1450000}"/>
    <cellStyle name="Standard 257 2 6 2 3 4 3 4" xfId="32925" xr:uid="{00000000-0005-0000-0000-0000E2450000}"/>
    <cellStyle name="Standard 257 2 6 2 3 4 4" xfId="7921" xr:uid="{00000000-0005-0000-0000-0000E3450000}"/>
    <cellStyle name="Standard 257 2 6 2 3 4 4 2" xfId="21157" xr:uid="{00000000-0005-0000-0000-0000E4450000}"/>
    <cellStyle name="Standard 257 2 6 2 3 4 4 2 2" xfId="47629" xr:uid="{00000000-0005-0000-0000-0000E5450000}"/>
    <cellStyle name="Standard 257 2 6 2 3 4 4 3" xfId="34393" xr:uid="{00000000-0005-0000-0000-0000E6450000}"/>
    <cellStyle name="Standard 257 2 6 2 3 4 5" xfId="14540" xr:uid="{00000000-0005-0000-0000-0000E7450000}"/>
    <cellStyle name="Standard 257 2 6 2 3 4 5 2" xfId="41012" xr:uid="{00000000-0005-0000-0000-0000E8450000}"/>
    <cellStyle name="Standard 257 2 6 2 3 4 6" xfId="28513" xr:uid="{00000000-0005-0000-0000-0000E9450000}"/>
    <cellStyle name="Standard 257 2 6 2 3 5" xfId="2777" xr:uid="{00000000-0005-0000-0000-0000EA450000}"/>
    <cellStyle name="Standard 257 2 6 2 3 5 2" xfId="11599" xr:uid="{00000000-0005-0000-0000-0000EB450000}"/>
    <cellStyle name="Standard 257 2 6 2 3 5 2 2" xfId="24835" xr:uid="{00000000-0005-0000-0000-0000EC450000}"/>
    <cellStyle name="Standard 257 2 6 2 3 5 2 2 2" xfId="51307" xr:uid="{00000000-0005-0000-0000-0000ED450000}"/>
    <cellStyle name="Standard 257 2 6 2 3 5 2 3" xfId="38071" xr:uid="{00000000-0005-0000-0000-0000EE450000}"/>
    <cellStyle name="Standard 257 2 6 2 3 5 3" xfId="18218" xr:uid="{00000000-0005-0000-0000-0000EF450000}"/>
    <cellStyle name="Standard 257 2 6 2 3 5 3 2" xfId="44690" xr:uid="{00000000-0005-0000-0000-0000F0450000}"/>
    <cellStyle name="Standard 257 2 6 2 3 5 4" xfId="29249" xr:uid="{00000000-0005-0000-0000-0000F1450000}"/>
    <cellStyle name="Standard 257 2 6 2 3 6" xfId="4982" xr:uid="{00000000-0005-0000-0000-0000F2450000}"/>
    <cellStyle name="Standard 257 2 6 2 3 6 2" xfId="9392" xr:uid="{00000000-0005-0000-0000-0000F3450000}"/>
    <cellStyle name="Standard 257 2 6 2 3 6 2 2" xfId="22628" xr:uid="{00000000-0005-0000-0000-0000F4450000}"/>
    <cellStyle name="Standard 257 2 6 2 3 6 2 2 2" xfId="49100" xr:uid="{00000000-0005-0000-0000-0000F5450000}"/>
    <cellStyle name="Standard 257 2 6 2 3 6 2 3" xfId="35864" xr:uid="{00000000-0005-0000-0000-0000F6450000}"/>
    <cellStyle name="Standard 257 2 6 2 3 6 3" xfId="16011" xr:uid="{00000000-0005-0000-0000-0000F7450000}"/>
    <cellStyle name="Standard 257 2 6 2 3 6 3 2" xfId="42483" xr:uid="{00000000-0005-0000-0000-0000F8450000}"/>
    <cellStyle name="Standard 257 2 6 2 3 6 4" xfId="31454" xr:uid="{00000000-0005-0000-0000-0000F9450000}"/>
    <cellStyle name="Standard 257 2 6 2 3 7" xfId="7187" xr:uid="{00000000-0005-0000-0000-0000FA450000}"/>
    <cellStyle name="Standard 257 2 6 2 3 7 2" xfId="20423" xr:uid="{00000000-0005-0000-0000-0000FB450000}"/>
    <cellStyle name="Standard 257 2 6 2 3 7 2 2" xfId="46895" xr:uid="{00000000-0005-0000-0000-0000FC450000}"/>
    <cellStyle name="Standard 257 2 6 2 3 7 3" xfId="33659" xr:uid="{00000000-0005-0000-0000-0000FD450000}"/>
    <cellStyle name="Standard 257 2 6 2 3 8" xfId="13806" xr:uid="{00000000-0005-0000-0000-0000FE450000}"/>
    <cellStyle name="Standard 257 2 6 2 3 8 2" xfId="40278" xr:uid="{00000000-0005-0000-0000-0000FF450000}"/>
    <cellStyle name="Standard 257 2 6 2 3 9" xfId="27042" xr:uid="{00000000-0005-0000-0000-000000460000}"/>
    <cellStyle name="Standard 257 2 6 2 4" xfId="749" xr:uid="{00000000-0005-0000-0000-000001460000}"/>
    <cellStyle name="Standard 257 2 6 2 4 2" xfId="1499" xr:uid="{00000000-0005-0000-0000-000002460000}"/>
    <cellStyle name="Standard 257 2 6 2 4 2 2" xfId="4442" xr:uid="{00000000-0005-0000-0000-000003460000}"/>
    <cellStyle name="Standard 257 2 6 2 4 2 2 2" xfId="13264" xr:uid="{00000000-0005-0000-0000-000004460000}"/>
    <cellStyle name="Standard 257 2 6 2 4 2 2 2 2" xfId="26500" xr:uid="{00000000-0005-0000-0000-000005460000}"/>
    <cellStyle name="Standard 257 2 6 2 4 2 2 2 2 2" xfId="52972" xr:uid="{00000000-0005-0000-0000-000006460000}"/>
    <cellStyle name="Standard 257 2 6 2 4 2 2 2 3" xfId="39736" xr:uid="{00000000-0005-0000-0000-000007460000}"/>
    <cellStyle name="Standard 257 2 6 2 4 2 2 3" xfId="19883" xr:uid="{00000000-0005-0000-0000-000008460000}"/>
    <cellStyle name="Standard 257 2 6 2 4 2 2 3 2" xfId="46355" xr:uid="{00000000-0005-0000-0000-000009460000}"/>
    <cellStyle name="Standard 257 2 6 2 4 2 2 4" xfId="30914" xr:uid="{00000000-0005-0000-0000-00000A460000}"/>
    <cellStyle name="Standard 257 2 6 2 4 2 3" xfId="5913" xr:uid="{00000000-0005-0000-0000-00000B460000}"/>
    <cellStyle name="Standard 257 2 6 2 4 2 3 2" xfId="10323" xr:uid="{00000000-0005-0000-0000-00000C460000}"/>
    <cellStyle name="Standard 257 2 6 2 4 2 3 2 2" xfId="23559" xr:uid="{00000000-0005-0000-0000-00000D460000}"/>
    <cellStyle name="Standard 257 2 6 2 4 2 3 2 2 2" xfId="50031" xr:uid="{00000000-0005-0000-0000-00000E460000}"/>
    <cellStyle name="Standard 257 2 6 2 4 2 3 2 3" xfId="36795" xr:uid="{00000000-0005-0000-0000-00000F460000}"/>
    <cellStyle name="Standard 257 2 6 2 4 2 3 3" xfId="16942" xr:uid="{00000000-0005-0000-0000-000010460000}"/>
    <cellStyle name="Standard 257 2 6 2 4 2 3 3 2" xfId="43414" xr:uid="{00000000-0005-0000-0000-000011460000}"/>
    <cellStyle name="Standard 257 2 6 2 4 2 3 4" xfId="32385" xr:uid="{00000000-0005-0000-0000-000012460000}"/>
    <cellStyle name="Standard 257 2 6 2 4 2 4" xfId="8852" xr:uid="{00000000-0005-0000-0000-000013460000}"/>
    <cellStyle name="Standard 257 2 6 2 4 2 4 2" xfId="22088" xr:uid="{00000000-0005-0000-0000-000014460000}"/>
    <cellStyle name="Standard 257 2 6 2 4 2 4 2 2" xfId="48560" xr:uid="{00000000-0005-0000-0000-000015460000}"/>
    <cellStyle name="Standard 257 2 6 2 4 2 4 3" xfId="35324" xr:uid="{00000000-0005-0000-0000-000016460000}"/>
    <cellStyle name="Standard 257 2 6 2 4 2 5" xfId="15471" xr:uid="{00000000-0005-0000-0000-000017460000}"/>
    <cellStyle name="Standard 257 2 6 2 4 2 5 2" xfId="41943" xr:uid="{00000000-0005-0000-0000-000018460000}"/>
    <cellStyle name="Standard 257 2 6 2 4 2 6" xfId="27973" xr:uid="{00000000-0005-0000-0000-000019460000}"/>
    <cellStyle name="Standard 257 2 6 2 4 3" xfId="2235" xr:uid="{00000000-0005-0000-0000-00001A460000}"/>
    <cellStyle name="Standard 257 2 6 2 4 3 2" xfId="3706" xr:uid="{00000000-0005-0000-0000-00001B460000}"/>
    <cellStyle name="Standard 257 2 6 2 4 3 2 2" xfId="12528" xr:uid="{00000000-0005-0000-0000-00001C460000}"/>
    <cellStyle name="Standard 257 2 6 2 4 3 2 2 2" xfId="25764" xr:uid="{00000000-0005-0000-0000-00001D460000}"/>
    <cellStyle name="Standard 257 2 6 2 4 3 2 2 2 2" xfId="52236" xr:uid="{00000000-0005-0000-0000-00001E460000}"/>
    <cellStyle name="Standard 257 2 6 2 4 3 2 2 3" xfId="39000" xr:uid="{00000000-0005-0000-0000-00001F460000}"/>
    <cellStyle name="Standard 257 2 6 2 4 3 2 3" xfId="19147" xr:uid="{00000000-0005-0000-0000-000020460000}"/>
    <cellStyle name="Standard 257 2 6 2 4 3 2 3 2" xfId="45619" xr:uid="{00000000-0005-0000-0000-000021460000}"/>
    <cellStyle name="Standard 257 2 6 2 4 3 2 4" xfId="30178" xr:uid="{00000000-0005-0000-0000-000022460000}"/>
    <cellStyle name="Standard 257 2 6 2 4 3 3" xfId="6648" xr:uid="{00000000-0005-0000-0000-000023460000}"/>
    <cellStyle name="Standard 257 2 6 2 4 3 3 2" xfId="11058" xr:uid="{00000000-0005-0000-0000-000024460000}"/>
    <cellStyle name="Standard 257 2 6 2 4 3 3 2 2" xfId="24294" xr:uid="{00000000-0005-0000-0000-000025460000}"/>
    <cellStyle name="Standard 257 2 6 2 4 3 3 2 2 2" xfId="50766" xr:uid="{00000000-0005-0000-0000-000026460000}"/>
    <cellStyle name="Standard 257 2 6 2 4 3 3 2 3" xfId="37530" xr:uid="{00000000-0005-0000-0000-000027460000}"/>
    <cellStyle name="Standard 257 2 6 2 4 3 3 3" xfId="17677" xr:uid="{00000000-0005-0000-0000-000028460000}"/>
    <cellStyle name="Standard 257 2 6 2 4 3 3 3 2" xfId="44149" xr:uid="{00000000-0005-0000-0000-000029460000}"/>
    <cellStyle name="Standard 257 2 6 2 4 3 3 4" xfId="33120" xr:uid="{00000000-0005-0000-0000-00002A460000}"/>
    <cellStyle name="Standard 257 2 6 2 4 3 4" xfId="8116" xr:uid="{00000000-0005-0000-0000-00002B460000}"/>
    <cellStyle name="Standard 257 2 6 2 4 3 4 2" xfId="21352" xr:uid="{00000000-0005-0000-0000-00002C460000}"/>
    <cellStyle name="Standard 257 2 6 2 4 3 4 2 2" xfId="47824" xr:uid="{00000000-0005-0000-0000-00002D460000}"/>
    <cellStyle name="Standard 257 2 6 2 4 3 4 3" xfId="34588" xr:uid="{00000000-0005-0000-0000-00002E460000}"/>
    <cellStyle name="Standard 257 2 6 2 4 3 5" xfId="14735" xr:uid="{00000000-0005-0000-0000-00002F460000}"/>
    <cellStyle name="Standard 257 2 6 2 4 3 5 2" xfId="41207" xr:uid="{00000000-0005-0000-0000-000030460000}"/>
    <cellStyle name="Standard 257 2 6 2 4 3 6" xfId="28708" xr:uid="{00000000-0005-0000-0000-000031460000}"/>
    <cellStyle name="Standard 257 2 6 2 4 4" xfId="2972" xr:uid="{00000000-0005-0000-0000-000032460000}"/>
    <cellStyle name="Standard 257 2 6 2 4 4 2" xfId="11794" xr:uid="{00000000-0005-0000-0000-000033460000}"/>
    <cellStyle name="Standard 257 2 6 2 4 4 2 2" xfId="25030" xr:uid="{00000000-0005-0000-0000-000034460000}"/>
    <cellStyle name="Standard 257 2 6 2 4 4 2 2 2" xfId="51502" xr:uid="{00000000-0005-0000-0000-000035460000}"/>
    <cellStyle name="Standard 257 2 6 2 4 4 2 3" xfId="38266" xr:uid="{00000000-0005-0000-0000-000036460000}"/>
    <cellStyle name="Standard 257 2 6 2 4 4 3" xfId="18413" xr:uid="{00000000-0005-0000-0000-000037460000}"/>
    <cellStyle name="Standard 257 2 6 2 4 4 3 2" xfId="44885" xr:uid="{00000000-0005-0000-0000-000038460000}"/>
    <cellStyle name="Standard 257 2 6 2 4 4 4" xfId="29444" xr:uid="{00000000-0005-0000-0000-000039460000}"/>
    <cellStyle name="Standard 257 2 6 2 4 5" xfId="5177" xr:uid="{00000000-0005-0000-0000-00003A460000}"/>
    <cellStyle name="Standard 257 2 6 2 4 5 2" xfId="9587" xr:uid="{00000000-0005-0000-0000-00003B460000}"/>
    <cellStyle name="Standard 257 2 6 2 4 5 2 2" xfId="22823" xr:uid="{00000000-0005-0000-0000-00003C460000}"/>
    <cellStyle name="Standard 257 2 6 2 4 5 2 2 2" xfId="49295" xr:uid="{00000000-0005-0000-0000-00003D460000}"/>
    <cellStyle name="Standard 257 2 6 2 4 5 2 3" xfId="36059" xr:uid="{00000000-0005-0000-0000-00003E460000}"/>
    <cellStyle name="Standard 257 2 6 2 4 5 3" xfId="16206" xr:uid="{00000000-0005-0000-0000-00003F460000}"/>
    <cellStyle name="Standard 257 2 6 2 4 5 3 2" xfId="42678" xr:uid="{00000000-0005-0000-0000-000040460000}"/>
    <cellStyle name="Standard 257 2 6 2 4 5 4" xfId="31649" xr:uid="{00000000-0005-0000-0000-000041460000}"/>
    <cellStyle name="Standard 257 2 6 2 4 6" xfId="7382" xr:uid="{00000000-0005-0000-0000-000042460000}"/>
    <cellStyle name="Standard 257 2 6 2 4 6 2" xfId="20618" xr:uid="{00000000-0005-0000-0000-000043460000}"/>
    <cellStyle name="Standard 257 2 6 2 4 6 2 2" xfId="47090" xr:uid="{00000000-0005-0000-0000-000044460000}"/>
    <cellStyle name="Standard 257 2 6 2 4 6 3" xfId="33854" xr:uid="{00000000-0005-0000-0000-000045460000}"/>
    <cellStyle name="Standard 257 2 6 2 4 7" xfId="14001" xr:uid="{00000000-0005-0000-0000-000046460000}"/>
    <cellStyle name="Standard 257 2 6 2 4 7 2" xfId="40473" xr:uid="{00000000-0005-0000-0000-000047460000}"/>
    <cellStyle name="Standard 257 2 6 2 4 8" xfId="27237" xr:uid="{00000000-0005-0000-0000-000048460000}"/>
    <cellStyle name="Standard 257 2 6 2 5" xfId="1133" xr:uid="{00000000-0005-0000-0000-000049460000}"/>
    <cellStyle name="Standard 257 2 6 2 5 2" xfId="4076" xr:uid="{00000000-0005-0000-0000-00004A460000}"/>
    <cellStyle name="Standard 257 2 6 2 5 2 2" xfId="12898" xr:uid="{00000000-0005-0000-0000-00004B460000}"/>
    <cellStyle name="Standard 257 2 6 2 5 2 2 2" xfId="26134" xr:uid="{00000000-0005-0000-0000-00004C460000}"/>
    <cellStyle name="Standard 257 2 6 2 5 2 2 2 2" xfId="52606" xr:uid="{00000000-0005-0000-0000-00004D460000}"/>
    <cellStyle name="Standard 257 2 6 2 5 2 2 3" xfId="39370" xr:uid="{00000000-0005-0000-0000-00004E460000}"/>
    <cellStyle name="Standard 257 2 6 2 5 2 3" xfId="19517" xr:uid="{00000000-0005-0000-0000-00004F460000}"/>
    <cellStyle name="Standard 257 2 6 2 5 2 3 2" xfId="45989" xr:uid="{00000000-0005-0000-0000-000050460000}"/>
    <cellStyle name="Standard 257 2 6 2 5 2 4" xfId="30548" xr:uid="{00000000-0005-0000-0000-000051460000}"/>
    <cellStyle name="Standard 257 2 6 2 5 3" xfId="5547" xr:uid="{00000000-0005-0000-0000-000052460000}"/>
    <cellStyle name="Standard 257 2 6 2 5 3 2" xfId="9957" xr:uid="{00000000-0005-0000-0000-000053460000}"/>
    <cellStyle name="Standard 257 2 6 2 5 3 2 2" xfId="23193" xr:uid="{00000000-0005-0000-0000-000054460000}"/>
    <cellStyle name="Standard 257 2 6 2 5 3 2 2 2" xfId="49665" xr:uid="{00000000-0005-0000-0000-000055460000}"/>
    <cellStyle name="Standard 257 2 6 2 5 3 2 3" xfId="36429" xr:uid="{00000000-0005-0000-0000-000056460000}"/>
    <cellStyle name="Standard 257 2 6 2 5 3 3" xfId="16576" xr:uid="{00000000-0005-0000-0000-000057460000}"/>
    <cellStyle name="Standard 257 2 6 2 5 3 3 2" xfId="43048" xr:uid="{00000000-0005-0000-0000-000058460000}"/>
    <cellStyle name="Standard 257 2 6 2 5 3 4" xfId="32019" xr:uid="{00000000-0005-0000-0000-000059460000}"/>
    <cellStyle name="Standard 257 2 6 2 5 4" xfId="8486" xr:uid="{00000000-0005-0000-0000-00005A460000}"/>
    <cellStyle name="Standard 257 2 6 2 5 4 2" xfId="21722" xr:uid="{00000000-0005-0000-0000-00005B460000}"/>
    <cellStyle name="Standard 257 2 6 2 5 4 2 2" xfId="48194" xr:uid="{00000000-0005-0000-0000-00005C460000}"/>
    <cellStyle name="Standard 257 2 6 2 5 4 3" xfId="34958" xr:uid="{00000000-0005-0000-0000-00005D460000}"/>
    <cellStyle name="Standard 257 2 6 2 5 5" xfId="15105" xr:uid="{00000000-0005-0000-0000-00005E460000}"/>
    <cellStyle name="Standard 257 2 6 2 5 5 2" xfId="41577" xr:uid="{00000000-0005-0000-0000-00005F460000}"/>
    <cellStyle name="Standard 257 2 6 2 5 6" xfId="27607" xr:uid="{00000000-0005-0000-0000-000060460000}"/>
    <cellStyle name="Standard 257 2 6 2 6" xfId="1869" xr:uid="{00000000-0005-0000-0000-000061460000}"/>
    <cellStyle name="Standard 257 2 6 2 6 2" xfId="3340" xr:uid="{00000000-0005-0000-0000-000062460000}"/>
    <cellStyle name="Standard 257 2 6 2 6 2 2" xfId="12162" xr:uid="{00000000-0005-0000-0000-000063460000}"/>
    <cellStyle name="Standard 257 2 6 2 6 2 2 2" xfId="25398" xr:uid="{00000000-0005-0000-0000-000064460000}"/>
    <cellStyle name="Standard 257 2 6 2 6 2 2 2 2" xfId="51870" xr:uid="{00000000-0005-0000-0000-000065460000}"/>
    <cellStyle name="Standard 257 2 6 2 6 2 2 3" xfId="38634" xr:uid="{00000000-0005-0000-0000-000066460000}"/>
    <cellStyle name="Standard 257 2 6 2 6 2 3" xfId="18781" xr:uid="{00000000-0005-0000-0000-000067460000}"/>
    <cellStyle name="Standard 257 2 6 2 6 2 3 2" xfId="45253" xr:uid="{00000000-0005-0000-0000-000068460000}"/>
    <cellStyle name="Standard 257 2 6 2 6 2 4" xfId="29812" xr:uid="{00000000-0005-0000-0000-000069460000}"/>
    <cellStyle name="Standard 257 2 6 2 6 3" xfId="6282" xr:uid="{00000000-0005-0000-0000-00006A460000}"/>
    <cellStyle name="Standard 257 2 6 2 6 3 2" xfId="10692" xr:uid="{00000000-0005-0000-0000-00006B460000}"/>
    <cellStyle name="Standard 257 2 6 2 6 3 2 2" xfId="23928" xr:uid="{00000000-0005-0000-0000-00006C460000}"/>
    <cellStyle name="Standard 257 2 6 2 6 3 2 2 2" xfId="50400" xr:uid="{00000000-0005-0000-0000-00006D460000}"/>
    <cellStyle name="Standard 257 2 6 2 6 3 2 3" xfId="37164" xr:uid="{00000000-0005-0000-0000-00006E460000}"/>
    <cellStyle name="Standard 257 2 6 2 6 3 3" xfId="17311" xr:uid="{00000000-0005-0000-0000-00006F460000}"/>
    <cellStyle name="Standard 257 2 6 2 6 3 3 2" xfId="43783" xr:uid="{00000000-0005-0000-0000-000070460000}"/>
    <cellStyle name="Standard 257 2 6 2 6 3 4" xfId="32754" xr:uid="{00000000-0005-0000-0000-000071460000}"/>
    <cellStyle name="Standard 257 2 6 2 6 4" xfId="7750" xr:uid="{00000000-0005-0000-0000-000072460000}"/>
    <cellStyle name="Standard 257 2 6 2 6 4 2" xfId="20986" xr:uid="{00000000-0005-0000-0000-000073460000}"/>
    <cellStyle name="Standard 257 2 6 2 6 4 2 2" xfId="47458" xr:uid="{00000000-0005-0000-0000-000074460000}"/>
    <cellStyle name="Standard 257 2 6 2 6 4 3" xfId="34222" xr:uid="{00000000-0005-0000-0000-000075460000}"/>
    <cellStyle name="Standard 257 2 6 2 6 5" xfId="14369" xr:uid="{00000000-0005-0000-0000-000076460000}"/>
    <cellStyle name="Standard 257 2 6 2 6 5 2" xfId="40841" xr:uid="{00000000-0005-0000-0000-000077460000}"/>
    <cellStyle name="Standard 257 2 6 2 6 6" xfId="28342" xr:uid="{00000000-0005-0000-0000-000078460000}"/>
    <cellStyle name="Standard 257 2 6 2 7" xfId="2606" xr:uid="{00000000-0005-0000-0000-000079460000}"/>
    <cellStyle name="Standard 257 2 6 2 7 2" xfId="11428" xr:uid="{00000000-0005-0000-0000-00007A460000}"/>
    <cellStyle name="Standard 257 2 6 2 7 2 2" xfId="24664" xr:uid="{00000000-0005-0000-0000-00007B460000}"/>
    <cellStyle name="Standard 257 2 6 2 7 2 2 2" xfId="51136" xr:uid="{00000000-0005-0000-0000-00007C460000}"/>
    <cellStyle name="Standard 257 2 6 2 7 2 3" xfId="37900" xr:uid="{00000000-0005-0000-0000-00007D460000}"/>
    <cellStyle name="Standard 257 2 6 2 7 3" xfId="18047" xr:uid="{00000000-0005-0000-0000-00007E460000}"/>
    <cellStyle name="Standard 257 2 6 2 7 3 2" xfId="44519" xr:uid="{00000000-0005-0000-0000-00007F460000}"/>
    <cellStyle name="Standard 257 2 6 2 7 4" xfId="29078" xr:uid="{00000000-0005-0000-0000-000080460000}"/>
    <cellStyle name="Standard 257 2 6 2 8" xfId="4811" xr:uid="{00000000-0005-0000-0000-000081460000}"/>
    <cellStyle name="Standard 257 2 6 2 8 2" xfId="9221" xr:uid="{00000000-0005-0000-0000-000082460000}"/>
    <cellStyle name="Standard 257 2 6 2 8 2 2" xfId="22457" xr:uid="{00000000-0005-0000-0000-000083460000}"/>
    <cellStyle name="Standard 257 2 6 2 8 2 2 2" xfId="48929" xr:uid="{00000000-0005-0000-0000-000084460000}"/>
    <cellStyle name="Standard 257 2 6 2 8 2 3" xfId="35693" xr:uid="{00000000-0005-0000-0000-000085460000}"/>
    <cellStyle name="Standard 257 2 6 2 8 3" xfId="15840" xr:uid="{00000000-0005-0000-0000-000086460000}"/>
    <cellStyle name="Standard 257 2 6 2 8 3 2" xfId="42312" xr:uid="{00000000-0005-0000-0000-000087460000}"/>
    <cellStyle name="Standard 257 2 6 2 8 4" xfId="31283" xr:uid="{00000000-0005-0000-0000-000088460000}"/>
    <cellStyle name="Standard 257 2 6 2 9" xfId="7016" xr:uid="{00000000-0005-0000-0000-000089460000}"/>
    <cellStyle name="Standard 257 2 6 2 9 2" xfId="20252" xr:uid="{00000000-0005-0000-0000-00008A460000}"/>
    <cellStyle name="Standard 257 2 6 2 9 2 2" xfId="46724" xr:uid="{00000000-0005-0000-0000-00008B460000}"/>
    <cellStyle name="Standard 257 2 6 2 9 3" xfId="33488" xr:uid="{00000000-0005-0000-0000-00008C460000}"/>
    <cellStyle name="Standard 257 2 6 3" xfId="397" xr:uid="{00000000-0005-0000-0000-00008D460000}"/>
    <cellStyle name="Standard 257 2 6 3 10" xfId="26912" xr:uid="{00000000-0005-0000-0000-00008E460000}"/>
    <cellStyle name="Standard 257 2 6 3 2" xfId="573" xr:uid="{00000000-0005-0000-0000-00008F460000}"/>
    <cellStyle name="Standard 257 2 6 3 2 2" xfId="962" xr:uid="{00000000-0005-0000-0000-000090460000}"/>
    <cellStyle name="Standard 257 2 6 3 2 2 2" xfId="1711" xr:uid="{00000000-0005-0000-0000-000091460000}"/>
    <cellStyle name="Standard 257 2 6 3 2 2 2 2" xfId="4654" xr:uid="{00000000-0005-0000-0000-000092460000}"/>
    <cellStyle name="Standard 257 2 6 3 2 2 2 2 2" xfId="13476" xr:uid="{00000000-0005-0000-0000-000093460000}"/>
    <cellStyle name="Standard 257 2 6 3 2 2 2 2 2 2" xfId="26712" xr:uid="{00000000-0005-0000-0000-000094460000}"/>
    <cellStyle name="Standard 257 2 6 3 2 2 2 2 2 2 2" xfId="53184" xr:uid="{00000000-0005-0000-0000-000095460000}"/>
    <cellStyle name="Standard 257 2 6 3 2 2 2 2 2 3" xfId="39948" xr:uid="{00000000-0005-0000-0000-000096460000}"/>
    <cellStyle name="Standard 257 2 6 3 2 2 2 2 3" xfId="20095" xr:uid="{00000000-0005-0000-0000-000097460000}"/>
    <cellStyle name="Standard 257 2 6 3 2 2 2 2 3 2" xfId="46567" xr:uid="{00000000-0005-0000-0000-000098460000}"/>
    <cellStyle name="Standard 257 2 6 3 2 2 2 2 4" xfId="31126" xr:uid="{00000000-0005-0000-0000-000099460000}"/>
    <cellStyle name="Standard 257 2 6 3 2 2 2 3" xfId="6125" xr:uid="{00000000-0005-0000-0000-00009A460000}"/>
    <cellStyle name="Standard 257 2 6 3 2 2 2 3 2" xfId="10535" xr:uid="{00000000-0005-0000-0000-00009B460000}"/>
    <cellStyle name="Standard 257 2 6 3 2 2 2 3 2 2" xfId="23771" xr:uid="{00000000-0005-0000-0000-00009C460000}"/>
    <cellStyle name="Standard 257 2 6 3 2 2 2 3 2 2 2" xfId="50243" xr:uid="{00000000-0005-0000-0000-00009D460000}"/>
    <cellStyle name="Standard 257 2 6 3 2 2 2 3 2 3" xfId="37007" xr:uid="{00000000-0005-0000-0000-00009E460000}"/>
    <cellStyle name="Standard 257 2 6 3 2 2 2 3 3" xfId="17154" xr:uid="{00000000-0005-0000-0000-00009F460000}"/>
    <cellStyle name="Standard 257 2 6 3 2 2 2 3 3 2" xfId="43626" xr:uid="{00000000-0005-0000-0000-0000A0460000}"/>
    <cellStyle name="Standard 257 2 6 3 2 2 2 3 4" xfId="32597" xr:uid="{00000000-0005-0000-0000-0000A1460000}"/>
    <cellStyle name="Standard 257 2 6 3 2 2 2 4" xfId="9064" xr:uid="{00000000-0005-0000-0000-0000A2460000}"/>
    <cellStyle name="Standard 257 2 6 3 2 2 2 4 2" xfId="22300" xr:uid="{00000000-0005-0000-0000-0000A3460000}"/>
    <cellStyle name="Standard 257 2 6 3 2 2 2 4 2 2" xfId="48772" xr:uid="{00000000-0005-0000-0000-0000A4460000}"/>
    <cellStyle name="Standard 257 2 6 3 2 2 2 4 3" xfId="35536" xr:uid="{00000000-0005-0000-0000-0000A5460000}"/>
    <cellStyle name="Standard 257 2 6 3 2 2 2 5" xfId="15683" xr:uid="{00000000-0005-0000-0000-0000A6460000}"/>
    <cellStyle name="Standard 257 2 6 3 2 2 2 5 2" xfId="42155" xr:uid="{00000000-0005-0000-0000-0000A7460000}"/>
    <cellStyle name="Standard 257 2 6 3 2 2 2 6" xfId="28185" xr:uid="{00000000-0005-0000-0000-0000A8460000}"/>
    <cellStyle name="Standard 257 2 6 3 2 2 3" xfId="2447" xr:uid="{00000000-0005-0000-0000-0000A9460000}"/>
    <cellStyle name="Standard 257 2 6 3 2 2 3 2" xfId="3918" xr:uid="{00000000-0005-0000-0000-0000AA460000}"/>
    <cellStyle name="Standard 257 2 6 3 2 2 3 2 2" xfId="12740" xr:uid="{00000000-0005-0000-0000-0000AB460000}"/>
    <cellStyle name="Standard 257 2 6 3 2 2 3 2 2 2" xfId="25976" xr:uid="{00000000-0005-0000-0000-0000AC460000}"/>
    <cellStyle name="Standard 257 2 6 3 2 2 3 2 2 2 2" xfId="52448" xr:uid="{00000000-0005-0000-0000-0000AD460000}"/>
    <cellStyle name="Standard 257 2 6 3 2 2 3 2 2 3" xfId="39212" xr:uid="{00000000-0005-0000-0000-0000AE460000}"/>
    <cellStyle name="Standard 257 2 6 3 2 2 3 2 3" xfId="19359" xr:uid="{00000000-0005-0000-0000-0000AF460000}"/>
    <cellStyle name="Standard 257 2 6 3 2 2 3 2 3 2" xfId="45831" xr:uid="{00000000-0005-0000-0000-0000B0460000}"/>
    <cellStyle name="Standard 257 2 6 3 2 2 3 2 4" xfId="30390" xr:uid="{00000000-0005-0000-0000-0000B1460000}"/>
    <cellStyle name="Standard 257 2 6 3 2 2 3 3" xfId="6860" xr:uid="{00000000-0005-0000-0000-0000B2460000}"/>
    <cellStyle name="Standard 257 2 6 3 2 2 3 3 2" xfId="11270" xr:uid="{00000000-0005-0000-0000-0000B3460000}"/>
    <cellStyle name="Standard 257 2 6 3 2 2 3 3 2 2" xfId="24506" xr:uid="{00000000-0005-0000-0000-0000B4460000}"/>
    <cellStyle name="Standard 257 2 6 3 2 2 3 3 2 2 2" xfId="50978" xr:uid="{00000000-0005-0000-0000-0000B5460000}"/>
    <cellStyle name="Standard 257 2 6 3 2 2 3 3 2 3" xfId="37742" xr:uid="{00000000-0005-0000-0000-0000B6460000}"/>
    <cellStyle name="Standard 257 2 6 3 2 2 3 3 3" xfId="17889" xr:uid="{00000000-0005-0000-0000-0000B7460000}"/>
    <cellStyle name="Standard 257 2 6 3 2 2 3 3 3 2" xfId="44361" xr:uid="{00000000-0005-0000-0000-0000B8460000}"/>
    <cellStyle name="Standard 257 2 6 3 2 2 3 3 4" xfId="33332" xr:uid="{00000000-0005-0000-0000-0000B9460000}"/>
    <cellStyle name="Standard 257 2 6 3 2 2 3 4" xfId="8328" xr:uid="{00000000-0005-0000-0000-0000BA460000}"/>
    <cellStyle name="Standard 257 2 6 3 2 2 3 4 2" xfId="21564" xr:uid="{00000000-0005-0000-0000-0000BB460000}"/>
    <cellStyle name="Standard 257 2 6 3 2 2 3 4 2 2" xfId="48036" xr:uid="{00000000-0005-0000-0000-0000BC460000}"/>
    <cellStyle name="Standard 257 2 6 3 2 2 3 4 3" xfId="34800" xr:uid="{00000000-0005-0000-0000-0000BD460000}"/>
    <cellStyle name="Standard 257 2 6 3 2 2 3 5" xfId="14947" xr:uid="{00000000-0005-0000-0000-0000BE460000}"/>
    <cellStyle name="Standard 257 2 6 3 2 2 3 5 2" xfId="41419" xr:uid="{00000000-0005-0000-0000-0000BF460000}"/>
    <cellStyle name="Standard 257 2 6 3 2 2 3 6" xfId="28920" xr:uid="{00000000-0005-0000-0000-0000C0460000}"/>
    <cellStyle name="Standard 257 2 6 3 2 2 4" xfId="3184" xr:uid="{00000000-0005-0000-0000-0000C1460000}"/>
    <cellStyle name="Standard 257 2 6 3 2 2 4 2" xfId="12006" xr:uid="{00000000-0005-0000-0000-0000C2460000}"/>
    <cellStyle name="Standard 257 2 6 3 2 2 4 2 2" xfId="25242" xr:uid="{00000000-0005-0000-0000-0000C3460000}"/>
    <cellStyle name="Standard 257 2 6 3 2 2 4 2 2 2" xfId="51714" xr:uid="{00000000-0005-0000-0000-0000C4460000}"/>
    <cellStyle name="Standard 257 2 6 3 2 2 4 2 3" xfId="38478" xr:uid="{00000000-0005-0000-0000-0000C5460000}"/>
    <cellStyle name="Standard 257 2 6 3 2 2 4 3" xfId="18625" xr:uid="{00000000-0005-0000-0000-0000C6460000}"/>
    <cellStyle name="Standard 257 2 6 3 2 2 4 3 2" xfId="45097" xr:uid="{00000000-0005-0000-0000-0000C7460000}"/>
    <cellStyle name="Standard 257 2 6 3 2 2 4 4" xfId="29656" xr:uid="{00000000-0005-0000-0000-0000C8460000}"/>
    <cellStyle name="Standard 257 2 6 3 2 2 5" xfId="5389" xr:uid="{00000000-0005-0000-0000-0000C9460000}"/>
    <cellStyle name="Standard 257 2 6 3 2 2 5 2" xfId="9799" xr:uid="{00000000-0005-0000-0000-0000CA460000}"/>
    <cellStyle name="Standard 257 2 6 3 2 2 5 2 2" xfId="23035" xr:uid="{00000000-0005-0000-0000-0000CB460000}"/>
    <cellStyle name="Standard 257 2 6 3 2 2 5 2 2 2" xfId="49507" xr:uid="{00000000-0005-0000-0000-0000CC460000}"/>
    <cellStyle name="Standard 257 2 6 3 2 2 5 2 3" xfId="36271" xr:uid="{00000000-0005-0000-0000-0000CD460000}"/>
    <cellStyle name="Standard 257 2 6 3 2 2 5 3" xfId="16418" xr:uid="{00000000-0005-0000-0000-0000CE460000}"/>
    <cellStyle name="Standard 257 2 6 3 2 2 5 3 2" xfId="42890" xr:uid="{00000000-0005-0000-0000-0000CF460000}"/>
    <cellStyle name="Standard 257 2 6 3 2 2 5 4" xfId="31861" xr:uid="{00000000-0005-0000-0000-0000D0460000}"/>
    <cellStyle name="Standard 257 2 6 3 2 2 6" xfId="7594" xr:uid="{00000000-0005-0000-0000-0000D1460000}"/>
    <cellStyle name="Standard 257 2 6 3 2 2 6 2" xfId="20830" xr:uid="{00000000-0005-0000-0000-0000D2460000}"/>
    <cellStyle name="Standard 257 2 6 3 2 2 6 2 2" xfId="47302" xr:uid="{00000000-0005-0000-0000-0000D3460000}"/>
    <cellStyle name="Standard 257 2 6 3 2 2 6 3" xfId="34066" xr:uid="{00000000-0005-0000-0000-0000D4460000}"/>
    <cellStyle name="Standard 257 2 6 3 2 2 7" xfId="14213" xr:uid="{00000000-0005-0000-0000-0000D5460000}"/>
    <cellStyle name="Standard 257 2 6 3 2 2 7 2" xfId="40685" xr:uid="{00000000-0005-0000-0000-0000D6460000}"/>
    <cellStyle name="Standard 257 2 6 3 2 2 8" xfId="27449" xr:uid="{00000000-0005-0000-0000-0000D7460000}"/>
    <cellStyle name="Standard 257 2 6 3 2 3" xfId="1345" xr:uid="{00000000-0005-0000-0000-0000D8460000}"/>
    <cellStyle name="Standard 257 2 6 3 2 3 2" xfId="4288" xr:uid="{00000000-0005-0000-0000-0000D9460000}"/>
    <cellStyle name="Standard 257 2 6 3 2 3 2 2" xfId="13110" xr:uid="{00000000-0005-0000-0000-0000DA460000}"/>
    <cellStyle name="Standard 257 2 6 3 2 3 2 2 2" xfId="26346" xr:uid="{00000000-0005-0000-0000-0000DB460000}"/>
    <cellStyle name="Standard 257 2 6 3 2 3 2 2 2 2" xfId="52818" xr:uid="{00000000-0005-0000-0000-0000DC460000}"/>
    <cellStyle name="Standard 257 2 6 3 2 3 2 2 3" xfId="39582" xr:uid="{00000000-0005-0000-0000-0000DD460000}"/>
    <cellStyle name="Standard 257 2 6 3 2 3 2 3" xfId="19729" xr:uid="{00000000-0005-0000-0000-0000DE460000}"/>
    <cellStyle name="Standard 257 2 6 3 2 3 2 3 2" xfId="46201" xr:uid="{00000000-0005-0000-0000-0000DF460000}"/>
    <cellStyle name="Standard 257 2 6 3 2 3 2 4" xfId="30760" xr:uid="{00000000-0005-0000-0000-0000E0460000}"/>
    <cellStyle name="Standard 257 2 6 3 2 3 3" xfId="5759" xr:uid="{00000000-0005-0000-0000-0000E1460000}"/>
    <cellStyle name="Standard 257 2 6 3 2 3 3 2" xfId="10169" xr:uid="{00000000-0005-0000-0000-0000E2460000}"/>
    <cellStyle name="Standard 257 2 6 3 2 3 3 2 2" xfId="23405" xr:uid="{00000000-0005-0000-0000-0000E3460000}"/>
    <cellStyle name="Standard 257 2 6 3 2 3 3 2 2 2" xfId="49877" xr:uid="{00000000-0005-0000-0000-0000E4460000}"/>
    <cellStyle name="Standard 257 2 6 3 2 3 3 2 3" xfId="36641" xr:uid="{00000000-0005-0000-0000-0000E5460000}"/>
    <cellStyle name="Standard 257 2 6 3 2 3 3 3" xfId="16788" xr:uid="{00000000-0005-0000-0000-0000E6460000}"/>
    <cellStyle name="Standard 257 2 6 3 2 3 3 3 2" xfId="43260" xr:uid="{00000000-0005-0000-0000-0000E7460000}"/>
    <cellStyle name="Standard 257 2 6 3 2 3 3 4" xfId="32231" xr:uid="{00000000-0005-0000-0000-0000E8460000}"/>
    <cellStyle name="Standard 257 2 6 3 2 3 4" xfId="8698" xr:uid="{00000000-0005-0000-0000-0000E9460000}"/>
    <cellStyle name="Standard 257 2 6 3 2 3 4 2" xfId="21934" xr:uid="{00000000-0005-0000-0000-0000EA460000}"/>
    <cellStyle name="Standard 257 2 6 3 2 3 4 2 2" xfId="48406" xr:uid="{00000000-0005-0000-0000-0000EB460000}"/>
    <cellStyle name="Standard 257 2 6 3 2 3 4 3" xfId="35170" xr:uid="{00000000-0005-0000-0000-0000EC460000}"/>
    <cellStyle name="Standard 257 2 6 3 2 3 5" xfId="15317" xr:uid="{00000000-0005-0000-0000-0000ED460000}"/>
    <cellStyle name="Standard 257 2 6 3 2 3 5 2" xfId="41789" xr:uid="{00000000-0005-0000-0000-0000EE460000}"/>
    <cellStyle name="Standard 257 2 6 3 2 3 6" xfId="27819" xr:uid="{00000000-0005-0000-0000-0000EF460000}"/>
    <cellStyle name="Standard 257 2 6 3 2 4" xfId="2081" xr:uid="{00000000-0005-0000-0000-0000F0460000}"/>
    <cellStyle name="Standard 257 2 6 3 2 4 2" xfId="3552" xr:uid="{00000000-0005-0000-0000-0000F1460000}"/>
    <cellStyle name="Standard 257 2 6 3 2 4 2 2" xfId="12374" xr:uid="{00000000-0005-0000-0000-0000F2460000}"/>
    <cellStyle name="Standard 257 2 6 3 2 4 2 2 2" xfId="25610" xr:uid="{00000000-0005-0000-0000-0000F3460000}"/>
    <cellStyle name="Standard 257 2 6 3 2 4 2 2 2 2" xfId="52082" xr:uid="{00000000-0005-0000-0000-0000F4460000}"/>
    <cellStyle name="Standard 257 2 6 3 2 4 2 2 3" xfId="38846" xr:uid="{00000000-0005-0000-0000-0000F5460000}"/>
    <cellStyle name="Standard 257 2 6 3 2 4 2 3" xfId="18993" xr:uid="{00000000-0005-0000-0000-0000F6460000}"/>
    <cellStyle name="Standard 257 2 6 3 2 4 2 3 2" xfId="45465" xr:uid="{00000000-0005-0000-0000-0000F7460000}"/>
    <cellStyle name="Standard 257 2 6 3 2 4 2 4" xfId="30024" xr:uid="{00000000-0005-0000-0000-0000F8460000}"/>
    <cellStyle name="Standard 257 2 6 3 2 4 3" xfId="6494" xr:uid="{00000000-0005-0000-0000-0000F9460000}"/>
    <cellStyle name="Standard 257 2 6 3 2 4 3 2" xfId="10904" xr:uid="{00000000-0005-0000-0000-0000FA460000}"/>
    <cellStyle name="Standard 257 2 6 3 2 4 3 2 2" xfId="24140" xr:uid="{00000000-0005-0000-0000-0000FB460000}"/>
    <cellStyle name="Standard 257 2 6 3 2 4 3 2 2 2" xfId="50612" xr:uid="{00000000-0005-0000-0000-0000FC460000}"/>
    <cellStyle name="Standard 257 2 6 3 2 4 3 2 3" xfId="37376" xr:uid="{00000000-0005-0000-0000-0000FD460000}"/>
    <cellStyle name="Standard 257 2 6 3 2 4 3 3" xfId="17523" xr:uid="{00000000-0005-0000-0000-0000FE460000}"/>
    <cellStyle name="Standard 257 2 6 3 2 4 3 3 2" xfId="43995" xr:uid="{00000000-0005-0000-0000-0000FF460000}"/>
    <cellStyle name="Standard 257 2 6 3 2 4 3 4" xfId="32966" xr:uid="{00000000-0005-0000-0000-000000470000}"/>
    <cellStyle name="Standard 257 2 6 3 2 4 4" xfId="7962" xr:uid="{00000000-0005-0000-0000-000001470000}"/>
    <cellStyle name="Standard 257 2 6 3 2 4 4 2" xfId="21198" xr:uid="{00000000-0005-0000-0000-000002470000}"/>
    <cellStyle name="Standard 257 2 6 3 2 4 4 2 2" xfId="47670" xr:uid="{00000000-0005-0000-0000-000003470000}"/>
    <cellStyle name="Standard 257 2 6 3 2 4 4 3" xfId="34434" xr:uid="{00000000-0005-0000-0000-000004470000}"/>
    <cellStyle name="Standard 257 2 6 3 2 4 5" xfId="14581" xr:uid="{00000000-0005-0000-0000-000005470000}"/>
    <cellStyle name="Standard 257 2 6 3 2 4 5 2" xfId="41053" xr:uid="{00000000-0005-0000-0000-000006470000}"/>
    <cellStyle name="Standard 257 2 6 3 2 4 6" xfId="28554" xr:uid="{00000000-0005-0000-0000-000007470000}"/>
    <cellStyle name="Standard 257 2 6 3 2 5" xfId="2818" xr:uid="{00000000-0005-0000-0000-000008470000}"/>
    <cellStyle name="Standard 257 2 6 3 2 5 2" xfId="11640" xr:uid="{00000000-0005-0000-0000-000009470000}"/>
    <cellStyle name="Standard 257 2 6 3 2 5 2 2" xfId="24876" xr:uid="{00000000-0005-0000-0000-00000A470000}"/>
    <cellStyle name="Standard 257 2 6 3 2 5 2 2 2" xfId="51348" xr:uid="{00000000-0005-0000-0000-00000B470000}"/>
    <cellStyle name="Standard 257 2 6 3 2 5 2 3" xfId="38112" xr:uid="{00000000-0005-0000-0000-00000C470000}"/>
    <cellStyle name="Standard 257 2 6 3 2 5 3" xfId="18259" xr:uid="{00000000-0005-0000-0000-00000D470000}"/>
    <cellStyle name="Standard 257 2 6 3 2 5 3 2" xfId="44731" xr:uid="{00000000-0005-0000-0000-00000E470000}"/>
    <cellStyle name="Standard 257 2 6 3 2 5 4" xfId="29290" xr:uid="{00000000-0005-0000-0000-00000F470000}"/>
    <cellStyle name="Standard 257 2 6 3 2 6" xfId="5023" xr:uid="{00000000-0005-0000-0000-000010470000}"/>
    <cellStyle name="Standard 257 2 6 3 2 6 2" xfId="9433" xr:uid="{00000000-0005-0000-0000-000011470000}"/>
    <cellStyle name="Standard 257 2 6 3 2 6 2 2" xfId="22669" xr:uid="{00000000-0005-0000-0000-000012470000}"/>
    <cellStyle name="Standard 257 2 6 3 2 6 2 2 2" xfId="49141" xr:uid="{00000000-0005-0000-0000-000013470000}"/>
    <cellStyle name="Standard 257 2 6 3 2 6 2 3" xfId="35905" xr:uid="{00000000-0005-0000-0000-000014470000}"/>
    <cellStyle name="Standard 257 2 6 3 2 6 3" xfId="16052" xr:uid="{00000000-0005-0000-0000-000015470000}"/>
    <cellStyle name="Standard 257 2 6 3 2 6 3 2" xfId="42524" xr:uid="{00000000-0005-0000-0000-000016470000}"/>
    <cellStyle name="Standard 257 2 6 3 2 6 4" xfId="31495" xr:uid="{00000000-0005-0000-0000-000017470000}"/>
    <cellStyle name="Standard 257 2 6 3 2 7" xfId="7228" xr:uid="{00000000-0005-0000-0000-000018470000}"/>
    <cellStyle name="Standard 257 2 6 3 2 7 2" xfId="20464" xr:uid="{00000000-0005-0000-0000-000019470000}"/>
    <cellStyle name="Standard 257 2 6 3 2 7 2 2" xfId="46936" xr:uid="{00000000-0005-0000-0000-00001A470000}"/>
    <cellStyle name="Standard 257 2 6 3 2 7 3" xfId="33700" xr:uid="{00000000-0005-0000-0000-00001B470000}"/>
    <cellStyle name="Standard 257 2 6 3 2 8" xfId="13847" xr:uid="{00000000-0005-0000-0000-00001C470000}"/>
    <cellStyle name="Standard 257 2 6 3 2 8 2" xfId="40319" xr:uid="{00000000-0005-0000-0000-00001D470000}"/>
    <cellStyle name="Standard 257 2 6 3 2 9" xfId="27083" xr:uid="{00000000-0005-0000-0000-00001E470000}"/>
    <cellStyle name="Standard 257 2 6 3 3" xfId="790" xr:uid="{00000000-0005-0000-0000-00001F470000}"/>
    <cellStyle name="Standard 257 2 6 3 3 2" xfId="1540" xr:uid="{00000000-0005-0000-0000-000020470000}"/>
    <cellStyle name="Standard 257 2 6 3 3 2 2" xfId="4483" xr:uid="{00000000-0005-0000-0000-000021470000}"/>
    <cellStyle name="Standard 257 2 6 3 3 2 2 2" xfId="13305" xr:uid="{00000000-0005-0000-0000-000022470000}"/>
    <cellStyle name="Standard 257 2 6 3 3 2 2 2 2" xfId="26541" xr:uid="{00000000-0005-0000-0000-000023470000}"/>
    <cellStyle name="Standard 257 2 6 3 3 2 2 2 2 2" xfId="53013" xr:uid="{00000000-0005-0000-0000-000024470000}"/>
    <cellStyle name="Standard 257 2 6 3 3 2 2 2 3" xfId="39777" xr:uid="{00000000-0005-0000-0000-000025470000}"/>
    <cellStyle name="Standard 257 2 6 3 3 2 2 3" xfId="19924" xr:uid="{00000000-0005-0000-0000-000026470000}"/>
    <cellStyle name="Standard 257 2 6 3 3 2 2 3 2" xfId="46396" xr:uid="{00000000-0005-0000-0000-000027470000}"/>
    <cellStyle name="Standard 257 2 6 3 3 2 2 4" xfId="30955" xr:uid="{00000000-0005-0000-0000-000028470000}"/>
    <cellStyle name="Standard 257 2 6 3 3 2 3" xfId="5954" xr:uid="{00000000-0005-0000-0000-000029470000}"/>
    <cellStyle name="Standard 257 2 6 3 3 2 3 2" xfId="10364" xr:uid="{00000000-0005-0000-0000-00002A470000}"/>
    <cellStyle name="Standard 257 2 6 3 3 2 3 2 2" xfId="23600" xr:uid="{00000000-0005-0000-0000-00002B470000}"/>
    <cellStyle name="Standard 257 2 6 3 3 2 3 2 2 2" xfId="50072" xr:uid="{00000000-0005-0000-0000-00002C470000}"/>
    <cellStyle name="Standard 257 2 6 3 3 2 3 2 3" xfId="36836" xr:uid="{00000000-0005-0000-0000-00002D470000}"/>
    <cellStyle name="Standard 257 2 6 3 3 2 3 3" xfId="16983" xr:uid="{00000000-0005-0000-0000-00002E470000}"/>
    <cellStyle name="Standard 257 2 6 3 3 2 3 3 2" xfId="43455" xr:uid="{00000000-0005-0000-0000-00002F470000}"/>
    <cellStyle name="Standard 257 2 6 3 3 2 3 4" xfId="32426" xr:uid="{00000000-0005-0000-0000-000030470000}"/>
    <cellStyle name="Standard 257 2 6 3 3 2 4" xfId="8893" xr:uid="{00000000-0005-0000-0000-000031470000}"/>
    <cellStyle name="Standard 257 2 6 3 3 2 4 2" xfId="22129" xr:uid="{00000000-0005-0000-0000-000032470000}"/>
    <cellStyle name="Standard 257 2 6 3 3 2 4 2 2" xfId="48601" xr:uid="{00000000-0005-0000-0000-000033470000}"/>
    <cellStyle name="Standard 257 2 6 3 3 2 4 3" xfId="35365" xr:uid="{00000000-0005-0000-0000-000034470000}"/>
    <cellStyle name="Standard 257 2 6 3 3 2 5" xfId="15512" xr:uid="{00000000-0005-0000-0000-000035470000}"/>
    <cellStyle name="Standard 257 2 6 3 3 2 5 2" xfId="41984" xr:uid="{00000000-0005-0000-0000-000036470000}"/>
    <cellStyle name="Standard 257 2 6 3 3 2 6" xfId="28014" xr:uid="{00000000-0005-0000-0000-000037470000}"/>
    <cellStyle name="Standard 257 2 6 3 3 3" xfId="2276" xr:uid="{00000000-0005-0000-0000-000038470000}"/>
    <cellStyle name="Standard 257 2 6 3 3 3 2" xfId="3747" xr:uid="{00000000-0005-0000-0000-000039470000}"/>
    <cellStyle name="Standard 257 2 6 3 3 3 2 2" xfId="12569" xr:uid="{00000000-0005-0000-0000-00003A470000}"/>
    <cellStyle name="Standard 257 2 6 3 3 3 2 2 2" xfId="25805" xr:uid="{00000000-0005-0000-0000-00003B470000}"/>
    <cellStyle name="Standard 257 2 6 3 3 3 2 2 2 2" xfId="52277" xr:uid="{00000000-0005-0000-0000-00003C470000}"/>
    <cellStyle name="Standard 257 2 6 3 3 3 2 2 3" xfId="39041" xr:uid="{00000000-0005-0000-0000-00003D470000}"/>
    <cellStyle name="Standard 257 2 6 3 3 3 2 3" xfId="19188" xr:uid="{00000000-0005-0000-0000-00003E470000}"/>
    <cellStyle name="Standard 257 2 6 3 3 3 2 3 2" xfId="45660" xr:uid="{00000000-0005-0000-0000-00003F470000}"/>
    <cellStyle name="Standard 257 2 6 3 3 3 2 4" xfId="30219" xr:uid="{00000000-0005-0000-0000-000040470000}"/>
    <cellStyle name="Standard 257 2 6 3 3 3 3" xfId="6689" xr:uid="{00000000-0005-0000-0000-000041470000}"/>
    <cellStyle name="Standard 257 2 6 3 3 3 3 2" xfId="11099" xr:uid="{00000000-0005-0000-0000-000042470000}"/>
    <cellStyle name="Standard 257 2 6 3 3 3 3 2 2" xfId="24335" xr:uid="{00000000-0005-0000-0000-000043470000}"/>
    <cellStyle name="Standard 257 2 6 3 3 3 3 2 2 2" xfId="50807" xr:uid="{00000000-0005-0000-0000-000044470000}"/>
    <cellStyle name="Standard 257 2 6 3 3 3 3 2 3" xfId="37571" xr:uid="{00000000-0005-0000-0000-000045470000}"/>
    <cellStyle name="Standard 257 2 6 3 3 3 3 3" xfId="17718" xr:uid="{00000000-0005-0000-0000-000046470000}"/>
    <cellStyle name="Standard 257 2 6 3 3 3 3 3 2" xfId="44190" xr:uid="{00000000-0005-0000-0000-000047470000}"/>
    <cellStyle name="Standard 257 2 6 3 3 3 3 4" xfId="33161" xr:uid="{00000000-0005-0000-0000-000048470000}"/>
    <cellStyle name="Standard 257 2 6 3 3 3 4" xfId="8157" xr:uid="{00000000-0005-0000-0000-000049470000}"/>
    <cellStyle name="Standard 257 2 6 3 3 3 4 2" xfId="21393" xr:uid="{00000000-0005-0000-0000-00004A470000}"/>
    <cellStyle name="Standard 257 2 6 3 3 3 4 2 2" xfId="47865" xr:uid="{00000000-0005-0000-0000-00004B470000}"/>
    <cellStyle name="Standard 257 2 6 3 3 3 4 3" xfId="34629" xr:uid="{00000000-0005-0000-0000-00004C470000}"/>
    <cellStyle name="Standard 257 2 6 3 3 3 5" xfId="14776" xr:uid="{00000000-0005-0000-0000-00004D470000}"/>
    <cellStyle name="Standard 257 2 6 3 3 3 5 2" xfId="41248" xr:uid="{00000000-0005-0000-0000-00004E470000}"/>
    <cellStyle name="Standard 257 2 6 3 3 3 6" xfId="28749" xr:uid="{00000000-0005-0000-0000-00004F470000}"/>
    <cellStyle name="Standard 257 2 6 3 3 4" xfId="3013" xr:uid="{00000000-0005-0000-0000-000050470000}"/>
    <cellStyle name="Standard 257 2 6 3 3 4 2" xfId="11835" xr:uid="{00000000-0005-0000-0000-000051470000}"/>
    <cellStyle name="Standard 257 2 6 3 3 4 2 2" xfId="25071" xr:uid="{00000000-0005-0000-0000-000052470000}"/>
    <cellStyle name="Standard 257 2 6 3 3 4 2 2 2" xfId="51543" xr:uid="{00000000-0005-0000-0000-000053470000}"/>
    <cellStyle name="Standard 257 2 6 3 3 4 2 3" xfId="38307" xr:uid="{00000000-0005-0000-0000-000054470000}"/>
    <cellStyle name="Standard 257 2 6 3 3 4 3" xfId="18454" xr:uid="{00000000-0005-0000-0000-000055470000}"/>
    <cellStyle name="Standard 257 2 6 3 3 4 3 2" xfId="44926" xr:uid="{00000000-0005-0000-0000-000056470000}"/>
    <cellStyle name="Standard 257 2 6 3 3 4 4" xfId="29485" xr:uid="{00000000-0005-0000-0000-000057470000}"/>
    <cellStyle name="Standard 257 2 6 3 3 5" xfId="5218" xr:uid="{00000000-0005-0000-0000-000058470000}"/>
    <cellStyle name="Standard 257 2 6 3 3 5 2" xfId="9628" xr:uid="{00000000-0005-0000-0000-000059470000}"/>
    <cellStyle name="Standard 257 2 6 3 3 5 2 2" xfId="22864" xr:uid="{00000000-0005-0000-0000-00005A470000}"/>
    <cellStyle name="Standard 257 2 6 3 3 5 2 2 2" xfId="49336" xr:uid="{00000000-0005-0000-0000-00005B470000}"/>
    <cellStyle name="Standard 257 2 6 3 3 5 2 3" xfId="36100" xr:uid="{00000000-0005-0000-0000-00005C470000}"/>
    <cellStyle name="Standard 257 2 6 3 3 5 3" xfId="16247" xr:uid="{00000000-0005-0000-0000-00005D470000}"/>
    <cellStyle name="Standard 257 2 6 3 3 5 3 2" xfId="42719" xr:uid="{00000000-0005-0000-0000-00005E470000}"/>
    <cellStyle name="Standard 257 2 6 3 3 5 4" xfId="31690" xr:uid="{00000000-0005-0000-0000-00005F470000}"/>
    <cellStyle name="Standard 257 2 6 3 3 6" xfId="7423" xr:uid="{00000000-0005-0000-0000-000060470000}"/>
    <cellStyle name="Standard 257 2 6 3 3 6 2" xfId="20659" xr:uid="{00000000-0005-0000-0000-000061470000}"/>
    <cellStyle name="Standard 257 2 6 3 3 6 2 2" xfId="47131" xr:uid="{00000000-0005-0000-0000-000062470000}"/>
    <cellStyle name="Standard 257 2 6 3 3 6 3" xfId="33895" xr:uid="{00000000-0005-0000-0000-000063470000}"/>
    <cellStyle name="Standard 257 2 6 3 3 7" xfId="14042" xr:uid="{00000000-0005-0000-0000-000064470000}"/>
    <cellStyle name="Standard 257 2 6 3 3 7 2" xfId="40514" xr:uid="{00000000-0005-0000-0000-000065470000}"/>
    <cellStyle name="Standard 257 2 6 3 3 8" xfId="27278" xr:uid="{00000000-0005-0000-0000-000066470000}"/>
    <cellStyle name="Standard 257 2 6 3 4" xfId="1174" xr:uid="{00000000-0005-0000-0000-000067470000}"/>
    <cellStyle name="Standard 257 2 6 3 4 2" xfId="4117" xr:uid="{00000000-0005-0000-0000-000068470000}"/>
    <cellStyle name="Standard 257 2 6 3 4 2 2" xfId="12939" xr:uid="{00000000-0005-0000-0000-000069470000}"/>
    <cellStyle name="Standard 257 2 6 3 4 2 2 2" xfId="26175" xr:uid="{00000000-0005-0000-0000-00006A470000}"/>
    <cellStyle name="Standard 257 2 6 3 4 2 2 2 2" xfId="52647" xr:uid="{00000000-0005-0000-0000-00006B470000}"/>
    <cellStyle name="Standard 257 2 6 3 4 2 2 3" xfId="39411" xr:uid="{00000000-0005-0000-0000-00006C470000}"/>
    <cellStyle name="Standard 257 2 6 3 4 2 3" xfId="19558" xr:uid="{00000000-0005-0000-0000-00006D470000}"/>
    <cellStyle name="Standard 257 2 6 3 4 2 3 2" xfId="46030" xr:uid="{00000000-0005-0000-0000-00006E470000}"/>
    <cellStyle name="Standard 257 2 6 3 4 2 4" xfId="30589" xr:uid="{00000000-0005-0000-0000-00006F470000}"/>
    <cellStyle name="Standard 257 2 6 3 4 3" xfId="5588" xr:uid="{00000000-0005-0000-0000-000070470000}"/>
    <cellStyle name="Standard 257 2 6 3 4 3 2" xfId="9998" xr:uid="{00000000-0005-0000-0000-000071470000}"/>
    <cellStyle name="Standard 257 2 6 3 4 3 2 2" xfId="23234" xr:uid="{00000000-0005-0000-0000-000072470000}"/>
    <cellStyle name="Standard 257 2 6 3 4 3 2 2 2" xfId="49706" xr:uid="{00000000-0005-0000-0000-000073470000}"/>
    <cellStyle name="Standard 257 2 6 3 4 3 2 3" xfId="36470" xr:uid="{00000000-0005-0000-0000-000074470000}"/>
    <cellStyle name="Standard 257 2 6 3 4 3 3" xfId="16617" xr:uid="{00000000-0005-0000-0000-000075470000}"/>
    <cellStyle name="Standard 257 2 6 3 4 3 3 2" xfId="43089" xr:uid="{00000000-0005-0000-0000-000076470000}"/>
    <cellStyle name="Standard 257 2 6 3 4 3 4" xfId="32060" xr:uid="{00000000-0005-0000-0000-000077470000}"/>
    <cellStyle name="Standard 257 2 6 3 4 4" xfId="8527" xr:uid="{00000000-0005-0000-0000-000078470000}"/>
    <cellStyle name="Standard 257 2 6 3 4 4 2" xfId="21763" xr:uid="{00000000-0005-0000-0000-000079470000}"/>
    <cellStyle name="Standard 257 2 6 3 4 4 2 2" xfId="48235" xr:uid="{00000000-0005-0000-0000-00007A470000}"/>
    <cellStyle name="Standard 257 2 6 3 4 4 3" xfId="34999" xr:uid="{00000000-0005-0000-0000-00007B470000}"/>
    <cellStyle name="Standard 257 2 6 3 4 5" xfId="15146" xr:uid="{00000000-0005-0000-0000-00007C470000}"/>
    <cellStyle name="Standard 257 2 6 3 4 5 2" xfId="41618" xr:uid="{00000000-0005-0000-0000-00007D470000}"/>
    <cellStyle name="Standard 257 2 6 3 4 6" xfId="27648" xr:uid="{00000000-0005-0000-0000-00007E470000}"/>
    <cellStyle name="Standard 257 2 6 3 5" xfId="1910" xr:uid="{00000000-0005-0000-0000-00007F470000}"/>
    <cellStyle name="Standard 257 2 6 3 5 2" xfId="3381" xr:uid="{00000000-0005-0000-0000-000080470000}"/>
    <cellStyle name="Standard 257 2 6 3 5 2 2" xfId="12203" xr:uid="{00000000-0005-0000-0000-000081470000}"/>
    <cellStyle name="Standard 257 2 6 3 5 2 2 2" xfId="25439" xr:uid="{00000000-0005-0000-0000-000082470000}"/>
    <cellStyle name="Standard 257 2 6 3 5 2 2 2 2" xfId="51911" xr:uid="{00000000-0005-0000-0000-000083470000}"/>
    <cellStyle name="Standard 257 2 6 3 5 2 2 3" xfId="38675" xr:uid="{00000000-0005-0000-0000-000084470000}"/>
    <cellStyle name="Standard 257 2 6 3 5 2 3" xfId="18822" xr:uid="{00000000-0005-0000-0000-000085470000}"/>
    <cellStyle name="Standard 257 2 6 3 5 2 3 2" xfId="45294" xr:uid="{00000000-0005-0000-0000-000086470000}"/>
    <cellStyle name="Standard 257 2 6 3 5 2 4" xfId="29853" xr:uid="{00000000-0005-0000-0000-000087470000}"/>
    <cellStyle name="Standard 257 2 6 3 5 3" xfId="6323" xr:uid="{00000000-0005-0000-0000-000088470000}"/>
    <cellStyle name="Standard 257 2 6 3 5 3 2" xfId="10733" xr:uid="{00000000-0005-0000-0000-000089470000}"/>
    <cellStyle name="Standard 257 2 6 3 5 3 2 2" xfId="23969" xr:uid="{00000000-0005-0000-0000-00008A470000}"/>
    <cellStyle name="Standard 257 2 6 3 5 3 2 2 2" xfId="50441" xr:uid="{00000000-0005-0000-0000-00008B470000}"/>
    <cellStyle name="Standard 257 2 6 3 5 3 2 3" xfId="37205" xr:uid="{00000000-0005-0000-0000-00008C470000}"/>
    <cellStyle name="Standard 257 2 6 3 5 3 3" xfId="17352" xr:uid="{00000000-0005-0000-0000-00008D470000}"/>
    <cellStyle name="Standard 257 2 6 3 5 3 3 2" xfId="43824" xr:uid="{00000000-0005-0000-0000-00008E470000}"/>
    <cellStyle name="Standard 257 2 6 3 5 3 4" xfId="32795" xr:uid="{00000000-0005-0000-0000-00008F470000}"/>
    <cellStyle name="Standard 257 2 6 3 5 4" xfId="7791" xr:uid="{00000000-0005-0000-0000-000090470000}"/>
    <cellStyle name="Standard 257 2 6 3 5 4 2" xfId="21027" xr:uid="{00000000-0005-0000-0000-000091470000}"/>
    <cellStyle name="Standard 257 2 6 3 5 4 2 2" xfId="47499" xr:uid="{00000000-0005-0000-0000-000092470000}"/>
    <cellStyle name="Standard 257 2 6 3 5 4 3" xfId="34263" xr:uid="{00000000-0005-0000-0000-000093470000}"/>
    <cellStyle name="Standard 257 2 6 3 5 5" xfId="14410" xr:uid="{00000000-0005-0000-0000-000094470000}"/>
    <cellStyle name="Standard 257 2 6 3 5 5 2" xfId="40882" xr:uid="{00000000-0005-0000-0000-000095470000}"/>
    <cellStyle name="Standard 257 2 6 3 5 6" xfId="28383" xr:uid="{00000000-0005-0000-0000-000096470000}"/>
    <cellStyle name="Standard 257 2 6 3 6" xfId="2647" xr:uid="{00000000-0005-0000-0000-000097470000}"/>
    <cellStyle name="Standard 257 2 6 3 6 2" xfId="11469" xr:uid="{00000000-0005-0000-0000-000098470000}"/>
    <cellStyle name="Standard 257 2 6 3 6 2 2" xfId="24705" xr:uid="{00000000-0005-0000-0000-000099470000}"/>
    <cellStyle name="Standard 257 2 6 3 6 2 2 2" xfId="51177" xr:uid="{00000000-0005-0000-0000-00009A470000}"/>
    <cellStyle name="Standard 257 2 6 3 6 2 3" xfId="37941" xr:uid="{00000000-0005-0000-0000-00009B470000}"/>
    <cellStyle name="Standard 257 2 6 3 6 3" xfId="18088" xr:uid="{00000000-0005-0000-0000-00009C470000}"/>
    <cellStyle name="Standard 257 2 6 3 6 3 2" xfId="44560" xr:uid="{00000000-0005-0000-0000-00009D470000}"/>
    <cellStyle name="Standard 257 2 6 3 6 4" xfId="29119" xr:uid="{00000000-0005-0000-0000-00009E470000}"/>
    <cellStyle name="Standard 257 2 6 3 7" xfId="4852" xr:uid="{00000000-0005-0000-0000-00009F470000}"/>
    <cellStyle name="Standard 257 2 6 3 7 2" xfId="9262" xr:uid="{00000000-0005-0000-0000-0000A0470000}"/>
    <cellStyle name="Standard 257 2 6 3 7 2 2" xfId="22498" xr:uid="{00000000-0005-0000-0000-0000A1470000}"/>
    <cellStyle name="Standard 257 2 6 3 7 2 2 2" xfId="48970" xr:uid="{00000000-0005-0000-0000-0000A2470000}"/>
    <cellStyle name="Standard 257 2 6 3 7 2 3" xfId="35734" xr:uid="{00000000-0005-0000-0000-0000A3470000}"/>
    <cellStyle name="Standard 257 2 6 3 7 3" xfId="15881" xr:uid="{00000000-0005-0000-0000-0000A4470000}"/>
    <cellStyle name="Standard 257 2 6 3 7 3 2" xfId="42353" xr:uid="{00000000-0005-0000-0000-0000A5470000}"/>
    <cellStyle name="Standard 257 2 6 3 7 4" xfId="31324" xr:uid="{00000000-0005-0000-0000-0000A6470000}"/>
    <cellStyle name="Standard 257 2 6 3 8" xfId="7057" xr:uid="{00000000-0005-0000-0000-0000A7470000}"/>
    <cellStyle name="Standard 257 2 6 3 8 2" xfId="20293" xr:uid="{00000000-0005-0000-0000-0000A8470000}"/>
    <cellStyle name="Standard 257 2 6 3 8 2 2" xfId="46765" xr:uid="{00000000-0005-0000-0000-0000A9470000}"/>
    <cellStyle name="Standard 257 2 6 3 8 3" xfId="33529" xr:uid="{00000000-0005-0000-0000-0000AA470000}"/>
    <cellStyle name="Standard 257 2 6 3 9" xfId="13676" xr:uid="{00000000-0005-0000-0000-0000AB470000}"/>
    <cellStyle name="Standard 257 2 6 3 9 2" xfId="40148" xr:uid="{00000000-0005-0000-0000-0000AC470000}"/>
    <cellStyle name="Standard 257 2 6 4" xfId="491" xr:uid="{00000000-0005-0000-0000-0000AD470000}"/>
    <cellStyle name="Standard 257 2 6 4 2" xfId="880" xr:uid="{00000000-0005-0000-0000-0000AE470000}"/>
    <cellStyle name="Standard 257 2 6 4 2 2" xfId="1629" xr:uid="{00000000-0005-0000-0000-0000AF470000}"/>
    <cellStyle name="Standard 257 2 6 4 2 2 2" xfId="4572" xr:uid="{00000000-0005-0000-0000-0000B0470000}"/>
    <cellStyle name="Standard 257 2 6 4 2 2 2 2" xfId="13394" xr:uid="{00000000-0005-0000-0000-0000B1470000}"/>
    <cellStyle name="Standard 257 2 6 4 2 2 2 2 2" xfId="26630" xr:uid="{00000000-0005-0000-0000-0000B2470000}"/>
    <cellStyle name="Standard 257 2 6 4 2 2 2 2 2 2" xfId="53102" xr:uid="{00000000-0005-0000-0000-0000B3470000}"/>
    <cellStyle name="Standard 257 2 6 4 2 2 2 2 3" xfId="39866" xr:uid="{00000000-0005-0000-0000-0000B4470000}"/>
    <cellStyle name="Standard 257 2 6 4 2 2 2 3" xfId="20013" xr:uid="{00000000-0005-0000-0000-0000B5470000}"/>
    <cellStyle name="Standard 257 2 6 4 2 2 2 3 2" xfId="46485" xr:uid="{00000000-0005-0000-0000-0000B6470000}"/>
    <cellStyle name="Standard 257 2 6 4 2 2 2 4" xfId="31044" xr:uid="{00000000-0005-0000-0000-0000B7470000}"/>
    <cellStyle name="Standard 257 2 6 4 2 2 3" xfId="6043" xr:uid="{00000000-0005-0000-0000-0000B8470000}"/>
    <cellStyle name="Standard 257 2 6 4 2 2 3 2" xfId="10453" xr:uid="{00000000-0005-0000-0000-0000B9470000}"/>
    <cellStyle name="Standard 257 2 6 4 2 2 3 2 2" xfId="23689" xr:uid="{00000000-0005-0000-0000-0000BA470000}"/>
    <cellStyle name="Standard 257 2 6 4 2 2 3 2 2 2" xfId="50161" xr:uid="{00000000-0005-0000-0000-0000BB470000}"/>
    <cellStyle name="Standard 257 2 6 4 2 2 3 2 3" xfId="36925" xr:uid="{00000000-0005-0000-0000-0000BC470000}"/>
    <cellStyle name="Standard 257 2 6 4 2 2 3 3" xfId="17072" xr:uid="{00000000-0005-0000-0000-0000BD470000}"/>
    <cellStyle name="Standard 257 2 6 4 2 2 3 3 2" xfId="43544" xr:uid="{00000000-0005-0000-0000-0000BE470000}"/>
    <cellStyle name="Standard 257 2 6 4 2 2 3 4" xfId="32515" xr:uid="{00000000-0005-0000-0000-0000BF470000}"/>
    <cellStyle name="Standard 257 2 6 4 2 2 4" xfId="8982" xr:uid="{00000000-0005-0000-0000-0000C0470000}"/>
    <cellStyle name="Standard 257 2 6 4 2 2 4 2" xfId="22218" xr:uid="{00000000-0005-0000-0000-0000C1470000}"/>
    <cellStyle name="Standard 257 2 6 4 2 2 4 2 2" xfId="48690" xr:uid="{00000000-0005-0000-0000-0000C2470000}"/>
    <cellStyle name="Standard 257 2 6 4 2 2 4 3" xfId="35454" xr:uid="{00000000-0005-0000-0000-0000C3470000}"/>
    <cellStyle name="Standard 257 2 6 4 2 2 5" xfId="15601" xr:uid="{00000000-0005-0000-0000-0000C4470000}"/>
    <cellStyle name="Standard 257 2 6 4 2 2 5 2" xfId="42073" xr:uid="{00000000-0005-0000-0000-0000C5470000}"/>
    <cellStyle name="Standard 257 2 6 4 2 2 6" xfId="28103" xr:uid="{00000000-0005-0000-0000-0000C6470000}"/>
    <cellStyle name="Standard 257 2 6 4 2 3" xfId="2365" xr:uid="{00000000-0005-0000-0000-0000C7470000}"/>
    <cellStyle name="Standard 257 2 6 4 2 3 2" xfId="3836" xr:uid="{00000000-0005-0000-0000-0000C8470000}"/>
    <cellStyle name="Standard 257 2 6 4 2 3 2 2" xfId="12658" xr:uid="{00000000-0005-0000-0000-0000C9470000}"/>
    <cellStyle name="Standard 257 2 6 4 2 3 2 2 2" xfId="25894" xr:uid="{00000000-0005-0000-0000-0000CA470000}"/>
    <cellStyle name="Standard 257 2 6 4 2 3 2 2 2 2" xfId="52366" xr:uid="{00000000-0005-0000-0000-0000CB470000}"/>
    <cellStyle name="Standard 257 2 6 4 2 3 2 2 3" xfId="39130" xr:uid="{00000000-0005-0000-0000-0000CC470000}"/>
    <cellStyle name="Standard 257 2 6 4 2 3 2 3" xfId="19277" xr:uid="{00000000-0005-0000-0000-0000CD470000}"/>
    <cellStyle name="Standard 257 2 6 4 2 3 2 3 2" xfId="45749" xr:uid="{00000000-0005-0000-0000-0000CE470000}"/>
    <cellStyle name="Standard 257 2 6 4 2 3 2 4" xfId="30308" xr:uid="{00000000-0005-0000-0000-0000CF470000}"/>
    <cellStyle name="Standard 257 2 6 4 2 3 3" xfId="6778" xr:uid="{00000000-0005-0000-0000-0000D0470000}"/>
    <cellStyle name="Standard 257 2 6 4 2 3 3 2" xfId="11188" xr:uid="{00000000-0005-0000-0000-0000D1470000}"/>
    <cellStyle name="Standard 257 2 6 4 2 3 3 2 2" xfId="24424" xr:uid="{00000000-0005-0000-0000-0000D2470000}"/>
    <cellStyle name="Standard 257 2 6 4 2 3 3 2 2 2" xfId="50896" xr:uid="{00000000-0005-0000-0000-0000D3470000}"/>
    <cellStyle name="Standard 257 2 6 4 2 3 3 2 3" xfId="37660" xr:uid="{00000000-0005-0000-0000-0000D4470000}"/>
    <cellStyle name="Standard 257 2 6 4 2 3 3 3" xfId="17807" xr:uid="{00000000-0005-0000-0000-0000D5470000}"/>
    <cellStyle name="Standard 257 2 6 4 2 3 3 3 2" xfId="44279" xr:uid="{00000000-0005-0000-0000-0000D6470000}"/>
    <cellStyle name="Standard 257 2 6 4 2 3 3 4" xfId="33250" xr:uid="{00000000-0005-0000-0000-0000D7470000}"/>
    <cellStyle name="Standard 257 2 6 4 2 3 4" xfId="8246" xr:uid="{00000000-0005-0000-0000-0000D8470000}"/>
    <cellStyle name="Standard 257 2 6 4 2 3 4 2" xfId="21482" xr:uid="{00000000-0005-0000-0000-0000D9470000}"/>
    <cellStyle name="Standard 257 2 6 4 2 3 4 2 2" xfId="47954" xr:uid="{00000000-0005-0000-0000-0000DA470000}"/>
    <cellStyle name="Standard 257 2 6 4 2 3 4 3" xfId="34718" xr:uid="{00000000-0005-0000-0000-0000DB470000}"/>
    <cellStyle name="Standard 257 2 6 4 2 3 5" xfId="14865" xr:uid="{00000000-0005-0000-0000-0000DC470000}"/>
    <cellStyle name="Standard 257 2 6 4 2 3 5 2" xfId="41337" xr:uid="{00000000-0005-0000-0000-0000DD470000}"/>
    <cellStyle name="Standard 257 2 6 4 2 3 6" xfId="28838" xr:uid="{00000000-0005-0000-0000-0000DE470000}"/>
    <cellStyle name="Standard 257 2 6 4 2 4" xfId="3102" xr:uid="{00000000-0005-0000-0000-0000DF470000}"/>
    <cellStyle name="Standard 257 2 6 4 2 4 2" xfId="11924" xr:uid="{00000000-0005-0000-0000-0000E0470000}"/>
    <cellStyle name="Standard 257 2 6 4 2 4 2 2" xfId="25160" xr:uid="{00000000-0005-0000-0000-0000E1470000}"/>
    <cellStyle name="Standard 257 2 6 4 2 4 2 2 2" xfId="51632" xr:uid="{00000000-0005-0000-0000-0000E2470000}"/>
    <cellStyle name="Standard 257 2 6 4 2 4 2 3" xfId="38396" xr:uid="{00000000-0005-0000-0000-0000E3470000}"/>
    <cellStyle name="Standard 257 2 6 4 2 4 3" xfId="18543" xr:uid="{00000000-0005-0000-0000-0000E4470000}"/>
    <cellStyle name="Standard 257 2 6 4 2 4 3 2" xfId="45015" xr:uid="{00000000-0005-0000-0000-0000E5470000}"/>
    <cellStyle name="Standard 257 2 6 4 2 4 4" xfId="29574" xr:uid="{00000000-0005-0000-0000-0000E6470000}"/>
    <cellStyle name="Standard 257 2 6 4 2 5" xfId="5307" xr:uid="{00000000-0005-0000-0000-0000E7470000}"/>
    <cellStyle name="Standard 257 2 6 4 2 5 2" xfId="9717" xr:uid="{00000000-0005-0000-0000-0000E8470000}"/>
    <cellStyle name="Standard 257 2 6 4 2 5 2 2" xfId="22953" xr:uid="{00000000-0005-0000-0000-0000E9470000}"/>
    <cellStyle name="Standard 257 2 6 4 2 5 2 2 2" xfId="49425" xr:uid="{00000000-0005-0000-0000-0000EA470000}"/>
    <cellStyle name="Standard 257 2 6 4 2 5 2 3" xfId="36189" xr:uid="{00000000-0005-0000-0000-0000EB470000}"/>
    <cellStyle name="Standard 257 2 6 4 2 5 3" xfId="16336" xr:uid="{00000000-0005-0000-0000-0000EC470000}"/>
    <cellStyle name="Standard 257 2 6 4 2 5 3 2" xfId="42808" xr:uid="{00000000-0005-0000-0000-0000ED470000}"/>
    <cellStyle name="Standard 257 2 6 4 2 5 4" xfId="31779" xr:uid="{00000000-0005-0000-0000-0000EE470000}"/>
    <cellStyle name="Standard 257 2 6 4 2 6" xfId="7512" xr:uid="{00000000-0005-0000-0000-0000EF470000}"/>
    <cellStyle name="Standard 257 2 6 4 2 6 2" xfId="20748" xr:uid="{00000000-0005-0000-0000-0000F0470000}"/>
    <cellStyle name="Standard 257 2 6 4 2 6 2 2" xfId="47220" xr:uid="{00000000-0005-0000-0000-0000F1470000}"/>
    <cellStyle name="Standard 257 2 6 4 2 6 3" xfId="33984" xr:uid="{00000000-0005-0000-0000-0000F2470000}"/>
    <cellStyle name="Standard 257 2 6 4 2 7" xfId="14131" xr:uid="{00000000-0005-0000-0000-0000F3470000}"/>
    <cellStyle name="Standard 257 2 6 4 2 7 2" xfId="40603" xr:uid="{00000000-0005-0000-0000-0000F4470000}"/>
    <cellStyle name="Standard 257 2 6 4 2 8" xfId="27367" xr:uid="{00000000-0005-0000-0000-0000F5470000}"/>
    <cellStyle name="Standard 257 2 6 4 3" xfId="1263" xr:uid="{00000000-0005-0000-0000-0000F6470000}"/>
    <cellStyle name="Standard 257 2 6 4 3 2" xfId="4206" xr:uid="{00000000-0005-0000-0000-0000F7470000}"/>
    <cellStyle name="Standard 257 2 6 4 3 2 2" xfId="13028" xr:uid="{00000000-0005-0000-0000-0000F8470000}"/>
    <cellStyle name="Standard 257 2 6 4 3 2 2 2" xfId="26264" xr:uid="{00000000-0005-0000-0000-0000F9470000}"/>
    <cellStyle name="Standard 257 2 6 4 3 2 2 2 2" xfId="52736" xr:uid="{00000000-0005-0000-0000-0000FA470000}"/>
    <cellStyle name="Standard 257 2 6 4 3 2 2 3" xfId="39500" xr:uid="{00000000-0005-0000-0000-0000FB470000}"/>
    <cellStyle name="Standard 257 2 6 4 3 2 3" xfId="19647" xr:uid="{00000000-0005-0000-0000-0000FC470000}"/>
    <cellStyle name="Standard 257 2 6 4 3 2 3 2" xfId="46119" xr:uid="{00000000-0005-0000-0000-0000FD470000}"/>
    <cellStyle name="Standard 257 2 6 4 3 2 4" xfId="30678" xr:uid="{00000000-0005-0000-0000-0000FE470000}"/>
    <cellStyle name="Standard 257 2 6 4 3 3" xfId="5677" xr:uid="{00000000-0005-0000-0000-0000FF470000}"/>
    <cellStyle name="Standard 257 2 6 4 3 3 2" xfId="10087" xr:uid="{00000000-0005-0000-0000-000000480000}"/>
    <cellStyle name="Standard 257 2 6 4 3 3 2 2" xfId="23323" xr:uid="{00000000-0005-0000-0000-000001480000}"/>
    <cellStyle name="Standard 257 2 6 4 3 3 2 2 2" xfId="49795" xr:uid="{00000000-0005-0000-0000-000002480000}"/>
    <cellStyle name="Standard 257 2 6 4 3 3 2 3" xfId="36559" xr:uid="{00000000-0005-0000-0000-000003480000}"/>
    <cellStyle name="Standard 257 2 6 4 3 3 3" xfId="16706" xr:uid="{00000000-0005-0000-0000-000004480000}"/>
    <cellStyle name="Standard 257 2 6 4 3 3 3 2" xfId="43178" xr:uid="{00000000-0005-0000-0000-000005480000}"/>
    <cellStyle name="Standard 257 2 6 4 3 3 4" xfId="32149" xr:uid="{00000000-0005-0000-0000-000006480000}"/>
    <cellStyle name="Standard 257 2 6 4 3 4" xfId="8616" xr:uid="{00000000-0005-0000-0000-000007480000}"/>
    <cellStyle name="Standard 257 2 6 4 3 4 2" xfId="21852" xr:uid="{00000000-0005-0000-0000-000008480000}"/>
    <cellStyle name="Standard 257 2 6 4 3 4 2 2" xfId="48324" xr:uid="{00000000-0005-0000-0000-000009480000}"/>
    <cellStyle name="Standard 257 2 6 4 3 4 3" xfId="35088" xr:uid="{00000000-0005-0000-0000-00000A480000}"/>
    <cellStyle name="Standard 257 2 6 4 3 5" xfId="15235" xr:uid="{00000000-0005-0000-0000-00000B480000}"/>
    <cellStyle name="Standard 257 2 6 4 3 5 2" xfId="41707" xr:uid="{00000000-0005-0000-0000-00000C480000}"/>
    <cellStyle name="Standard 257 2 6 4 3 6" xfId="27737" xr:uid="{00000000-0005-0000-0000-00000D480000}"/>
    <cellStyle name="Standard 257 2 6 4 4" xfId="1999" xr:uid="{00000000-0005-0000-0000-00000E480000}"/>
    <cellStyle name="Standard 257 2 6 4 4 2" xfId="3470" xr:uid="{00000000-0005-0000-0000-00000F480000}"/>
    <cellStyle name="Standard 257 2 6 4 4 2 2" xfId="12292" xr:uid="{00000000-0005-0000-0000-000010480000}"/>
    <cellStyle name="Standard 257 2 6 4 4 2 2 2" xfId="25528" xr:uid="{00000000-0005-0000-0000-000011480000}"/>
    <cellStyle name="Standard 257 2 6 4 4 2 2 2 2" xfId="52000" xr:uid="{00000000-0005-0000-0000-000012480000}"/>
    <cellStyle name="Standard 257 2 6 4 4 2 2 3" xfId="38764" xr:uid="{00000000-0005-0000-0000-000013480000}"/>
    <cellStyle name="Standard 257 2 6 4 4 2 3" xfId="18911" xr:uid="{00000000-0005-0000-0000-000014480000}"/>
    <cellStyle name="Standard 257 2 6 4 4 2 3 2" xfId="45383" xr:uid="{00000000-0005-0000-0000-000015480000}"/>
    <cellStyle name="Standard 257 2 6 4 4 2 4" xfId="29942" xr:uid="{00000000-0005-0000-0000-000016480000}"/>
    <cellStyle name="Standard 257 2 6 4 4 3" xfId="6412" xr:uid="{00000000-0005-0000-0000-000017480000}"/>
    <cellStyle name="Standard 257 2 6 4 4 3 2" xfId="10822" xr:uid="{00000000-0005-0000-0000-000018480000}"/>
    <cellStyle name="Standard 257 2 6 4 4 3 2 2" xfId="24058" xr:uid="{00000000-0005-0000-0000-000019480000}"/>
    <cellStyle name="Standard 257 2 6 4 4 3 2 2 2" xfId="50530" xr:uid="{00000000-0005-0000-0000-00001A480000}"/>
    <cellStyle name="Standard 257 2 6 4 4 3 2 3" xfId="37294" xr:uid="{00000000-0005-0000-0000-00001B480000}"/>
    <cellStyle name="Standard 257 2 6 4 4 3 3" xfId="17441" xr:uid="{00000000-0005-0000-0000-00001C480000}"/>
    <cellStyle name="Standard 257 2 6 4 4 3 3 2" xfId="43913" xr:uid="{00000000-0005-0000-0000-00001D480000}"/>
    <cellStyle name="Standard 257 2 6 4 4 3 4" xfId="32884" xr:uid="{00000000-0005-0000-0000-00001E480000}"/>
    <cellStyle name="Standard 257 2 6 4 4 4" xfId="7880" xr:uid="{00000000-0005-0000-0000-00001F480000}"/>
    <cellStyle name="Standard 257 2 6 4 4 4 2" xfId="21116" xr:uid="{00000000-0005-0000-0000-000020480000}"/>
    <cellStyle name="Standard 257 2 6 4 4 4 2 2" xfId="47588" xr:uid="{00000000-0005-0000-0000-000021480000}"/>
    <cellStyle name="Standard 257 2 6 4 4 4 3" xfId="34352" xr:uid="{00000000-0005-0000-0000-000022480000}"/>
    <cellStyle name="Standard 257 2 6 4 4 5" xfId="14499" xr:uid="{00000000-0005-0000-0000-000023480000}"/>
    <cellStyle name="Standard 257 2 6 4 4 5 2" xfId="40971" xr:uid="{00000000-0005-0000-0000-000024480000}"/>
    <cellStyle name="Standard 257 2 6 4 4 6" xfId="28472" xr:uid="{00000000-0005-0000-0000-000025480000}"/>
    <cellStyle name="Standard 257 2 6 4 5" xfId="2736" xr:uid="{00000000-0005-0000-0000-000026480000}"/>
    <cellStyle name="Standard 257 2 6 4 5 2" xfId="11558" xr:uid="{00000000-0005-0000-0000-000027480000}"/>
    <cellStyle name="Standard 257 2 6 4 5 2 2" xfId="24794" xr:uid="{00000000-0005-0000-0000-000028480000}"/>
    <cellStyle name="Standard 257 2 6 4 5 2 2 2" xfId="51266" xr:uid="{00000000-0005-0000-0000-000029480000}"/>
    <cellStyle name="Standard 257 2 6 4 5 2 3" xfId="38030" xr:uid="{00000000-0005-0000-0000-00002A480000}"/>
    <cellStyle name="Standard 257 2 6 4 5 3" xfId="18177" xr:uid="{00000000-0005-0000-0000-00002B480000}"/>
    <cellStyle name="Standard 257 2 6 4 5 3 2" xfId="44649" xr:uid="{00000000-0005-0000-0000-00002C480000}"/>
    <cellStyle name="Standard 257 2 6 4 5 4" xfId="29208" xr:uid="{00000000-0005-0000-0000-00002D480000}"/>
    <cellStyle name="Standard 257 2 6 4 6" xfId="4941" xr:uid="{00000000-0005-0000-0000-00002E480000}"/>
    <cellStyle name="Standard 257 2 6 4 6 2" xfId="9351" xr:uid="{00000000-0005-0000-0000-00002F480000}"/>
    <cellStyle name="Standard 257 2 6 4 6 2 2" xfId="22587" xr:uid="{00000000-0005-0000-0000-000030480000}"/>
    <cellStyle name="Standard 257 2 6 4 6 2 2 2" xfId="49059" xr:uid="{00000000-0005-0000-0000-000031480000}"/>
    <cellStyle name="Standard 257 2 6 4 6 2 3" xfId="35823" xr:uid="{00000000-0005-0000-0000-000032480000}"/>
    <cellStyle name="Standard 257 2 6 4 6 3" xfId="15970" xr:uid="{00000000-0005-0000-0000-000033480000}"/>
    <cellStyle name="Standard 257 2 6 4 6 3 2" xfId="42442" xr:uid="{00000000-0005-0000-0000-000034480000}"/>
    <cellStyle name="Standard 257 2 6 4 6 4" xfId="31413" xr:uid="{00000000-0005-0000-0000-000035480000}"/>
    <cellStyle name="Standard 257 2 6 4 7" xfId="7146" xr:uid="{00000000-0005-0000-0000-000036480000}"/>
    <cellStyle name="Standard 257 2 6 4 7 2" xfId="20382" xr:uid="{00000000-0005-0000-0000-000037480000}"/>
    <cellStyle name="Standard 257 2 6 4 7 2 2" xfId="46854" xr:uid="{00000000-0005-0000-0000-000038480000}"/>
    <cellStyle name="Standard 257 2 6 4 7 3" xfId="33618" xr:uid="{00000000-0005-0000-0000-000039480000}"/>
    <cellStyle name="Standard 257 2 6 4 8" xfId="13765" xr:uid="{00000000-0005-0000-0000-00003A480000}"/>
    <cellStyle name="Standard 257 2 6 4 8 2" xfId="40237" xr:uid="{00000000-0005-0000-0000-00003B480000}"/>
    <cellStyle name="Standard 257 2 6 4 9" xfId="27001" xr:uid="{00000000-0005-0000-0000-00003C480000}"/>
    <cellStyle name="Standard 257 2 6 5" xfId="631" xr:uid="{00000000-0005-0000-0000-00003D480000}"/>
    <cellStyle name="Standard 257 2 6 5 2" xfId="1020" xr:uid="{00000000-0005-0000-0000-00003E480000}"/>
    <cellStyle name="Standard 257 2 6 5 2 2" xfId="1769" xr:uid="{00000000-0005-0000-0000-00003F480000}"/>
    <cellStyle name="Standard 257 2 6 5 2 2 2" xfId="4712" xr:uid="{00000000-0005-0000-0000-000040480000}"/>
    <cellStyle name="Standard 257 2 6 5 2 2 2 2" xfId="13534" xr:uid="{00000000-0005-0000-0000-000041480000}"/>
    <cellStyle name="Standard 257 2 6 5 2 2 2 2 2" xfId="26770" xr:uid="{00000000-0005-0000-0000-000042480000}"/>
    <cellStyle name="Standard 257 2 6 5 2 2 2 2 2 2" xfId="53242" xr:uid="{00000000-0005-0000-0000-000043480000}"/>
    <cellStyle name="Standard 257 2 6 5 2 2 2 2 3" xfId="40006" xr:uid="{00000000-0005-0000-0000-000044480000}"/>
    <cellStyle name="Standard 257 2 6 5 2 2 2 3" xfId="20153" xr:uid="{00000000-0005-0000-0000-000045480000}"/>
    <cellStyle name="Standard 257 2 6 5 2 2 2 3 2" xfId="46625" xr:uid="{00000000-0005-0000-0000-000046480000}"/>
    <cellStyle name="Standard 257 2 6 5 2 2 2 4" xfId="31184" xr:uid="{00000000-0005-0000-0000-000047480000}"/>
    <cellStyle name="Standard 257 2 6 5 2 2 3" xfId="6183" xr:uid="{00000000-0005-0000-0000-000048480000}"/>
    <cellStyle name="Standard 257 2 6 5 2 2 3 2" xfId="10593" xr:uid="{00000000-0005-0000-0000-000049480000}"/>
    <cellStyle name="Standard 257 2 6 5 2 2 3 2 2" xfId="23829" xr:uid="{00000000-0005-0000-0000-00004A480000}"/>
    <cellStyle name="Standard 257 2 6 5 2 2 3 2 2 2" xfId="50301" xr:uid="{00000000-0005-0000-0000-00004B480000}"/>
    <cellStyle name="Standard 257 2 6 5 2 2 3 2 3" xfId="37065" xr:uid="{00000000-0005-0000-0000-00004C480000}"/>
    <cellStyle name="Standard 257 2 6 5 2 2 3 3" xfId="17212" xr:uid="{00000000-0005-0000-0000-00004D480000}"/>
    <cellStyle name="Standard 257 2 6 5 2 2 3 3 2" xfId="43684" xr:uid="{00000000-0005-0000-0000-00004E480000}"/>
    <cellStyle name="Standard 257 2 6 5 2 2 3 4" xfId="32655" xr:uid="{00000000-0005-0000-0000-00004F480000}"/>
    <cellStyle name="Standard 257 2 6 5 2 2 4" xfId="9122" xr:uid="{00000000-0005-0000-0000-000050480000}"/>
    <cellStyle name="Standard 257 2 6 5 2 2 4 2" xfId="22358" xr:uid="{00000000-0005-0000-0000-000051480000}"/>
    <cellStyle name="Standard 257 2 6 5 2 2 4 2 2" xfId="48830" xr:uid="{00000000-0005-0000-0000-000052480000}"/>
    <cellStyle name="Standard 257 2 6 5 2 2 4 3" xfId="35594" xr:uid="{00000000-0005-0000-0000-000053480000}"/>
    <cellStyle name="Standard 257 2 6 5 2 2 5" xfId="15741" xr:uid="{00000000-0005-0000-0000-000054480000}"/>
    <cellStyle name="Standard 257 2 6 5 2 2 5 2" xfId="42213" xr:uid="{00000000-0005-0000-0000-000055480000}"/>
    <cellStyle name="Standard 257 2 6 5 2 2 6" xfId="28243" xr:uid="{00000000-0005-0000-0000-000056480000}"/>
    <cellStyle name="Standard 257 2 6 5 2 3" xfId="2505" xr:uid="{00000000-0005-0000-0000-000057480000}"/>
    <cellStyle name="Standard 257 2 6 5 2 3 2" xfId="3976" xr:uid="{00000000-0005-0000-0000-000058480000}"/>
    <cellStyle name="Standard 257 2 6 5 2 3 2 2" xfId="12798" xr:uid="{00000000-0005-0000-0000-000059480000}"/>
    <cellStyle name="Standard 257 2 6 5 2 3 2 2 2" xfId="26034" xr:uid="{00000000-0005-0000-0000-00005A480000}"/>
    <cellStyle name="Standard 257 2 6 5 2 3 2 2 2 2" xfId="52506" xr:uid="{00000000-0005-0000-0000-00005B480000}"/>
    <cellStyle name="Standard 257 2 6 5 2 3 2 2 3" xfId="39270" xr:uid="{00000000-0005-0000-0000-00005C480000}"/>
    <cellStyle name="Standard 257 2 6 5 2 3 2 3" xfId="19417" xr:uid="{00000000-0005-0000-0000-00005D480000}"/>
    <cellStyle name="Standard 257 2 6 5 2 3 2 3 2" xfId="45889" xr:uid="{00000000-0005-0000-0000-00005E480000}"/>
    <cellStyle name="Standard 257 2 6 5 2 3 2 4" xfId="30448" xr:uid="{00000000-0005-0000-0000-00005F480000}"/>
    <cellStyle name="Standard 257 2 6 5 2 3 3" xfId="6918" xr:uid="{00000000-0005-0000-0000-000060480000}"/>
    <cellStyle name="Standard 257 2 6 5 2 3 3 2" xfId="11328" xr:uid="{00000000-0005-0000-0000-000061480000}"/>
    <cellStyle name="Standard 257 2 6 5 2 3 3 2 2" xfId="24564" xr:uid="{00000000-0005-0000-0000-000062480000}"/>
    <cellStyle name="Standard 257 2 6 5 2 3 3 2 2 2" xfId="51036" xr:uid="{00000000-0005-0000-0000-000063480000}"/>
    <cellStyle name="Standard 257 2 6 5 2 3 3 2 3" xfId="37800" xr:uid="{00000000-0005-0000-0000-000064480000}"/>
    <cellStyle name="Standard 257 2 6 5 2 3 3 3" xfId="17947" xr:uid="{00000000-0005-0000-0000-000065480000}"/>
    <cellStyle name="Standard 257 2 6 5 2 3 3 3 2" xfId="44419" xr:uid="{00000000-0005-0000-0000-000066480000}"/>
    <cellStyle name="Standard 257 2 6 5 2 3 3 4" xfId="33390" xr:uid="{00000000-0005-0000-0000-000067480000}"/>
    <cellStyle name="Standard 257 2 6 5 2 3 4" xfId="8386" xr:uid="{00000000-0005-0000-0000-000068480000}"/>
    <cellStyle name="Standard 257 2 6 5 2 3 4 2" xfId="21622" xr:uid="{00000000-0005-0000-0000-000069480000}"/>
    <cellStyle name="Standard 257 2 6 5 2 3 4 2 2" xfId="48094" xr:uid="{00000000-0005-0000-0000-00006A480000}"/>
    <cellStyle name="Standard 257 2 6 5 2 3 4 3" xfId="34858" xr:uid="{00000000-0005-0000-0000-00006B480000}"/>
    <cellStyle name="Standard 257 2 6 5 2 3 5" xfId="15005" xr:uid="{00000000-0005-0000-0000-00006C480000}"/>
    <cellStyle name="Standard 257 2 6 5 2 3 5 2" xfId="41477" xr:uid="{00000000-0005-0000-0000-00006D480000}"/>
    <cellStyle name="Standard 257 2 6 5 2 3 6" xfId="28978" xr:uid="{00000000-0005-0000-0000-00006E480000}"/>
    <cellStyle name="Standard 257 2 6 5 2 4" xfId="3242" xr:uid="{00000000-0005-0000-0000-00006F480000}"/>
    <cellStyle name="Standard 257 2 6 5 2 4 2" xfId="12064" xr:uid="{00000000-0005-0000-0000-000070480000}"/>
    <cellStyle name="Standard 257 2 6 5 2 4 2 2" xfId="25300" xr:uid="{00000000-0005-0000-0000-000071480000}"/>
    <cellStyle name="Standard 257 2 6 5 2 4 2 2 2" xfId="51772" xr:uid="{00000000-0005-0000-0000-000072480000}"/>
    <cellStyle name="Standard 257 2 6 5 2 4 2 3" xfId="38536" xr:uid="{00000000-0005-0000-0000-000073480000}"/>
    <cellStyle name="Standard 257 2 6 5 2 4 3" xfId="18683" xr:uid="{00000000-0005-0000-0000-000074480000}"/>
    <cellStyle name="Standard 257 2 6 5 2 4 3 2" xfId="45155" xr:uid="{00000000-0005-0000-0000-000075480000}"/>
    <cellStyle name="Standard 257 2 6 5 2 4 4" xfId="29714" xr:uid="{00000000-0005-0000-0000-000076480000}"/>
    <cellStyle name="Standard 257 2 6 5 2 5" xfId="5447" xr:uid="{00000000-0005-0000-0000-000077480000}"/>
    <cellStyle name="Standard 257 2 6 5 2 5 2" xfId="9857" xr:uid="{00000000-0005-0000-0000-000078480000}"/>
    <cellStyle name="Standard 257 2 6 5 2 5 2 2" xfId="23093" xr:uid="{00000000-0005-0000-0000-000079480000}"/>
    <cellStyle name="Standard 257 2 6 5 2 5 2 2 2" xfId="49565" xr:uid="{00000000-0005-0000-0000-00007A480000}"/>
    <cellStyle name="Standard 257 2 6 5 2 5 2 3" xfId="36329" xr:uid="{00000000-0005-0000-0000-00007B480000}"/>
    <cellStyle name="Standard 257 2 6 5 2 5 3" xfId="16476" xr:uid="{00000000-0005-0000-0000-00007C480000}"/>
    <cellStyle name="Standard 257 2 6 5 2 5 3 2" xfId="42948" xr:uid="{00000000-0005-0000-0000-00007D480000}"/>
    <cellStyle name="Standard 257 2 6 5 2 5 4" xfId="31919" xr:uid="{00000000-0005-0000-0000-00007E480000}"/>
    <cellStyle name="Standard 257 2 6 5 2 6" xfId="7652" xr:uid="{00000000-0005-0000-0000-00007F480000}"/>
    <cellStyle name="Standard 257 2 6 5 2 6 2" xfId="20888" xr:uid="{00000000-0005-0000-0000-000080480000}"/>
    <cellStyle name="Standard 257 2 6 5 2 6 2 2" xfId="47360" xr:uid="{00000000-0005-0000-0000-000081480000}"/>
    <cellStyle name="Standard 257 2 6 5 2 6 3" xfId="34124" xr:uid="{00000000-0005-0000-0000-000082480000}"/>
    <cellStyle name="Standard 257 2 6 5 2 7" xfId="14271" xr:uid="{00000000-0005-0000-0000-000083480000}"/>
    <cellStyle name="Standard 257 2 6 5 2 7 2" xfId="40743" xr:uid="{00000000-0005-0000-0000-000084480000}"/>
    <cellStyle name="Standard 257 2 6 5 2 8" xfId="27507" xr:uid="{00000000-0005-0000-0000-000085480000}"/>
    <cellStyle name="Standard 257 2 6 5 3" xfId="1403" xr:uid="{00000000-0005-0000-0000-000086480000}"/>
    <cellStyle name="Standard 257 2 6 5 3 2" xfId="4346" xr:uid="{00000000-0005-0000-0000-000087480000}"/>
    <cellStyle name="Standard 257 2 6 5 3 2 2" xfId="13168" xr:uid="{00000000-0005-0000-0000-000088480000}"/>
    <cellStyle name="Standard 257 2 6 5 3 2 2 2" xfId="26404" xr:uid="{00000000-0005-0000-0000-000089480000}"/>
    <cellStyle name="Standard 257 2 6 5 3 2 2 2 2" xfId="52876" xr:uid="{00000000-0005-0000-0000-00008A480000}"/>
    <cellStyle name="Standard 257 2 6 5 3 2 2 3" xfId="39640" xr:uid="{00000000-0005-0000-0000-00008B480000}"/>
    <cellStyle name="Standard 257 2 6 5 3 2 3" xfId="19787" xr:uid="{00000000-0005-0000-0000-00008C480000}"/>
    <cellStyle name="Standard 257 2 6 5 3 2 3 2" xfId="46259" xr:uid="{00000000-0005-0000-0000-00008D480000}"/>
    <cellStyle name="Standard 257 2 6 5 3 2 4" xfId="30818" xr:uid="{00000000-0005-0000-0000-00008E480000}"/>
    <cellStyle name="Standard 257 2 6 5 3 3" xfId="5817" xr:uid="{00000000-0005-0000-0000-00008F480000}"/>
    <cellStyle name="Standard 257 2 6 5 3 3 2" xfId="10227" xr:uid="{00000000-0005-0000-0000-000090480000}"/>
    <cellStyle name="Standard 257 2 6 5 3 3 2 2" xfId="23463" xr:uid="{00000000-0005-0000-0000-000091480000}"/>
    <cellStyle name="Standard 257 2 6 5 3 3 2 2 2" xfId="49935" xr:uid="{00000000-0005-0000-0000-000092480000}"/>
    <cellStyle name="Standard 257 2 6 5 3 3 2 3" xfId="36699" xr:uid="{00000000-0005-0000-0000-000093480000}"/>
    <cellStyle name="Standard 257 2 6 5 3 3 3" xfId="16846" xr:uid="{00000000-0005-0000-0000-000094480000}"/>
    <cellStyle name="Standard 257 2 6 5 3 3 3 2" xfId="43318" xr:uid="{00000000-0005-0000-0000-000095480000}"/>
    <cellStyle name="Standard 257 2 6 5 3 3 4" xfId="32289" xr:uid="{00000000-0005-0000-0000-000096480000}"/>
    <cellStyle name="Standard 257 2 6 5 3 4" xfId="8756" xr:uid="{00000000-0005-0000-0000-000097480000}"/>
    <cellStyle name="Standard 257 2 6 5 3 4 2" xfId="21992" xr:uid="{00000000-0005-0000-0000-000098480000}"/>
    <cellStyle name="Standard 257 2 6 5 3 4 2 2" xfId="48464" xr:uid="{00000000-0005-0000-0000-000099480000}"/>
    <cellStyle name="Standard 257 2 6 5 3 4 3" xfId="35228" xr:uid="{00000000-0005-0000-0000-00009A480000}"/>
    <cellStyle name="Standard 257 2 6 5 3 5" xfId="15375" xr:uid="{00000000-0005-0000-0000-00009B480000}"/>
    <cellStyle name="Standard 257 2 6 5 3 5 2" xfId="41847" xr:uid="{00000000-0005-0000-0000-00009C480000}"/>
    <cellStyle name="Standard 257 2 6 5 3 6" xfId="27877" xr:uid="{00000000-0005-0000-0000-00009D480000}"/>
    <cellStyle name="Standard 257 2 6 5 4" xfId="2139" xr:uid="{00000000-0005-0000-0000-00009E480000}"/>
    <cellStyle name="Standard 257 2 6 5 4 2" xfId="3610" xr:uid="{00000000-0005-0000-0000-00009F480000}"/>
    <cellStyle name="Standard 257 2 6 5 4 2 2" xfId="12432" xr:uid="{00000000-0005-0000-0000-0000A0480000}"/>
    <cellStyle name="Standard 257 2 6 5 4 2 2 2" xfId="25668" xr:uid="{00000000-0005-0000-0000-0000A1480000}"/>
    <cellStyle name="Standard 257 2 6 5 4 2 2 2 2" xfId="52140" xr:uid="{00000000-0005-0000-0000-0000A2480000}"/>
    <cellStyle name="Standard 257 2 6 5 4 2 2 3" xfId="38904" xr:uid="{00000000-0005-0000-0000-0000A3480000}"/>
    <cellStyle name="Standard 257 2 6 5 4 2 3" xfId="19051" xr:uid="{00000000-0005-0000-0000-0000A4480000}"/>
    <cellStyle name="Standard 257 2 6 5 4 2 3 2" xfId="45523" xr:uid="{00000000-0005-0000-0000-0000A5480000}"/>
    <cellStyle name="Standard 257 2 6 5 4 2 4" xfId="30082" xr:uid="{00000000-0005-0000-0000-0000A6480000}"/>
    <cellStyle name="Standard 257 2 6 5 4 3" xfId="6552" xr:uid="{00000000-0005-0000-0000-0000A7480000}"/>
    <cellStyle name="Standard 257 2 6 5 4 3 2" xfId="10962" xr:uid="{00000000-0005-0000-0000-0000A8480000}"/>
    <cellStyle name="Standard 257 2 6 5 4 3 2 2" xfId="24198" xr:uid="{00000000-0005-0000-0000-0000A9480000}"/>
    <cellStyle name="Standard 257 2 6 5 4 3 2 2 2" xfId="50670" xr:uid="{00000000-0005-0000-0000-0000AA480000}"/>
    <cellStyle name="Standard 257 2 6 5 4 3 2 3" xfId="37434" xr:uid="{00000000-0005-0000-0000-0000AB480000}"/>
    <cellStyle name="Standard 257 2 6 5 4 3 3" xfId="17581" xr:uid="{00000000-0005-0000-0000-0000AC480000}"/>
    <cellStyle name="Standard 257 2 6 5 4 3 3 2" xfId="44053" xr:uid="{00000000-0005-0000-0000-0000AD480000}"/>
    <cellStyle name="Standard 257 2 6 5 4 3 4" xfId="33024" xr:uid="{00000000-0005-0000-0000-0000AE480000}"/>
    <cellStyle name="Standard 257 2 6 5 4 4" xfId="8020" xr:uid="{00000000-0005-0000-0000-0000AF480000}"/>
    <cellStyle name="Standard 257 2 6 5 4 4 2" xfId="21256" xr:uid="{00000000-0005-0000-0000-0000B0480000}"/>
    <cellStyle name="Standard 257 2 6 5 4 4 2 2" xfId="47728" xr:uid="{00000000-0005-0000-0000-0000B1480000}"/>
    <cellStyle name="Standard 257 2 6 5 4 4 3" xfId="34492" xr:uid="{00000000-0005-0000-0000-0000B2480000}"/>
    <cellStyle name="Standard 257 2 6 5 4 5" xfId="14639" xr:uid="{00000000-0005-0000-0000-0000B3480000}"/>
    <cellStyle name="Standard 257 2 6 5 4 5 2" xfId="41111" xr:uid="{00000000-0005-0000-0000-0000B4480000}"/>
    <cellStyle name="Standard 257 2 6 5 4 6" xfId="28612" xr:uid="{00000000-0005-0000-0000-0000B5480000}"/>
    <cellStyle name="Standard 257 2 6 5 5" xfId="2876" xr:uid="{00000000-0005-0000-0000-0000B6480000}"/>
    <cellStyle name="Standard 257 2 6 5 5 2" xfId="11698" xr:uid="{00000000-0005-0000-0000-0000B7480000}"/>
    <cellStyle name="Standard 257 2 6 5 5 2 2" xfId="24934" xr:uid="{00000000-0005-0000-0000-0000B8480000}"/>
    <cellStyle name="Standard 257 2 6 5 5 2 2 2" xfId="51406" xr:uid="{00000000-0005-0000-0000-0000B9480000}"/>
    <cellStyle name="Standard 257 2 6 5 5 2 3" xfId="38170" xr:uid="{00000000-0005-0000-0000-0000BA480000}"/>
    <cellStyle name="Standard 257 2 6 5 5 3" xfId="18317" xr:uid="{00000000-0005-0000-0000-0000BB480000}"/>
    <cellStyle name="Standard 257 2 6 5 5 3 2" xfId="44789" xr:uid="{00000000-0005-0000-0000-0000BC480000}"/>
    <cellStyle name="Standard 257 2 6 5 5 4" xfId="29348" xr:uid="{00000000-0005-0000-0000-0000BD480000}"/>
    <cellStyle name="Standard 257 2 6 5 6" xfId="5081" xr:uid="{00000000-0005-0000-0000-0000BE480000}"/>
    <cellStyle name="Standard 257 2 6 5 6 2" xfId="9491" xr:uid="{00000000-0005-0000-0000-0000BF480000}"/>
    <cellStyle name="Standard 257 2 6 5 6 2 2" xfId="22727" xr:uid="{00000000-0005-0000-0000-0000C0480000}"/>
    <cellStyle name="Standard 257 2 6 5 6 2 2 2" xfId="49199" xr:uid="{00000000-0005-0000-0000-0000C1480000}"/>
    <cellStyle name="Standard 257 2 6 5 6 2 3" xfId="35963" xr:uid="{00000000-0005-0000-0000-0000C2480000}"/>
    <cellStyle name="Standard 257 2 6 5 6 3" xfId="16110" xr:uid="{00000000-0005-0000-0000-0000C3480000}"/>
    <cellStyle name="Standard 257 2 6 5 6 3 2" xfId="42582" xr:uid="{00000000-0005-0000-0000-0000C4480000}"/>
    <cellStyle name="Standard 257 2 6 5 6 4" xfId="31553" xr:uid="{00000000-0005-0000-0000-0000C5480000}"/>
    <cellStyle name="Standard 257 2 6 5 7" xfId="7286" xr:uid="{00000000-0005-0000-0000-0000C6480000}"/>
    <cellStyle name="Standard 257 2 6 5 7 2" xfId="20522" xr:uid="{00000000-0005-0000-0000-0000C7480000}"/>
    <cellStyle name="Standard 257 2 6 5 7 2 2" xfId="46994" xr:uid="{00000000-0005-0000-0000-0000C8480000}"/>
    <cellStyle name="Standard 257 2 6 5 7 3" xfId="33758" xr:uid="{00000000-0005-0000-0000-0000C9480000}"/>
    <cellStyle name="Standard 257 2 6 5 8" xfId="13905" xr:uid="{00000000-0005-0000-0000-0000CA480000}"/>
    <cellStyle name="Standard 257 2 6 5 8 2" xfId="40377" xr:uid="{00000000-0005-0000-0000-0000CB480000}"/>
    <cellStyle name="Standard 257 2 6 5 9" xfId="27141" xr:uid="{00000000-0005-0000-0000-0000CC480000}"/>
    <cellStyle name="Standard 257 2 6 6" xfId="709" xr:uid="{00000000-0005-0000-0000-0000CD480000}"/>
    <cellStyle name="Standard 257 2 6 6 2" xfId="1459" xr:uid="{00000000-0005-0000-0000-0000CE480000}"/>
    <cellStyle name="Standard 257 2 6 6 2 2" xfId="4402" xr:uid="{00000000-0005-0000-0000-0000CF480000}"/>
    <cellStyle name="Standard 257 2 6 6 2 2 2" xfId="13224" xr:uid="{00000000-0005-0000-0000-0000D0480000}"/>
    <cellStyle name="Standard 257 2 6 6 2 2 2 2" xfId="26460" xr:uid="{00000000-0005-0000-0000-0000D1480000}"/>
    <cellStyle name="Standard 257 2 6 6 2 2 2 2 2" xfId="52932" xr:uid="{00000000-0005-0000-0000-0000D2480000}"/>
    <cellStyle name="Standard 257 2 6 6 2 2 2 3" xfId="39696" xr:uid="{00000000-0005-0000-0000-0000D3480000}"/>
    <cellStyle name="Standard 257 2 6 6 2 2 3" xfId="19843" xr:uid="{00000000-0005-0000-0000-0000D4480000}"/>
    <cellStyle name="Standard 257 2 6 6 2 2 3 2" xfId="46315" xr:uid="{00000000-0005-0000-0000-0000D5480000}"/>
    <cellStyle name="Standard 257 2 6 6 2 2 4" xfId="30874" xr:uid="{00000000-0005-0000-0000-0000D6480000}"/>
    <cellStyle name="Standard 257 2 6 6 2 3" xfId="5873" xr:uid="{00000000-0005-0000-0000-0000D7480000}"/>
    <cellStyle name="Standard 257 2 6 6 2 3 2" xfId="10283" xr:uid="{00000000-0005-0000-0000-0000D8480000}"/>
    <cellStyle name="Standard 257 2 6 6 2 3 2 2" xfId="23519" xr:uid="{00000000-0005-0000-0000-0000D9480000}"/>
    <cellStyle name="Standard 257 2 6 6 2 3 2 2 2" xfId="49991" xr:uid="{00000000-0005-0000-0000-0000DA480000}"/>
    <cellStyle name="Standard 257 2 6 6 2 3 2 3" xfId="36755" xr:uid="{00000000-0005-0000-0000-0000DB480000}"/>
    <cellStyle name="Standard 257 2 6 6 2 3 3" xfId="16902" xr:uid="{00000000-0005-0000-0000-0000DC480000}"/>
    <cellStyle name="Standard 257 2 6 6 2 3 3 2" xfId="43374" xr:uid="{00000000-0005-0000-0000-0000DD480000}"/>
    <cellStyle name="Standard 257 2 6 6 2 3 4" xfId="32345" xr:uid="{00000000-0005-0000-0000-0000DE480000}"/>
    <cellStyle name="Standard 257 2 6 6 2 4" xfId="8812" xr:uid="{00000000-0005-0000-0000-0000DF480000}"/>
    <cellStyle name="Standard 257 2 6 6 2 4 2" xfId="22048" xr:uid="{00000000-0005-0000-0000-0000E0480000}"/>
    <cellStyle name="Standard 257 2 6 6 2 4 2 2" xfId="48520" xr:uid="{00000000-0005-0000-0000-0000E1480000}"/>
    <cellStyle name="Standard 257 2 6 6 2 4 3" xfId="35284" xr:uid="{00000000-0005-0000-0000-0000E2480000}"/>
    <cellStyle name="Standard 257 2 6 6 2 5" xfId="15431" xr:uid="{00000000-0005-0000-0000-0000E3480000}"/>
    <cellStyle name="Standard 257 2 6 6 2 5 2" xfId="41903" xr:uid="{00000000-0005-0000-0000-0000E4480000}"/>
    <cellStyle name="Standard 257 2 6 6 2 6" xfId="27933" xr:uid="{00000000-0005-0000-0000-0000E5480000}"/>
    <cellStyle name="Standard 257 2 6 6 3" xfId="2195" xr:uid="{00000000-0005-0000-0000-0000E6480000}"/>
    <cellStyle name="Standard 257 2 6 6 3 2" xfId="3666" xr:uid="{00000000-0005-0000-0000-0000E7480000}"/>
    <cellStyle name="Standard 257 2 6 6 3 2 2" xfId="12488" xr:uid="{00000000-0005-0000-0000-0000E8480000}"/>
    <cellStyle name="Standard 257 2 6 6 3 2 2 2" xfId="25724" xr:uid="{00000000-0005-0000-0000-0000E9480000}"/>
    <cellStyle name="Standard 257 2 6 6 3 2 2 2 2" xfId="52196" xr:uid="{00000000-0005-0000-0000-0000EA480000}"/>
    <cellStyle name="Standard 257 2 6 6 3 2 2 3" xfId="38960" xr:uid="{00000000-0005-0000-0000-0000EB480000}"/>
    <cellStyle name="Standard 257 2 6 6 3 2 3" xfId="19107" xr:uid="{00000000-0005-0000-0000-0000EC480000}"/>
    <cellStyle name="Standard 257 2 6 6 3 2 3 2" xfId="45579" xr:uid="{00000000-0005-0000-0000-0000ED480000}"/>
    <cellStyle name="Standard 257 2 6 6 3 2 4" xfId="30138" xr:uid="{00000000-0005-0000-0000-0000EE480000}"/>
    <cellStyle name="Standard 257 2 6 6 3 3" xfId="6608" xr:uid="{00000000-0005-0000-0000-0000EF480000}"/>
    <cellStyle name="Standard 257 2 6 6 3 3 2" xfId="11018" xr:uid="{00000000-0005-0000-0000-0000F0480000}"/>
    <cellStyle name="Standard 257 2 6 6 3 3 2 2" xfId="24254" xr:uid="{00000000-0005-0000-0000-0000F1480000}"/>
    <cellStyle name="Standard 257 2 6 6 3 3 2 2 2" xfId="50726" xr:uid="{00000000-0005-0000-0000-0000F2480000}"/>
    <cellStyle name="Standard 257 2 6 6 3 3 2 3" xfId="37490" xr:uid="{00000000-0005-0000-0000-0000F3480000}"/>
    <cellStyle name="Standard 257 2 6 6 3 3 3" xfId="17637" xr:uid="{00000000-0005-0000-0000-0000F4480000}"/>
    <cellStyle name="Standard 257 2 6 6 3 3 3 2" xfId="44109" xr:uid="{00000000-0005-0000-0000-0000F5480000}"/>
    <cellStyle name="Standard 257 2 6 6 3 3 4" xfId="33080" xr:uid="{00000000-0005-0000-0000-0000F6480000}"/>
    <cellStyle name="Standard 257 2 6 6 3 4" xfId="8076" xr:uid="{00000000-0005-0000-0000-0000F7480000}"/>
    <cellStyle name="Standard 257 2 6 6 3 4 2" xfId="21312" xr:uid="{00000000-0005-0000-0000-0000F8480000}"/>
    <cellStyle name="Standard 257 2 6 6 3 4 2 2" xfId="47784" xr:uid="{00000000-0005-0000-0000-0000F9480000}"/>
    <cellStyle name="Standard 257 2 6 6 3 4 3" xfId="34548" xr:uid="{00000000-0005-0000-0000-0000FA480000}"/>
    <cellStyle name="Standard 257 2 6 6 3 5" xfId="14695" xr:uid="{00000000-0005-0000-0000-0000FB480000}"/>
    <cellStyle name="Standard 257 2 6 6 3 5 2" xfId="41167" xr:uid="{00000000-0005-0000-0000-0000FC480000}"/>
    <cellStyle name="Standard 257 2 6 6 3 6" xfId="28668" xr:uid="{00000000-0005-0000-0000-0000FD480000}"/>
    <cellStyle name="Standard 257 2 6 6 4" xfId="2932" xr:uid="{00000000-0005-0000-0000-0000FE480000}"/>
    <cellStyle name="Standard 257 2 6 6 4 2" xfId="11754" xr:uid="{00000000-0005-0000-0000-0000FF480000}"/>
    <cellStyle name="Standard 257 2 6 6 4 2 2" xfId="24990" xr:uid="{00000000-0005-0000-0000-000000490000}"/>
    <cellStyle name="Standard 257 2 6 6 4 2 2 2" xfId="51462" xr:uid="{00000000-0005-0000-0000-000001490000}"/>
    <cellStyle name="Standard 257 2 6 6 4 2 3" xfId="38226" xr:uid="{00000000-0005-0000-0000-000002490000}"/>
    <cellStyle name="Standard 257 2 6 6 4 3" xfId="18373" xr:uid="{00000000-0005-0000-0000-000003490000}"/>
    <cellStyle name="Standard 257 2 6 6 4 3 2" xfId="44845" xr:uid="{00000000-0005-0000-0000-000004490000}"/>
    <cellStyle name="Standard 257 2 6 6 4 4" xfId="29404" xr:uid="{00000000-0005-0000-0000-000005490000}"/>
    <cellStyle name="Standard 257 2 6 6 5" xfId="5137" xr:uid="{00000000-0005-0000-0000-000006490000}"/>
    <cellStyle name="Standard 257 2 6 6 5 2" xfId="9547" xr:uid="{00000000-0005-0000-0000-000007490000}"/>
    <cellStyle name="Standard 257 2 6 6 5 2 2" xfId="22783" xr:uid="{00000000-0005-0000-0000-000008490000}"/>
    <cellStyle name="Standard 257 2 6 6 5 2 2 2" xfId="49255" xr:uid="{00000000-0005-0000-0000-000009490000}"/>
    <cellStyle name="Standard 257 2 6 6 5 2 3" xfId="36019" xr:uid="{00000000-0005-0000-0000-00000A490000}"/>
    <cellStyle name="Standard 257 2 6 6 5 3" xfId="16166" xr:uid="{00000000-0005-0000-0000-00000B490000}"/>
    <cellStyle name="Standard 257 2 6 6 5 3 2" xfId="42638" xr:uid="{00000000-0005-0000-0000-00000C490000}"/>
    <cellStyle name="Standard 257 2 6 6 5 4" xfId="31609" xr:uid="{00000000-0005-0000-0000-00000D490000}"/>
    <cellStyle name="Standard 257 2 6 6 6" xfId="7342" xr:uid="{00000000-0005-0000-0000-00000E490000}"/>
    <cellStyle name="Standard 257 2 6 6 6 2" xfId="20578" xr:uid="{00000000-0005-0000-0000-00000F490000}"/>
    <cellStyle name="Standard 257 2 6 6 6 2 2" xfId="47050" xr:uid="{00000000-0005-0000-0000-000010490000}"/>
    <cellStyle name="Standard 257 2 6 6 6 3" xfId="33814" xr:uid="{00000000-0005-0000-0000-000011490000}"/>
    <cellStyle name="Standard 257 2 6 6 7" xfId="13961" xr:uid="{00000000-0005-0000-0000-000012490000}"/>
    <cellStyle name="Standard 257 2 6 6 7 2" xfId="40433" xr:uid="{00000000-0005-0000-0000-000013490000}"/>
    <cellStyle name="Standard 257 2 6 6 8" xfId="27197" xr:uid="{00000000-0005-0000-0000-000014490000}"/>
    <cellStyle name="Standard 257 2 6 7" xfId="1093" xr:uid="{00000000-0005-0000-0000-000015490000}"/>
    <cellStyle name="Standard 257 2 6 7 2" xfId="4036" xr:uid="{00000000-0005-0000-0000-000016490000}"/>
    <cellStyle name="Standard 257 2 6 7 2 2" xfId="12858" xr:uid="{00000000-0005-0000-0000-000017490000}"/>
    <cellStyle name="Standard 257 2 6 7 2 2 2" xfId="26094" xr:uid="{00000000-0005-0000-0000-000018490000}"/>
    <cellStyle name="Standard 257 2 6 7 2 2 2 2" xfId="52566" xr:uid="{00000000-0005-0000-0000-000019490000}"/>
    <cellStyle name="Standard 257 2 6 7 2 2 3" xfId="39330" xr:uid="{00000000-0005-0000-0000-00001A490000}"/>
    <cellStyle name="Standard 257 2 6 7 2 3" xfId="19477" xr:uid="{00000000-0005-0000-0000-00001B490000}"/>
    <cellStyle name="Standard 257 2 6 7 2 3 2" xfId="45949" xr:uid="{00000000-0005-0000-0000-00001C490000}"/>
    <cellStyle name="Standard 257 2 6 7 2 4" xfId="30508" xr:uid="{00000000-0005-0000-0000-00001D490000}"/>
    <cellStyle name="Standard 257 2 6 7 3" xfId="5507" xr:uid="{00000000-0005-0000-0000-00001E490000}"/>
    <cellStyle name="Standard 257 2 6 7 3 2" xfId="9917" xr:uid="{00000000-0005-0000-0000-00001F490000}"/>
    <cellStyle name="Standard 257 2 6 7 3 2 2" xfId="23153" xr:uid="{00000000-0005-0000-0000-000020490000}"/>
    <cellStyle name="Standard 257 2 6 7 3 2 2 2" xfId="49625" xr:uid="{00000000-0005-0000-0000-000021490000}"/>
    <cellStyle name="Standard 257 2 6 7 3 2 3" xfId="36389" xr:uid="{00000000-0005-0000-0000-000022490000}"/>
    <cellStyle name="Standard 257 2 6 7 3 3" xfId="16536" xr:uid="{00000000-0005-0000-0000-000023490000}"/>
    <cellStyle name="Standard 257 2 6 7 3 3 2" xfId="43008" xr:uid="{00000000-0005-0000-0000-000024490000}"/>
    <cellStyle name="Standard 257 2 6 7 3 4" xfId="31979" xr:uid="{00000000-0005-0000-0000-000025490000}"/>
    <cellStyle name="Standard 257 2 6 7 4" xfId="8446" xr:uid="{00000000-0005-0000-0000-000026490000}"/>
    <cellStyle name="Standard 257 2 6 7 4 2" xfId="21682" xr:uid="{00000000-0005-0000-0000-000027490000}"/>
    <cellStyle name="Standard 257 2 6 7 4 2 2" xfId="48154" xr:uid="{00000000-0005-0000-0000-000028490000}"/>
    <cellStyle name="Standard 257 2 6 7 4 3" xfId="34918" xr:uid="{00000000-0005-0000-0000-000029490000}"/>
    <cellStyle name="Standard 257 2 6 7 5" xfId="15065" xr:uid="{00000000-0005-0000-0000-00002A490000}"/>
    <cellStyle name="Standard 257 2 6 7 5 2" xfId="41537" xr:uid="{00000000-0005-0000-0000-00002B490000}"/>
    <cellStyle name="Standard 257 2 6 7 6" xfId="27567" xr:uid="{00000000-0005-0000-0000-00002C490000}"/>
    <cellStyle name="Standard 257 2 6 8" xfId="1829" xr:uid="{00000000-0005-0000-0000-00002D490000}"/>
    <cellStyle name="Standard 257 2 6 8 2" xfId="3300" xr:uid="{00000000-0005-0000-0000-00002E490000}"/>
    <cellStyle name="Standard 257 2 6 8 2 2" xfId="12122" xr:uid="{00000000-0005-0000-0000-00002F490000}"/>
    <cellStyle name="Standard 257 2 6 8 2 2 2" xfId="25358" xr:uid="{00000000-0005-0000-0000-000030490000}"/>
    <cellStyle name="Standard 257 2 6 8 2 2 2 2" xfId="51830" xr:uid="{00000000-0005-0000-0000-000031490000}"/>
    <cellStyle name="Standard 257 2 6 8 2 2 3" xfId="38594" xr:uid="{00000000-0005-0000-0000-000032490000}"/>
    <cellStyle name="Standard 257 2 6 8 2 3" xfId="18741" xr:uid="{00000000-0005-0000-0000-000033490000}"/>
    <cellStyle name="Standard 257 2 6 8 2 3 2" xfId="45213" xr:uid="{00000000-0005-0000-0000-000034490000}"/>
    <cellStyle name="Standard 257 2 6 8 2 4" xfId="29772" xr:uid="{00000000-0005-0000-0000-000035490000}"/>
    <cellStyle name="Standard 257 2 6 8 3" xfId="6242" xr:uid="{00000000-0005-0000-0000-000036490000}"/>
    <cellStyle name="Standard 257 2 6 8 3 2" xfId="10652" xr:uid="{00000000-0005-0000-0000-000037490000}"/>
    <cellStyle name="Standard 257 2 6 8 3 2 2" xfId="23888" xr:uid="{00000000-0005-0000-0000-000038490000}"/>
    <cellStyle name="Standard 257 2 6 8 3 2 2 2" xfId="50360" xr:uid="{00000000-0005-0000-0000-000039490000}"/>
    <cellStyle name="Standard 257 2 6 8 3 2 3" xfId="37124" xr:uid="{00000000-0005-0000-0000-00003A490000}"/>
    <cellStyle name="Standard 257 2 6 8 3 3" xfId="17271" xr:uid="{00000000-0005-0000-0000-00003B490000}"/>
    <cellStyle name="Standard 257 2 6 8 3 3 2" xfId="43743" xr:uid="{00000000-0005-0000-0000-00003C490000}"/>
    <cellStyle name="Standard 257 2 6 8 3 4" xfId="32714" xr:uid="{00000000-0005-0000-0000-00003D490000}"/>
    <cellStyle name="Standard 257 2 6 8 4" xfId="7710" xr:uid="{00000000-0005-0000-0000-00003E490000}"/>
    <cellStyle name="Standard 257 2 6 8 4 2" xfId="20946" xr:uid="{00000000-0005-0000-0000-00003F490000}"/>
    <cellStyle name="Standard 257 2 6 8 4 2 2" xfId="47418" xr:uid="{00000000-0005-0000-0000-000040490000}"/>
    <cellStyle name="Standard 257 2 6 8 4 3" xfId="34182" xr:uid="{00000000-0005-0000-0000-000041490000}"/>
    <cellStyle name="Standard 257 2 6 8 5" xfId="14329" xr:uid="{00000000-0005-0000-0000-000042490000}"/>
    <cellStyle name="Standard 257 2 6 8 5 2" xfId="40801" xr:uid="{00000000-0005-0000-0000-000043490000}"/>
    <cellStyle name="Standard 257 2 6 8 6" xfId="28302" xr:uid="{00000000-0005-0000-0000-000044490000}"/>
    <cellStyle name="Standard 257 2 6 9" xfId="2566" xr:uid="{00000000-0005-0000-0000-000045490000}"/>
    <cellStyle name="Standard 257 2 6 9 2" xfId="11388" xr:uid="{00000000-0005-0000-0000-000046490000}"/>
    <cellStyle name="Standard 257 2 6 9 2 2" xfId="24624" xr:uid="{00000000-0005-0000-0000-000047490000}"/>
    <cellStyle name="Standard 257 2 6 9 2 2 2" xfId="51096" xr:uid="{00000000-0005-0000-0000-000048490000}"/>
    <cellStyle name="Standard 257 2 6 9 2 3" xfId="37860" xr:uid="{00000000-0005-0000-0000-000049490000}"/>
    <cellStyle name="Standard 257 2 6 9 3" xfId="18007" xr:uid="{00000000-0005-0000-0000-00004A490000}"/>
    <cellStyle name="Standard 257 2 6 9 3 2" xfId="44479" xr:uid="{00000000-0005-0000-0000-00004B490000}"/>
    <cellStyle name="Standard 257 2 6 9 4" xfId="29038" xr:uid="{00000000-0005-0000-0000-00004C490000}"/>
    <cellStyle name="Standard 257 2 7" xfId="271" xr:uid="{00000000-0005-0000-0000-00004D490000}"/>
    <cellStyle name="Standard 257 2 7 10" xfId="4759" xr:uid="{00000000-0005-0000-0000-00004E490000}"/>
    <cellStyle name="Standard 257 2 7 10 2" xfId="9169" xr:uid="{00000000-0005-0000-0000-00004F490000}"/>
    <cellStyle name="Standard 257 2 7 10 2 2" xfId="22405" xr:uid="{00000000-0005-0000-0000-000050490000}"/>
    <cellStyle name="Standard 257 2 7 10 2 2 2" xfId="48877" xr:uid="{00000000-0005-0000-0000-000051490000}"/>
    <cellStyle name="Standard 257 2 7 10 2 3" xfId="35641" xr:uid="{00000000-0005-0000-0000-000052490000}"/>
    <cellStyle name="Standard 257 2 7 10 3" xfId="15788" xr:uid="{00000000-0005-0000-0000-000053490000}"/>
    <cellStyle name="Standard 257 2 7 10 3 2" xfId="42260" xr:uid="{00000000-0005-0000-0000-000054490000}"/>
    <cellStyle name="Standard 257 2 7 10 4" xfId="31231" xr:uid="{00000000-0005-0000-0000-000055490000}"/>
    <cellStyle name="Standard 257 2 7 11" xfId="6964" xr:uid="{00000000-0005-0000-0000-000056490000}"/>
    <cellStyle name="Standard 257 2 7 11 2" xfId="20200" xr:uid="{00000000-0005-0000-0000-000057490000}"/>
    <cellStyle name="Standard 257 2 7 11 2 2" xfId="46672" xr:uid="{00000000-0005-0000-0000-000058490000}"/>
    <cellStyle name="Standard 257 2 7 11 3" xfId="33436" xr:uid="{00000000-0005-0000-0000-000059490000}"/>
    <cellStyle name="Standard 257 2 7 12" xfId="13583" xr:uid="{00000000-0005-0000-0000-00005A490000}"/>
    <cellStyle name="Standard 257 2 7 12 2" xfId="40055" xr:uid="{00000000-0005-0000-0000-00005B490000}"/>
    <cellStyle name="Standard 257 2 7 13" xfId="26819" xr:uid="{00000000-0005-0000-0000-00005C490000}"/>
    <cellStyle name="Standard 257 2 7 2" xfId="337" xr:uid="{00000000-0005-0000-0000-00005D490000}"/>
    <cellStyle name="Standard 257 2 7 2 10" xfId="13623" xr:uid="{00000000-0005-0000-0000-00005E490000}"/>
    <cellStyle name="Standard 257 2 7 2 10 2" xfId="40095" xr:uid="{00000000-0005-0000-0000-00005F490000}"/>
    <cellStyle name="Standard 257 2 7 2 11" xfId="26859" xr:uid="{00000000-0005-0000-0000-000060490000}"/>
    <cellStyle name="Standard 257 2 7 2 2" xfId="425" xr:uid="{00000000-0005-0000-0000-000061490000}"/>
    <cellStyle name="Standard 257 2 7 2 2 10" xfId="26940" xr:uid="{00000000-0005-0000-0000-000062490000}"/>
    <cellStyle name="Standard 257 2 7 2 2 2" xfId="601" xr:uid="{00000000-0005-0000-0000-000063490000}"/>
    <cellStyle name="Standard 257 2 7 2 2 2 2" xfId="990" xr:uid="{00000000-0005-0000-0000-000064490000}"/>
    <cellStyle name="Standard 257 2 7 2 2 2 2 2" xfId="1739" xr:uid="{00000000-0005-0000-0000-000065490000}"/>
    <cellStyle name="Standard 257 2 7 2 2 2 2 2 2" xfId="4682" xr:uid="{00000000-0005-0000-0000-000066490000}"/>
    <cellStyle name="Standard 257 2 7 2 2 2 2 2 2 2" xfId="13504" xr:uid="{00000000-0005-0000-0000-000067490000}"/>
    <cellStyle name="Standard 257 2 7 2 2 2 2 2 2 2 2" xfId="26740" xr:uid="{00000000-0005-0000-0000-000068490000}"/>
    <cellStyle name="Standard 257 2 7 2 2 2 2 2 2 2 2 2" xfId="53212" xr:uid="{00000000-0005-0000-0000-000069490000}"/>
    <cellStyle name="Standard 257 2 7 2 2 2 2 2 2 2 3" xfId="39976" xr:uid="{00000000-0005-0000-0000-00006A490000}"/>
    <cellStyle name="Standard 257 2 7 2 2 2 2 2 2 3" xfId="20123" xr:uid="{00000000-0005-0000-0000-00006B490000}"/>
    <cellStyle name="Standard 257 2 7 2 2 2 2 2 2 3 2" xfId="46595" xr:uid="{00000000-0005-0000-0000-00006C490000}"/>
    <cellStyle name="Standard 257 2 7 2 2 2 2 2 2 4" xfId="31154" xr:uid="{00000000-0005-0000-0000-00006D490000}"/>
    <cellStyle name="Standard 257 2 7 2 2 2 2 2 3" xfId="6153" xr:uid="{00000000-0005-0000-0000-00006E490000}"/>
    <cellStyle name="Standard 257 2 7 2 2 2 2 2 3 2" xfId="10563" xr:uid="{00000000-0005-0000-0000-00006F490000}"/>
    <cellStyle name="Standard 257 2 7 2 2 2 2 2 3 2 2" xfId="23799" xr:uid="{00000000-0005-0000-0000-000070490000}"/>
    <cellStyle name="Standard 257 2 7 2 2 2 2 2 3 2 2 2" xfId="50271" xr:uid="{00000000-0005-0000-0000-000071490000}"/>
    <cellStyle name="Standard 257 2 7 2 2 2 2 2 3 2 3" xfId="37035" xr:uid="{00000000-0005-0000-0000-000072490000}"/>
    <cellStyle name="Standard 257 2 7 2 2 2 2 2 3 3" xfId="17182" xr:uid="{00000000-0005-0000-0000-000073490000}"/>
    <cellStyle name="Standard 257 2 7 2 2 2 2 2 3 3 2" xfId="43654" xr:uid="{00000000-0005-0000-0000-000074490000}"/>
    <cellStyle name="Standard 257 2 7 2 2 2 2 2 3 4" xfId="32625" xr:uid="{00000000-0005-0000-0000-000075490000}"/>
    <cellStyle name="Standard 257 2 7 2 2 2 2 2 4" xfId="9092" xr:uid="{00000000-0005-0000-0000-000076490000}"/>
    <cellStyle name="Standard 257 2 7 2 2 2 2 2 4 2" xfId="22328" xr:uid="{00000000-0005-0000-0000-000077490000}"/>
    <cellStyle name="Standard 257 2 7 2 2 2 2 2 4 2 2" xfId="48800" xr:uid="{00000000-0005-0000-0000-000078490000}"/>
    <cellStyle name="Standard 257 2 7 2 2 2 2 2 4 3" xfId="35564" xr:uid="{00000000-0005-0000-0000-000079490000}"/>
    <cellStyle name="Standard 257 2 7 2 2 2 2 2 5" xfId="15711" xr:uid="{00000000-0005-0000-0000-00007A490000}"/>
    <cellStyle name="Standard 257 2 7 2 2 2 2 2 5 2" xfId="42183" xr:uid="{00000000-0005-0000-0000-00007B490000}"/>
    <cellStyle name="Standard 257 2 7 2 2 2 2 2 6" xfId="28213" xr:uid="{00000000-0005-0000-0000-00007C490000}"/>
    <cellStyle name="Standard 257 2 7 2 2 2 2 3" xfId="2475" xr:uid="{00000000-0005-0000-0000-00007D490000}"/>
    <cellStyle name="Standard 257 2 7 2 2 2 2 3 2" xfId="3946" xr:uid="{00000000-0005-0000-0000-00007E490000}"/>
    <cellStyle name="Standard 257 2 7 2 2 2 2 3 2 2" xfId="12768" xr:uid="{00000000-0005-0000-0000-00007F490000}"/>
    <cellStyle name="Standard 257 2 7 2 2 2 2 3 2 2 2" xfId="26004" xr:uid="{00000000-0005-0000-0000-000080490000}"/>
    <cellStyle name="Standard 257 2 7 2 2 2 2 3 2 2 2 2" xfId="52476" xr:uid="{00000000-0005-0000-0000-000081490000}"/>
    <cellStyle name="Standard 257 2 7 2 2 2 2 3 2 2 3" xfId="39240" xr:uid="{00000000-0005-0000-0000-000082490000}"/>
    <cellStyle name="Standard 257 2 7 2 2 2 2 3 2 3" xfId="19387" xr:uid="{00000000-0005-0000-0000-000083490000}"/>
    <cellStyle name="Standard 257 2 7 2 2 2 2 3 2 3 2" xfId="45859" xr:uid="{00000000-0005-0000-0000-000084490000}"/>
    <cellStyle name="Standard 257 2 7 2 2 2 2 3 2 4" xfId="30418" xr:uid="{00000000-0005-0000-0000-000085490000}"/>
    <cellStyle name="Standard 257 2 7 2 2 2 2 3 3" xfId="6888" xr:uid="{00000000-0005-0000-0000-000086490000}"/>
    <cellStyle name="Standard 257 2 7 2 2 2 2 3 3 2" xfId="11298" xr:uid="{00000000-0005-0000-0000-000087490000}"/>
    <cellStyle name="Standard 257 2 7 2 2 2 2 3 3 2 2" xfId="24534" xr:uid="{00000000-0005-0000-0000-000088490000}"/>
    <cellStyle name="Standard 257 2 7 2 2 2 2 3 3 2 2 2" xfId="51006" xr:uid="{00000000-0005-0000-0000-000089490000}"/>
    <cellStyle name="Standard 257 2 7 2 2 2 2 3 3 2 3" xfId="37770" xr:uid="{00000000-0005-0000-0000-00008A490000}"/>
    <cellStyle name="Standard 257 2 7 2 2 2 2 3 3 3" xfId="17917" xr:uid="{00000000-0005-0000-0000-00008B490000}"/>
    <cellStyle name="Standard 257 2 7 2 2 2 2 3 3 3 2" xfId="44389" xr:uid="{00000000-0005-0000-0000-00008C490000}"/>
    <cellStyle name="Standard 257 2 7 2 2 2 2 3 3 4" xfId="33360" xr:uid="{00000000-0005-0000-0000-00008D490000}"/>
    <cellStyle name="Standard 257 2 7 2 2 2 2 3 4" xfId="8356" xr:uid="{00000000-0005-0000-0000-00008E490000}"/>
    <cellStyle name="Standard 257 2 7 2 2 2 2 3 4 2" xfId="21592" xr:uid="{00000000-0005-0000-0000-00008F490000}"/>
    <cellStyle name="Standard 257 2 7 2 2 2 2 3 4 2 2" xfId="48064" xr:uid="{00000000-0005-0000-0000-000090490000}"/>
    <cellStyle name="Standard 257 2 7 2 2 2 2 3 4 3" xfId="34828" xr:uid="{00000000-0005-0000-0000-000091490000}"/>
    <cellStyle name="Standard 257 2 7 2 2 2 2 3 5" xfId="14975" xr:uid="{00000000-0005-0000-0000-000092490000}"/>
    <cellStyle name="Standard 257 2 7 2 2 2 2 3 5 2" xfId="41447" xr:uid="{00000000-0005-0000-0000-000093490000}"/>
    <cellStyle name="Standard 257 2 7 2 2 2 2 3 6" xfId="28948" xr:uid="{00000000-0005-0000-0000-000094490000}"/>
    <cellStyle name="Standard 257 2 7 2 2 2 2 4" xfId="3212" xr:uid="{00000000-0005-0000-0000-000095490000}"/>
    <cellStyle name="Standard 257 2 7 2 2 2 2 4 2" xfId="12034" xr:uid="{00000000-0005-0000-0000-000096490000}"/>
    <cellStyle name="Standard 257 2 7 2 2 2 2 4 2 2" xfId="25270" xr:uid="{00000000-0005-0000-0000-000097490000}"/>
    <cellStyle name="Standard 257 2 7 2 2 2 2 4 2 2 2" xfId="51742" xr:uid="{00000000-0005-0000-0000-000098490000}"/>
    <cellStyle name="Standard 257 2 7 2 2 2 2 4 2 3" xfId="38506" xr:uid="{00000000-0005-0000-0000-000099490000}"/>
    <cellStyle name="Standard 257 2 7 2 2 2 2 4 3" xfId="18653" xr:uid="{00000000-0005-0000-0000-00009A490000}"/>
    <cellStyle name="Standard 257 2 7 2 2 2 2 4 3 2" xfId="45125" xr:uid="{00000000-0005-0000-0000-00009B490000}"/>
    <cellStyle name="Standard 257 2 7 2 2 2 2 4 4" xfId="29684" xr:uid="{00000000-0005-0000-0000-00009C490000}"/>
    <cellStyle name="Standard 257 2 7 2 2 2 2 5" xfId="5417" xr:uid="{00000000-0005-0000-0000-00009D490000}"/>
    <cellStyle name="Standard 257 2 7 2 2 2 2 5 2" xfId="9827" xr:uid="{00000000-0005-0000-0000-00009E490000}"/>
    <cellStyle name="Standard 257 2 7 2 2 2 2 5 2 2" xfId="23063" xr:uid="{00000000-0005-0000-0000-00009F490000}"/>
    <cellStyle name="Standard 257 2 7 2 2 2 2 5 2 2 2" xfId="49535" xr:uid="{00000000-0005-0000-0000-0000A0490000}"/>
    <cellStyle name="Standard 257 2 7 2 2 2 2 5 2 3" xfId="36299" xr:uid="{00000000-0005-0000-0000-0000A1490000}"/>
    <cellStyle name="Standard 257 2 7 2 2 2 2 5 3" xfId="16446" xr:uid="{00000000-0005-0000-0000-0000A2490000}"/>
    <cellStyle name="Standard 257 2 7 2 2 2 2 5 3 2" xfId="42918" xr:uid="{00000000-0005-0000-0000-0000A3490000}"/>
    <cellStyle name="Standard 257 2 7 2 2 2 2 5 4" xfId="31889" xr:uid="{00000000-0005-0000-0000-0000A4490000}"/>
    <cellStyle name="Standard 257 2 7 2 2 2 2 6" xfId="7622" xr:uid="{00000000-0005-0000-0000-0000A5490000}"/>
    <cellStyle name="Standard 257 2 7 2 2 2 2 6 2" xfId="20858" xr:uid="{00000000-0005-0000-0000-0000A6490000}"/>
    <cellStyle name="Standard 257 2 7 2 2 2 2 6 2 2" xfId="47330" xr:uid="{00000000-0005-0000-0000-0000A7490000}"/>
    <cellStyle name="Standard 257 2 7 2 2 2 2 6 3" xfId="34094" xr:uid="{00000000-0005-0000-0000-0000A8490000}"/>
    <cellStyle name="Standard 257 2 7 2 2 2 2 7" xfId="14241" xr:uid="{00000000-0005-0000-0000-0000A9490000}"/>
    <cellStyle name="Standard 257 2 7 2 2 2 2 7 2" xfId="40713" xr:uid="{00000000-0005-0000-0000-0000AA490000}"/>
    <cellStyle name="Standard 257 2 7 2 2 2 2 8" xfId="27477" xr:uid="{00000000-0005-0000-0000-0000AB490000}"/>
    <cellStyle name="Standard 257 2 7 2 2 2 3" xfId="1373" xr:uid="{00000000-0005-0000-0000-0000AC490000}"/>
    <cellStyle name="Standard 257 2 7 2 2 2 3 2" xfId="4316" xr:uid="{00000000-0005-0000-0000-0000AD490000}"/>
    <cellStyle name="Standard 257 2 7 2 2 2 3 2 2" xfId="13138" xr:uid="{00000000-0005-0000-0000-0000AE490000}"/>
    <cellStyle name="Standard 257 2 7 2 2 2 3 2 2 2" xfId="26374" xr:uid="{00000000-0005-0000-0000-0000AF490000}"/>
    <cellStyle name="Standard 257 2 7 2 2 2 3 2 2 2 2" xfId="52846" xr:uid="{00000000-0005-0000-0000-0000B0490000}"/>
    <cellStyle name="Standard 257 2 7 2 2 2 3 2 2 3" xfId="39610" xr:uid="{00000000-0005-0000-0000-0000B1490000}"/>
    <cellStyle name="Standard 257 2 7 2 2 2 3 2 3" xfId="19757" xr:uid="{00000000-0005-0000-0000-0000B2490000}"/>
    <cellStyle name="Standard 257 2 7 2 2 2 3 2 3 2" xfId="46229" xr:uid="{00000000-0005-0000-0000-0000B3490000}"/>
    <cellStyle name="Standard 257 2 7 2 2 2 3 2 4" xfId="30788" xr:uid="{00000000-0005-0000-0000-0000B4490000}"/>
    <cellStyle name="Standard 257 2 7 2 2 2 3 3" xfId="5787" xr:uid="{00000000-0005-0000-0000-0000B5490000}"/>
    <cellStyle name="Standard 257 2 7 2 2 2 3 3 2" xfId="10197" xr:uid="{00000000-0005-0000-0000-0000B6490000}"/>
    <cellStyle name="Standard 257 2 7 2 2 2 3 3 2 2" xfId="23433" xr:uid="{00000000-0005-0000-0000-0000B7490000}"/>
    <cellStyle name="Standard 257 2 7 2 2 2 3 3 2 2 2" xfId="49905" xr:uid="{00000000-0005-0000-0000-0000B8490000}"/>
    <cellStyle name="Standard 257 2 7 2 2 2 3 3 2 3" xfId="36669" xr:uid="{00000000-0005-0000-0000-0000B9490000}"/>
    <cellStyle name="Standard 257 2 7 2 2 2 3 3 3" xfId="16816" xr:uid="{00000000-0005-0000-0000-0000BA490000}"/>
    <cellStyle name="Standard 257 2 7 2 2 2 3 3 3 2" xfId="43288" xr:uid="{00000000-0005-0000-0000-0000BB490000}"/>
    <cellStyle name="Standard 257 2 7 2 2 2 3 3 4" xfId="32259" xr:uid="{00000000-0005-0000-0000-0000BC490000}"/>
    <cellStyle name="Standard 257 2 7 2 2 2 3 4" xfId="8726" xr:uid="{00000000-0005-0000-0000-0000BD490000}"/>
    <cellStyle name="Standard 257 2 7 2 2 2 3 4 2" xfId="21962" xr:uid="{00000000-0005-0000-0000-0000BE490000}"/>
    <cellStyle name="Standard 257 2 7 2 2 2 3 4 2 2" xfId="48434" xr:uid="{00000000-0005-0000-0000-0000BF490000}"/>
    <cellStyle name="Standard 257 2 7 2 2 2 3 4 3" xfId="35198" xr:uid="{00000000-0005-0000-0000-0000C0490000}"/>
    <cellStyle name="Standard 257 2 7 2 2 2 3 5" xfId="15345" xr:uid="{00000000-0005-0000-0000-0000C1490000}"/>
    <cellStyle name="Standard 257 2 7 2 2 2 3 5 2" xfId="41817" xr:uid="{00000000-0005-0000-0000-0000C2490000}"/>
    <cellStyle name="Standard 257 2 7 2 2 2 3 6" xfId="27847" xr:uid="{00000000-0005-0000-0000-0000C3490000}"/>
    <cellStyle name="Standard 257 2 7 2 2 2 4" xfId="2109" xr:uid="{00000000-0005-0000-0000-0000C4490000}"/>
    <cellStyle name="Standard 257 2 7 2 2 2 4 2" xfId="3580" xr:uid="{00000000-0005-0000-0000-0000C5490000}"/>
    <cellStyle name="Standard 257 2 7 2 2 2 4 2 2" xfId="12402" xr:uid="{00000000-0005-0000-0000-0000C6490000}"/>
    <cellStyle name="Standard 257 2 7 2 2 2 4 2 2 2" xfId="25638" xr:uid="{00000000-0005-0000-0000-0000C7490000}"/>
    <cellStyle name="Standard 257 2 7 2 2 2 4 2 2 2 2" xfId="52110" xr:uid="{00000000-0005-0000-0000-0000C8490000}"/>
    <cellStyle name="Standard 257 2 7 2 2 2 4 2 2 3" xfId="38874" xr:uid="{00000000-0005-0000-0000-0000C9490000}"/>
    <cellStyle name="Standard 257 2 7 2 2 2 4 2 3" xfId="19021" xr:uid="{00000000-0005-0000-0000-0000CA490000}"/>
    <cellStyle name="Standard 257 2 7 2 2 2 4 2 3 2" xfId="45493" xr:uid="{00000000-0005-0000-0000-0000CB490000}"/>
    <cellStyle name="Standard 257 2 7 2 2 2 4 2 4" xfId="30052" xr:uid="{00000000-0005-0000-0000-0000CC490000}"/>
    <cellStyle name="Standard 257 2 7 2 2 2 4 3" xfId="6522" xr:uid="{00000000-0005-0000-0000-0000CD490000}"/>
    <cellStyle name="Standard 257 2 7 2 2 2 4 3 2" xfId="10932" xr:uid="{00000000-0005-0000-0000-0000CE490000}"/>
    <cellStyle name="Standard 257 2 7 2 2 2 4 3 2 2" xfId="24168" xr:uid="{00000000-0005-0000-0000-0000CF490000}"/>
    <cellStyle name="Standard 257 2 7 2 2 2 4 3 2 2 2" xfId="50640" xr:uid="{00000000-0005-0000-0000-0000D0490000}"/>
    <cellStyle name="Standard 257 2 7 2 2 2 4 3 2 3" xfId="37404" xr:uid="{00000000-0005-0000-0000-0000D1490000}"/>
    <cellStyle name="Standard 257 2 7 2 2 2 4 3 3" xfId="17551" xr:uid="{00000000-0005-0000-0000-0000D2490000}"/>
    <cellStyle name="Standard 257 2 7 2 2 2 4 3 3 2" xfId="44023" xr:uid="{00000000-0005-0000-0000-0000D3490000}"/>
    <cellStyle name="Standard 257 2 7 2 2 2 4 3 4" xfId="32994" xr:uid="{00000000-0005-0000-0000-0000D4490000}"/>
    <cellStyle name="Standard 257 2 7 2 2 2 4 4" xfId="7990" xr:uid="{00000000-0005-0000-0000-0000D5490000}"/>
    <cellStyle name="Standard 257 2 7 2 2 2 4 4 2" xfId="21226" xr:uid="{00000000-0005-0000-0000-0000D6490000}"/>
    <cellStyle name="Standard 257 2 7 2 2 2 4 4 2 2" xfId="47698" xr:uid="{00000000-0005-0000-0000-0000D7490000}"/>
    <cellStyle name="Standard 257 2 7 2 2 2 4 4 3" xfId="34462" xr:uid="{00000000-0005-0000-0000-0000D8490000}"/>
    <cellStyle name="Standard 257 2 7 2 2 2 4 5" xfId="14609" xr:uid="{00000000-0005-0000-0000-0000D9490000}"/>
    <cellStyle name="Standard 257 2 7 2 2 2 4 5 2" xfId="41081" xr:uid="{00000000-0005-0000-0000-0000DA490000}"/>
    <cellStyle name="Standard 257 2 7 2 2 2 4 6" xfId="28582" xr:uid="{00000000-0005-0000-0000-0000DB490000}"/>
    <cellStyle name="Standard 257 2 7 2 2 2 5" xfId="2846" xr:uid="{00000000-0005-0000-0000-0000DC490000}"/>
    <cellStyle name="Standard 257 2 7 2 2 2 5 2" xfId="11668" xr:uid="{00000000-0005-0000-0000-0000DD490000}"/>
    <cellStyle name="Standard 257 2 7 2 2 2 5 2 2" xfId="24904" xr:uid="{00000000-0005-0000-0000-0000DE490000}"/>
    <cellStyle name="Standard 257 2 7 2 2 2 5 2 2 2" xfId="51376" xr:uid="{00000000-0005-0000-0000-0000DF490000}"/>
    <cellStyle name="Standard 257 2 7 2 2 2 5 2 3" xfId="38140" xr:uid="{00000000-0005-0000-0000-0000E0490000}"/>
    <cellStyle name="Standard 257 2 7 2 2 2 5 3" xfId="18287" xr:uid="{00000000-0005-0000-0000-0000E1490000}"/>
    <cellStyle name="Standard 257 2 7 2 2 2 5 3 2" xfId="44759" xr:uid="{00000000-0005-0000-0000-0000E2490000}"/>
    <cellStyle name="Standard 257 2 7 2 2 2 5 4" xfId="29318" xr:uid="{00000000-0005-0000-0000-0000E3490000}"/>
    <cellStyle name="Standard 257 2 7 2 2 2 6" xfId="5051" xr:uid="{00000000-0005-0000-0000-0000E4490000}"/>
    <cellStyle name="Standard 257 2 7 2 2 2 6 2" xfId="9461" xr:uid="{00000000-0005-0000-0000-0000E5490000}"/>
    <cellStyle name="Standard 257 2 7 2 2 2 6 2 2" xfId="22697" xr:uid="{00000000-0005-0000-0000-0000E6490000}"/>
    <cellStyle name="Standard 257 2 7 2 2 2 6 2 2 2" xfId="49169" xr:uid="{00000000-0005-0000-0000-0000E7490000}"/>
    <cellStyle name="Standard 257 2 7 2 2 2 6 2 3" xfId="35933" xr:uid="{00000000-0005-0000-0000-0000E8490000}"/>
    <cellStyle name="Standard 257 2 7 2 2 2 6 3" xfId="16080" xr:uid="{00000000-0005-0000-0000-0000E9490000}"/>
    <cellStyle name="Standard 257 2 7 2 2 2 6 3 2" xfId="42552" xr:uid="{00000000-0005-0000-0000-0000EA490000}"/>
    <cellStyle name="Standard 257 2 7 2 2 2 6 4" xfId="31523" xr:uid="{00000000-0005-0000-0000-0000EB490000}"/>
    <cellStyle name="Standard 257 2 7 2 2 2 7" xfId="7256" xr:uid="{00000000-0005-0000-0000-0000EC490000}"/>
    <cellStyle name="Standard 257 2 7 2 2 2 7 2" xfId="20492" xr:uid="{00000000-0005-0000-0000-0000ED490000}"/>
    <cellStyle name="Standard 257 2 7 2 2 2 7 2 2" xfId="46964" xr:uid="{00000000-0005-0000-0000-0000EE490000}"/>
    <cellStyle name="Standard 257 2 7 2 2 2 7 3" xfId="33728" xr:uid="{00000000-0005-0000-0000-0000EF490000}"/>
    <cellStyle name="Standard 257 2 7 2 2 2 8" xfId="13875" xr:uid="{00000000-0005-0000-0000-0000F0490000}"/>
    <cellStyle name="Standard 257 2 7 2 2 2 8 2" xfId="40347" xr:uid="{00000000-0005-0000-0000-0000F1490000}"/>
    <cellStyle name="Standard 257 2 7 2 2 2 9" xfId="27111" xr:uid="{00000000-0005-0000-0000-0000F2490000}"/>
    <cellStyle name="Standard 257 2 7 2 2 3" xfId="818" xr:uid="{00000000-0005-0000-0000-0000F3490000}"/>
    <cellStyle name="Standard 257 2 7 2 2 3 2" xfId="1568" xr:uid="{00000000-0005-0000-0000-0000F4490000}"/>
    <cellStyle name="Standard 257 2 7 2 2 3 2 2" xfId="4511" xr:uid="{00000000-0005-0000-0000-0000F5490000}"/>
    <cellStyle name="Standard 257 2 7 2 2 3 2 2 2" xfId="13333" xr:uid="{00000000-0005-0000-0000-0000F6490000}"/>
    <cellStyle name="Standard 257 2 7 2 2 3 2 2 2 2" xfId="26569" xr:uid="{00000000-0005-0000-0000-0000F7490000}"/>
    <cellStyle name="Standard 257 2 7 2 2 3 2 2 2 2 2" xfId="53041" xr:uid="{00000000-0005-0000-0000-0000F8490000}"/>
    <cellStyle name="Standard 257 2 7 2 2 3 2 2 2 3" xfId="39805" xr:uid="{00000000-0005-0000-0000-0000F9490000}"/>
    <cellStyle name="Standard 257 2 7 2 2 3 2 2 3" xfId="19952" xr:uid="{00000000-0005-0000-0000-0000FA490000}"/>
    <cellStyle name="Standard 257 2 7 2 2 3 2 2 3 2" xfId="46424" xr:uid="{00000000-0005-0000-0000-0000FB490000}"/>
    <cellStyle name="Standard 257 2 7 2 2 3 2 2 4" xfId="30983" xr:uid="{00000000-0005-0000-0000-0000FC490000}"/>
    <cellStyle name="Standard 257 2 7 2 2 3 2 3" xfId="5982" xr:uid="{00000000-0005-0000-0000-0000FD490000}"/>
    <cellStyle name="Standard 257 2 7 2 2 3 2 3 2" xfId="10392" xr:uid="{00000000-0005-0000-0000-0000FE490000}"/>
    <cellStyle name="Standard 257 2 7 2 2 3 2 3 2 2" xfId="23628" xr:uid="{00000000-0005-0000-0000-0000FF490000}"/>
    <cellStyle name="Standard 257 2 7 2 2 3 2 3 2 2 2" xfId="50100" xr:uid="{00000000-0005-0000-0000-0000004A0000}"/>
    <cellStyle name="Standard 257 2 7 2 2 3 2 3 2 3" xfId="36864" xr:uid="{00000000-0005-0000-0000-0000014A0000}"/>
    <cellStyle name="Standard 257 2 7 2 2 3 2 3 3" xfId="17011" xr:uid="{00000000-0005-0000-0000-0000024A0000}"/>
    <cellStyle name="Standard 257 2 7 2 2 3 2 3 3 2" xfId="43483" xr:uid="{00000000-0005-0000-0000-0000034A0000}"/>
    <cellStyle name="Standard 257 2 7 2 2 3 2 3 4" xfId="32454" xr:uid="{00000000-0005-0000-0000-0000044A0000}"/>
    <cellStyle name="Standard 257 2 7 2 2 3 2 4" xfId="8921" xr:uid="{00000000-0005-0000-0000-0000054A0000}"/>
    <cellStyle name="Standard 257 2 7 2 2 3 2 4 2" xfId="22157" xr:uid="{00000000-0005-0000-0000-0000064A0000}"/>
    <cellStyle name="Standard 257 2 7 2 2 3 2 4 2 2" xfId="48629" xr:uid="{00000000-0005-0000-0000-0000074A0000}"/>
    <cellStyle name="Standard 257 2 7 2 2 3 2 4 3" xfId="35393" xr:uid="{00000000-0005-0000-0000-0000084A0000}"/>
    <cellStyle name="Standard 257 2 7 2 2 3 2 5" xfId="15540" xr:uid="{00000000-0005-0000-0000-0000094A0000}"/>
    <cellStyle name="Standard 257 2 7 2 2 3 2 5 2" xfId="42012" xr:uid="{00000000-0005-0000-0000-00000A4A0000}"/>
    <cellStyle name="Standard 257 2 7 2 2 3 2 6" xfId="28042" xr:uid="{00000000-0005-0000-0000-00000B4A0000}"/>
    <cellStyle name="Standard 257 2 7 2 2 3 3" xfId="2304" xr:uid="{00000000-0005-0000-0000-00000C4A0000}"/>
    <cellStyle name="Standard 257 2 7 2 2 3 3 2" xfId="3775" xr:uid="{00000000-0005-0000-0000-00000D4A0000}"/>
    <cellStyle name="Standard 257 2 7 2 2 3 3 2 2" xfId="12597" xr:uid="{00000000-0005-0000-0000-00000E4A0000}"/>
    <cellStyle name="Standard 257 2 7 2 2 3 3 2 2 2" xfId="25833" xr:uid="{00000000-0005-0000-0000-00000F4A0000}"/>
    <cellStyle name="Standard 257 2 7 2 2 3 3 2 2 2 2" xfId="52305" xr:uid="{00000000-0005-0000-0000-0000104A0000}"/>
    <cellStyle name="Standard 257 2 7 2 2 3 3 2 2 3" xfId="39069" xr:uid="{00000000-0005-0000-0000-0000114A0000}"/>
    <cellStyle name="Standard 257 2 7 2 2 3 3 2 3" xfId="19216" xr:uid="{00000000-0005-0000-0000-0000124A0000}"/>
    <cellStyle name="Standard 257 2 7 2 2 3 3 2 3 2" xfId="45688" xr:uid="{00000000-0005-0000-0000-0000134A0000}"/>
    <cellStyle name="Standard 257 2 7 2 2 3 3 2 4" xfId="30247" xr:uid="{00000000-0005-0000-0000-0000144A0000}"/>
    <cellStyle name="Standard 257 2 7 2 2 3 3 3" xfId="6717" xr:uid="{00000000-0005-0000-0000-0000154A0000}"/>
    <cellStyle name="Standard 257 2 7 2 2 3 3 3 2" xfId="11127" xr:uid="{00000000-0005-0000-0000-0000164A0000}"/>
    <cellStyle name="Standard 257 2 7 2 2 3 3 3 2 2" xfId="24363" xr:uid="{00000000-0005-0000-0000-0000174A0000}"/>
    <cellStyle name="Standard 257 2 7 2 2 3 3 3 2 2 2" xfId="50835" xr:uid="{00000000-0005-0000-0000-0000184A0000}"/>
    <cellStyle name="Standard 257 2 7 2 2 3 3 3 2 3" xfId="37599" xr:uid="{00000000-0005-0000-0000-0000194A0000}"/>
    <cellStyle name="Standard 257 2 7 2 2 3 3 3 3" xfId="17746" xr:uid="{00000000-0005-0000-0000-00001A4A0000}"/>
    <cellStyle name="Standard 257 2 7 2 2 3 3 3 3 2" xfId="44218" xr:uid="{00000000-0005-0000-0000-00001B4A0000}"/>
    <cellStyle name="Standard 257 2 7 2 2 3 3 3 4" xfId="33189" xr:uid="{00000000-0005-0000-0000-00001C4A0000}"/>
    <cellStyle name="Standard 257 2 7 2 2 3 3 4" xfId="8185" xr:uid="{00000000-0005-0000-0000-00001D4A0000}"/>
    <cellStyle name="Standard 257 2 7 2 2 3 3 4 2" xfId="21421" xr:uid="{00000000-0005-0000-0000-00001E4A0000}"/>
    <cellStyle name="Standard 257 2 7 2 2 3 3 4 2 2" xfId="47893" xr:uid="{00000000-0005-0000-0000-00001F4A0000}"/>
    <cellStyle name="Standard 257 2 7 2 2 3 3 4 3" xfId="34657" xr:uid="{00000000-0005-0000-0000-0000204A0000}"/>
    <cellStyle name="Standard 257 2 7 2 2 3 3 5" xfId="14804" xr:uid="{00000000-0005-0000-0000-0000214A0000}"/>
    <cellStyle name="Standard 257 2 7 2 2 3 3 5 2" xfId="41276" xr:uid="{00000000-0005-0000-0000-0000224A0000}"/>
    <cellStyle name="Standard 257 2 7 2 2 3 3 6" xfId="28777" xr:uid="{00000000-0005-0000-0000-0000234A0000}"/>
    <cellStyle name="Standard 257 2 7 2 2 3 4" xfId="3041" xr:uid="{00000000-0005-0000-0000-0000244A0000}"/>
    <cellStyle name="Standard 257 2 7 2 2 3 4 2" xfId="11863" xr:uid="{00000000-0005-0000-0000-0000254A0000}"/>
    <cellStyle name="Standard 257 2 7 2 2 3 4 2 2" xfId="25099" xr:uid="{00000000-0005-0000-0000-0000264A0000}"/>
    <cellStyle name="Standard 257 2 7 2 2 3 4 2 2 2" xfId="51571" xr:uid="{00000000-0005-0000-0000-0000274A0000}"/>
    <cellStyle name="Standard 257 2 7 2 2 3 4 2 3" xfId="38335" xr:uid="{00000000-0005-0000-0000-0000284A0000}"/>
    <cellStyle name="Standard 257 2 7 2 2 3 4 3" xfId="18482" xr:uid="{00000000-0005-0000-0000-0000294A0000}"/>
    <cellStyle name="Standard 257 2 7 2 2 3 4 3 2" xfId="44954" xr:uid="{00000000-0005-0000-0000-00002A4A0000}"/>
    <cellStyle name="Standard 257 2 7 2 2 3 4 4" xfId="29513" xr:uid="{00000000-0005-0000-0000-00002B4A0000}"/>
    <cellStyle name="Standard 257 2 7 2 2 3 5" xfId="5246" xr:uid="{00000000-0005-0000-0000-00002C4A0000}"/>
    <cellStyle name="Standard 257 2 7 2 2 3 5 2" xfId="9656" xr:uid="{00000000-0005-0000-0000-00002D4A0000}"/>
    <cellStyle name="Standard 257 2 7 2 2 3 5 2 2" xfId="22892" xr:uid="{00000000-0005-0000-0000-00002E4A0000}"/>
    <cellStyle name="Standard 257 2 7 2 2 3 5 2 2 2" xfId="49364" xr:uid="{00000000-0005-0000-0000-00002F4A0000}"/>
    <cellStyle name="Standard 257 2 7 2 2 3 5 2 3" xfId="36128" xr:uid="{00000000-0005-0000-0000-0000304A0000}"/>
    <cellStyle name="Standard 257 2 7 2 2 3 5 3" xfId="16275" xr:uid="{00000000-0005-0000-0000-0000314A0000}"/>
    <cellStyle name="Standard 257 2 7 2 2 3 5 3 2" xfId="42747" xr:uid="{00000000-0005-0000-0000-0000324A0000}"/>
    <cellStyle name="Standard 257 2 7 2 2 3 5 4" xfId="31718" xr:uid="{00000000-0005-0000-0000-0000334A0000}"/>
    <cellStyle name="Standard 257 2 7 2 2 3 6" xfId="7451" xr:uid="{00000000-0005-0000-0000-0000344A0000}"/>
    <cellStyle name="Standard 257 2 7 2 2 3 6 2" xfId="20687" xr:uid="{00000000-0005-0000-0000-0000354A0000}"/>
    <cellStyle name="Standard 257 2 7 2 2 3 6 2 2" xfId="47159" xr:uid="{00000000-0005-0000-0000-0000364A0000}"/>
    <cellStyle name="Standard 257 2 7 2 2 3 6 3" xfId="33923" xr:uid="{00000000-0005-0000-0000-0000374A0000}"/>
    <cellStyle name="Standard 257 2 7 2 2 3 7" xfId="14070" xr:uid="{00000000-0005-0000-0000-0000384A0000}"/>
    <cellStyle name="Standard 257 2 7 2 2 3 7 2" xfId="40542" xr:uid="{00000000-0005-0000-0000-0000394A0000}"/>
    <cellStyle name="Standard 257 2 7 2 2 3 8" xfId="27306" xr:uid="{00000000-0005-0000-0000-00003A4A0000}"/>
    <cellStyle name="Standard 257 2 7 2 2 4" xfId="1202" xr:uid="{00000000-0005-0000-0000-00003B4A0000}"/>
    <cellStyle name="Standard 257 2 7 2 2 4 2" xfId="4145" xr:uid="{00000000-0005-0000-0000-00003C4A0000}"/>
    <cellStyle name="Standard 257 2 7 2 2 4 2 2" xfId="12967" xr:uid="{00000000-0005-0000-0000-00003D4A0000}"/>
    <cellStyle name="Standard 257 2 7 2 2 4 2 2 2" xfId="26203" xr:uid="{00000000-0005-0000-0000-00003E4A0000}"/>
    <cellStyle name="Standard 257 2 7 2 2 4 2 2 2 2" xfId="52675" xr:uid="{00000000-0005-0000-0000-00003F4A0000}"/>
    <cellStyle name="Standard 257 2 7 2 2 4 2 2 3" xfId="39439" xr:uid="{00000000-0005-0000-0000-0000404A0000}"/>
    <cellStyle name="Standard 257 2 7 2 2 4 2 3" xfId="19586" xr:uid="{00000000-0005-0000-0000-0000414A0000}"/>
    <cellStyle name="Standard 257 2 7 2 2 4 2 3 2" xfId="46058" xr:uid="{00000000-0005-0000-0000-0000424A0000}"/>
    <cellStyle name="Standard 257 2 7 2 2 4 2 4" xfId="30617" xr:uid="{00000000-0005-0000-0000-0000434A0000}"/>
    <cellStyle name="Standard 257 2 7 2 2 4 3" xfId="5616" xr:uid="{00000000-0005-0000-0000-0000444A0000}"/>
    <cellStyle name="Standard 257 2 7 2 2 4 3 2" xfId="10026" xr:uid="{00000000-0005-0000-0000-0000454A0000}"/>
    <cellStyle name="Standard 257 2 7 2 2 4 3 2 2" xfId="23262" xr:uid="{00000000-0005-0000-0000-0000464A0000}"/>
    <cellStyle name="Standard 257 2 7 2 2 4 3 2 2 2" xfId="49734" xr:uid="{00000000-0005-0000-0000-0000474A0000}"/>
    <cellStyle name="Standard 257 2 7 2 2 4 3 2 3" xfId="36498" xr:uid="{00000000-0005-0000-0000-0000484A0000}"/>
    <cellStyle name="Standard 257 2 7 2 2 4 3 3" xfId="16645" xr:uid="{00000000-0005-0000-0000-0000494A0000}"/>
    <cellStyle name="Standard 257 2 7 2 2 4 3 3 2" xfId="43117" xr:uid="{00000000-0005-0000-0000-00004A4A0000}"/>
    <cellStyle name="Standard 257 2 7 2 2 4 3 4" xfId="32088" xr:uid="{00000000-0005-0000-0000-00004B4A0000}"/>
    <cellStyle name="Standard 257 2 7 2 2 4 4" xfId="8555" xr:uid="{00000000-0005-0000-0000-00004C4A0000}"/>
    <cellStyle name="Standard 257 2 7 2 2 4 4 2" xfId="21791" xr:uid="{00000000-0005-0000-0000-00004D4A0000}"/>
    <cellStyle name="Standard 257 2 7 2 2 4 4 2 2" xfId="48263" xr:uid="{00000000-0005-0000-0000-00004E4A0000}"/>
    <cellStyle name="Standard 257 2 7 2 2 4 4 3" xfId="35027" xr:uid="{00000000-0005-0000-0000-00004F4A0000}"/>
    <cellStyle name="Standard 257 2 7 2 2 4 5" xfId="15174" xr:uid="{00000000-0005-0000-0000-0000504A0000}"/>
    <cellStyle name="Standard 257 2 7 2 2 4 5 2" xfId="41646" xr:uid="{00000000-0005-0000-0000-0000514A0000}"/>
    <cellStyle name="Standard 257 2 7 2 2 4 6" xfId="27676" xr:uid="{00000000-0005-0000-0000-0000524A0000}"/>
    <cellStyle name="Standard 257 2 7 2 2 5" xfId="1938" xr:uid="{00000000-0005-0000-0000-0000534A0000}"/>
    <cellStyle name="Standard 257 2 7 2 2 5 2" xfId="3409" xr:uid="{00000000-0005-0000-0000-0000544A0000}"/>
    <cellStyle name="Standard 257 2 7 2 2 5 2 2" xfId="12231" xr:uid="{00000000-0005-0000-0000-0000554A0000}"/>
    <cellStyle name="Standard 257 2 7 2 2 5 2 2 2" xfId="25467" xr:uid="{00000000-0005-0000-0000-0000564A0000}"/>
    <cellStyle name="Standard 257 2 7 2 2 5 2 2 2 2" xfId="51939" xr:uid="{00000000-0005-0000-0000-0000574A0000}"/>
    <cellStyle name="Standard 257 2 7 2 2 5 2 2 3" xfId="38703" xr:uid="{00000000-0005-0000-0000-0000584A0000}"/>
    <cellStyle name="Standard 257 2 7 2 2 5 2 3" xfId="18850" xr:uid="{00000000-0005-0000-0000-0000594A0000}"/>
    <cellStyle name="Standard 257 2 7 2 2 5 2 3 2" xfId="45322" xr:uid="{00000000-0005-0000-0000-00005A4A0000}"/>
    <cellStyle name="Standard 257 2 7 2 2 5 2 4" xfId="29881" xr:uid="{00000000-0005-0000-0000-00005B4A0000}"/>
    <cellStyle name="Standard 257 2 7 2 2 5 3" xfId="6351" xr:uid="{00000000-0005-0000-0000-00005C4A0000}"/>
    <cellStyle name="Standard 257 2 7 2 2 5 3 2" xfId="10761" xr:uid="{00000000-0005-0000-0000-00005D4A0000}"/>
    <cellStyle name="Standard 257 2 7 2 2 5 3 2 2" xfId="23997" xr:uid="{00000000-0005-0000-0000-00005E4A0000}"/>
    <cellStyle name="Standard 257 2 7 2 2 5 3 2 2 2" xfId="50469" xr:uid="{00000000-0005-0000-0000-00005F4A0000}"/>
    <cellStyle name="Standard 257 2 7 2 2 5 3 2 3" xfId="37233" xr:uid="{00000000-0005-0000-0000-0000604A0000}"/>
    <cellStyle name="Standard 257 2 7 2 2 5 3 3" xfId="17380" xr:uid="{00000000-0005-0000-0000-0000614A0000}"/>
    <cellStyle name="Standard 257 2 7 2 2 5 3 3 2" xfId="43852" xr:uid="{00000000-0005-0000-0000-0000624A0000}"/>
    <cellStyle name="Standard 257 2 7 2 2 5 3 4" xfId="32823" xr:uid="{00000000-0005-0000-0000-0000634A0000}"/>
    <cellStyle name="Standard 257 2 7 2 2 5 4" xfId="7819" xr:uid="{00000000-0005-0000-0000-0000644A0000}"/>
    <cellStyle name="Standard 257 2 7 2 2 5 4 2" xfId="21055" xr:uid="{00000000-0005-0000-0000-0000654A0000}"/>
    <cellStyle name="Standard 257 2 7 2 2 5 4 2 2" xfId="47527" xr:uid="{00000000-0005-0000-0000-0000664A0000}"/>
    <cellStyle name="Standard 257 2 7 2 2 5 4 3" xfId="34291" xr:uid="{00000000-0005-0000-0000-0000674A0000}"/>
    <cellStyle name="Standard 257 2 7 2 2 5 5" xfId="14438" xr:uid="{00000000-0005-0000-0000-0000684A0000}"/>
    <cellStyle name="Standard 257 2 7 2 2 5 5 2" xfId="40910" xr:uid="{00000000-0005-0000-0000-0000694A0000}"/>
    <cellStyle name="Standard 257 2 7 2 2 5 6" xfId="28411" xr:uid="{00000000-0005-0000-0000-00006A4A0000}"/>
    <cellStyle name="Standard 257 2 7 2 2 6" xfId="2675" xr:uid="{00000000-0005-0000-0000-00006B4A0000}"/>
    <cellStyle name="Standard 257 2 7 2 2 6 2" xfId="11497" xr:uid="{00000000-0005-0000-0000-00006C4A0000}"/>
    <cellStyle name="Standard 257 2 7 2 2 6 2 2" xfId="24733" xr:uid="{00000000-0005-0000-0000-00006D4A0000}"/>
    <cellStyle name="Standard 257 2 7 2 2 6 2 2 2" xfId="51205" xr:uid="{00000000-0005-0000-0000-00006E4A0000}"/>
    <cellStyle name="Standard 257 2 7 2 2 6 2 3" xfId="37969" xr:uid="{00000000-0005-0000-0000-00006F4A0000}"/>
    <cellStyle name="Standard 257 2 7 2 2 6 3" xfId="18116" xr:uid="{00000000-0005-0000-0000-0000704A0000}"/>
    <cellStyle name="Standard 257 2 7 2 2 6 3 2" xfId="44588" xr:uid="{00000000-0005-0000-0000-0000714A0000}"/>
    <cellStyle name="Standard 257 2 7 2 2 6 4" xfId="29147" xr:uid="{00000000-0005-0000-0000-0000724A0000}"/>
    <cellStyle name="Standard 257 2 7 2 2 7" xfId="4880" xr:uid="{00000000-0005-0000-0000-0000734A0000}"/>
    <cellStyle name="Standard 257 2 7 2 2 7 2" xfId="9290" xr:uid="{00000000-0005-0000-0000-0000744A0000}"/>
    <cellStyle name="Standard 257 2 7 2 2 7 2 2" xfId="22526" xr:uid="{00000000-0005-0000-0000-0000754A0000}"/>
    <cellStyle name="Standard 257 2 7 2 2 7 2 2 2" xfId="48998" xr:uid="{00000000-0005-0000-0000-0000764A0000}"/>
    <cellStyle name="Standard 257 2 7 2 2 7 2 3" xfId="35762" xr:uid="{00000000-0005-0000-0000-0000774A0000}"/>
    <cellStyle name="Standard 257 2 7 2 2 7 3" xfId="15909" xr:uid="{00000000-0005-0000-0000-0000784A0000}"/>
    <cellStyle name="Standard 257 2 7 2 2 7 3 2" xfId="42381" xr:uid="{00000000-0005-0000-0000-0000794A0000}"/>
    <cellStyle name="Standard 257 2 7 2 2 7 4" xfId="31352" xr:uid="{00000000-0005-0000-0000-00007A4A0000}"/>
    <cellStyle name="Standard 257 2 7 2 2 8" xfId="7085" xr:uid="{00000000-0005-0000-0000-00007B4A0000}"/>
    <cellStyle name="Standard 257 2 7 2 2 8 2" xfId="20321" xr:uid="{00000000-0005-0000-0000-00007C4A0000}"/>
    <cellStyle name="Standard 257 2 7 2 2 8 2 2" xfId="46793" xr:uid="{00000000-0005-0000-0000-00007D4A0000}"/>
    <cellStyle name="Standard 257 2 7 2 2 8 3" xfId="33557" xr:uid="{00000000-0005-0000-0000-00007E4A0000}"/>
    <cellStyle name="Standard 257 2 7 2 2 9" xfId="13704" xr:uid="{00000000-0005-0000-0000-00007F4A0000}"/>
    <cellStyle name="Standard 257 2 7 2 2 9 2" xfId="40176" xr:uid="{00000000-0005-0000-0000-0000804A0000}"/>
    <cellStyle name="Standard 257 2 7 2 3" xfId="520" xr:uid="{00000000-0005-0000-0000-0000814A0000}"/>
    <cellStyle name="Standard 257 2 7 2 3 2" xfId="909" xr:uid="{00000000-0005-0000-0000-0000824A0000}"/>
    <cellStyle name="Standard 257 2 7 2 3 2 2" xfId="1658" xr:uid="{00000000-0005-0000-0000-0000834A0000}"/>
    <cellStyle name="Standard 257 2 7 2 3 2 2 2" xfId="4601" xr:uid="{00000000-0005-0000-0000-0000844A0000}"/>
    <cellStyle name="Standard 257 2 7 2 3 2 2 2 2" xfId="13423" xr:uid="{00000000-0005-0000-0000-0000854A0000}"/>
    <cellStyle name="Standard 257 2 7 2 3 2 2 2 2 2" xfId="26659" xr:uid="{00000000-0005-0000-0000-0000864A0000}"/>
    <cellStyle name="Standard 257 2 7 2 3 2 2 2 2 2 2" xfId="53131" xr:uid="{00000000-0005-0000-0000-0000874A0000}"/>
    <cellStyle name="Standard 257 2 7 2 3 2 2 2 2 3" xfId="39895" xr:uid="{00000000-0005-0000-0000-0000884A0000}"/>
    <cellStyle name="Standard 257 2 7 2 3 2 2 2 3" xfId="20042" xr:uid="{00000000-0005-0000-0000-0000894A0000}"/>
    <cellStyle name="Standard 257 2 7 2 3 2 2 2 3 2" xfId="46514" xr:uid="{00000000-0005-0000-0000-00008A4A0000}"/>
    <cellStyle name="Standard 257 2 7 2 3 2 2 2 4" xfId="31073" xr:uid="{00000000-0005-0000-0000-00008B4A0000}"/>
    <cellStyle name="Standard 257 2 7 2 3 2 2 3" xfId="6072" xr:uid="{00000000-0005-0000-0000-00008C4A0000}"/>
    <cellStyle name="Standard 257 2 7 2 3 2 2 3 2" xfId="10482" xr:uid="{00000000-0005-0000-0000-00008D4A0000}"/>
    <cellStyle name="Standard 257 2 7 2 3 2 2 3 2 2" xfId="23718" xr:uid="{00000000-0005-0000-0000-00008E4A0000}"/>
    <cellStyle name="Standard 257 2 7 2 3 2 2 3 2 2 2" xfId="50190" xr:uid="{00000000-0005-0000-0000-00008F4A0000}"/>
    <cellStyle name="Standard 257 2 7 2 3 2 2 3 2 3" xfId="36954" xr:uid="{00000000-0005-0000-0000-0000904A0000}"/>
    <cellStyle name="Standard 257 2 7 2 3 2 2 3 3" xfId="17101" xr:uid="{00000000-0005-0000-0000-0000914A0000}"/>
    <cellStyle name="Standard 257 2 7 2 3 2 2 3 3 2" xfId="43573" xr:uid="{00000000-0005-0000-0000-0000924A0000}"/>
    <cellStyle name="Standard 257 2 7 2 3 2 2 3 4" xfId="32544" xr:uid="{00000000-0005-0000-0000-0000934A0000}"/>
    <cellStyle name="Standard 257 2 7 2 3 2 2 4" xfId="9011" xr:uid="{00000000-0005-0000-0000-0000944A0000}"/>
    <cellStyle name="Standard 257 2 7 2 3 2 2 4 2" xfId="22247" xr:uid="{00000000-0005-0000-0000-0000954A0000}"/>
    <cellStyle name="Standard 257 2 7 2 3 2 2 4 2 2" xfId="48719" xr:uid="{00000000-0005-0000-0000-0000964A0000}"/>
    <cellStyle name="Standard 257 2 7 2 3 2 2 4 3" xfId="35483" xr:uid="{00000000-0005-0000-0000-0000974A0000}"/>
    <cellStyle name="Standard 257 2 7 2 3 2 2 5" xfId="15630" xr:uid="{00000000-0005-0000-0000-0000984A0000}"/>
    <cellStyle name="Standard 257 2 7 2 3 2 2 5 2" xfId="42102" xr:uid="{00000000-0005-0000-0000-0000994A0000}"/>
    <cellStyle name="Standard 257 2 7 2 3 2 2 6" xfId="28132" xr:uid="{00000000-0005-0000-0000-00009A4A0000}"/>
    <cellStyle name="Standard 257 2 7 2 3 2 3" xfId="2394" xr:uid="{00000000-0005-0000-0000-00009B4A0000}"/>
    <cellStyle name="Standard 257 2 7 2 3 2 3 2" xfId="3865" xr:uid="{00000000-0005-0000-0000-00009C4A0000}"/>
    <cellStyle name="Standard 257 2 7 2 3 2 3 2 2" xfId="12687" xr:uid="{00000000-0005-0000-0000-00009D4A0000}"/>
    <cellStyle name="Standard 257 2 7 2 3 2 3 2 2 2" xfId="25923" xr:uid="{00000000-0005-0000-0000-00009E4A0000}"/>
    <cellStyle name="Standard 257 2 7 2 3 2 3 2 2 2 2" xfId="52395" xr:uid="{00000000-0005-0000-0000-00009F4A0000}"/>
    <cellStyle name="Standard 257 2 7 2 3 2 3 2 2 3" xfId="39159" xr:uid="{00000000-0005-0000-0000-0000A04A0000}"/>
    <cellStyle name="Standard 257 2 7 2 3 2 3 2 3" xfId="19306" xr:uid="{00000000-0005-0000-0000-0000A14A0000}"/>
    <cellStyle name="Standard 257 2 7 2 3 2 3 2 3 2" xfId="45778" xr:uid="{00000000-0005-0000-0000-0000A24A0000}"/>
    <cellStyle name="Standard 257 2 7 2 3 2 3 2 4" xfId="30337" xr:uid="{00000000-0005-0000-0000-0000A34A0000}"/>
    <cellStyle name="Standard 257 2 7 2 3 2 3 3" xfId="6807" xr:uid="{00000000-0005-0000-0000-0000A44A0000}"/>
    <cellStyle name="Standard 257 2 7 2 3 2 3 3 2" xfId="11217" xr:uid="{00000000-0005-0000-0000-0000A54A0000}"/>
    <cellStyle name="Standard 257 2 7 2 3 2 3 3 2 2" xfId="24453" xr:uid="{00000000-0005-0000-0000-0000A64A0000}"/>
    <cellStyle name="Standard 257 2 7 2 3 2 3 3 2 2 2" xfId="50925" xr:uid="{00000000-0005-0000-0000-0000A74A0000}"/>
    <cellStyle name="Standard 257 2 7 2 3 2 3 3 2 3" xfId="37689" xr:uid="{00000000-0005-0000-0000-0000A84A0000}"/>
    <cellStyle name="Standard 257 2 7 2 3 2 3 3 3" xfId="17836" xr:uid="{00000000-0005-0000-0000-0000A94A0000}"/>
    <cellStyle name="Standard 257 2 7 2 3 2 3 3 3 2" xfId="44308" xr:uid="{00000000-0005-0000-0000-0000AA4A0000}"/>
    <cellStyle name="Standard 257 2 7 2 3 2 3 3 4" xfId="33279" xr:uid="{00000000-0005-0000-0000-0000AB4A0000}"/>
    <cellStyle name="Standard 257 2 7 2 3 2 3 4" xfId="8275" xr:uid="{00000000-0005-0000-0000-0000AC4A0000}"/>
    <cellStyle name="Standard 257 2 7 2 3 2 3 4 2" xfId="21511" xr:uid="{00000000-0005-0000-0000-0000AD4A0000}"/>
    <cellStyle name="Standard 257 2 7 2 3 2 3 4 2 2" xfId="47983" xr:uid="{00000000-0005-0000-0000-0000AE4A0000}"/>
    <cellStyle name="Standard 257 2 7 2 3 2 3 4 3" xfId="34747" xr:uid="{00000000-0005-0000-0000-0000AF4A0000}"/>
    <cellStyle name="Standard 257 2 7 2 3 2 3 5" xfId="14894" xr:uid="{00000000-0005-0000-0000-0000B04A0000}"/>
    <cellStyle name="Standard 257 2 7 2 3 2 3 5 2" xfId="41366" xr:uid="{00000000-0005-0000-0000-0000B14A0000}"/>
    <cellStyle name="Standard 257 2 7 2 3 2 3 6" xfId="28867" xr:uid="{00000000-0005-0000-0000-0000B24A0000}"/>
    <cellStyle name="Standard 257 2 7 2 3 2 4" xfId="3131" xr:uid="{00000000-0005-0000-0000-0000B34A0000}"/>
    <cellStyle name="Standard 257 2 7 2 3 2 4 2" xfId="11953" xr:uid="{00000000-0005-0000-0000-0000B44A0000}"/>
    <cellStyle name="Standard 257 2 7 2 3 2 4 2 2" xfId="25189" xr:uid="{00000000-0005-0000-0000-0000B54A0000}"/>
    <cellStyle name="Standard 257 2 7 2 3 2 4 2 2 2" xfId="51661" xr:uid="{00000000-0005-0000-0000-0000B64A0000}"/>
    <cellStyle name="Standard 257 2 7 2 3 2 4 2 3" xfId="38425" xr:uid="{00000000-0005-0000-0000-0000B74A0000}"/>
    <cellStyle name="Standard 257 2 7 2 3 2 4 3" xfId="18572" xr:uid="{00000000-0005-0000-0000-0000B84A0000}"/>
    <cellStyle name="Standard 257 2 7 2 3 2 4 3 2" xfId="45044" xr:uid="{00000000-0005-0000-0000-0000B94A0000}"/>
    <cellStyle name="Standard 257 2 7 2 3 2 4 4" xfId="29603" xr:uid="{00000000-0005-0000-0000-0000BA4A0000}"/>
    <cellStyle name="Standard 257 2 7 2 3 2 5" xfId="5336" xr:uid="{00000000-0005-0000-0000-0000BB4A0000}"/>
    <cellStyle name="Standard 257 2 7 2 3 2 5 2" xfId="9746" xr:uid="{00000000-0005-0000-0000-0000BC4A0000}"/>
    <cellStyle name="Standard 257 2 7 2 3 2 5 2 2" xfId="22982" xr:uid="{00000000-0005-0000-0000-0000BD4A0000}"/>
    <cellStyle name="Standard 257 2 7 2 3 2 5 2 2 2" xfId="49454" xr:uid="{00000000-0005-0000-0000-0000BE4A0000}"/>
    <cellStyle name="Standard 257 2 7 2 3 2 5 2 3" xfId="36218" xr:uid="{00000000-0005-0000-0000-0000BF4A0000}"/>
    <cellStyle name="Standard 257 2 7 2 3 2 5 3" xfId="16365" xr:uid="{00000000-0005-0000-0000-0000C04A0000}"/>
    <cellStyle name="Standard 257 2 7 2 3 2 5 3 2" xfId="42837" xr:uid="{00000000-0005-0000-0000-0000C14A0000}"/>
    <cellStyle name="Standard 257 2 7 2 3 2 5 4" xfId="31808" xr:uid="{00000000-0005-0000-0000-0000C24A0000}"/>
    <cellStyle name="Standard 257 2 7 2 3 2 6" xfId="7541" xr:uid="{00000000-0005-0000-0000-0000C34A0000}"/>
    <cellStyle name="Standard 257 2 7 2 3 2 6 2" xfId="20777" xr:uid="{00000000-0005-0000-0000-0000C44A0000}"/>
    <cellStyle name="Standard 257 2 7 2 3 2 6 2 2" xfId="47249" xr:uid="{00000000-0005-0000-0000-0000C54A0000}"/>
    <cellStyle name="Standard 257 2 7 2 3 2 6 3" xfId="34013" xr:uid="{00000000-0005-0000-0000-0000C64A0000}"/>
    <cellStyle name="Standard 257 2 7 2 3 2 7" xfId="14160" xr:uid="{00000000-0005-0000-0000-0000C74A0000}"/>
    <cellStyle name="Standard 257 2 7 2 3 2 7 2" xfId="40632" xr:uid="{00000000-0005-0000-0000-0000C84A0000}"/>
    <cellStyle name="Standard 257 2 7 2 3 2 8" xfId="27396" xr:uid="{00000000-0005-0000-0000-0000C94A0000}"/>
    <cellStyle name="Standard 257 2 7 2 3 3" xfId="1292" xr:uid="{00000000-0005-0000-0000-0000CA4A0000}"/>
    <cellStyle name="Standard 257 2 7 2 3 3 2" xfId="4235" xr:uid="{00000000-0005-0000-0000-0000CB4A0000}"/>
    <cellStyle name="Standard 257 2 7 2 3 3 2 2" xfId="13057" xr:uid="{00000000-0005-0000-0000-0000CC4A0000}"/>
    <cellStyle name="Standard 257 2 7 2 3 3 2 2 2" xfId="26293" xr:uid="{00000000-0005-0000-0000-0000CD4A0000}"/>
    <cellStyle name="Standard 257 2 7 2 3 3 2 2 2 2" xfId="52765" xr:uid="{00000000-0005-0000-0000-0000CE4A0000}"/>
    <cellStyle name="Standard 257 2 7 2 3 3 2 2 3" xfId="39529" xr:uid="{00000000-0005-0000-0000-0000CF4A0000}"/>
    <cellStyle name="Standard 257 2 7 2 3 3 2 3" xfId="19676" xr:uid="{00000000-0005-0000-0000-0000D04A0000}"/>
    <cellStyle name="Standard 257 2 7 2 3 3 2 3 2" xfId="46148" xr:uid="{00000000-0005-0000-0000-0000D14A0000}"/>
    <cellStyle name="Standard 257 2 7 2 3 3 2 4" xfId="30707" xr:uid="{00000000-0005-0000-0000-0000D24A0000}"/>
    <cellStyle name="Standard 257 2 7 2 3 3 3" xfId="5706" xr:uid="{00000000-0005-0000-0000-0000D34A0000}"/>
    <cellStyle name="Standard 257 2 7 2 3 3 3 2" xfId="10116" xr:uid="{00000000-0005-0000-0000-0000D44A0000}"/>
    <cellStyle name="Standard 257 2 7 2 3 3 3 2 2" xfId="23352" xr:uid="{00000000-0005-0000-0000-0000D54A0000}"/>
    <cellStyle name="Standard 257 2 7 2 3 3 3 2 2 2" xfId="49824" xr:uid="{00000000-0005-0000-0000-0000D64A0000}"/>
    <cellStyle name="Standard 257 2 7 2 3 3 3 2 3" xfId="36588" xr:uid="{00000000-0005-0000-0000-0000D74A0000}"/>
    <cellStyle name="Standard 257 2 7 2 3 3 3 3" xfId="16735" xr:uid="{00000000-0005-0000-0000-0000D84A0000}"/>
    <cellStyle name="Standard 257 2 7 2 3 3 3 3 2" xfId="43207" xr:uid="{00000000-0005-0000-0000-0000D94A0000}"/>
    <cellStyle name="Standard 257 2 7 2 3 3 3 4" xfId="32178" xr:uid="{00000000-0005-0000-0000-0000DA4A0000}"/>
    <cellStyle name="Standard 257 2 7 2 3 3 4" xfId="8645" xr:uid="{00000000-0005-0000-0000-0000DB4A0000}"/>
    <cellStyle name="Standard 257 2 7 2 3 3 4 2" xfId="21881" xr:uid="{00000000-0005-0000-0000-0000DC4A0000}"/>
    <cellStyle name="Standard 257 2 7 2 3 3 4 2 2" xfId="48353" xr:uid="{00000000-0005-0000-0000-0000DD4A0000}"/>
    <cellStyle name="Standard 257 2 7 2 3 3 4 3" xfId="35117" xr:uid="{00000000-0005-0000-0000-0000DE4A0000}"/>
    <cellStyle name="Standard 257 2 7 2 3 3 5" xfId="15264" xr:uid="{00000000-0005-0000-0000-0000DF4A0000}"/>
    <cellStyle name="Standard 257 2 7 2 3 3 5 2" xfId="41736" xr:uid="{00000000-0005-0000-0000-0000E04A0000}"/>
    <cellStyle name="Standard 257 2 7 2 3 3 6" xfId="27766" xr:uid="{00000000-0005-0000-0000-0000E14A0000}"/>
    <cellStyle name="Standard 257 2 7 2 3 4" xfId="2028" xr:uid="{00000000-0005-0000-0000-0000E24A0000}"/>
    <cellStyle name="Standard 257 2 7 2 3 4 2" xfId="3499" xr:uid="{00000000-0005-0000-0000-0000E34A0000}"/>
    <cellStyle name="Standard 257 2 7 2 3 4 2 2" xfId="12321" xr:uid="{00000000-0005-0000-0000-0000E44A0000}"/>
    <cellStyle name="Standard 257 2 7 2 3 4 2 2 2" xfId="25557" xr:uid="{00000000-0005-0000-0000-0000E54A0000}"/>
    <cellStyle name="Standard 257 2 7 2 3 4 2 2 2 2" xfId="52029" xr:uid="{00000000-0005-0000-0000-0000E64A0000}"/>
    <cellStyle name="Standard 257 2 7 2 3 4 2 2 3" xfId="38793" xr:uid="{00000000-0005-0000-0000-0000E74A0000}"/>
    <cellStyle name="Standard 257 2 7 2 3 4 2 3" xfId="18940" xr:uid="{00000000-0005-0000-0000-0000E84A0000}"/>
    <cellStyle name="Standard 257 2 7 2 3 4 2 3 2" xfId="45412" xr:uid="{00000000-0005-0000-0000-0000E94A0000}"/>
    <cellStyle name="Standard 257 2 7 2 3 4 2 4" xfId="29971" xr:uid="{00000000-0005-0000-0000-0000EA4A0000}"/>
    <cellStyle name="Standard 257 2 7 2 3 4 3" xfId="6441" xr:uid="{00000000-0005-0000-0000-0000EB4A0000}"/>
    <cellStyle name="Standard 257 2 7 2 3 4 3 2" xfId="10851" xr:uid="{00000000-0005-0000-0000-0000EC4A0000}"/>
    <cellStyle name="Standard 257 2 7 2 3 4 3 2 2" xfId="24087" xr:uid="{00000000-0005-0000-0000-0000ED4A0000}"/>
    <cellStyle name="Standard 257 2 7 2 3 4 3 2 2 2" xfId="50559" xr:uid="{00000000-0005-0000-0000-0000EE4A0000}"/>
    <cellStyle name="Standard 257 2 7 2 3 4 3 2 3" xfId="37323" xr:uid="{00000000-0005-0000-0000-0000EF4A0000}"/>
    <cellStyle name="Standard 257 2 7 2 3 4 3 3" xfId="17470" xr:uid="{00000000-0005-0000-0000-0000F04A0000}"/>
    <cellStyle name="Standard 257 2 7 2 3 4 3 3 2" xfId="43942" xr:uid="{00000000-0005-0000-0000-0000F14A0000}"/>
    <cellStyle name="Standard 257 2 7 2 3 4 3 4" xfId="32913" xr:uid="{00000000-0005-0000-0000-0000F24A0000}"/>
    <cellStyle name="Standard 257 2 7 2 3 4 4" xfId="7909" xr:uid="{00000000-0005-0000-0000-0000F34A0000}"/>
    <cellStyle name="Standard 257 2 7 2 3 4 4 2" xfId="21145" xr:uid="{00000000-0005-0000-0000-0000F44A0000}"/>
    <cellStyle name="Standard 257 2 7 2 3 4 4 2 2" xfId="47617" xr:uid="{00000000-0005-0000-0000-0000F54A0000}"/>
    <cellStyle name="Standard 257 2 7 2 3 4 4 3" xfId="34381" xr:uid="{00000000-0005-0000-0000-0000F64A0000}"/>
    <cellStyle name="Standard 257 2 7 2 3 4 5" xfId="14528" xr:uid="{00000000-0005-0000-0000-0000F74A0000}"/>
    <cellStyle name="Standard 257 2 7 2 3 4 5 2" xfId="41000" xr:uid="{00000000-0005-0000-0000-0000F84A0000}"/>
    <cellStyle name="Standard 257 2 7 2 3 4 6" xfId="28501" xr:uid="{00000000-0005-0000-0000-0000F94A0000}"/>
    <cellStyle name="Standard 257 2 7 2 3 5" xfId="2765" xr:uid="{00000000-0005-0000-0000-0000FA4A0000}"/>
    <cellStyle name="Standard 257 2 7 2 3 5 2" xfId="11587" xr:uid="{00000000-0005-0000-0000-0000FB4A0000}"/>
    <cellStyle name="Standard 257 2 7 2 3 5 2 2" xfId="24823" xr:uid="{00000000-0005-0000-0000-0000FC4A0000}"/>
    <cellStyle name="Standard 257 2 7 2 3 5 2 2 2" xfId="51295" xr:uid="{00000000-0005-0000-0000-0000FD4A0000}"/>
    <cellStyle name="Standard 257 2 7 2 3 5 2 3" xfId="38059" xr:uid="{00000000-0005-0000-0000-0000FE4A0000}"/>
    <cellStyle name="Standard 257 2 7 2 3 5 3" xfId="18206" xr:uid="{00000000-0005-0000-0000-0000FF4A0000}"/>
    <cellStyle name="Standard 257 2 7 2 3 5 3 2" xfId="44678" xr:uid="{00000000-0005-0000-0000-0000004B0000}"/>
    <cellStyle name="Standard 257 2 7 2 3 5 4" xfId="29237" xr:uid="{00000000-0005-0000-0000-0000014B0000}"/>
    <cellStyle name="Standard 257 2 7 2 3 6" xfId="4970" xr:uid="{00000000-0005-0000-0000-0000024B0000}"/>
    <cellStyle name="Standard 257 2 7 2 3 6 2" xfId="9380" xr:uid="{00000000-0005-0000-0000-0000034B0000}"/>
    <cellStyle name="Standard 257 2 7 2 3 6 2 2" xfId="22616" xr:uid="{00000000-0005-0000-0000-0000044B0000}"/>
    <cellStyle name="Standard 257 2 7 2 3 6 2 2 2" xfId="49088" xr:uid="{00000000-0005-0000-0000-0000054B0000}"/>
    <cellStyle name="Standard 257 2 7 2 3 6 2 3" xfId="35852" xr:uid="{00000000-0005-0000-0000-0000064B0000}"/>
    <cellStyle name="Standard 257 2 7 2 3 6 3" xfId="15999" xr:uid="{00000000-0005-0000-0000-0000074B0000}"/>
    <cellStyle name="Standard 257 2 7 2 3 6 3 2" xfId="42471" xr:uid="{00000000-0005-0000-0000-0000084B0000}"/>
    <cellStyle name="Standard 257 2 7 2 3 6 4" xfId="31442" xr:uid="{00000000-0005-0000-0000-0000094B0000}"/>
    <cellStyle name="Standard 257 2 7 2 3 7" xfId="7175" xr:uid="{00000000-0005-0000-0000-00000A4B0000}"/>
    <cellStyle name="Standard 257 2 7 2 3 7 2" xfId="20411" xr:uid="{00000000-0005-0000-0000-00000B4B0000}"/>
    <cellStyle name="Standard 257 2 7 2 3 7 2 2" xfId="46883" xr:uid="{00000000-0005-0000-0000-00000C4B0000}"/>
    <cellStyle name="Standard 257 2 7 2 3 7 3" xfId="33647" xr:uid="{00000000-0005-0000-0000-00000D4B0000}"/>
    <cellStyle name="Standard 257 2 7 2 3 8" xfId="13794" xr:uid="{00000000-0005-0000-0000-00000E4B0000}"/>
    <cellStyle name="Standard 257 2 7 2 3 8 2" xfId="40266" xr:uid="{00000000-0005-0000-0000-00000F4B0000}"/>
    <cellStyle name="Standard 257 2 7 2 3 9" xfId="27030" xr:uid="{00000000-0005-0000-0000-0000104B0000}"/>
    <cellStyle name="Standard 257 2 7 2 4" xfId="737" xr:uid="{00000000-0005-0000-0000-0000114B0000}"/>
    <cellStyle name="Standard 257 2 7 2 4 2" xfId="1487" xr:uid="{00000000-0005-0000-0000-0000124B0000}"/>
    <cellStyle name="Standard 257 2 7 2 4 2 2" xfId="4430" xr:uid="{00000000-0005-0000-0000-0000134B0000}"/>
    <cellStyle name="Standard 257 2 7 2 4 2 2 2" xfId="13252" xr:uid="{00000000-0005-0000-0000-0000144B0000}"/>
    <cellStyle name="Standard 257 2 7 2 4 2 2 2 2" xfId="26488" xr:uid="{00000000-0005-0000-0000-0000154B0000}"/>
    <cellStyle name="Standard 257 2 7 2 4 2 2 2 2 2" xfId="52960" xr:uid="{00000000-0005-0000-0000-0000164B0000}"/>
    <cellStyle name="Standard 257 2 7 2 4 2 2 2 3" xfId="39724" xr:uid="{00000000-0005-0000-0000-0000174B0000}"/>
    <cellStyle name="Standard 257 2 7 2 4 2 2 3" xfId="19871" xr:uid="{00000000-0005-0000-0000-0000184B0000}"/>
    <cellStyle name="Standard 257 2 7 2 4 2 2 3 2" xfId="46343" xr:uid="{00000000-0005-0000-0000-0000194B0000}"/>
    <cellStyle name="Standard 257 2 7 2 4 2 2 4" xfId="30902" xr:uid="{00000000-0005-0000-0000-00001A4B0000}"/>
    <cellStyle name="Standard 257 2 7 2 4 2 3" xfId="5901" xr:uid="{00000000-0005-0000-0000-00001B4B0000}"/>
    <cellStyle name="Standard 257 2 7 2 4 2 3 2" xfId="10311" xr:uid="{00000000-0005-0000-0000-00001C4B0000}"/>
    <cellStyle name="Standard 257 2 7 2 4 2 3 2 2" xfId="23547" xr:uid="{00000000-0005-0000-0000-00001D4B0000}"/>
    <cellStyle name="Standard 257 2 7 2 4 2 3 2 2 2" xfId="50019" xr:uid="{00000000-0005-0000-0000-00001E4B0000}"/>
    <cellStyle name="Standard 257 2 7 2 4 2 3 2 3" xfId="36783" xr:uid="{00000000-0005-0000-0000-00001F4B0000}"/>
    <cellStyle name="Standard 257 2 7 2 4 2 3 3" xfId="16930" xr:uid="{00000000-0005-0000-0000-0000204B0000}"/>
    <cellStyle name="Standard 257 2 7 2 4 2 3 3 2" xfId="43402" xr:uid="{00000000-0005-0000-0000-0000214B0000}"/>
    <cellStyle name="Standard 257 2 7 2 4 2 3 4" xfId="32373" xr:uid="{00000000-0005-0000-0000-0000224B0000}"/>
    <cellStyle name="Standard 257 2 7 2 4 2 4" xfId="8840" xr:uid="{00000000-0005-0000-0000-0000234B0000}"/>
    <cellStyle name="Standard 257 2 7 2 4 2 4 2" xfId="22076" xr:uid="{00000000-0005-0000-0000-0000244B0000}"/>
    <cellStyle name="Standard 257 2 7 2 4 2 4 2 2" xfId="48548" xr:uid="{00000000-0005-0000-0000-0000254B0000}"/>
    <cellStyle name="Standard 257 2 7 2 4 2 4 3" xfId="35312" xr:uid="{00000000-0005-0000-0000-0000264B0000}"/>
    <cellStyle name="Standard 257 2 7 2 4 2 5" xfId="15459" xr:uid="{00000000-0005-0000-0000-0000274B0000}"/>
    <cellStyle name="Standard 257 2 7 2 4 2 5 2" xfId="41931" xr:uid="{00000000-0005-0000-0000-0000284B0000}"/>
    <cellStyle name="Standard 257 2 7 2 4 2 6" xfId="27961" xr:uid="{00000000-0005-0000-0000-0000294B0000}"/>
    <cellStyle name="Standard 257 2 7 2 4 3" xfId="2223" xr:uid="{00000000-0005-0000-0000-00002A4B0000}"/>
    <cellStyle name="Standard 257 2 7 2 4 3 2" xfId="3694" xr:uid="{00000000-0005-0000-0000-00002B4B0000}"/>
    <cellStyle name="Standard 257 2 7 2 4 3 2 2" xfId="12516" xr:uid="{00000000-0005-0000-0000-00002C4B0000}"/>
    <cellStyle name="Standard 257 2 7 2 4 3 2 2 2" xfId="25752" xr:uid="{00000000-0005-0000-0000-00002D4B0000}"/>
    <cellStyle name="Standard 257 2 7 2 4 3 2 2 2 2" xfId="52224" xr:uid="{00000000-0005-0000-0000-00002E4B0000}"/>
    <cellStyle name="Standard 257 2 7 2 4 3 2 2 3" xfId="38988" xr:uid="{00000000-0005-0000-0000-00002F4B0000}"/>
    <cellStyle name="Standard 257 2 7 2 4 3 2 3" xfId="19135" xr:uid="{00000000-0005-0000-0000-0000304B0000}"/>
    <cellStyle name="Standard 257 2 7 2 4 3 2 3 2" xfId="45607" xr:uid="{00000000-0005-0000-0000-0000314B0000}"/>
    <cellStyle name="Standard 257 2 7 2 4 3 2 4" xfId="30166" xr:uid="{00000000-0005-0000-0000-0000324B0000}"/>
    <cellStyle name="Standard 257 2 7 2 4 3 3" xfId="6636" xr:uid="{00000000-0005-0000-0000-0000334B0000}"/>
    <cellStyle name="Standard 257 2 7 2 4 3 3 2" xfId="11046" xr:uid="{00000000-0005-0000-0000-0000344B0000}"/>
    <cellStyle name="Standard 257 2 7 2 4 3 3 2 2" xfId="24282" xr:uid="{00000000-0005-0000-0000-0000354B0000}"/>
    <cellStyle name="Standard 257 2 7 2 4 3 3 2 2 2" xfId="50754" xr:uid="{00000000-0005-0000-0000-0000364B0000}"/>
    <cellStyle name="Standard 257 2 7 2 4 3 3 2 3" xfId="37518" xr:uid="{00000000-0005-0000-0000-0000374B0000}"/>
    <cellStyle name="Standard 257 2 7 2 4 3 3 3" xfId="17665" xr:uid="{00000000-0005-0000-0000-0000384B0000}"/>
    <cellStyle name="Standard 257 2 7 2 4 3 3 3 2" xfId="44137" xr:uid="{00000000-0005-0000-0000-0000394B0000}"/>
    <cellStyle name="Standard 257 2 7 2 4 3 3 4" xfId="33108" xr:uid="{00000000-0005-0000-0000-00003A4B0000}"/>
    <cellStyle name="Standard 257 2 7 2 4 3 4" xfId="8104" xr:uid="{00000000-0005-0000-0000-00003B4B0000}"/>
    <cellStyle name="Standard 257 2 7 2 4 3 4 2" xfId="21340" xr:uid="{00000000-0005-0000-0000-00003C4B0000}"/>
    <cellStyle name="Standard 257 2 7 2 4 3 4 2 2" xfId="47812" xr:uid="{00000000-0005-0000-0000-00003D4B0000}"/>
    <cellStyle name="Standard 257 2 7 2 4 3 4 3" xfId="34576" xr:uid="{00000000-0005-0000-0000-00003E4B0000}"/>
    <cellStyle name="Standard 257 2 7 2 4 3 5" xfId="14723" xr:uid="{00000000-0005-0000-0000-00003F4B0000}"/>
    <cellStyle name="Standard 257 2 7 2 4 3 5 2" xfId="41195" xr:uid="{00000000-0005-0000-0000-0000404B0000}"/>
    <cellStyle name="Standard 257 2 7 2 4 3 6" xfId="28696" xr:uid="{00000000-0005-0000-0000-0000414B0000}"/>
    <cellStyle name="Standard 257 2 7 2 4 4" xfId="2960" xr:uid="{00000000-0005-0000-0000-0000424B0000}"/>
    <cellStyle name="Standard 257 2 7 2 4 4 2" xfId="11782" xr:uid="{00000000-0005-0000-0000-0000434B0000}"/>
    <cellStyle name="Standard 257 2 7 2 4 4 2 2" xfId="25018" xr:uid="{00000000-0005-0000-0000-0000444B0000}"/>
    <cellStyle name="Standard 257 2 7 2 4 4 2 2 2" xfId="51490" xr:uid="{00000000-0005-0000-0000-0000454B0000}"/>
    <cellStyle name="Standard 257 2 7 2 4 4 2 3" xfId="38254" xr:uid="{00000000-0005-0000-0000-0000464B0000}"/>
    <cellStyle name="Standard 257 2 7 2 4 4 3" xfId="18401" xr:uid="{00000000-0005-0000-0000-0000474B0000}"/>
    <cellStyle name="Standard 257 2 7 2 4 4 3 2" xfId="44873" xr:uid="{00000000-0005-0000-0000-0000484B0000}"/>
    <cellStyle name="Standard 257 2 7 2 4 4 4" xfId="29432" xr:uid="{00000000-0005-0000-0000-0000494B0000}"/>
    <cellStyle name="Standard 257 2 7 2 4 5" xfId="5165" xr:uid="{00000000-0005-0000-0000-00004A4B0000}"/>
    <cellStyle name="Standard 257 2 7 2 4 5 2" xfId="9575" xr:uid="{00000000-0005-0000-0000-00004B4B0000}"/>
    <cellStyle name="Standard 257 2 7 2 4 5 2 2" xfId="22811" xr:uid="{00000000-0005-0000-0000-00004C4B0000}"/>
    <cellStyle name="Standard 257 2 7 2 4 5 2 2 2" xfId="49283" xr:uid="{00000000-0005-0000-0000-00004D4B0000}"/>
    <cellStyle name="Standard 257 2 7 2 4 5 2 3" xfId="36047" xr:uid="{00000000-0005-0000-0000-00004E4B0000}"/>
    <cellStyle name="Standard 257 2 7 2 4 5 3" xfId="16194" xr:uid="{00000000-0005-0000-0000-00004F4B0000}"/>
    <cellStyle name="Standard 257 2 7 2 4 5 3 2" xfId="42666" xr:uid="{00000000-0005-0000-0000-0000504B0000}"/>
    <cellStyle name="Standard 257 2 7 2 4 5 4" xfId="31637" xr:uid="{00000000-0005-0000-0000-0000514B0000}"/>
    <cellStyle name="Standard 257 2 7 2 4 6" xfId="7370" xr:uid="{00000000-0005-0000-0000-0000524B0000}"/>
    <cellStyle name="Standard 257 2 7 2 4 6 2" xfId="20606" xr:uid="{00000000-0005-0000-0000-0000534B0000}"/>
    <cellStyle name="Standard 257 2 7 2 4 6 2 2" xfId="47078" xr:uid="{00000000-0005-0000-0000-0000544B0000}"/>
    <cellStyle name="Standard 257 2 7 2 4 6 3" xfId="33842" xr:uid="{00000000-0005-0000-0000-0000554B0000}"/>
    <cellStyle name="Standard 257 2 7 2 4 7" xfId="13989" xr:uid="{00000000-0005-0000-0000-0000564B0000}"/>
    <cellStyle name="Standard 257 2 7 2 4 7 2" xfId="40461" xr:uid="{00000000-0005-0000-0000-0000574B0000}"/>
    <cellStyle name="Standard 257 2 7 2 4 8" xfId="27225" xr:uid="{00000000-0005-0000-0000-0000584B0000}"/>
    <cellStyle name="Standard 257 2 7 2 5" xfId="1121" xr:uid="{00000000-0005-0000-0000-0000594B0000}"/>
    <cellStyle name="Standard 257 2 7 2 5 2" xfId="4064" xr:uid="{00000000-0005-0000-0000-00005A4B0000}"/>
    <cellStyle name="Standard 257 2 7 2 5 2 2" xfId="12886" xr:uid="{00000000-0005-0000-0000-00005B4B0000}"/>
    <cellStyle name="Standard 257 2 7 2 5 2 2 2" xfId="26122" xr:uid="{00000000-0005-0000-0000-00005C4B0000}"/>
    <cellStyle name="Standard 257 2 7 2 5 2 2 2 2" xfId="52594" xr:uid="{00000000-0005-0000-0000-00005D4B0000}"/>
    <cellStyle name="Standard 257 2 7 2 5 2 2 3" xfId="39358" xr:uid="{00000000-0005-0000-0000-00005E4B0000}"/>
    <cellStyle name="Standard 257 2 7 2 5 2 3" xfId="19505" xr:uid="{00000000-0005-0000-0000-00005F4B0000}"/>
    <cellStyle name="Standard 257 2 7 2 5 2 3 2" xfId="45977" xr:uid="{00000000-0005-0000-0000-0000604B0000}"/>
    <cellStyle name="Standard 257 2 7 2 5 2 4" xfId="30536" xr:uid="{00000000-0005-0000-0000-0000614B0000}"/>
    <cellStyle name="Standard 257 2 7 2 5 3" xfId="5535" xr:uid="{00000000-0005-0000-0000-0000624B0000}"/>
    <cellStyle name="Standard 257 2 7 2 5 3 2" xfId="9945" xr:uid="{00000000-0005-0000-0000-0000634B0000}"/>
    <cellStyle name="Standard 257 2 7 2 5 3 2 2" xfId="23181" xr:uid="{00000000-0005-0000-0000-0000644B0000}"/>
    <cellStyle name="Standard 257 2 7 2 5 3 2 2 2" xfId="49653" xr:uid="{00000000-0005-0000-0000-0000654B0000}"/>
    <cellStyle name="Standard 257 2 7 2 5 3 2 3" xfId="36417" xr:uid="{00000000-0005-0000-0000-0000664B0000}"/>
    <cellStyle name="Standard 257 2 7 2 5 3 3" xfId="16564" xr:uid="{00000000-0005-0000-0000-0000674B0000}"/>
    <cellStyle name="Standard 257 2 7 2 5 3 3 2" xfId="43036" xr:uid="{00000000-0005-0000-0000-0000684B0000}"/>
    <cellStyle name="Standard 257 2 7 2 5 3 4" xfId="32007" xr:uid="{00000000-0005-0000-0000-0000694B0000}"/>
    <cellStyle name="Standard 257 2 7 2 5 4" xfId="8474" xr:uid="{00000000-0005-0000-0000-00006A4B0000}"/>
    <cellStyle name="Standard 257 2 7 2 5 4 2" xfId="21710" xr:uid="{00000000-0005-0000-0000-00006B4B0000}"/>
    <cellStyle name="Standard 257 2 7 2 5 4 2 2" xfId="48182" xr:uid="{00000000-0005-0000-0000-00006C4B0000}"/>
    <cellStyle name="Standard 257 2 7 2 5 4 3" xfId="34946" xr:uid="{00000000-0005-0000-0000-00006D4B0000}"/>
    <cellStyle name="Standard 257 2 7 2 5 5" xfId="15093" xr:uid="{00000000-0005-0000-0000-00006E4B0000}"/>
    <cellStyle name="Standard 257 2 7 2 5 5 2" xfId="41565" xr:uid="{00000000-0005-0000-0000-00006F4B0000}"/>
    <cellStyle name="Standard 257 2 7 2 5 6" xfId="27595" xr:uid="{00000000-0005-0000-0000-0000704B0000}"/>
    <cellStyle name="Standard 257 2 7 2 6" xfId="1857" xr:uid="{00000000-0005-0000-0000-0000714B0000}"/>
    <cellStyle name="Standard 257 2 7 2 6 2" xfId="3328" xr:uid="{00000000-0005-0000-0000-0000724B0000}"/>
    <cellStyle name="Standard 257 2 7 2 6 2 2" xfId="12150" xr:uid="{00000000-0005-0000-0000-0000734B0000}"/>
    <cellStyle name="Standard 257 2 7 2 6 2 2 2" xfId="25386" xr:uid="{00000000-0005-0000-0000-0000744B0000}"/>
    <cellStyle name="Standard 257 2 7 2 6 2 2 2 2" xfId="51858" xr:uid="{00000000-0005-0000-0000-0000754B0000}"/>
    <cellStyle name="Standard 257 2 7 2 6 2 2 3" xfId="38622" xr:uid="{00000000-0005-0000-0000-0000764B0000}"/>
    <cellStyle name="Standard 257 2 7 2 6 2 3" xfId="18769" xr:uid="{00000000-0005-0000-0000-0000774B0000}"/>
    <cellStyle name="Standard 257 2 7 2 6 2 3 2" xfId="45241" xr:uid="{00000000-0005-0000-0000-0000784B0000}"/>
    <cellStyle name="Standard 257 2 7 2 6 2 4" xfId="29800" xr:uid="{00000000-0005-0000-0000-0000794B0000}"/>
    <cellStyle name="Standard 257 2 7 2 6 3" xfId="6270" xr:uid="{00000000-0005-0000-0000-00007A4B0000}"/>
    <cellStyle name="Standard 257 2 7 2 6 3 2" xfId="10680" xr:uid="{00000000-0005-0000-0000-00007B4B0000}"/>
    <cellStyle name="Standard 257 2 7 2 6 3 2 2" xfId="23916" xr:uid="{00000000-0005-0000-0000-00007C4B0000}"/>
    <cellStyle name="Standard 257 2 7 2 6 3 2 2 2" xfId="50388" xr:uid="{00000000-0005-0000-0000-00007D4B0000}"/>
    <cellStyle name="Standard 257 2 7 2 6 3 2 3" xfId="37152" xr:uid="{00000000-0005-0000-0000-00007E4B0000}"/>
    <cellStyle name="Standard 257 2 7 2 6 3 3" xfId="17299" xr:uid="{00000000-0005-0000-0000-00007F4B0000}"/>
    <cellStyle name="Standard 257 2 7 2 6 3 3 2" xfId="43771" xr:uid="{00000000-0005-0000-0000-0000804B0000}"/>
    <cellStyle name="Standard 257 2 7 2 6 3 4" xfId="32742" xr:uid="{00000000-0005-0000-0000-0000814B0000}"/>
    <cellStyle name="Standard 257 2 7 2 6 4" xfId="7738" xr:uid="{00000000-0005-0000-0000-0000824B0000}"/>
    <cellStyle name="Standard 257 2 7 2 6 4 2" xfId="20974" xr:uid="{00000000-0005-0000-0000-0000834B0000}"/>
    <cellStyle name="Standard 257 2 7 2 6 4 2 2" xfId="47446" xr:uid="{00000000-0005-0000-0000-0000844B0000}"/>
    <cellStyle name="Standard 257 2 7 2 6 4 3" xfId="34210" xr:uid="{00000000-0005-0000-0000-0000854B0000}"/>
    <cellStyle name="Standard 257 2 7 2 6 5" xfId="14357" xr:uid="{00000000-0005-0000-0000-0000864B0000}"/>
    <cellStyle name="Standard 257 2 7 2 6 5 2" xfId="40829" xr:uid="{00000000-0005-0000-0000-0000874B0000}"/>
    <cellStyle name="Standard 257 2 7 2 6 6" xfId="28330" xr:uid="{00000000-0005-0000-0000-0000884B0000}"/>
    <cellStyle name="Standard 257 2 7 2 7" xfId="2594" xr:uid="{00000000-0005-0000-0000-0000894B0000}"/>
    <cellStyle name="Standard 257 2 7 2 7 2" xfId="11416" xr:uid="{00000000-0005-0000-0000-00008A4B0000}"/>
    <cellStyle name="Standard 257 2 7 2 7 2 2" xfId="24652" xr:uid="{00000000-0005-0000-0000-00008B4B0000}"/>
    <cellStyle name="Standard 257 2 7 2 7 2 2 2" xfId="51124" xr:uid="{00000000-0005-0000-0000-00008C4B0000}"/>
    <cellStyle name="Standard 257 2 7 2 7 2 3" xfId="37888" xr:uid="{00000000-0005-0000-0000-00008D4B0000}"/>
    <cellStyle name="Standard 257 2 7 2 7 3" xfId="18035" xr:uid="{00000000-0005-0000-0000-00008E4B0000}"/>
    <cellStyle name="Standard 257 2 7 2 7 3 2" xfId="44507" xr:uid="{00000000-0005-0000-0000-00008F4B0000}"/>
    <cellStyle name="Standard 257 2 7 2 7 4" xfId="29066" xr:uid="{00000000-0005-0000-0000-0000904B0000}"/>
    <cellStyle name="Standard 257 2 7 2 8" xfId="4799" xr:uid="{00000000-0005-0000-0000-0000914B0000}"/>
    <cellStyle name="Standard 257 2 7 2 8 2" xfId="9209" xr:uid="{00000000-0005-0000-0000-0000924B0000}"/>
    <cellStyle name="Standard 257 2 7 2 8 2 2" xfId="22445" xr:uid="{00000000-0005-0000-0000-0000934B0000}"/>
    <cellStyle name="Standard 257 2 7 2 8 2 2 2" xfId="48917" xr:uid="{00000000-0005-0000-0000-0000944B0000}"/>
    <cellStyle name="Standard 257 2 7 2 8 2 3" xfId="35681" xr:uid="{00000000-0005-0000-0000-0000954B0000}"/>
    <cellStyle name="Standard 257 2 7 2 8 3" xfId="15828" xr:uid="{00000000-0005-0000-0000-0000964B0000}"/>
    <cellStyle name="Standard 257 2 7 2 8 3 2" xfId="42300" xr:uid="{00000000-0005-0000-0000-0000974B0000}"/>
    <cellStyle name="Standard 257 2 7 2 8 4" xfId="31271" xr:uid="{00000000-0005-0000-0000-0000984B0000}"/>
    <cellStyle name="Standard 257 2 7 2 9" xfId="7004" xr:uid="{00000000-0005-0000-0000-0000994B0000}"/>
    <cellStyle name="Standard 257 2 7 2 9 2" xfId="20240" xr:uid="{00000000-0005-0000-0000-00009A4B0000}"/>
    <cellStyle name="Standard 257 2 7 2 9 2 2" xfId="46712" xr:uid="{00000000-0005-0000-0000-00009B4B0000}"/>
    <cellStyle name="Standard 257 2 7 2 9 3" xfId="33476" xr:uid="{00000000-0005-0000-0000-00009C4B0000}"/>
    <cellStyle name="Standard 257 2 7 3" xfId="385" xr:uid="{00000000-0005-0000-0000-00009D4B0000}"/>
    <cellStyle name="Standard 257 2 7 3 10" xfId="26900" xr:uid="{00000000-0005-0000-0000-00009E4B0000}"/>
    <cellStyle name="Standard 257 2 7 3 2" xfId="561" xr:uid="{00000000-0005-0000-0000-00009F4B0000}"/>
    <cellStyle name="Standard 257 2 7 3 2 2" xfId="950" xr:uid="{00000000-0005-0000-0000-0000A04B0000}"/>
    <cellStyle name="Standard 257 2 7 3 2 2 2" xfId="1699" xr:uid="{00000000-0005-0000-0000-0000A14B0000}"/>
    <cellStyle name="Standard 257 2 7 3 2 2 2 2" xfId="4642" xr:uid="{00000000-0005-0000-0000-0000A24B0000}"/>
    <cellStyle name="Standard 257 2 7 3 2 2 2 2 2" xfId="13464" xr:uid="{00000000-0005-0000-0000-0000A34B0000}"/>
    <cellStyle name="Standard 257 2 7 3 2 2 2 2 2 2" xfId="26700" xr:uid="{00000000-0005-0000-0000-0000A44B0000}"/>
    <cellStyle name="Standard 257 2 7 3 2 2 2 2 2 2 2" xfId="53172" xr:uid="{00000000-0005-0000-0000-0000A54B0000}"/>
    <cellStyle name="Standard 257 2 7 3 2 2 2 2 2 3" xfId="39936" xr:uid="{00000000-0005-0000-0000-0000A64B0000}"/>
    <cellStyle name="Standard 257 2 7 3 2 2 2 2 3" xfId="20083" xr:uid="{00000000-0005-0000-0000-0000A74B0000}"/>
    <cellStyle name="Standard 257 2 7 3 2 2 2 2 3 2" xfId="46555" xr:uid="{00000000-0005-0000-0000-0000A84B0000}"/>
    <cellStyle name="Standard 257 2 7 3 2 2 2 2 4" xfId="31114" xr:uid="{00000000-0005-0000-0000-0000A94B0000}"/>
    <cellStyle name="Standard 257 2 7 3 2 2 2 3" xfId="6113" xr:uid="{00000000-0005-0000-0000-0000AA4B0000}"/>
    <cellStyle name="Standard 257 2 7 3 2 2 2 3 2" xfId="10523" xr:uid="{00000000-0005-0000-0000-0000AB4B0000}"/>
    <cellStyle name="Standard 257 2 7 3 2 2 2 3 2 2" xfId="23759" xr:uid="{00000000-0005-0000-0000-0000AC4B0000}"/>
    <cellStyle name="Standard 257 2 7 3 2 2 2 3 2 2 2" xfId="50231" xr:uid="{00000000-0005-0000-0000-0000AD4B0000}"/>
    <cellStyle name="Standard 257 2 7 3 2 2 2 3 2 3" xfId="36995" xr:uid="{00000000-0005-0000-0000-0000AE4B0000}"/>
    <cellStyle name="Standard 257 2 7 3 2 2 2 3 3" xfId="17142" xr:uid="{00000000-0005-0000-0000-0000AF4B0000}"/>
    <cellStyle name="Standard 257 2 7 3 2 2 2 3 3 2" xfId="43614" xr:uid="{00000000-0005-0000-0000-0000B04B0000}"/>
    <cellStyle name="Standard 257 2 7 3 2 2 2 3 4" xfId="32585" xr:uid="{00000000-0005-0000-0000-0000B14B0000}"/>
    <cellStyle name="Standard 257 2 7 3 2 2 2 4" xfId="9052" xr:uid="{00000000-0005-0000-0000-0000B24B0000}"/>
    <cellStyle name="Standard 257 2 7 3 2 2 2 4 2" xfId="22288" xr:uid="{00000000-0005-0000-0000-0000B34B0000}"/>
    <cellStyle name="Standard 257 2 7 3 2 2 2 4 2 2" xfId="48760" xr:uid="{00000000-0005-0000-0000-0000B44B0000}"/>
    <cellStyle name="Standard 257 2 7 3 2 2 2 4 3" xfId="35524" xr:uid="{00000000-0005-0000-0000-0000B54B0000}"/>
    <cellStyle name="Standard 257 2 7 3 2 2 2 5" xfId="15671" xr:uid="{00000000-0005-0000-0000-0000B64B0000}"/>
    <cellStyle name="Standard 257 2 7 3 2 2 2 5 2" xfId="42143" xr:uid="{00000000-0005-0000-0000-0000B74B0000}"/>
    <cellStyle name="Standard 257 2 7 3 2 2 2 6" xfId="28173" xr:uid="{00000000-0005-0000-0000-0000B84B0000}"/>
    <cellStyle name="Standard 257 2 7 3 2 2 3" xfId="2435" xr:uid="{00000000-0005-0000-0000-0000B94B0000}"/>
    <cellStyle name="Standard 257 2 7 3 2 2 3 2" xfId="3906" xr:uid="{00000000-0005-0000-0000-0000BA4B0000}"/>
    <cellStyle name="Standard 257 2 7 3 2 2 3 2 2" xfId="12728" xr:uid="{00000000-0005-0000-0000-0000BB4B0000}"/>
    <cellStyle name="Standard 257 2 7 3 2 2 3 2 2 2" xfId="25964" xr:uid="{00000000-0005-0000-0000-0000BC4B0000}"/>
    <cellStyle name="Standard 257 2 7 3 2 2 3 2 2 2 2" xfId="52436" xr:uid="{00000000-0005-0000-0000-0000BD4B0000}"/>
    <cellStyle name="Standard 257 2 7 3 2 2 3 2 2 3" xfId="39200" xr:uid="{00000000-0005-0000-0000-0000BE4B0000}"/>
    <cellStyle name="Standard 257 2 7 3 2 2 3 2 3" xfId="19347" xr:uid="{00000000-0005-0000-0000-0000BF4B0000}"/>
    <cellStyle name="Standard 257 2 7 3 2 2 3 2 3 2" xfId="45819" xr:uid="{00000000-0005-0000-0000-0000C04B0000}"/>
    <cellStyle name="Standard 257 2 7 3 2 2 3 2 4" xfId="30378" xr:uid="{00000000-0005-0000-0000-0000C14B0000}"/>
    <cellStyle name="Standard 257 2 7 3 2 2 3 3" xfId="6848" xr:uid="{00000000-0005-0000-0000-0000C24B0000}"/>
    <cellStyle name="Standard 257 2 7 3 2 2 3 3 2" xfId="11258" xr:uid="{00000000-0005-0000-0000-0000C34B0000}"/>
    <cellStyle name="Standard 257 2 7 3 2 2 3 3 2 2" xfId="24494" xr:uid="{00000000-0005-0000-0000-0000C44B0000}"/>
    <cellStyle name="Standard 257 2 7 3 2 2 3 3 2 2 2" xfId="50966" xr:uid="{00000000-0005-0000-0000-0000C54B0000}"/>
    <cellStyle name="Standard 257 2 7 3 2 2 3 3 2 3" xfId="37730" xr:uid="{00000000-0005-0000-0000-0000C64B0000}"/>
    <cellStyle name="Standard 257 2 7 3 2 2 3 3 3" xfId="17877" xr:uid="{00000000-0005-0000-0000-0000C74B0000}"/>
    <cellStyle name="Standard 257 2 7 3 2 2 3 3 3 2" xfId="44349" xr:uid="{00000000-0005-0000-0000-0000C84B0000}"/>
    <cellStyle name="Standard 257 2 7 3 2 2 3 3 4" xfId="33320" xr:uid="{00000000-0005-0000-0000-0000C94B0000}"/>
    <cellStyle name="Standard 257 2 7 3 2 2 3 4" xfId="8316" xr:uid="{00000000-0005-0000-0000-0000CA4B0000}"/>
    <cellStyle name="Standard 257 2 7 3 2 2 3 4 2" xfId="21552" xr:uid="{00000000-0005-0000-0000-0000CB4B0000}"/>
    <cellStyle name="Standard 257 2 7 3 2 2 3 4 2 2" xfId="48024" xr:uid="{00000000-0005-0000-0000-0000CC4B0000}"/>
    <cellStyle name="Standard 257 2 7 3 2 2 3 4 3" xfId="34788" xr:uid="{00000000-0005-0000-0000-0000CD4B0000}"/>
    <cellStyle name="Standard 257 2 7 3 2 2 3 5" xfId="14935" xr:uid="{00000000-0005-0000-0000-0000CE4B0000}"/>
    <cellStyle name="Standard 257 2 7 3 2 2 3 5 2" xfId="41407" xr:uid="{00000000-0005-0000-0000-0000CF4B0000}"/>
    <cellStyle name="Standard 257 2 7 3 2 2 3 6" xfId="28908" xr:uid="{00000000-0005-0000-0000-0000D04B0000}"/>
    <cellStyle name="Standard 257 2 7 3 2 2 4" xfId="3172" xr:uid="{00000000-0005-0000-0000-0000D14B0000}"/>
    <cellStyle name="Standard 257 2 7 3 2 2 4 2" xfId="11994" xr:uid="{00000000-0005-0000-0000-0000D24B0000}"/>
    <cellStyle name="Standard 257 2 7 3 2 2 4 2 2" xfId="25230" xr:uid="{00000000-0005-0000-0000-0000D34B0000}"/>
    <cellStyle name="Standard 257 2 7 3 2 2 4 2 2 2" xfId="51702" xr:uid="{00000000-0005-0000-0000-0000D44B0000}"/>
    <cellStyle name="Standard 257 2 7 3 2 2 4 2 3" xfId="38466" xr:uid="{00000000-0005-0000-0000-0000D54B0000}"/>
    <cellStyle name="Standard 257 2 7 3 2 2 4 3" xfId="18613" xr:uid="{00000000-0005-0000-0000-0000D64B0000}"/>
    <cellStyle name="Standard 257 2 7 3 2 2 4 3 2" xfId="45085" xr:uid="{00000000-0005-0000-0000-0000D74B0000}"/>
    <cellStyle name="Standard 257 2 7 3 2 2 4 4" xfId="29644" xr:uid="{00000000-0005-0000-0000-0000D84B0000}"/>
    <cellStyle name="Standard 257 2 7 3 2 2 5" xfId="5377" xr:uid="{00000000-0005-0000-0000-0000D94B0000}"/>
    <cellStyle name="Standard 257 2 7 3 2 2 5 2" xfId="9787" xr:uid="{00000000-0005-0000-0000-0000DA4B0000}"/>
    <cellStyle name="Standard 257 2 7 3 2 2 5 2 2" xfId="23023" xr:uid="{00000000-0005-0000-0000-0000DB4B0000}"/>
    <cellStyle name="Standard 257 2 7 3 2 2 5 2 2 2" xfId="49495" xr:uid="{00000000-0005-0000-0000-0000DC4B0000}"/>
    <cellStyle name="Standard 257 2 7 3 2 2 5 2 3" xfId="36259" xr:uid="{00000000-0005-0000-0000-0000DD4B0000}"/>
    <cellStyle name="Standard 257 2 7 3 2 2 5 3" xfId="16406" xr:uid="{00000000-0005-0000-0000-0000DE4B0000}"/>
    <cellStyle name="Standard 257 2 7 3 2 2 5 3 2" xfId="42878" xr:uid="{00000000-0005-0000-0000-0000DF4B0000}"/>
    <cellStyle name="Standard 257 2 7 3 2 2 5 4" xfId="31849" xr:uid="{00000000-0005-0000-0000-0000E04B0000}"/>
    <cellStyle name="Standard 257 2 7 3 2 2 6" xfId="7582" xr:uid="{00000000-0005-0000-0000-0000E14B0000}"/>
    <cellStyle name="Standard 257 2 7 3 2 2 6 2" xfId="20818" xr:uid="{00000000-0005-0000-0000-0000E24B0000}"/>
    <cellStyle name="Standard 257 2 7 3 2 2 6 2 2" xfId="47290" xr:uid="{00000000-0005-0000-0000-0000E34B0000}"/>
    <cellStyle name="Standard 257 2 7 3 2 2 6 3" xfId="34054" xr:uid="{00000000-0005-0000-0000-0000E44B0000}"/>
    <cellStyle name="Standard 257 2 7 3 2 2 7" xfId="14201" xr:uid="{00000000-0005-0000-0000-0000E54B0000}"/>
    <cellStyle name="Standard 257 2 7 3 2 2 7 2" xfId="40673" xr:uid="{00000000-0005-0000-0000-0000E64B0000}"/>
    <cellStyle name="Standard 257 2 7 3 2 2 8" xfId="27437" xr:uid="{00000000-0005-0000-0000-0000E74B0000}"/>
    <cellStyle name="Standard 257 2 7 3 2 3" xfId="1333" xr:uid="{00000000-0005-0000-0000-0000E84B0000}"/>
    <cellStyle name="Standard 257 2 7 3 2 3 2" xfId="4276" xr:uid="{00000000-0005-0000-0000-0000E94B0000}"/>
    <cellStyle name="Standard 257 2 7 3 2 3 2 2" xfId="13098" xr:uid="{00000000-0005-0000-0000-0000EA4B0000}"/>
    <cellStyle name="Standard 257 2 7 3 2 3 2 2 2" xfId="26334" xr:uid="{00000000-0005-0000-0000-0000EB4B0000}"/>
    <cellStyle name="Standard 257 2 7 3 2 3 2 2 2 2" xfId="52806" xr:uid="{00000000-0005-0000-0000-0000EC4B0000}"/>
    <cellStyle name="Standard 257 2 7 3 2 3 2 2 3" xfId="39570" xr:uid="{00000000-0005-0000-0000-0000ED4B0000}"/>
    <cellStyle name="Standard 257 2 7 3 2 3 2 3" xfId="19717" xr:uid="{00000000-0005-0000-0000-0000EE4B0000}"/>
    <cellStyle name="Standard 257 2 7 3 2 3 2 3 2" xfId="46189" xr:uid="{00000000-0005-0000-0000-0000EF4B0000}"/>
    <cellStyle name="Standard 257 2 7 3 2 3 2 4" xfId="30748" xr:uid="{00000000-0005-0000-0000-0000F04B0000}"/>
    <cellStyle name="Standard 257 2 7 3 2 3 3" xfId="5747" xr:uid="{00000000-0005-0000-0000-0000F14B0000}"/>
    <cellStyle name="Standard 257 2 7 3 2 3 3 2" xfId="10157" xr:uid="{00000000-0005-0000-0000-0000F24B0000}"/>
    <cellStyle name="Standard 257 2 7 3 2 3 3 2 2" xfId="23393" xr:uid="{00000000-0005-0000-0000-0000F34B0000}"/>
    <cellStyle name="Standard 257 2 7 3 2 3 3 2 2 2" xfId="49865" xr:uid="{00000000-0005-0000-0000-0000F44B0000}"/>
    <cellStyle name="Standard 257 2 7 3 2 3 3 2 3" xfId="36629" xr:uid="{00000000-0005-0000-0000-0000F54B0000}"/>
    <cellStyle name="Standard 257 2 7 3 2 3 3 3" xfId="16776" xr:uid="{00000000-0005-0000-0000-0000F64B0000}"/>
    <cellStyle name="Standard 257 2 7 3 2 3 3 3 2" xfId="43248" xr:uid="{00000000-0005-0000-0000-0000F74B0000}"/>
    <cellStyle name="Standard 257 2 7 3 2 3 3 4" xfId="32219" xr:uid="{00000000-0005-0000-0000-0000F84B0000}"/>
    <cellStyle name="Standard 257 2 7 3 2 3 4" xfId="8686" xr:uid="{00000000-0005-0000-0000-0000F94B0000}"/>
    <cellStyle name="Standard 257 2 7 3 2 3 4 2" xfId="21922" xr:uid="{00000000-0005-0000-0000-0000FA4B0000}"/>
    <cellStyle name="Standard 257 2 7 3 2 3 4 2 2" xfId="48394" xr:uid="{00000000-0005-0000-0000-0000FB4B0000}"/>
    <cellStyle name="Standard 257 2 7 3 2 3 4 3" xfId="35158" xr:uid="{00000000-0005-0000-0000-0000FC4B0000}"/>
    <cellStyle name="Standard 257 2 7 3 2 3 5" xfId="15305" xr:uid="{00000000-0005-0000-0000-0000FD4B0000}"/>
    <cellStyle name="Standard 257 2 7 3 2 3 5 2" xfId="41777" xr:uid="{00000000-0005-0000-0000-0000FE4B0000}"/>
    <cellStyle name="Standard 257 2 7 3 2 3 6" xfId="27807" xr:uid="{00000000-0005-0000-0000-0000FF4B0000}"/>
    <cellStyle name="Standard 257 2 7 3 2 4" xfId="2069" xr:uid="{00000000-0005-0000-0000-0000004C0000}"/>
    <cellStyle name="Standard 257 2 7 3 2 4 2" xfId="3540" xr:uid="{00000000-0005-0000-0000-0000014C0000}"/>
    <cellStyle name="Standard 257 2 7 3 2 4 2 2" xfId="12362" xr:uid="{00000000-0005-0000-0000-0000024C0000}"/>
    <cellStyle name="Standard 257 2 7 3 2 4 2 2 2" xfId="25598" xr:uid="{00000000-0005-0000-0000-0000034C0000}"/>
    <cellStyle name="Standard 257 2 7 3 2 4 2 2 2 2" xfId="52070" xr:uid="{00000000-0005-0000-0000-0000044C0000}"/>
    <cellStyle name="Standard 257 2 7 3 2 4 2 2 3" xfId="38834" xr:uid="{00000000-0005-0000-0000-0000054C0000}"/>
    <cellStyle name="Standard 257 2 7 3 2 4 2 3" xfId="18981" xr:uid="{00000000-0005-0000-0000-0000064C0000}"/>
    <cellStyle name="Standard 257 2 7 3 2 4 2 3 2" xfId="45453" xr:uid="{00000000-0005-0000-0000-0000074C0000}"/>
    <cellStyle name="Standard 257 2 7 3 2 4 2 4" xfId="30012" xr:uid="{00000000-0005-0000-0000-0000084C0000}"/>
    <cellStyle name="Standard 257 2 7 3 2 4 3" xfId="6482" xr:uid="{00000000-0005-0000-0000-0000094C0000}"/>
    <cellStyle name="Standard 257 2 7 3 2 4 3 2" xfId="10892" xr:uid="{00000000-0005-0000-0000-00000A4C0000}"/>
    <cellStyle name="Standard 257 2 7 3 2 4 3 2 2" xfId="24128" xr:uid="{00000000-0005-0000-0000-00000B4C0000}"/>
    <cellStyle name="Standard 257 2 7 3 2 4 3 2 2 2" xfId="50600" xr:uid="{00000000-0005-0000-0000-00000C4C0000}"/>
    <cellStyle name="Standard 257 2 7 3 2 4 3 2 3" xfId="37364" xr:uid="{00000000-0005-0000-0000-00000D4C0000}"/>
    <cellStyle name="Standard 257 2 7 3 2 4 3 3" xfId="17511" xr:uid="{00000000-0005-0000-0000-00000E4C0000}"/>
    <cellStyle name="Standard 257 2 7 3 2 4 3 3 2" xfId="43983" xr:uid="{00000000-0005-0000-0000-00000F4C0000}"/>
    <cellStyle name="Standard 257 2 7 3 2 4 3 4" xfId="32954" xr:uid="{00000000-0005-0000-0000-0000104C0000}"/>
    <cellStyle name="Standard 257 2 7 3 2 4 4" xfId="7950" xr:uid="{00000000-0005-0000-0000-0000114C0000}"/>
    <cellStyle name="Standard 257 2 7 3 2 4 4 2" xfId="21186" xr:uid="{00000000-0005-0000-0000-0000124C0000}"/>
    <cellStyle name="Standard 257 2 7 3 2 4 4 2 2" xfId="47658" xr:uid="{00000000-0005-0000-0000-0000134C0000}"/>
    <cellStyle name="Standard 257 2 7 3 2 4 4 3" xfId="34422" xr:uid="{00000000-0005-0000-0000-0000144C0000}"/>
    <cellStyle name="Standard 257 2 7 3 2 4 5" xfId="14569" xr:uid="{00000000-0005-0000-0000-0000154C0000}"/>
    <cellStyle name="Standard 257 2 7 3 2 4 5 2" xfId="41041" xr:uid="{00000000-0005-0000-0000-0000164C0000}"/>
    <cellStyle name="Standard 257 2 7 3 2 4 6" xfId="28542" xr:uid="{00000000-0005-0000-0000-0000174C0000}"/>
    <cellStyle name="Standard 257 2 7 3 2 5" xfId="2806" xr:uid="{00000000-0005-0000-0000-0000184C0000}"/>
    <cellStyle name="Standard 257 2 7 3 2 5 2" xfId="11628" xr:uid="{00000000-0005-0000-0000-0000194C0000}"/>
    <cellStyle name="Standard 257 2 7 3 2 5 2 2" xfId="24864" xr:uid="{00000000-0005-0000-0000-00001A4C0000}"/>
    <cellStyle name="Standard 257 2 7 3 2 5 2 2 2" xfId="51336" xr:uid="{00000000-0005-0000-0000-00001B4C0000}"/>
    <cellStyle name="Standard 257 2 7 3 2 5 2 3" xfId="38100" xr:uid="{00000000-0005-0000-0000-00001C4C0000}"/>
    <cellStyle name="Standard 257 2 7 3 2 5 3" xfId="18247" xr:uid="{00000000-0005-0000-0000-00001D4C0000}"/>
    <cellStyle name="Standard 257 2 7 3 2 5 3 2" xfId="44719" xr:uid="{00000000-0005-0000-0000-00001E4C0000}"/>
    <cellStyle name="Standard 257 2 7 3 2 5 4" xfId="29278" xr:uid="{00000000-0005-0000-0000-00001F4C0000}"/>
    <cellStyle name="Standard 257 2 7 3 2 6" xfId="5011" xr:uid="{00000000-0005-0000-0000-0000204C0000}"/>
    <cellStyle name="Standard 257 2 7 3 2 6 2" xfId="9421" xr:uid="{00000000-0005-0000-0000-0000214C0000}"/>
    <cellStyle name="Standard 257 2 7 3 2 6 2 2" xfId="22657" xr:uid="{00000000-0005-0000-0000-0000224C0000}"/>
    <cellStyle name="Standard 257 2 7 3 2 6 2 2 2" xfId="49129" xr:uid="{00000000-0005-0000-0000-0000234C0000}"/>
    <cellStyle name="Standard 257 2 7 3 2 6 2 3" xfId="35893" xr:uid="{00000000-0005-0000-0000-0000244C0000}"/>
    <cellStyle name="Standard 257 2 7 3 2 6 3" xfId="16040" xr:uid="{00000000-0005-0000-0000-0000254C0000}"/>
    <cellStyle name="Standard 257 2 7 3 2 6 3 2" xfId="42512" xr:uid="{00000000-0005-0000-0000-0000264C0000}"/>
    <cellStyle name="Standard 257 2 7 3 2 6 4" xfId="31483" xr:uid="{00000000-0005-0000-0000-0000274C0000}"/>
    <cellStyle name="Standard 257 2 7 3 2 7" xfId="7216" xr:uid="{00000000-0005-0000-0000-0000284C0000}"/>
    <cellStyle name="Standard 257 2 7 3 2 7 2" xfId="20452" xr:uid="{00000000-0005-0000-0000-0000294C0000}"/>
    <cellStyle name="Standard 257 2 7 3 2 7 2 2" xfId="46924" xr:uid="{00000000-0005-0000-0000-00002A4C0000}"/>
    <cellStyle name="Standard 257 2 7 3 2 7 3" xfId="33688" xr:uid="{00000000-0005-0000-0000-00002B4C0000}"/>
    <cellStyle name="Standard 257 2 7 3 2 8" xfId="13835" xr:uid="{00000000-0005-0000-0000-00002C4C0000}"/>
    <cellStyle name="Standard 257 2 7 3 2 8 2" xfId="40307" xr:uid="{00000000-0005-0000-0000-00002D4C0000}"/>
    <cellStyle name="Standard 257 2 7 3 2 9" xfId="27071" xr:uid="{00000000-0005-0000-0000-00002E4C0000}"/>
    <cellStyle name="Standard 257 2 7 3 3" xfId="778" xr:uid="{00000000-0005-0000-0000-00002F4C0000}"/>
    <cellStyle name="Standard 257 2 7 3 3 2" xfId="1528" xr:uid="{00000000-0005-0000-0000-0000304C0000}"/>
    <cellStyle name="Standard 257 2 7 3 3 2 2" xfId="4471" xr:uid="{00000000-0005-0000-0000-0000314C0000}"/>
    <cellStyle name="Standard 257 2 7 3 3 2 2 2" xfId="13293" xr:uid="{00000000-0005-0000-0000-0000324C0000}"/>
    <cellStyle name="Standard 257 2 7 3 3 2 2 2 2" xfId="26529" xr:uid="{00000000-0005-0000-0000-0000334C0000}"/>
    <cellStyle name="Standard 257 2 7 3 3 2 2 2 2 2" xfId="53001" xr:uid="{00000000-0005-0000-0000-0000344C0000}"/>
    <cellStyle name="Standard 257 2 7 3 3 2 2 2 3" xfId="39765" xr:uid="{00000000-0005-0000-0000-0000354C0000}"/>
    <cellStyle name="Standard 257 2 7 3 3 2 2 3" xfId="19912" xr:uid="{00000000-0005-0000-0000-0000364C0000}"/>
    <cellStyle name="Standard 257 2 7 3 3 2 2 3 2" xfId="46384" xr:uid="{00000000-0005-0000-0000-0000374C0000}"/>
    <cellStyle name="Standard 257 2 7 3 3 2 2 4" xfId="30943" xr:uid="{00000000-0005-0000-0000-0000384C0000}"/>
    <cellStyle name="Standard 257 2 7 3 3 2 3" xfId="5942" xr:uid="{00000000-0005-0000-0000-0000394C0000}"/>
    <cellStyle name="Standard 257 2 7 3 3 2 3 2" xfId="10352" xr:uid="{00000000-0005-0000-0000-00003A4C0000}"/>
    <cellStyle name="Standard 257 2 7 3 3 2 3 2 2" xfId="23588" xr:uid="{00000000-0005-0000-0000-00003B4C0000}"/>
    <cellStyle name="Standard 257 2 7 3 3 2 3 2 2 2" xfId="50060" xr:uid="{00000000-0005-0000-0000-00003C4C0000}"/>
    <cellStyle name="Standard 257 2 7 3 3 2 3 2 3" xfId="36824" xr:uid="{00000000-0005-0000-0000-00003D4C0000}"/>
    <cellStyle name="Standard 257 2 7 3 3 2 3 3" xfId="16971" xr:uid="{00000000-0005-0000-0000-00003E4C0000}"/>
    <cellStyle name="Standard 257 2 7 3 3 2 3 3 2" xfId="43443" xr:uid="{00000000-0005-0000-0000-00003F4C0000}"/>
    <cellStyle name="Standard 257 2 7 3 3 2 3 4" xfId="32414" xr:uid="{00000000-0005-0000-0000-0000404C0000}"/>
    <cellStyle name="Standard 257 2 7 3 3 2 4" xfId="8881" xr:uid="{00000000-0005-0000-0000-0000414C0000}"/>
    <cellStyle name="Standard 257 2 7 3 3 2 4 2" xfId="22117" xr:uid="{00000000-0005-0000-0000-0000424C0000}"/>
    <cellStyle name="Standard 257 2 7 3 3 2 4 2 2" xfId="48589" xr:uid="{00000000-0005-0000-0000-0000434C0000}"/>
    <cellStyle name="Standard 257 2 7 3 3 2 4 3" xfId="35353" xr:uid="{00000000-0005-0000-0000-0000444C0000}"/>
    <cellStyle name="Standard 257 2 7 3 3 2 5" xfId="15500" xr:uid="{00000000-0005-0000-0000-0000454C0000}"/>
    <cellStyle name="Standard 257 2 7 3 3 2 5 2" xfId="41972" xr:uid="{00000000-0005-0000-0000-0000464C0000}"/>
    <cellStyle name="Standard 257 2 7 3 3 2 6" xfId="28002" xr:uid="{00000000-0005-0000-0000-0000474C0000}"/>
    <cellStyle name="Standard 257 2 7 3 3 3" xfId="2264" xr:uid="{00000000-0005-0000-0000-0000484C0000}"/>
    <cellStyle name="Standard 257 2 7 3 3 3 2" xfId="3735" xr:uid="{00000000-0005-0000-0000-0000494C0000}"/>
    <cellStyle name="Standard 257 2 7 3 3 3 2 2" xfId="12557" xr:uid="{00000000-0005-0000-0000-00004A4C0000}"/>
    <cellStyle name="Standard 257 2 7 3 3 3 2 2 2" xfId="25793" xr:uid="{00000000-0005-0000-0000-00004B4C0000}"/>
    <cellStyle name="Standard 257 2 7 3 3 3 2 2 2 2" xfId="52265" xr:uid="{00000000-0005-0000-0000-00004C4C0000}"/>
    <cellStyle name="Standard 257 2 7 3 3 3 2 2 3" xfId="39029" xr:uid="{00000000-0005-0000-0000-00004D4C0000}"/>
    <cellStyle name="Standard 257 2 7 3 3 3 2 3" xfId="19176" xr:uid="{00000000-0005-0000-0000-00004E4C0000}"/>
    <cellStyle name="Standard 257 2 7 3 3 3 2 3 2" xfId="45648" xr:uid="{00000000-0005-0000-0000-00004F4C0000}"/>
    <cellStyle name="Standard 257 2 7 3 3 3 2 4" xfId="30207" xr:uid="{00000000-0005-0000-0000-0000504C0000}"/>
    <cellStyle name="Standard 257 2 7 3 3 3 3" xfId="6677" xr:uid="{00000000-0005-0000-0000-0000514C0000}"/>
    <cellStyle name="Standard 257 2 7 3 3 3 3 2" xfId="11087" xr:uid="{00000000-0005-0000-0000-0000524C0000}"/>
    <cellStyle name="Standard 257 2 7 3 3 3 3 2 2" xfId="24323" xr:uid="{00000000-0005-0000-0000-0000534C0000}"/>
    <cellStyle name="Standard 257 2 7 3 3 3 3 2 2 2" xfId="50795" xr:uid="{00000000-0005-0000-0000-0000544C0000}"/>
    <cellStyle name="Standard 257 2 7 3 3 3 3 2 3" xfId="37559" xr:uid="{00000000-0005-0000-0000-0000554C0000}"/>
    <cellStyle name="Standard 257 2 7 3 3 3 3 3" xfId="17706" xr:uid="{00000000-0005-0000-0000-0000564C0000}"/>
    <cellStyle name="Standard 257 2 7 3 3 3 3 3 2" xfId="44178" xr:uid="{00000000-0005-0000-0000-0000574C0000}"/>
    <cellStyle name="Standard 257 2 7 3 3 3 3 4" xfId="33149" xr:uid="{00000000-0005-0000-0000-0000584C0000}"/>
    <cellStyle name="Standard 257 2 7 3 3 3 4" xfId="8145" xr:uid="{00000000-0005-0000-0000-0000594C0000}"/>
    <cellStyle name="Standard 257 2 7 3 3 3 4 2" xfId="21381" xr:uid="{00000000-0005-0000-0000-00005A4C0000}"/>
    <cellStyle name="Standard 257 2 7 3 3 3 4 2 2" xfId="47853" xr:uid="{00000000-0005-0000-0000-00005B4C0000}"/>
    <cellStyle name="Standard 257 2 7 3 3 3 4 3" xfId="34617" xr:uid="{00000000-0005-0000-0000-00005C4C0000}"/>
    <cellStyle name="Standard 257 2 7 3 3 3 5" xfId="14764" xr:uid="{00000000-0005-0000-0000-00005D4C0000}"/>
    <cellStyle name="Standard 257 2 7 3 3 3 5 2" xfId="41236" xr:uid="{00000000-0005-0000-0000-00005E4C0000}"/>
    <cellStyle name="Standard 257 2 7 3 3 3 6" xfId="28737" xr:uid="{00000000-0005-0000-0000-00005F4C0000}"/>
    <cellStyle name="Standard 257 2 7 3 3 4" xfId="3001" xr:uid="{00000000-0005-0000-0000-0000604C0000}"/>
    <cellStyle name="Standard 257 2 7 3 3 4 2" xfId="11823" xr:uid="{00000000-0005-0000-0000-0000614C0000}"/>
    <cellStyle name="Standard 257 2 7 3 3 4 2 2" xfId="25059" xr:uid="{00000000-0005-0000-0000-0000624C0000}"/>
    <cellStyle name="Standard 257 2 7 3 3 4 2 2 2" xfId="51531" xr:uid="{00000000-0005-0000-0000-0000634C0000}"/>
    <cellStyle name="Standard 257 2 7 3 3 4 2 3" xfId="38295" xr:uid="{00000000-0005-0000-0000-0000644C0000}"/>
    <cellStyle name="Standard 257 2 7 3 3 4 3" xfId="18442" xr:uid="{00000000-0005-0000-0000-0000654C0000}"/>
    <cellStyle name="Standard 257 2 7 3 3 4 3 2" xfId="44914" xr:uid="{00000000-0005-0000-0000-0000664C0000}"/>
    <cellStyle name="Standard 257 2 7 3 3 4 4" xfId="29473" xr:uid="{00000000-0005-0000-0000-0000674C0000}"/>
    <cellStyle name="Standard 257 2 7 3 3 5" xfId="5206" xr:uid="{00000000-0005-0000-0000-0000684C0000}"/>
    <cellStyle name="Standard 257 2 7 3 3 5 2" xfId="9616" xr:uid="{00000000-0005-0000-0000-0000694C0000}"/>
    <cellStyle name="Standard 257 2 7 3 3 5 2 2" xfId="22852" xr:uid="{00000000-0005-0000-0000-00006A4C0000}"/>
    <cellStyle name="Standard 257 2 7 3 3 5 2 2 2" xfId="49324" xr:uid="{00000000-0005-0000-0000-00006B4C0000}"/>
    <cellStyle name="Standard 257 2 7 3 3 5 2 3" xfId="36088" xr:uid="{00000000-0005-0000-0000-00006C4C0000}"/>
    <cellStyle name="Standard 257 2 7 3 3 5 3" xfId="16235" xr:uid="{00000000-0005-0000-0000-00006D4C0000}"/>
    <cellStyle name="Standard 257 2 7 3 3 5 3 2" xfId="42707" xr:uid="{00000000-0005-0000-0000-00006E4C0000}"/>
    <cellStyle name="Standard 257 2 7 3 3 5 4" xfId="31678" xr:uid="{00000000-0005-0000-0000-00006F4C0000}"/>
    <cellStyle name="Standard 257 2 7 3 3 6" xfId="7411" xr:uid="{00000000-0005-0000-0000-0000704C0000}"/>
    <cellStyle name="Standard 257 2 7 3 3 6 2" xfId="20647" xr:uid="{00000000-0005-0000-0000-0000714C0000}"/>
    <cellStyle name="Standard 257 2 7 3 3 6 2 2" xfId="47119" xr:uid="{00000000-0005-0000-0000-0000724C0000}"/>
    <cellStyle name="Standard 257 2 7 3 3 6 3" xfId="33883" xr:uid="{00000000-0005-0000-0000-0000734C0000}"/>
    <cellStyle name="Standard 257 2 7 3 3 7" xfId="14030" xr:uid="{00000000-0005-0000-0000-0000744C0000}"/>
    <cellStyle name="Standard 257 2 7 3 3 7 2" xfId="40502" xr:uid="{00000000-0005-0000-0000-0000754C0000}"/>
    <cellStyle name="Standard 257 2 7 3 3 8" xfId="27266" xr:uid="{00000000-0005-0000-0000-0000764C0000}"/>
    <cellStyle name="Standard 257 2 7 3 4" xfId="1162" xr:uid="{00000000-0005-0000-0000-0000774C0000}"/>
    <cellStyle name="Standard 257 2 7 3 4 2" xfId="4105" xr:uid="{00000000-0005-0000-0000-0000784C0000}"/>
    <cellStyle name="Standard 257 2 7 3 4 2 2" xfId="12927" xr:uid="{00000000-0005-0000-0000-0000794C0000}"/>
    <cellStyle name="Standard 257 2 7 3 4 2 2 2" xfId="26163" xr:uid="{00000000-0005-0000-0000-00007A4C0000}"/>
    <cellStyle name="Standard 257 2 7 3 4 2 2 2 2" xfId="52635" xr:uid="{00000000-0005-0000-0000-00007B4C0000}"/>
    <cellStyle name="Standard 257 2 7 3 4 2 2 3" xfId="39399" xr:uid="{00000000-0005-0000-0000-00007C4C0000}"/>
    <cellStyle name="Standard 257 2 7 3 4 2 3" xfId="19546" xr:uid="{00000000-0005-0000-0000-00007D4C0000}"/>
    <cellStyle name="Standard 257 2 7 3 4 2 3 2" xfId="46018" xr:uid="{00000000-0005-0000-0000-00007E4C0000}"/>
    <cellStyle name="Standard 257 2 7 3 4 2 4" xfId="30577" xr:uid="{00000000-0005-0000-0000-00007F4C0000}"/>
    <cellStyle name="Standard 257 2 7 3 4 3" xfId="5576" xr:uid="{00000000-0005-0000-0000-0000804C0000}"/>
    <cellStyle name="Standard 257 2 7 3 4 3 2" xfId="9986" xr:uid="{00000000-0005-0000-0000-0000814C0000}"/>
    <cellStyle name="Standard 257 2 7 3 4 3 2 2" xfId="23222" xr:uid="{00000000-0005-0000-0000-0000824C0000}"/>
    <cellStyle name="Standard 257 2 7 3 4 3 2 2 2" xfId="49694" xr:uid="{00000000-0005-0000-0000-0000834C0000}"/>
    <cellStyle name="Standard 257 2 7 3 4 3 2 3" xfId="36458" xr:uid="{00000000-0005-0000-0000-0000844C0000}"/>
    <cellStyle name="Standard 257 2 7 3 4 3 3" xfId="16605" xr:uid="{00000000-0005-0000-0000-0000854C0000}"/>
    <cellStyle name="Standard 257 2 7 3 4 3 3 2" xfId="43077" xr:uid="{00000000-0005-0000-0000-0000864C0000}"/>
    <cellStyle name="Standard 257 2 7 3 4 3 4" xfId="32048" xr:uid="{00000000-0005-0000-0000-0000874C0000}"/>
    <cellStyle name="Standard 257 2 7 3 4 4" xfId="8515" xr:uid="{00000000-0005-0000-0000-0000884C0000}"/>
    <cellStyle name="Standard 257 2 7 3 4 4 2" xfId="21751" xr:uid="{00000000-0005-0000-0000-0000894C0000}"/>
    <cellStyle name="Standard 257 2 7 3 4 4 2 2" xfId="48223" xr:uid="{00000000-0005-0000-0000-00008A4C0000}"/>
    <cellStyle name="Standard 257 2 7 3 4 4 3" xfId="34987" xr:uid="{00000000-0005-0000-0000-00008B4C0000}"/>
    <cellStyle name="Standard 257 2 7 3 4 5" xfId="15134" xr:uid="{00000000-0005-0000-0000-00008C4C0000}"/>
    <cellStyle name="Standard 257 2 7 3 4 5 2" xfId="41606" xr:uid="{00000000-0005-0000-0000-00008D4C0000}"/>
    <cellStyle name="Standard 257 2 7 3 4 6" xfId="27636" xr:uid="{00000000-0005-0000-0000-00008E4C0000}"/>
    <cellStyle name="Standard 257 2 7 3 5" xfId="1898" xr:uid="{00000000-0005-0000-0000-00008F4C0000}"/>
    <cellStyle name="Standard 257 2 7 3 5 2" xfId="3369" xr:uid="{00000000-0005-0000-0000-0000904C0000}"/>
    <cellStyle name="Standard 257 2 7 3 5 2 2" xfId="12191" xr:uid="{00000000-0005-0000-0000-0000914C0000}"/>
    <cellStyle name="Standard 257 2 7 3 5 2 2 2" xfId="25427" xr:uid="{00000000-0005-0000-0000-0000924C0000}"/>
    <cellStyle name="Standard 257 2 7 3 5 2 2 2 2" xfId="51899" xr:uid="{00000000-0005-0000-0000-0000934C0000}"/>
    <cellStyle name="Standard 257 2 7 3 5 2 2 3" xfId="38663" xr:uid="{00000000-0005-0000-0000-0000944C0000}"/>
    <cellStyle name="Standard 257 2 7 3 5 2 3" xfId="18810" xr:uid="{00000000-0005-0000-0000-0000954C0000}"/>
    <cellStyle name="Standard 257 2 7 3 5 2 3 2" xfId="45282" xr:uid="{00000000-0005-0000-0000-0000964C0000}"/>
    <cellStyle name="Standard 257 2 7 3 5 2 4" xfId="29841" xr:uid="{00000000-0005-0000-0000-0000974C0000}"/>
    <cellStyle name="Standard 257 2 7 3 5 3" xfId="6311" xr:uid="{00000000-0005-0000-0000-0000984C0000}"/>
    <cellStyle name="Standard 257 2 7 3 5 3 2" xfId="10721" xr:uid="{00000000-0005-0000-0000-0000994C0000}"/>
    <cellStyle name="Standard 257 2 7 3 5 3 2 2" xfId="23957" xr:uid="{00000000-0005-0000-0000-00009A4C0000}"/>
    <cellStyle name="Standard 257 2 7 3 5 3 2 2 2" xfId="50429" xr:uid="{00000000-0005-0000-0000-00009B4C0000}"/>
    <cellStyle name="Standard 257 2 7 3 5 3 2 3" xfId="37193" xr:uid="{00000000-0005-0000-0000-00009C4C0000}"/>
    <cellStyle name="Standard 257 2 7 3 5 3 3" xfId="17340" xr:uid="{00000000-0005-0000-0000-00009D4C0000}"/>
    <cellStyle name="Standard 257 2 7 3 5 3 3 2" xfId="43812" xr:uid="{00000000-0005-0000-0000-00009E4C0000}"/>
    <cellStyle name="Standard 257 2 7 3 5 3 4" xfId="32783" xr:uid="{00000000-0005-0000-0000-00009F4C0000}"/>
    <cellStyle name="Standard 257 2 7 3 5 4" xfId="7779" xr:uid="{00000000-0005-0000-0000-0000A04C0000}"/>
    <cellStyle name="Standard 257 2 7 3 5 4 2" xfId="21015" xr:uid="{00000000-0005-0000-0000-0000A14C0000}"/>
    <cellStyle name="Standard 257 2 7 3 5 4 2 2" xfId="47487" xr:uid="{00000000-0005-0000-0000-0000A24C0000}"/>
    <cellStyle name="Standard 257 2 7 3 5 4 3" xfId="34251" xr:uid="{00000000-0005-0000-0000-0000A34C0000}"/>
    <cellStyle name="Standard 257 2 7 3 5 5" xfId="14398" xr:uid="{00000000-0005-0000-0000-0000A44C0000}"/>
    <cellStyle name="Standard 257 2 7 3 5 5 2" xfId="40870" xr:uid="{00000000-0005-0000-0000-0000A54C0000}"/>
    <cellStyle name="Standard 257 2 7 3 5 6" xfId="28371" xr:uid="{00000000-0005-0000-0000-0000A64C0000}"/>
    <cellStyle name="Standard 257 2 7 3 6" xfId="2635" xr:uid="{00000000-0005-0000-0000-0000A74C0000}"/>
    <cellStyle name="Standard 257 2 7 3 6 2" xfId="11457" xr:uid="{00000000-0005-0000-0000-0000A84C0000}"/>
    <cellStyle name="Standard 257 2 7 3 6 2 2" xfId="24693" xr:uid="{00000000-0005-0000-0000-0000A94C0000}"/>
    <cellStyle name="Standard 257 2 7 3 6 2 2 2" xfId="51165" xr:uid="{00000000-0005-0000-0000-0000AA4C0000}"/>
    <cellStyle name="Standard 257 2 7 3 6 2 3" xfId="37929" xr:uid="{00000000-0005-0000-0000-0000AB4C0000}"/>
    <cellStyle name="Standard 257 2 7 3 6 3" xfId="18076" xr:uid="{00000000-0005-0000-0000-0000AC4C0000}"/>
    <cellStyle name="Standard 257 2 7 3 6 3 2" xfId="44548" xr:uid="{00000000-0005-0000-0000-0000AD4C0000}"/>
    <cellStyle name="Standard 257 2 7 3 6 4" xfId="29107" xr:uid="{00000000-0005-0000-0000-0000AE4C0000}"/>
    <cellStyle name="Standard 257 2 7 3 7" xfId="4840" xr:uid="{00000000-0005-0000-0000-0000AF4C0000}"/>
    <cellStyle name="Standard 257 2 7 3 7 2" xfId="9250" xr:uid="{00000000-0005-0000-0000-0000B04C0000}"/>
    <cellStyle name="Standard 257 2 7 3 7 2 2" xfId="22486" xr:uid="{00000000-0005-0000-0000-0000B14C0000}"/>
    <cellStyle name="Standard 257 2 7 3 7 2 2 2" xfId="48958" xr:uid="{00000000-0005-0000-0000-0000B24C0000}"/>
    <cellStyle name="Standard 257 2 7 3 7 2 3" xfId="35722" xr:uid="{00000000-0005-0000-0000-0000B34C0000}"/>
    <cellStyle name="Standard 257 2 7 3 7 3" xfId="15869" xr:uid="{00000000-0005-0000-0000-0000B44C0000}"/>
    <cellStyle name="Standard 257 2 7 3 7 3 2" xfId="42341" xr:uid="{00000000-0005-0000-0000-0000B54C0000}"/>
    <cellStyle name="Standard 257 2 7 3 7 4" xfId="31312" xr:uid="{00000000-0005-0000-0000-0000B64C0000}"/>
    <cellStyle name="Standard 257 2 7 3 8" xfId="7045" xr:uid="{00000000-0005-0000-0000-0000B74C0000}"/>
    <cellStyle name="Standard 257 2 7 3 8 2" xfId="20281" xr:uid="{00000000-0005-0000-0000-0000B84C0000}"/>
    <cellStyle name="Standard 257 2 7 3 8 2 2" xfId="46753" xr:uid="{00000000-0005-0000-0000-0000B94C0000}"/>
    <cellStyle name="Standard 257 2 7 3 8 3" xfId="33517" xr:uid="{00000000-0005-0000-0000-0000BA4C0000}"/>
    <cellStyle name="Standard 257 2 7 3 9" xfId="13664" xr:uid="{00000000-0005-0000-0000-0000BB4C0000}"/>
    <cellStyle name="Standard 257 2 7 3 9 2" xfId="40136" xr:uid="{00000000-0005-0000-0000-0000BC4C0000}"/>
    <cellStyle name="Standard 257 2 7 4" xfId="478" xr:uid="{00000000-0005-0000-0000-0000BD4C0000}"/>
    <cellStyle name="Standard 257 2 7 4 2" xfId="868" xr:uid="{00000000-0005-0000-0000-0000BE4C0000}"/>
    <cellStyle name="Standard 257 2 7 4 2 2" xfId="1617" xr:uid="{00000000-0005-0000-0000-0000BF4C0000}"/>
    <cellStyle name="Standard 257 2 7 4 2 2 2" xfId="4560" xr:uid="{00000000-0005-0000-0000-0000C04C0000}"/>
    <cellStyle name="Standard 257 2 7 4 2 2 2 2" xfId="13382" xr:uid="{00000000-0005-0000-0000-0000C14C0000}"/>
    <cellStyle name="Standard 257 2 7 4 2 2 2 2 2" xfId="26618" xr:uid="{00000000-0005-0000-0000-0000C24C0000}"/>
    <cellStyle name="Standard 257 2 7 4 2 2 2 2 2 2" xfId="53090" xr:uid="{00000000-0005-0000-0000-0000C34C0000}"/>
    <cellStyle name="Standard 257 2 7 4 2 2 2 2 3" xfId="39854" xr:uid="{00000000-0005-0000-0000-0000C44C0000}"/>
    <cellStyle name="Standard 257 2 7 4 2 2 2 3" xfId="20001" xr:uid="{00000000-0005-0000-0000-0000C54C0000}"/>
    <cellStyle name="Standard 257 2 7 4 2 2 2 3 2" xfId="46473" xr:uid="{00000000-0005-0000-0000-0000C64C0000}"/>
    <cellStyle name="Standard 257 2 7 4 2 2 2 4" xfId="31032" xr:uid="{00000000-0005-0000-0000-0000C74C0000}"/>
    <cellStyle name="Standard 257 2 7 4 2 2 3" xfId="6031" xr:uid="{00000000-0005-0000-0000-0000C84C0000}"/>
    <cellStyle name="Standard 257 2 7 4 2 2 3 2" xfId="10441" xr:uid="{00000000-0005-0000-0000-0000C94C0000}"/>
    <cellStyle name="Standard 257 2 7 4 2 2 3 2 2" xfId="23677" xr:uid="{00000000-0005-0000-0000-0000CA4C0000}"/>
    <cellStyle name="Standard 257 2 7 4 2 2 3 2 2 2" xfId="50149" xr:uid="{00000000-0005-0000-0000-0000CB4C0000}"/>
    <cellStyle name="Standard 257 2 7 4 2 2 3 2 3" xfId="36913" xr:uid="{00000000-0005-0000-0000-0000CC4C0000}"/>
    <cellStyle name="Standard 257 2 7 4 2 2 3 3" xfId="17060" xr:uid="{00000000-0005-0000-0000-0000CD4C0000}"/>
    <cellStyle name="Standard 257 2 7 4 2 2 3 3 2" xfId="43532" xr:uid="{00000000-0005-0000-0000-0000CE4C0000}"/>
    <cellStyle name="Standard 257 2 7 4 2 2 3 4" xfId="32503" xr:uid="{00000000-0005-0000-0000-0000CF4C0000}"/>
    <cellStyle name="Standard 257 2 7 4 2 2 4" xfId="8970" xr:uid="{00000000-0005-0000-0000-0000D04C0000}"/>
    <cellStyle name="Standard 257 2 7 4 2 2 4 2" xfId="22206" xr:uid="{00000000-0005-0000-0000-0000D14C0000}"/>
    <cellStyle name="Standard 257 2 7 4 2 2 4 2 2" xfId="48678" xr:uid="{00000000-0005-0000-0000-0000D24C0000}"/>
    <cellStyle name="Standard 257 2 7 4 2 2 4 3" xfId="35442" xr:uid="{00000000-0005-0000-0000-0000D34C0000}"/>
    <cellStyle name="Standard 257 2 7 4 2 2 5" xfId="15589" xr:uid="{00000000-0005-0000-0000-0000D44C0000}"/>
    <cellStyle name="Standard 257 2 7 4 2 2 5 2" xfId="42061" xr:uid="{00000000-0005-0000-0000-0000D54C0000}"/>
    <cellStyle name="Standard 257 2 7 4 2 2 6" xfId="28091" xr:uid="{00000000-0005-0000-0000-0000D64C0000}"/>
    <cellStyle name="Standard 257 2 7 4 2 3" xfId="2353" xr:uid="{00000000-0005-0000-0000-0000D74C0000}"/>
    <cellStyle name="Standard 257 2 7 4 2 3 2" xfId="3824" xr:uid="{00000000-0005-0000-0000-0000D84C0000}"/>
    <cellStyle name="Standard 257 2 7 4 2 3 2 2" xfId="12646" xr:uid="{00000000-0005-0000-0000-0000D94C0000}"/>
    <cellStyle name="Standard 257 2 7 4 2 3 2 2 2" xfId="25882" xr:uid="{00000000-0005-0000-0000-0000DA4C0000}"/>
    <cellStyle name="Standard 257 2 7 4 2 3 2 2 2 2" xfId="52354" xr:uid="{00000000-0005-0000-0000-0000DB4C0000}"/>
    <cellStyle name="Standard 257 2 7 4 2 3 2 2 3" xfId="39118" xr:uid="{00000000-0005-0000-0000-0000DC4C0000}"/>
    <cellStyle name="Standard 257 2 7 4 2 3 2 3" xfId="19265" xr:uid="{00000000-0005-0000-0000-0000DD4C0000}"/>
    <cellStyle name="Standard 257 2 7 4 2 3 2 3 2" xfId="45737" xr:uid="{00000000-0005-0000-0000-0000DE4C0000}"/>
    <cellStyle name="Standard 257 2 7 4 2 3 2 4" xfId="30296" xr:uid="{00000000-0005-0000-0000-0000DF4C0000}"/>
    <cellStyle name="Standard 257 2 7 4 2 3 3" xfId="6766" xr:uid="{00000000-0005-0000-0000-0000E04C0000}"/>
    <cellStyle name="Standard 257 2 7 4 2 3 3 2" xfId="11176" xr:uid="{00000000-0005-0000-0000-0000E14C0000}"/>
    <cellStyle name="Standard 257 2 7 4 2 3 3 2 2" xfId="24412" xr:uid="{00000000-0005-0000-0000-0000E24C0000}"/>
    <cellStyle name="Standard 257 2 7 4 2 3 3 2 2 2" xfId="50884" xr:uid="{00000000-0005-0000-0000-0000E34C0000}"/>
    <cellStyle name="Standard 257 2 7 4 2 3 3 2 3" xfId="37648" xr:uid="{00000000-0005-0000-0000-0000E44C0000}"/>
    <cellStyle name="Standard 257 2 7 4 2 3 3 3" xfId="17795" xr:uid="{00000000-0005-0000-0000-0000E54C0000}"/>
    <cellStyle name="Standard 257 2 7 4 2 3 3 3 2" xfId="44267" xr:uid="{00000000-0005-0000-0000-0000E64C0000}"/>
    <cellStyle name="Standard 257 2 7 4 2 3 3 4" xfId="33238" xr:uid="{00000000-0005-0000-0000-0000E74C0000}"/>
    <cellStyle name="Standard 257 2 7 4 2 3 4" xfId="8234" xr:uid="{00000000-0005-0000-0000-0000E84C0000}"/>
    <cellStyle name="Standard 257 2 7 4 2 3 4 2" xfId="21470" xr:uid="{00000000-0005-0000-0000-0000E94C0000}"/>
    <cellStyle name="Standard 257 2 7 4 2 3 4 2 2" xfId="47942" xr:uid="{00000000-0005-0000-0000-0000EA4C0000}"/>
    <cellStyle name="Standard 257 2 7 4 2 3 4 3" xfId="34706" xr:uid="{00000000-0005-0000-0000-0000EB4C0000}"/>
    <cellStyle name="Standard 257 2 7 4 2 3 5" xfId="14853" xr:uid="{00000000-0005-0000-0000-0000EC4C0000}"/>
    <cellStyle name="Standard 257 2 7 4 2 3 5 2" xfId="41325" xr:uid="{00000000-0005-0000-0000-0000ED4C0000}"/>
    <cellStyle name="Standard 257 2 7 4 2 3 6" xfId="28826" xr:uid="{00000000-0005-0000-0000-0000EE4C0000}"/>
    <cellStyle name="Standard 257 2 7 4 2 4" xfId="3090" xr:uid="{00000000-0005-0000-0000-0000EF4C0000}"/>
    <cellStyle name="Standard 257 2 7 4 2 4 2" xfId="11912" xr:uid="{00000000-0005-0000-0000-0000F04C0000}"/>
    <cellStyle name="Standard 257 2 7 4 2 4 2 2" xfId="25148" xr:uid="{00000000-0005-0000-0000-0000F14C0000}"/>
    <cellStyle name="Standard 257 2 7 4 2 4 2 2 2" xfId="51620" xr:uid="{00000000-0005-0000-0000-0000F24C0000}"/>
    <cellStyle name="Standard 257 2 7 4 2 4 2 3" xfId="38384" xr:uid="{00000000-0005-0000-0000-0000F34C0000}"/>
    <cellStyle name="Standard 257 2 7 4 2 4 3" xfId="18531" xr:uid="{00000000-0005-0000-0000-0000F44C0000}"/>
    <cellStyle name="Standard 257 2 7 4 2 4 3 2" xfId="45003" xr:uid="{00000000-0005-0000-0000-0000F54C0000}"/>
    <cellStyle name="Standard 257 2 7 4 2 4 4" xfId="29562" xr:uid="{00000000-0005-0000-0000-0000F64C0000}"/>
    <cellStyle name="Standard 257 2 7 4 2 5" xfId="5295" xr:uid="{00000000-0005-0000-0000-0000F74C0000}"/>
    <cellStyle name="Standard 257 2 7 4 2 5 2" xfId="9705" xr:uid="{00000000-0005-0000-0000-0000F84C0000}"/>
    <cellStyle name="Standard 257 2 7 4 2 5 2 2" xfId="22941" xr:uid="{00000000-0005-0000-0000-0000F94C0000}"/>
    <cellStyle name="Standard 257 2 7 4 2 5 2 2 2" xfId="49413" xr:uid="{00000000-0005-0000-0000-0000FA4C0000}"/>
    <cellStyle name="Standard 257 2 7 4 2 5 2 3" xfId="36177" xr:uid="{00000000-0005-0000-0000-0000FB4C0000}"/>
    <cellStyle name="Standard 257 2 7 4 2 5 3" xfId="16324" xr:uid="{00000000-0005-0000-0000-0000FC4C0000}"/>
    <cellStyle name="Standard 257 2 7 4 2 5 3 2" xfId="42796" xr:uid="{00000000-0005-0000-0000-0000FD4C0000}"/>
    <cellStyle name="Standard 257 2 7 4 2 5 4" xfId="31767" xr:uid="{00000000-0005-0000-0000-0000FE4C0000}"/>
    <cellStyle name="Standard 257 2 7 4 2 6" xfId="7500" xr:uid="{00000000-0005-0000-0000-0000FF4C0000}"/>
    <cellStyle name="Standard 257 2 7 4 2 6 2" xfId="20736" xr:uid="{00000000-0005-0000-0000-0000004D0000}"/>
    <cellStyle name="Standard 257 2 7 4 2 6 2 2" xfId="47208" xr:uid="{00000000-0005-0000-0000-0000014D0000}"/>
    <cellStyle name="Standard 257 2 7 4 2 6 3" xfId="33972" xr:uid="{00000000-0005-0000-0000-0000024D0000}"/>
    <cellStyle name="Standard 257 2 7 4 2 7" xfId="14119" xr:uid="{00000000-0005-0000-0000-0000034D0000}"/>
    <cellStyle name="Standard 257 2 7 4 2 7 2" xfId="40591" xr:uid="{00000000-0005-0000-0000-0000044D0000}"/>
    <cellStyle name="Standard 257 2 7 4 2 8" xfId="27355" xr:uid="{00000000-0005-0000-0000-0000054D0000}"/>
    <cellStyle name="Standard 257 2 7 4 3" xfId="1251" xr:uid="{00000000-0005-0000-0000-0000064D0000}"/>
    <cellStyle name="Standard 257 2 7 4 3 2" xfId="4194" xr:uid="{00000000-0005-0000-0000-0000074D0000}"/>
    <cellStyle name="Standard 257 2 7 4 3 2 2" xfId="13016" xr:uid="{00000000-0005-0000-0000-0000084D0000}"/>
    <cellStyle name="Standard 257 2 7 4 3 2 2 2" xfId="26252" xr:uid="{00000000-0005-0000-0000-0000094D0000}"/>
    <cellStyle name="Standard 257 2 7 4 3 2 2 2 2" xfId="52724" xr:uid="{00000000-0005-0000-0000-00000A4D0000}"/>
    <cellStyle name="Standard 257 2 7 4 3 2 2 3" xfId="39488" xr:uid="{00000000-0005-0000-0000-00000B4D0000}"/>
    <cellStyle name="Standard 257 2 7 4 3 2 3" xfId="19635" xr:uid="{00000000-0005-0000-0000-00000C4D0000}"/>
    <cellStyle name="Standard 257 2 7 4 3 2 3 2" xfId="46107" xr:uid="{00000000-0005-0000-0000-00000D4D0000}"/>
    <cellStyle name="Standard 257 2 7 4 3 2 4" xfId="30666" xr:uid="{00000000-0005-0000-0000-00000E4D0000}"/>
    <cellStyle name="Standard 257 2 7 4 3 3" xfId="5665" xr:uid="{00000000-0005-0000-0000-00000F4D0000}"/>
    <cellStyle name="Standard 257 2 7 4 3 3 2" xfId="10075" xr:uid="{00000000-0005-0000-0000-0000104D0000}"/>
    <cellStyle name="Standard 257 2 7 4 3 3 2 2" xfId="23311" xr:uid="{00000000-0005-0000-0000-0000114D0000}"/>
    <cellStyle name="Standard 257 2 7 4 3 3 2 2 2" xfId="49783" xr:uid="{00000000-0005-0000-0000-0000124D0000}"/>
    <cellStyle name="Standard 257 2 7 4 3 3 2 3" xfId="36547" xr:uid="{00000000-0005-0000-0000-0000134D0000}"/>
    <cellStyle name="Standard 257 2 7 4 3 3 3" xfId="16694" xr:uid="{00000000-0005-0000-0000-0000144D0000}"/>
    <cellStyle name="Standard 257 2 7 4 3 3 3 2" xfId="43166" xr:uid="{00000000-0005-0000-0000-0000154D0000}"/>
    <cellStyle name="Standard 257 2 7 4 3 3 4" xfId="32137" xr:uid="{00000000-0005-0000-0000-0000164D0000}"/>
    <cellStyle name="Standard 257 2 7 4 3 4" xfId="8604" xr:uid="{00000000-0005-0000-0000-0000174D0000}"/>
    <cellStyle name="Standard 257 2 7 4 3 4 2" xfId="21840" xr:uid="{00000000-0005-0000-0000-0000184D0000}"/>
    <cellStyle name="Standard 257 2 7 4 3 4 2 2" xfId="48312" xr:uid="{00000000-0005-0000-0000-0000194D0000}"/>
    <cellStyle name="Standard 257 2 7 4 3 4 3" xfId="35076" xr:uid="{00000000-0005-0000-0000-00001A4D0000}"/>
    <cellStyle name="Standard 257 2 7 4 3 5" xfId="15223" xr:uid="{00000000-0005-0000-0000-00001B4D0000}"/>
    <cellStyle name="Standard 257 2 7 4 3 5 2" xfId="41695" xr:uid="{00000000-0005-0000-0000-00001C4D0000}"/>
    <cellStyle name="Standard 257 2 7 4 3 6" xfId="27725" xr:uid="{00000000-0005-0000-0000-00001D4D0000}"/>
    <cellStyle name="Standard 257 2 7 4 4" xfId="1987" xr:uid="{00000000-0005-0000-0000-00001E4D0000}"/>
    <cellStyle name="Standard 257 2 7 4 4 2" xfId="3458" xr:uid="{00000000-0005-0000-0000-00001F4D0000}"/>
    <cellStyle name="Standard 257 2 7 4 4 2 2" xfId="12280" xr:uid="{00000000-0005-0000-0000-0000204D0000}"/>
    <cellStyle name="Standard 257 2 7 4 4 2 2 2" xfId="25516" xr:uid="{00000000-0005-0000-0000-0000214D0000}"/>
    <cellStyle name="Standard 257 2 7 4 4 2 2 2 2" xfId="51988" xr:uid="{00000000-0005-0000-0000-0000224D0000}"/>
    <cellStyle name="Standard 257 2 7 4 4 2 2 3" xfId="38752" xr:uid="{00000000-0005-0000-0000-0000234D0000}"/>
    <cellStyle name="Standard 257 2 7 4 4 2 3" xfId="18899" xr:uid="{00000000-0005-0000-0000-0000244D0000}"/>
    <cellStyle name="Standard 257 2 7 4 4 2 3 2" xfId="45371" xr:uid="{00000000-0005-0000-0000-0000254D0000}"/>
    <cellStyle name="Standard 257 2 7 4 4 2 4" xfId="29930" xr:uid="{00000000-0005-0000-0000-0000264D0000}"/>
    <cellStyle name="Standard 257 2 7 4 4 3" xfId="6400" xr:uid="{00000000-0005-0000-0000-0000274D0000}"/>
    <cellStyle name="Standard 257 2 7 4 4 3 2" xfId="10810" xr:uid="{00000000-0005-0000-0000-0000284D0000}"/>
    <cellStyle name="Standard 257 2 7 4 4 3 2 2" xfId="24046" xr:uid="{00000000-0005-0000-0000-0000294D0000}"/>
    <cellStyle name="Standard 257 2 7 4 4 3 2 2 2" xfId="50518" xr:uid="{00000000-0005-0000-0000-00002A4D0000}"/>
    <cellStyle name="Standard 257 2 7 4 4 3 2 3" xfId="37282" xr:uid="{00000000-0005-0000-0000-00002B4D0000}"/>
    <cellStyle name="Standard 257 2 7 4 4 3 3" xfId="17429" xr:uid="{00000000-0005-0000-0000-00002C4D0000}"/>
    <cellStyle name="Standard 257 2 7 4 4 3 3 2" xfId="43901" xr:uid="{00000000-0005-0000-0000-00002D4D0000}"/>
    <cellStyle name="Standard 257 2 7 4 4 3 4" xfId="32872" xr:uid="{00000000-0005-0000-0000-00002E4D0000}"/>
    <cellStyle name="Standard 257 2 7 4 4 4" xfId="7868" xr:uid="{00000000-0005-0000-0000-00002F4D0000}"/>
    <cellStyle name="Standard 257 2 7 4 4 4 2" xfId="21104" xr:uid="{00000000-0005-0000-0000-0000304D0000}"/>
    <cellStyle name="Standard 257 2 7 4 4 4 2 2" xfId="47576" xr:uid="{00000000-0005-0000-0000-0000314D0000}"/>
    <cellStyle name="Standard 257 2 7 4 4 4 3" xfId="34340" xr:uid="{00000000-0005-0000-0000-0000324D0000}"/>
    <cellStyle name="Standard 257 2 7 4 4 5" xfId="14487" xr:uid="{00000000-0005-0000-0000-0000334D0000}"/>
    <cellStyle name="Standard 257 2 7 4 4 5 2" xfId="40959" xr:uid="{00000000-0005-0000-0000-0000344D0000}"/>
    <cellStyle name="Standard 257 2 7 4 4 6" xfId="28460" xr:uid="{00000000-0005-0000-0000-0000354D0000}"/>
    <cellStyle name="Standard 257 2 7 4 5" xfId="2724" xr:uid="{00000000-0005-0000-0000-0000364D0000}"/>
    <cellStyle name="Standard 257 2 7 4 5 2" xfId="11546" xr:uid="{00000000-0005-0000-0000-0000374D0000}"/>
    <cellStyle name="Standard 257 2 7 4 5 2 2" xfId="24782" xr:uid="{00000000-0005-0000-0000-0000384D0000}"/>
    <cellStyle name="Standard 257 2 7 4 5 2 2 2" xfId="51254" xr:uid="{00000000-0005-0000-0000-0000394D0000}"/>
    <cellStyle name="Standard 257 2 7 4 5 2 3" xfId="38018" xr:uid="{00000000-0005-0000-0000-00003A4D0000}"/>
    <cellStyle name="Standard 257 2 7 4 5 3" xfId="18165" xr:uid="{00000000-0005-0000-0000-00003B4D0000}"/>
    <cellStyle name="Standard 257 2 7 4 5 3 2" xfId="44637" xr:uid="{00000000-0005-0000-0000-00003C4D0000}"/>
    <cellStyle name="Standard 257 2 7 4 5 4" xfId="29196" xr:uid="{00000000-0005-0000-0000-00003D4D0000}"/>
    <cellStyle name="Standard 257 2 7 4 6" xfId="4929" xr:uid="{00000000-0005-0000-0000-00003E4D0000}"/>
    <cellStyle name="Standard 257 2 7 4 6 2" xfId="9339" xr:uid="{00000000-0005-0000-0000-00003F4D0000}"/>
    <cellStyle name="Standard 257 2 7 4 6 2 2" xfId="22575" xr:uid="{00000000-0005-0000-0000-0000404D0000}"/>
    <cellStyle name="Standard 257 2 7 4 6 2 2 2" xfId="49047" xr:uid="{00000000-0005-0000-0000-0000414D0000}"/>
    <cellStyle name="Standard 257 2 7 4 6 2 3" xfId="35811" xr:uid="{00000000-0005-0000-0000-0000424D0000}"/>
    <cellStyle name="Standard 257 2 7 4 6 3" xfId="15958" xr:uid="{00000000-0005-0000-0000-0000434D0000}"/>
    <cellStyle name="Standard 257 2 7 4 6 3 2" xfId="42430" xr:uid="{00000000-0005-0000-0000-0000444D0000}"/>
    <cellStyle name="Standard 257 2 7 4 6 4" xfId="31401" xr:uid="{00000000-0005-0000-0000-0000454D0000}"/>
    <cellStyle name="Standard 257 2 7 4 7" xfId="7134" xr:uid="{00000000-0005-0000-0000-0000464D0000}"/>
    <cellStyle name="Standard 257 2 7 4 7 2" xfId="20370" xr:uid="{00000000-0005-0000-0000-0000474D0000}"/>
    <cellStyle name="Standard 257 2 7 4 7 2 2" xfId="46842" xr:uid="{00000000-0005-0000-0000-0000484D0000}"/>
    <cellStyle name="Standard 257 2 7 4 7 3" xfId="33606" xr:uid="{00000000-0005-0000-0000-0000494D0000}"/>
    <cellStyle name="Standard 257 2 7 4 8" xfId="13753" xr:uid="{00000000-0005-0000-0000-00004A4D0000}"/>
    <cellStyle name="Standard 257 2 7 4 8 2" xfId="40225" xr:uid="{00000000-0005-0000-0000-00004B4D0000}"/>
    <cellStyle name="Standard 257 2 7 4 9" xfId="26989" xr:uid="{00000000-0005-0000-0000-00004C4D0000}"/>
    <cellStyle name="Standard 257 2 7 5" xfId="460" xr:uid="{00000000-0005-0000-0000-00004D4D0000}"/>
    <cellStyle name="Standard 257 2 7 5 2" xfId="851" xr:uid="{00000000-0005-0000-0000-00004E4D0000}"/>
    <cellStyle name="Standard 257 2 7 5 2 2" xfId="1600" xr:uid="{00000000-0005-0000-0000-00004F4D0000}"/>
    <cellStyle name="Standard 257 2 7 5 2 2 2" xfId="4543" xr:uid="{00000000-0005-0000-0000-0000504D0000}"/>
    <cellStyle name="Standard 257 2 7 5 2 2 2 2" xfId="13365" xr:uid="{00000000-0005-0000-0000-0000514D0000}"/>
    <cellStyle name="Standard 257 2 7 5 2 2 2 2 2" xfId="26601" xr:uid="{00000000-0005-0000-0000-0000524D0000}"/>
    <cellStyle name="Standard 257 2 7 5 2 2 2 2 2 2" xfId="53073" xr:uid="{00000000-0005-0000-0000-0000534D0000}"/>
    <cellStyle name="Standard 257 2 7 5 2 2 2 2 3" xfId="39837" xr:uid="{00000000-0005-0000-0000-0000544D0000}"/>
    <cellStyle name="Standard 257 2 7 5 2 2 2 3" xfId="19984" xr:uid="{00000000-0005-0000-0000-0000554D0000}"/>
    <cellStyle name="Standard 257 2 7 5 2 2 2 3 2" xfId="46456" xr:uid="{00000000-0005-0000-0000-0000564D0000}"/>
    <cellStyle name="Standard 257 2 7 5 2 2 2 4" xfId="31015" xr:uid="{00000000-0005-0000-0000-0000574D0000}"/>
    <cellStyle name="Standard 257 2 7 5 2 2 3" xfId="6014" xr:uid="{00000000-0005-0000-0000-0000584D0000}"/>
    <cellStyle name="Standard 257 2 7 5 2 2 3 2" xfId="10424" xr:uid="{00000000-0005-0000-0000-0000594D0000}"/>
    <cellStyle name="Standard 257 2 7 5 2 2 3 2 2" xfId="23660" xr:uid="{00000000-0005-0000-0000-00005A4D0000}"/>
    <cellStyle name="Standard 257 2 7 5 2 2 3 2 2 2" xfId="50132" xr:uid="{00000000-0005-0000-0000-00005B4D0000}"/>
    <cellStyle name="Standard 257 2 7 5 2 2 3 2 3" xfId="36896" xr:uid="{00000000-0005-0000-0000-00005C4D0000}"/>
    <cellStyle name="Standard 257 2 7 5 2 2 3 3" xfId="17043" xr:uid="{00000000-0005-0000-0000-00005D4D0000}"/>
    <cellStyle name="Standard 257 2 7 5 2 2 3 3 2" xfId="43515" xr:uid="{00000000-0005-0000-0000-00005E4D0000}"/>
    <cellStyle name="Standard 257 2 7 5 2 2 3 4" xfId="32486" xr:uid="{00000000-0005-0000-0000-00005F4D0000}"/>
    <cellStyle name="Standard 257 2 7 5 2 2 4" xfId="8953" xr:uid="{00000000-0005-0000-0000-0000604D0000}"/>
    <cellStyle name="Standard 257 2 7 5 2 2 4 2" xfId="22189" xr:uid="{00000000-0005-0000-0000-0000614D0000}"/>
    <cellStyle name="Standard 257 2 7 5 2 2 4 2 2" xfId="48661" xr:uid="{00000000-0005-0000-0000-0000624D0000}"/>
    <cellStyle name="Standard 257 2 7 5 2 2 4 3" xfId="35425" xr:uid="{00000000-0005-0000-0000-0000634D0000}"/>
    <cellStyle name="Standard 257 2 7 5 2 2 5" xfId="15572" xr:uid="{00000000-0005-0000-0000-0000644D0000}"/>
    <cellStyle name="Standard 257 2 7 5 2 2 5 2" xfId="42044" xr:uid="{00000000-0005-0000-0000-0000654D0000}"/>
    <cellStyle name="Standard 257 2 7 5 2 2 6" xfId="28074" xr:uid="{00000000-0005-0000-0000-0000664D0000}"/>
    <cellStyle name="Standard 257 2 7 5 2 3" xfId="2336" xr:uid="{00000000-0005-0000-0000-0000674D0000}"/>
    <cellStyle name="Standard 257 2 7 5 2 3 2" xfId="3807" xr:uid="{00000000-0005-0000-0000-0000684D0000}"/>
    <cellStyle name="Standard 257 2 7 5 2 3 2 2" xfId="12629" xr:uid="{00000000-0005-0000-0000-0000694D0000}"/>
    <cellStyle name="Standard 257 2 7 5 2 3 2 2 2" xfId="25865" xr:uid="{00000000-0005-0000-0000-00006A4D0000}"/>
    <cellStyle name="Standard 257 2 7 5 2 3 2 2 2 2" xfId="52337" xr:uid="{00000000-0005-0000-0000-00006B4D0000}"/>
    <cellStyle name="Standard 257 2 7 5 2 3 2 2 3" xfId="39101" xr:uid="{00000000-0005-0000-0000-00006C4D0000}"/>
    <cellStyle name="Standard 257 2 7 5 2 3 2 3" xfId="19248" xr:uid="{00000000-0005-0000-0000-00006D4D0000}"/>
    <cellStyle name="Standard 257 2 7 5 2 3 2 3 2" xfId="45720" xr:uid="{00000000-0005-0000-0000-00006E4D0000}"/>
    <cellStyle name="Standard 257 2 7 5 2 3 2 4" xfId="30279" xr:uid="{00000000-0005-0000-0000-00006F4D0000}"/>
    <cellStyle name="Standard 257 2 7 5 2 3 3" xfId="6749" xr:uid="{00000000-0005-0000-0000-0000704D0000}"/>
    <cellStyle name="Standard 257 2 7 5 2 3 3 2" xfId="11159" xr:uid="{00000000-0005-0000-0000-0000714D0000}"/>
    <cellStyle name="Standard 257 2 7 5 2 3 3 2 2" xfId="24395" xr:uid="{00000000-0005-0000-0000-0000724D0000}"/>
    <cellStyle name="Standard 257 2 7 5 2 3 3 2 2 2" xfId="50867" xr:uid="{00000000-0005-0000-0000-0000734D0000}"/>
    <cellStyle name="Standard 257 2 7 5 2 3 3 2 3" xfId="37631" xr:uid="{00000000-0005-0000-0000-0000744D0000}"/>
    <cellStyle name="Standard 257 2 7 5 2 3 3 3" xfId="17778" xr:uid="{00000000-0005-0000-0000-0000754D0000}"/>
    <cellStyle name="Standard 257 2 7 5 2 3 3 3 2" xfId="44250" xr:uid="{00000000-0005-0000-0000-0000764D0000}"/>
    <cellStyle name="Standard 257 2 7 5 2 3 3 4" xfId="33221" xr:uid="{00000000-0005-0000-0000-0000774D0000}"/>
    <cellStyle name="Standard 257 2 7 5 2 3 4" xfId="8217" xr:uid="{00000000-0005-0000-0000-0000784D0000}"/>
    <cellStyle name="Standard 257 2 7 5 2 3 4 2" xfId="21453" xr:uid="{00000000-0005-0000-0000-0000794D0000}"/>
    <cellStyle name="Standard 257 2 7 5 2 3 4 2 2" xfId="47925" xr:uid="{00000000-0005-0000-0000-00007A4D0000}"/>
    <cellStyle name="Standard 257 2 7 5 2 3 4 3" xfId="34689" xr:uid="{00000000-0005-0000-0000-00007B4D0000}"/>
    <cellStyle name="Standard 257 2 7 5 2 3 5" xfId="14836" xr:uid="{00000000-0005-0000-0000-00007C4D0000}"/>
    <cellStyle name="Standard 257 2 7 5 2 3 5 2" xfId="41308" xr:uid="{00000000-0005-0000-0000-00007D4D0000}"/>
    <cellStyle name="Standard 257 2 7 5 2 3 6" xfId="28809" xr:uid="{00000000-0005-0000-0000-00007E4D0000}"/>
    <cellStyle name="Standard 257 2 7 5 2 4" xfId="3073" xr:uid="{00000000-0005-0000-0000-00007F4D0000}"/>
    <cellStyle name="Standard 257 2 7 5 2 4 2" xfId="11895" xr:uid="{00000000-0005-0000-0000-0000804D0000}"/>
    <cellStyle name="Standard 257 2 7 5 2 4 2 2" xfId="25131" xr:uid="{00000000-0005-0000-0000-0000814D0000}"/>
    <cellStyle name="Standard 257 2 7 5 2 4 2 2 2" xfId="51603" xr:uid="{00000000-0005-0000-0000-0000824D0000}"/>
    <cellStyle name="Standard 257 2 7 5 2 4 2 3" xfId="38367" xr:uid="{00000000-0005-0000-0000-0000834D0000}"/>
    <cellStyle name="Standard 257 2 7 5 2 4 3" xfId="18514" xr:uid="{00000000-0005-0000-0000-0000844D0000}"/>
    <cellStyle name="Standard 257 2 7 5 2 4 3 2" xfId="44986" xr:uid="{00000000-0005-0000-0000-0000854D0000}"/>
    <cellStyle name="Standard 257 2 7 5 2 4 4" xfId="29545" xr:uid="{00000000-0005-0000-0000-0000864D0000}"/>
    <cellStyle name="Standard 257 2 7 5 2 5" xfId="5278" xr:uid="{00000000-0005-0000-0000-0000874D0000}"/>
    <cellStyle name="Standard 257 2 7 5 2 5 2" xfId="9688" xr:uid="{00000000-0005-0000-0000-0000884D0000}"/>
    <cellStyle name="Standard 257 2 7 5 2 5 2 2" xfId="22924" xr:uid="{00000000-0005-0000-0000-0000894D0000}"/>
    <cellStyle name="Standard 257 2 7 5 2 5 2 2 2" xfId="49396" xr:uid="{00000000-0005-0000-0000-00008A4D0000}"/>
    <cellStyle name="Standard 257 2 7 5 2 5 2 3" xfId="36160" xr:uid="{00000000-0005-0000-0000-00008B4D0000}"/>
    <cellStyle name="Standard 257 2 7 5 2 5 3" xfId="16307" xr:uid="{00000000-0005-0000-0000-00008C4D0000}"/>
    <cellStyle name="Standard 257 2 7 5 2 5 3 2" xfId="42779" xr:uid="{00000000-0005-0000-0000-00008D4D0000}"/>
    <cellStyle name="Standard 257 2 7 5 2 5 4" xfId="31750" xr:uid="{00000000-0005-0000-0000-00008E4D0000}"/>
    <cellStyle name="Standard 257 2 7 5 2 6" xfId="7483" xr:uid="{00000000-0005-0000-0000-00008F4D0000}"/>
    <cellStyle name="Standard 257 2 7 5 2 6 2" xfId="20719" xr:uid="{00000000-0005-0000-0000-0000904D0000}"/>
    <cellStyle name="Standard 257 2 7 5 2 6 2 2" xfId="47191" xr:uid="{00000000-0005-0000-0000-0000914D0000}"/>
    <cellStyle name="Standard 257 2 7 5 2 6 3" xfId="33955" xr:uid="{00000000-0005-0000-0000-0000924D0000}"/>
    <cellStyle name="Standard 257 2 7 5 2 7" xfId="14102" xr:uid="{00000000-0005-0000-0000-0000934D0000}"/>
    <cellStyle name="Standard 257 2 7 5 2 7 2" xfId="40574" xr:uid="{00000000-0005-0000-0000-0000944D0000}"/>
    <cellStyle name="Standard 257 2 7 5 2 8" xfId="27338" xr:uid="{00000000-0005-0000-0000-0000954D0000}"/>
    <cellStyle name="Standard 257 2 7 5 3" xfId="1234" xr:uid="{00000000-0005-0000-0000-0000964D0000}"/>
    <cellStyle name="Standard 257 2 7 5 3 2" xfId="4177" xr:uid="{00000000-0005-0000-0000-0000974D0000}"/>
    <cellStyle name="Standard 257 2 7 5 3 2 2" xfId="12999" xr:uid="{00000000-0005-0000-0000-0000984D0000}"/>
    <cellStyle name="Standard 257 2 7 5 3 2 2 2" xfId="26235" xr:uid="{00000000-0005-0000-0000-0000994D0000}"/>
    <cellStyle name="Standard 257 2 7 5 3 2 2 2 2" xfId="52707" xr:uid="{00000000-0005-0000-0000-00009A4D0000}"/>
    <cellStyle name="Standard 257 2 7 5 3 2 2 3" xfId="39471" xr:uid="{00000000-0005-0000-0000-00009B4D0000}"/>
    <cellStyle name="Standard 257 2 7 5 3 2 3" xfId="19618" xr:uid="{00000000-0005-0000-0000-00009C4D0000}"/>
    <cellStyle name="Standard 257 2 7 5 3 2 3 2" xfId="46090" xr:uid="{00000000-0005-0000-0000-00009D4D0000}"/>
    <cellStyle name="Standard 257 2 7 5 3 2 4" xfId="30649" xr:uid="{00000000-0005-0000-0000-00009E4D0000}"/>
    <cellStyle name="Standard 257 2 7 5 3 3" xfId="5648" xr:uid="{00000000-0005-0000-0000-00009F4D0000}"/>
    <cellStyle name="Standard 257 2 7 5 3 3 2" xfId="10058" xr:uid="{00000000-0005-0000-0000-0000A04D0000}"/>
    <cellStyle name="Standard 257 2 7 5 3 3 2 2" xfId="23294" xr:uid="{00000000-0005-0000-0000-0000A14D0000}"/>
    <cellStyle name="Standard 257 2 7 5 3 3 2 2 2" xfId="49766" xr:uid="{00000000-0005-0000-0000-0000A24D0000}"/>
    <cellStyle name="Standard 257 2 7 5 3 3 2 3" xfId="36530" xr:uid="{00000000-0005-0000-0000-0000A34D0000}"/>
    <cellStyle name="Standard 257 2 7 5 3 3 3" xfId="16677" xr:uid="{00000000-0005-0000-0000-0000A44D0000}"/>
    <cellStyle name="Standard 257 2 7 5 3 3 3 2" xfId="43149" xr:uid="{00000000-0005-0000-0000-0000A54D0000}"/>
    <cellStyle name="Standard 257 2 7 5 3 3 4" xfId="32120" xr:uid="{00000000-0005-0000-0000-0000A64D0000}"/>
    <cellStyle name="Standard 257 2 7 5 3 4" xfId="8587" xr:uid="{00000000-0005-0000-0000-0000A74D0000}"/>
    <cellStyle name="Standard 257 2 7 5 3 4 2" xfId="21823" xr:uid="{00000000-0005-0000-0000-0000A84D0000}"/>
    <cellStyle name="Standard 257 2 7 5 3 4 2 2" xfId="48295" xr:uid="{00000000-0005-0000-0000-0000A94D0000}"/>
    <cellStyle name="Standard 257 2 7 5 3 4 3" xfId="35059" xr:uid="{00000000-0005-0000-0000-0000AA4D0000}"/>
    <cellStyle name="Standard 257 2 7 5 3 5" xfId="15206" xr:uid="{00000000-0005-0000-0000-0000AB4D0000}"/>
    <cellStyle name="Standard 257 2 7 5 3 5 2" xfId="41678" xr:uid="{00000000-0005-0000-0000-0000AC4D0000}"/>
    <cellStyle name="Standard 257 2 7 5 3 6" xfId="27708" xr:uid="{00000000-0005-0000-0000-0000AD4D0000}"/>
    <cellStyle name="Standard 257 2 7 5 4" xfId="1970" xr:uid="{00000000-0005-0000-0000-0000AE4D0000}"/>
    <cellStyle name="Standard 257 2 7 5 4 2" xfId="3441" xr:uid="{00000000-0005-0000-0000-0000AF4D0000}"/>
    <cellStyle name="Standard 257 2 7 5 4 2 2" xfId="12263" xr:uid="{00000000-0005-0000-0000-0000B04D0000}"/>
    <cellStyle name="Standard 257 2 7 5 4 2 2 2" xfId="25499" xr:uid="{00000000-0005-0000-0000-0000B14D0000}"/>
    <cellStyle name="Standard 257 2 7 5 4 2 2 2 2" xfId="51971" xr:uid="{00000000-0005-0000-0000-0000B24D0000}"/>
    <cellStyle name="Standard 257 2 7 5 4 2 2 3" xfId="38735" xr:uid="{00000000-0005-0000-0000-0000B34D0000}"/>
    <cellStyle name="Standard 257 2 7 5 4 2 3" xfId="18882" xr:uid="{00000000-0005-0000-0000-0000B44D0000}"/>
    <cellStyle name="Standard 257 2 7 5 4 2 3 2" xfId="45354" xr:uid="{00000000-0005-0000-0000-0000B54D0000}"/>
    <cellStyle name="Standard 257 2 7 5 4 2 4" xfId="29913" xr:uid="{00000000-0005-0000-0000-0000B64D0000}"/>
    <cellStyle name="Standard 257 2 7 5 4 3" xfId="6383" xr:uid="{00000000-0005-0000-0000-0000B74D0000}"/>
    <cellStyle name="Standard 257 2 7 5 4 3 2" xfId="10793" xr:uid="{00000000-0005-0000-0000-0000B84D0000}"/>
    <cellStyle name="Standard 257 2 7 5 4 3 2 2" xfId="24029" xr:uid="{00000000-0005-0000-0000-0000B94D0000}"/>
    <cellStyle name="Standard 257 2 7 5 4 3 2 2 2" xfId="50501" xr:uid="{00000000-0005-0000-0000-0000BA4D0000}"/>
    <cellStyle name="Standard 257 2 7 5 4 3 2 3" xfId="37265" xr:uid="{00000000-0005-0000-0000-0000BB4D0000}"/>
    <cellStyle name="Standard 257 2 7 5 4 3 3" xfId="17412" xr:uid="{00000000-0005-0000-0000-0000BC4D0000}"/>
    <cellStyle name="Standard 257 2 7 5 4 3 3 2" xfId="43884" xr:uid="{00000000-0005-0000-0000-0000BD4D0000}"/>
    <cellStyle name="Standard 257 2 7 5 4 3 4" xfId="32855" xr:uid="{00000000-0005-0000-0000-0000BE4D0000}"/>
    <cellStyle name="Standard 257 2 7 5 4 4" xfId="7851" xr:uid="{00000000-0005-0000-0000-0000BF4D0000}"/>
    <cellStyle name="Standard 257 2 7 5 4 4 2" xfId="21087" xr:uid="{00000000-0005-0000-0000-0000C04D0000}"/>
    <cellStyle name="Standard 257 2 7 5 4 4 2 2" xfId="47559" xr:uid="{00000000-0005-0000-0000-0000C14D0000}"/>
    <cellStyle name="Standard 257 2 7 5 4 4 3" xfId="34323" xr:uid="{00000000-0005-0000-0000-0000C24D0000}"/>
    <cellStyle name="Standard 257 2 7 5 4 5" xfId="14470" xr:uid="{00000000-0005-0000-0000-0000C34D0000}"/>
    <cellStyle name="Standard 257 2 7 5 4 5 2" xfId="40942" xr:uid="{00000000-0005-0000-0000-0000C44D0000}"/>
    <cellStyle name="Standard 257 2 7 5 4 6" xfId="28443" xr:uid="{00000000-0005-0000-0000-0000C54D0000}"/>
    <cellStyle name="Standard 257 2 7 5 5" xfId="2707" xr:uid="{00000000-0005-0000-0000-0000C64D0000}"/>
    <cellStyle name="Standard 257 2 7 5 5 2" xfId="11529" xr:uid="{00000000-0005-0000-0000-0000C74D0000}"/>
    <cellStyle name="Standard 257 2 7 5 5 2 2" xfId="24765" xr:uid="{00000000-0005-0000-0000-0000C84D0000}"/>
    <cellStyle name="Standard 257 2 7 5 5 2 2 2" xfId="51237" xr:uid="{00000000-0005-0000-0000-0000C94D0000}"/>
    <cellStyle name="Standard 257 2 7 5 5 2 3" xfId="38001" xr:uid="{00000000-0005-0000-0000-0000CA4D0000}"/>
    <cellStyle name="Standard 257 2 7 5 5 3" xfId="18148" xr:uid="{00000000-0005-0000-0000-0000CB4D0000}"/>
    <cellStyle name="Standard 257 2 7 5 5 3 2" xfId="44620" xr:uid="{00000000-0005-0000-0000-0000CC4D0000}"/>
    <cellStyle name="Standard 257 2 7 5 5 4" xfId="29179" xr:uid="{00000000-0005-0000-0000-0000CD4D0000}"/>
    <cellStyle name="Standard 257 2 7 5 6" xfId="4912" xr:uid="{00000000-0005-0000-0000-0000CE4D0000}"/>
    <cellStyle name="Standard 257 2 7 5 6 2" xfId="9322" xr:uid="{00000000-0005-0000-0000-0000CF4D0000}"/>
    <cellStyle name="Standard 257 2 7 5 6 2 2" xfId="22558" xr:uid="{00000000-0005-0000-0000-0000D04D0000}"/>
    <cellStyle name="Standard 257 2 7 5 6 2 2 2" xfId="49030" xr:uid="{00000000-0005-0000-0000-0000D14D0000}"/>
    <cellStyle name="Standard 257 2 7 5 6 2 3" xfId="35794" xr:uid="{00000000-0005-0000-0000-0000D24D0000}"/>
    <cellStyle name="Standard 257 2 7 5 6 3" xfId="15941" xr:uid="{00000000-0005-0000-0000-0000D34D0000}"/>
    <cellStyle name="Standard 257 2 7 5 6 3 2" xfId="42413" xr:uid="{00000000-0005-0000-0000-0000D44D0000}"/>
    <cellStyle name="Standard 257 2 7 5 6 4" xfId="31384" xr:uid="{00000000-0005-0000-0000-0000D54D0000}"/>
    <cellStyle name="Standard 257 2 7 5 7" xfId="7117" xr:uid="{00000000-0005-0000-0000-0000D64D0000}"/>
    <cellStyle name="Standard 257 2 7 5 7 2" xfId="20353" xr:uid="{00000000-0005-0000-0000-0000D74D0000}"/>
    <cellStyle name="Standard 257 2 7 5 7 2 2" xfId="46825" xr:uid="{00000000-0005-0000-0000-0000D84D0000}"/>
    <cellStyle name="Standard 257 2 7 5 7 3" xfId="33589" xr:uid="{00000000-0005-0000-0000-0000D94D0000}"/>
    <cellStyle name="Standard 257 2 7 5 8" xfId="13736" xr:uid="{00000000-0005-0000-0000-0000DA4D0000}"/>
    <cellStyle name="Standard 257 2 7 5 8 2" xfId="40208" xr:uid="{00000000-0005-0000-0000-0000DB4D0000}"/>
    <cellStyle name="Standard 257 2 7 5 9" xfId="26972" xr:uid="{00000000-0005-0000-0000-0000DC4D0000}"/>
    <cellStyle name="Standard 257 2 7 6" xfId="697" xr:uid="{00000000-0005-0000-0000-0000DD4D0000}"/>
    <cellStyle name="Standard 257 2 7 6 2" xfId="1447" xr:uid="{00000000-0005-0000-0000-0000DE4D0000}"/>
    <cellStyle name="Standard 257 2 7 6 2 2" xfId="4390" xr:uid="{00000000-0005-0000-0000-0000DF4D0000}"/>
    <cellStyle name="Standard 257 2 7 6 2 2 2" xfId="13212" xr:uid="{00000000-0005-0000-0000-0000E04D0000}"/>
    <cellStyle name="Standard 257 2 7 6 2 2 2 2" xfId="26448" xr:uid="{00000000-0005-0000-0000-0000E14D0000}"/>
    <cellStyle name="Standard 257 2 7 6 2 2 2 2 2" xfId="52920" xr:uid="{00000000-0005-0000-0000-0000E24D0000}"/>
    <cellStyle name="Standard 257 2 7 6 2 2 2 3" xfId="39684" xr:uid="{00000000-0005-0000-0000-0000E34D0000}"/>
    <cellStyle name="Standard 257 2 7 6 2 2 3" xfId="19831" xr:uid="{00000000-0005-0000-0000-0000E44D0000}"/>
    <cellStyle name="Standard 257 2 7 6 2 2 3 2" xfId="46303" xr:uid="{00000000-0005-0000-0000-0000E54D0000}"/>
    <cellStyle name="Standard 257 2 7 6 2 2 4" xfId="30862" xr:uid="{00000000-0005-0000-0000-0000E64D0000}"/>
    <cellStyle name="Standard 257 2 7 6 2 3" xfId="5861" xr:uid="{00000000-0005-0000-0000-0000E74D0000}"/>
    <cellStyle name="Standard 257 2 7 6 2 3 2" xfId="10271" xr:uid="{00000000-0005-0000-0000-0000E84D0000}"/>
    <cellStyle name="Standard 257 2 7 6 2 3 2 2" xfId="23507" xr:uid="{00000000-0005-0000-0000-0000E94D0000}"/>
    <cellStyle name="Standard 257 2 7 6 2 3 2 2 2" xfId="49979" xr:uid="{00000000-0005-0000-0000-0000EA4D0000}"/>
    <cellStyle name="Standard 257 2 7 6 2 3 2 3" xfId="36743" xr:uid="{00000000-0005-0000-0000-0000EB4D0000}"/>
    <cellStyle name="Standard 257 2 7 6 2 3 3" xfId="16890" xr:uid="{00000000-0005-0000-0000-0000EC4D0000}"/>
    <cellStyle name="Standard 257 2 7 6 2 3 3 2" xfId="43362" xr:uid="{00000000-0005-0000-0000-0000ED4D0000}"/>
    <cellStyle name="Standard 257 2 7 6 2 3 4" xfId="32333" xr:uid="{00000000-0005-0000-0000-0000EE4D0000}"/>
    <cellStyle name="Standard 257 2 7 6 2 4" xfId="8800" xr:uid="{00000000-0005-0000-0000-0000EF4D0000}"/>
    <cellStyle name="Standard 257 2 7 6 2 4 2" xfId="22036" xr:uid="{00000000-0005-0000-0000-0000F04D0000}"/>
    <cellStyle name="Standard 257 2 7 6 2 4 2 2" xfId="48508" xr:uid="{00000000-0005-0000-0000-0000F14D0000}"/>
    <cellStyle name="Standard 257 2 7 6 2 4 3" xfId="35272" xr:uid="{00000000-0005-0000-0000-0000F24D0000}"/>
    <cellStyle name="Standard 257 2 7 6 2 5" xfId="15419" xr:uid="{00000000-0005-0000-0000-0000F34D0000}"/>
    <cellStyle name="Standard 257 2 7 6 2 5 2" xfId="41891" xr:uid="{00000000-0005-0000-0000-0000F44D0000}"/>
    <cellStyle name="Standard 257 2 7 6 2 6" xfId="27921" xr:uid="{00000000-0005-0000-0000-0000F54D0000}"/>
    <cellStyle name="Standard 257 2 7 6 3" xfId="2183" xr:uid="{00000000-0005-0000-0000-0000F64D0000}"/>
    <cellStyle name="Standard 257 2 7 6 3 2" xfId="3654" xr:uid="{00000000-0005-0000-0000-0000F74D0000}"/>
    <cellStyle name="Standard 257 2 7 6 3 2 2" xfId="12476" xr:uid="{00000000-0005-0000-0000-0000F84D0000}"/>
    <cellStyle name="Standard 257 2 7 6 3 2 2 2" xfId="25712" xr:uid="{00000000-0005-0000-0000-0000F94D0000}"/>
    <cellStyle name="Standard 257 2 7 6 3 2 2 2 2" xfId="52184" xr:uid="{00000000-0005-0000-0000-0000FA4D0000}"/>
    <cellStyle name="Standard 257 2 7 6 3 2 2 3" xfId="38948" xr:uid="{00000000-0005-0000-0000-0000FB4D0000}"/>
    <cellStyle name="Standard 257 2 7 6 3 2 3" xfId="19095" xr:uid="{00000000-0005-0000-0000-0000FC4D0000}"/>
    <cellStyle name="Standard 257 2 7 6 3 2 3 2" xfId="45567" xr:uid="{00000000-0005-0000-0000-0000FD4D0000}"/>
    <cellStyle name="Standard 257 2 7 6 3 2 4" xfId="30126" xr:uid="{00000000-0005-0000-0000-0000FE4D0000}"/>
    <cellStyle name="Standard 257 2 7 6 3 3" xfId="6596" xr:uid="{00000000-0005-0000-0000-0000FF4D0000}"/>
    <cellStyle name="Standard 257 2 7 6 3 3 2" xfId="11006" xr:uid="{00000000-0005-0000-0000-0000004E0000}"/>
    <cellStyle name="Standard 257 2 7 6 3 3 2 2" xfId="24242" xr:uid="{00000000-0005-0000-0000-0000014E0000}"/>
    <cellStyle name="Standard 257 2 7 6 3 3 2 2 2" xfId="50714" xr:uid="{00000000-0005-0000-0000-0000024E0000}"/>
    <cellStyle name="Standard 257 2 7 6 3 3 2 3" xfId="37478" xr:uid="{00000000-0005-0000-0000-0000034E0000}"/>
    <cellStyle name="Standard 257 2 7 6 3 3 3" xfId="17625" xr:uid="{00000000-0005-0000-0000-0000044E0000}"/>
    <cellStyle name="Standard 257 2 7 6 3 3 3 2" xfId="44097" xr:uid="{00000000-0005-0000-0000-0000054E0000}"/>
    <cellStyle name="Standard 257 2 7 6 3 3 4" xfId="33068" xr:uid="{00000000-0005-0000-0000-0000064E0000}"/>
    <cellStyle name="Standard 257 2 7 6 3 4" xfId="8064" xr:uid="{00000000-0005-0000-0000-0000074E0000}"/>
    <cellStyle name="Standard 257 2 7 6 3 4 2" xfId="21300" xr:uid="{00000000-0005-0000-0000-0000084E0000}"/>
    <cellStyle name="Standard 257 2 7 6 3 4 2 2" xfId="47772" xr:uid="{00000000-0005-0000-0000-0000094E0000}"/>
    <cellStyle name="Standard 257 2 7 6 3 4 3" xfId="34536" xr:uid="{00000000-0005-0000-0000-00000A4E0000}"/>
    <cellStyle name="Standard 257 2 7 6 3 5" xfId="14683" xr:uid="{00000000-0005-0000-0000-00000B4E0000}"/>
    <cellStyle name="Standard 257 2 7 6 3 5 2" xfId="41155" xr:uid="{00000000-0005-0000-0000-00000C4E0000}"/>
    <cellStyle name="Standard 257 2 7 6 3 6" xfId="28656" xr:uid="{00000000-0005-0000-0000-00000D4E0000}"/>
    <cellStyle name="Standard 257 2 7 6 4" xfId="2920" xr:uid="{00000000-0005-0000-0000-00000E4E0000}"/>
    <cellStyle name="Standard 257 2 7 6 4 2" xfId="11742" xr:uid="{00000000-0005-0000-0000-00000F4E0000}"/>
    <cellStyle name="Standard 257 2 7 6 4 2 2" xfId="24978" xr:uid="{00000000-0005-0000-0000-0000104E0000}"/>
    <cellStyle name="Standard 257 2 7 6 4 2 2 2" xfId="51450" xr:uid="{00000000-0005-0000-0000-0000114E0000}"/>
    <cellStyle name="Standard 257 2 7 6 4 2 3" xfId="38214" xr:uid="{00000000-0005-0000-0000-0000124E0000}"/>
    <cellStyle name="Standard 257 2 7 6 4 3" xfId="18361" xr:uid="{00000000-0005-0000-0000-0000134E0000}"/>
    <cellStyle name="Standard 257 2 7 6 4 3 2" xfId="44833" xr:uid="{00000000-0005-0000-0000-0000144E0000}"/>
    <cellStyle name="Standard 257 2 7 6 4 4" xfId="29392" xr:uid="{00000000-0005-0000-0000-0000154E0000}"/>
    <cellStyle name="Standard 257 2 7 6 5" xfId="5125" xr:uid="{00000000-0005-0000-0000-0000164E0000}"/>
    <cellStyle name="Standard 257 2 7 6 5 2" xfId="9535" xr:uid="{00000000-0005-0000-0000-0000174E0000}"/>
    <cellStyle name="Standard 257 2 7 6 5 2 2" xfId="22771" xr:uid="{00000000-0005-0000-0000-0000184E0000}"/>
    <cellStyle name="Standard 257 2 7 6 5 2 2 2" xfId="49243" xr:uid="{00000000-0005-0000-0000-0000194E0000}"/>
    <cellStyle name="Standard 257 2 7 6 5 2 3" xfId="36007" xr:uid="{00000000-0005-0000-0000-00001A4E0000}"/>
    <cellStyle name="Standard 257 2 7 6 5 3" xfId="16154" xr:uid="{00000000-0005-0000-0000-00001B4E0000}"/>
    <cellStyle name="Standard 257 2 7 6 5 3 2" xfId="42626" xr:uid="{00000000-0005-0000-0000-00001C4E0000}"/>
    <cellStyle name="Standard 257 2 7 6 5 4" xfId="31597" xr:uid="{00000000-0005-0000-0000-00001D4E0000}"/>
    <cellStyle name="Standard 257 2 7 6 6" xfId="7330" xr:uid="{00000000-0005-0000-0000-00001E4E0000}"/>
    <cellStyle name="Standard 257 2 7 6 6 2" xfId="20566" xr:uid="{00000000-0005-0000-0000-00001F4E0000}"/>
    <cellStyle name="Standard 257 2 7 6 6 2 2" xfId="47038" xr:uid="{00000000-0005-0000-0000-0000204E0000}"/>
    <cellStyle name="Standard 257 2 7 6 6 3" xfId="33802" xr:uid="{00000000-0005-0000-0000-0000214E0000}"/>
    <cellStyle name="Standard 257 2 7 6 7" xfId="13949" xr:uid="{00000000-0005-0000-0000-0000224E0000}"/>
    <cellStyle name="Standard 257 2 7 6 7 2" xfId="40421" xr:uid="{00000000-0005-0000-0000-0000234E0000}"/>
    <cellStyle name="Standard 257 2 7 6 8" xfId="27185" xr:uid="{00000000-0005-0000-0000-0000244E0000}"/>
    <cellStyle name="Standard 257 2 7 7" xfId="1081" xr:uid="{00000000-0005-0000-0000-0000254E0000}"/>
    <cellStyle name="Standard 257 2 7 7 2" xfId="4024" xr:uid="{00000000-0005-0000-0000-0000264E0000}"/>
    <cellStyle name="Standard 257 2 7 7 2 2" xfId="12846" xr:uid="{00000000-0005-0000-0000-0000274E0000}"/>
    <cellStyle name="Standard 257 2 7 7 2 2 2" xfId="26082" xr:uid="{00000000-0005-0000-0000-0000284E0000}"/>
    <cellStyle name="Standard 257 2 7 7 2 2 2 2" xfId="52554" xr:uid="{00000000-0005-0000-0000-0000294E0000}"/>
    <cellStyle name="Standard 257 2 7 7 2 2 3" xfId="39318" xr:uid="{00000000-0005-0000-0000-00002A4E0000}"/>
    <cellStyle name="Standard 257 2 7 7 2 3" xfId="19465" xr:uid="{00000000-0005-0000-0000-00002B4E0000}"/>
    <cellStyle name="Standard 257 2 7 7 2 3 2" xfId="45937" xr:uid="{00000000-0005-0000-0000-00002C4E0000}"/>
    <cellStyle name="Standard 257 2 7 7 2 4" xfId="30496" xr:uid="{00000000-0005-0000-0000-00002D4E0000}"/>
    <cellStyle name="Standard 257 2 7 7 3" xfId="5495" xr:uid="{00000000-0005-0000-0000-00002E4E0000}"/>
    <cellStyle name="Standard 257 2 7 7 3 2" xfId="9905" xr:uid="{00000000-0005-0000-0000-00002F4E0000}"/>
    <cellStyle name="Standard 257 2 7 7 3 2 2" xfId="23141" xr:uid="{00000000-0005-0000-0000-0000304E0000}"/>
    <cellStyle name="Standard 257 2 7 7 3 2 2 2" xfId="49613" xr:uid="{00000000-0005-0000-0000-0000314E0000}"/>
    <cellStyle name="Standard 257 2 7 7 3 2 3" xfId="36377" xr:uid="{00000000-0005-0000-0000-0000324E0000}"/>
    <cellStyle name="Standard 257 2 7 7 3 3" xfId="16524" xr:uid="{00000000-0005-0000-0000-0000334E0000}"/>
    <cellStyle name="Standard 257 2 7 7 3 3 2" xfId="42996" xr:uid="{00000000-0005-0000-0000-0000344E0000}"/>
    <cellStyle name="Standard 257 2 7 7 3 4" xfId="31967" xr:uid="{00000000-0005-0000-0000-0000354E0000}"/>
    <cellStyle name="Standard 257 2 7 7 4" xfId="8434" xr:uid="{00000000-0005-0000-0000-0000364E0000}"/>
    <cellStyle name="Standard 257 2 7 7 4 2" xfId="21670" xr:uid="{00000000-0005-0000-0000-0000374E0000}"/>
    <cellStyle name="Standard 257 2 7 7 4 2 2" xfId="48142" xr:uid="{00000000-0005-0000-0000-0000384E0000}"/>
    <cellStyle name="Standard 257 2 7 7 4 3" xfId="34906" xr:uid="{00000000-0005-0000-0000-0000394E0000}"/>
    <cellStyle name="Standard 257 2 7 7 5" xfId="15053" xr:uid="{00000000-0005-0000-0000-00003A4E0000}"/>
    <cellStyle name="Standard 257 2 7 7 5 2" xfId="41525" xr:uid="{00000000-0005-0000-0000-00003B4E0000}"/>
    <cellStyle name="Standard 257 2 7 7 6" xfId="27555" xr:uid="{00000000-0005-0000-0000-00003C4E0000}"/>
    <cellStyle name="Standard 257 2 7 8" xfId="1817" xr:uid="{00000000-0005-0000-0000-00003D4E0000}"/>
    <cellStyle name="Standard 257 2 7 8 2" xfId="3288" xr:uid="{00000000-0005-0000-0000-00003E4E0000}"/>
    <cellStyle name="Standard 257 2 7 8 2 2" xfId="12110" xr:uid="{00000000-0005-0000-0000-00003F4E0000}"/>
    <cellStyle name="Standard 257 2 7 8 2 2 2" xfId="25346" xr:uid="{00000000-0005-0000-0000-0000404E0000}"/>
    <cellStyle name="Standard 257 2 7 8 2 2 2 2" xfId="51818" xr:uid="{00000000-0005-0000-0000-0000414E0000}"/>
    <cellStyle name="Standard 257 2 7 8 2 2 3" xfId="38582" xr:uid="{00000000-0005-0000-0000-0000424E0000}"/>
    <cellStyle name="Standard 257 2 7 8 2 3" xfId="18729" xr:uid="{00000000-0005-0000-0000-0000434E0000}"/>
    <cellStyle name="Standard 257 2 7 8 2 3 2" xfId="45201" xr:uid="{00000000-0005-0000-0000-0000444E0000}"/>
    <cellStyle name="Standard 257 2 7 8 2 4" xfId="29760" xr:uid="{00000000-0005-0000-0000-0000454E0000}"/>
    <cellStyle name="Standard 257 2 7 8 3" xfId="6230" xr:uid="{00000000-0005-0000-0000-0000464E0000}"/>
    <cellStyle name="Standard 257 2 7 8 3 2" xfId="10640" xr:uid="{00000000-0005-0000-0000-0000474E0000}"/>
    <cellStyle name="Standard 257 2 7 8 3 2 2" xfId="23876" xr:uid="{00000000-0005-0000-0000-0000484E0000}"/>
    <cellStyle name="Standard 257 2 7 8 3 2 2 2" xfId="50348" xr:uid="{00000000-0005-0000-0000-0000494E0000}"/>
    <cellStyle name="Standard 257 2 7 8 3 2 3" xfId="37112" xr:uid="{00000000-0005-0000-0000-00004A4E0000}"/>
    <cellStyle name="Standard 257 2 7 8 3 3" xfId="17259" xr:uid="{00000000-0005-0000-0000-00004B4E0000}"/>
    <cellStyle name="Standard 257 2 7 8 3 3 2" xfId="43731" xr:uid="{00000000-0005-0000-0000-00004C4E0000}"/>
    <cellStyle name="Standard 257 2 7 8 3 4" xfId="32702" xr:uid="{00000000-0005-0000-0000-00004D4E0000}"/>
    <cellStyle name="Standard 257 2 7 8 4" xfId="7698" xr:uid="{00000000-0005-0000-0000-00004E4E0000}"/>
    <cellStyle name="Standard 257 2 7 8 4 2" xfId="20934" xr:uid="{00000000-0005-0000-0000-00004F4E0000}"/>
    <cellStyle name="Standard 257 2 7 8 4 2 2" xfId="47406" xr:uid="{00000000-0005-0000-0000-0000504E0000}"/>
    <cellStyle name="Standard 257 2 7 8 4 3" xfId="34170" xr:uid="{00000000-0005-0000-0000-0000514E0000}"/>
    <cellStyle name="Standard 257 2 7 8 5" xfId="14317" xr:uid="{00000000-0005-0000-0000-0000524E0000}"/>
    <cellStyle name="Standard 257 2 7 8 5 2" xfId="40789" xr:uid="{00000000-0005-0000-0000-0000534E0000}"/>
    <cellStyle name="Standard 257 2 7 8 6" xfId="28290" xr:uid="{00000000-0005-0000-0000-0000544E0000}"/>
    <cellStyle name="Standard 257 2 7 9" xfId="2554" xr:uid="{00000000-0005-0000-0000-0000554E0000}"/>
    <cellStyle name="Standard 257 2 7 9 2" xfId="11376" xr:uid="{00000000-0005-0000-0000-0000564E0000}"/>
    <cellStyle name="Standard 257 2 7 9 2 2" xfId="24612" xr:uid="{00000000-0005-0000-0000-0000574E0000}"/>
    <cellStyle name="Standard 257 2 7 9 2 2 2" xfId="51084" xr:uid="{00000000-0005-0000-0000-0000584E0000}"/>
    <cellStyle name="Standard 257 2 7 9 2 3" xfId="37848" xr:uid="{00000000-0005-0000-0000-0000594E0000}"/>
    <cellStyle name="Standard 257 2 7 9 3" xfId="17995" xr:uid="{00000000-0005-0000-0000-00005A4E0000}"/>
    <cellStyle name="Standard 257 2 7 9 3 2" xfId="44467" xr:uid="{00000000-0005-0000-0000-00005B4E0000}"/>
    <cellStyle name="Standard 257 2 7 9 4" xfId="29026" xr:uid="{00000000-0005-0000-0000-00005C4E0000}"/>
    <cellStyle name="Standard 257 2 8" xfId="328" xr:uid="{00000000-0005-0000-0000-00005D4E0000}"/>
    <cellStyle name="Standard 257 2 8 10" xfId="13614" xr:uid="{00000000-0005-0000-0000-00005E4E0000}"/>
    <cellStyle name="Standard 257 2 8 10 2" xfId="40086" xr:uid="{00000000-0005-0000-0000-00005F4E0000}"/>
    <cellStyle name="Standard 257 2 8 11" xfId="26850" xr:uid="{00000000-0005-0000-0000-0000604E0000}"/>
    <cellStyle name="Standard 257 2 8 2" xfId="416" xr:uid="{00000000-0005-0000-0000-0000614E0000}"/>
    <cellStyle name="Standard 257 2 8 2 10" xfId="26931" xr:uid="{00000000-0005-0000-0000-0000624E0000}"/>
    <cellStyle name="Standard 257 2 8 2 2" xfId="592" xr:uid="{00000000-0005-0000-0000-0000634E0000}"/>
    <cellStyle name="Standard 257 2 8 2 2 2" xfId="981" xr:uid="{00000000-0005-0000-0000-0000644E0000}"/>
    <cellStyle name="Standard 257 2 8 2 2 2 2" xfId="1730" xr:uid="{00000000-0005-0000-0000-0000654E0000}"/>
    <cellStyle name="Standard 257 2 8 2 2 2 2 2" xfId="4673" xr:uid="{00000000-0005-0000-0000-0000664E0000}"/>
    <cellStyle name="Standard 257 2 8 2 2 2 2 2 2" xfId="13495" xr:uid="{00000000-0005-0000-0000-0000674E0000}"/>
    <cellStyle name="Standard 257 2 8 2 2 2 2 2 2 2" xfId="26731" xr:uid="{00000000-0005-0000-0000-0000684E0000}"/>
    <cellStyle name="Standard 257 2 8 2 2 2 2 2 2 2 2" xfId="53203" xr:uid="{00000000-0005-0000-0000-0000694E0000}"/>
    <cellStyle name="Standard 257 2 8 2 2 2 2 2 2 3" xfId="39967" xr:uid="{00000000-0005-0000-0000-00006A4E0000}"/>
    <cellStyle name="Standard 257 2 8 2 2 2 2 2 3" xfId="20114" xr:uid="{00000000-0005-0000-0000-00006B4E0000}"/>
    <cellStyle name="Standard 257 2 8 2 2 2 2 2 3 2" xfId="46586" xr:uid="{00000000-0005-0000-0000-00006C4E0000}"/>
    <cellStyle name="Standard 257 2 8 2 2 2 2 2 4" xfId="31145" xr:uid="{00000000-0005-0000-0000-00006D4E0000}"/>
    <cellStyle name="Standard 257 2 8 2 2 2 2 3" xfId="6144" xr:uid="{00000000-0005-0000-0000-00006E4E0000}"/>
    <cellStyle name="Standard 257 2 8 2 2 2 2 3 2" xfId="10554" xr:uid="{00000000-0005-0000-0000-00006F4E0000}"/>
    <cellStyle name="Standard 257 2 8 2 2 2 2 3 2 2" xfId="23790" xr:uid="{00000000-0005-0000-0000-0000704E0000}"/>
    <cellStyle name="Standard 257 2 8 2 2 2 2 3 2 2 2" xfId="50262" xr:uid="{00000000-0005-0000-0000-0000714E0000}"/>
    <cellStyle name="Standard 257 2 8 2 2 2 2 3 2 3" xfId="37026" xr:uid="{00000000-0005-0000-0000-0000724E0000}"/>
    <cellStyle name="Standard 257 2 8 2 2 2 2 3 3" xfId="17173" xr:uid="{00000000-0005-0000-0000-0000734E0000}"/>
    <cellStyle name="Standard 257 2 8 2 2 2 2 3 3 2" xfId="43645" xr:uid="{00000000-0005-0000-0000-0000744E0000}"/>
    <cellStyle name="Standard 257 2 8 2 2 2 2 3 4" xfId="32616" xr:uid="{00000000-0005-0000-0000-0000754E0000}"/>
    <cellStyle name="Standard 257 2 8 2 2 2 2 4" xfId="9083" xr:uid="{00000000-0005-0000-0000-0000764E0000}"/>
    <cellStyle name="Standard 257 2 8 2 2 2 2 4 2" xfId="22319" xr:uid="{00000000-0005-0000-0000-0000774E0000}"/>
    <cellStyle name="Standard 257 2 8 2 2 2 2 4 2 2" xfId="48791" xr:uid="{00000000-0005-0000-0000-0000784E0000}"/>
    <cellStyle name="Standard 257 2 8 2 2 2 2 4 3" xfId="35555" xr:uid="{00000000-0005-0000-0000-0000794E0000}"/>
    <cellStyle name="Standard 257 2 8 2 2 2 2 5" xfId="15702" xr:uid="{00000000-0005-0000-0000-00007A4E0000}"/>
    <cellStyle name="Standard 257 2 8 2 2 2 2 5 2" xfId="42174" xr:uid="{00000000-0005-0000-0000-00007B4E0000}"/>
    <cellStyle name="Standard 257 2 8 2 2 2 2 6" xfId="28204" xr:uid="{00000000-0005-0000-0000-00007C4E0000}"/>
    <cellStyle name="Standard 257 2 8 2 2 2 3" xfId="2466" xr:uid="{00000000-0005-0000-0000-00007D4E0000}"/>
    <cellStyle name="Standard 257 2 8 2 2 2 3 2" xfId="3937" xr:uid="{00000000-0005-0000-0000-00007E4E0000}"/>
    <cellStyle name="Standard 257 2 8 2 2 2 3 2 2" xfId="12759" xr:uid="{00000000-0005-0000-0000-00007F4E0000}"/>
    <cellStyle name="Standard 257 2 8 2 2 2 3 2 2 2" xfId="25995" xr:uid="{00000000-0005-0000-0000-0000804E0000}"/>
    <cellStyle name="Standard 257 2 8 2 2 2 3 2 2 2 2" xfId="52467" xr:uid="{00000000-0005-0000-0000-0000814E0000}"/>
    <cellStyle name="Standard 257 2 8 2 2 2 3 2 2 3" xfId="39231" xr:uid="{00000000-0005-0000-0000-0000824E0000}"/>
    <cellStyle name="Standard 257 2 8 2 2 2 3 2 3" xfId="19378" xr:uid="{00000000-0005-0000-0000-0000834E0000}"/>
    <cellStyle name="Standard 257 2 8 2 2 2 3 2 3 2" xfId="45850" xr:uid="{00000000-0005-0000-0000-0000844E0000}"/>
    <cellStyle name="Standard 257 2 8 2 2 2 3 2 4" xfId="30409" xr:uid="{00000000-0005-0000-0000-0000854E0000}"/>
    <cellStyle name="Standard 257 2 8 2 2 2 3 3" xfId="6879" xr:uid="{00000000-0005-0000-0000-0000864E0000}"/>
    <cellStyle name="Standard 257 2 8 2 2 2 3 3 2" xfId="11289" xr:uid="{00000000-0005-0000-0000-0000874E0000}"/>
    <cellStyle name="Standard 257 2 8 2 2 2 3 3 2 2" xfId="24525" xr:uid="{00000000-0005-0000-0000-0000884E0000}"/>
    <cellStyle name="Standard 257 2 8 2 2 2 3 3 2 2 2" xfId="50997" xr:uid="{00000000-0005-0000-0000-0000894E0000}"/>
    <cellStyle name="Standard 257 2 8 2 2 2 3 3 2 3" xfId="37761" xr:uid="{00000000-0005-0000-0000-00008A4E0000}"/>
    <cellStyle name="Standard 257 2 8 2 2 2 3 3 3" xfId="17908" xr:uid="{00000000-0005-0000-0000-00008B4E0000}"/>
    <cellStyle name="Standard 257 2 8 2 2 2 3 3 3 2" xfId="44380" xr:uid="{00000000-0005-0000-0000-00008C4E0000}"/>
    <cellStyle name="Standard 257 2 8 2 2 2 3 3 4" xfId="33351" xr:uid="{00000000-0005-0000-0000-00008D4E0000}"/>
    <cellStyle name="Standard 257 2 8 2 2 2 3 4" xfId="8347" xr:uid="{00000000-0005-0000-0000-00008E4E0000}"/>
    <cellStyle name="Standard 257 2 8 2 2 2 3 4 2" xfId="21583" xr:uid="{00000000-0005-0000-0000-00008F4E0000}"/>
    <cellStyle name="Standard 257 2 8 2 2 2 3 4 2 2" xfId="48055" xr:uid="{00000000-0005-0000-0000-0000904E0000}"/>
    <cellStyle name="Standard 257 2 8 2 2 2 3 4 3" xfId="34819" xr:uid="{00000000-0005-0000-0000-0000914E0000}"/>
    <cellStyle name="Standard 257 2 8 2 2 2 3 5" xfId="14966" xr:uid="{00000000-0005-0000-0000-0000924E0000}"/>
    <cellStyle name="Standard 257 2 8 2 2 2 3 5 2" xfId="41438" xr:uid="{00000000-0005-0000-0000-0000934E0000}"/>
    <cellStyle name="Standard 257 2 8 2 2 2 3 6" xfId="28939" xr:uid="{00000000-0005-0000-0000-0000944E0000}"/>
    <cellStyle name="Standard 257 2 8 2 2 2 4" xfId="3203" xr:uid="{00000000-0005-0000-0000-0000954E0000}"/>
    <cellStyle name="Standard 257 2 8 2 2 2 4 2" xfId="12025" xr:uid="{00000000-0005-0000-0000-0000964E0000}"/>
    <cellStyle name="Standard 257 2 8 2 2 2 4 2 2" xfId="25261" xr:uid="{00000000-0005-0000-0000-0000974E0000}"/>
    <cellStyle name="Standard 257 2 8 2 2 2 4 2 2 2" xfId="51733" xr:uid="{00000000-0005-0000-0000-0000984E0000}"/>
    <cellStyle name="Standard 257 2 8 2 2 2 4 2 3" xfId="38497" xr:uid="{00000000-0005-0000-0000-0000994E0000}"/>
    <cellStyle name="Standard 257 2 8 2 2 2 4 3" xfId="18644" xr:uid="{00000000-0005-0000-0000-00009A4E0000}"/>
    <cellStyle name="Standard 257 2 8 2 2 2 4 3 2" xfId="45116" xr:uid="{00000000-0005-0000-0000-00009B4E0000}"/>
    <cellStyle name="Standard 257 2 8 2 2 2 4 4" xfId="29675" xr:uid="{00000000-0005-0000-0000-00009C4E0000}"/>
    <cellStyle name="Standard 257 2 8 2 2 2 5" xfId="5408" xr:uid="{00000000-0005-0000-0000-00009D4E0000}"/>
    <cellStyle name="Standard 257 2 8 2 2 2 5 2" xfId="9818" xr:uid="{00000000-0005-0000-0000-00009E4E0000}"/>
    <cellStyle name="Standard 257 2 8 2 2 2 5 2 2" xfId="23054" xr:uid="{00000000-0005-0000-0000-00009F4E0000}"/>
    <cellStyle name="Standard 257 2 8 2 2 2 5 2 2 2" xfId="49526" xr:uid="{00000000-0005-0000-0000-0000A04E0000}"/>
    <cellStyle name="Standard 257 2 8 2 2 2 5 2 3" xfId="36290" xr:uid="{00000000-0005-0000-0000-0000A14E0000}"/>
    <cellStyle name="Standard 257 2 8 2 2 2 5 3" xfId="16437" xr:uid="{00000000-0005-0000-0000-0000A24E0000}"/>
    <cellStyle name="Standard 257 2 8 2 2 2 5 3 2" xfId="42909" xr:uid="{00000000-0005-0000-0000-0000A34E0000}"/>
    <cellStyle name="Standard 257 2 8 2 2 2 5 4" xfId="31880" xr:uid="{00000000-0005-0000-0000-0000A44E0000}"/>
    <cellStyle name="Standard 257 2 8 2 2 2 6" xfId="7613" xr:uid="{00000000-0005-0000-0000-0000A54E0000}"/>
    <cellStyle name="Standard 257 2 8 2 2 2 6 2" xfId="20849" xr:uid="{00000000-0005-0000-0000-0000A64E0000}"/>
    <cellStyle name="Standard 257 2 8 2 2 2 6 2 2" xfId="47321" xr:uid="{00000000-0005-0000-0000-0000A74E0000}"/>
    <cellStyle name="Standard 257 2 8 2 2 2 6 3" xfId="34085" xr:uid="{00000000-0005-0000-0000-0000A84E0000}"/>
    <cellStyle name="Standard 257 2 8 2 2 2 7" xfId="14232" xr:uid="{00000000-0005-0000-0000-0000A94E0000}"/>
    <cellStyle name="Standard 257 2 8 2 2 2 7 2" xfId="40704" xr:uid="{00000000-0005-0000-0000-0000AA4E0000}"/>
    <cellStyle name="Standard 257 2 8 2 2 2 8" xfId="27468" xr:uid="{00000000-0005-0000-0000-0000AB4E0000}"/>
    <cellStyle name="Standard 257 2 8 2 2 3" xfId="1364" xr:uid="{00000000-0005-0000-0000-0000AC4E0000}"/>
    <cellStyle name="Standard 257 2 8 2 2 3 2" xfId="4307" xr:uid="{00000000-0005-0000-0000-0000AD4E0000}"/>
    <cellStyle name="Standard 257 2 8 2 2 3 2 2" xfId="13129" xr:uid="{00000000-0005-0000-0000-0000AE4E0000}"/>
    <cellStyle name="Standard 257 2 8 2 2 3 2 2 2" xfId="26365" xr:uid="{00000000-0005-0000-0000-0000AF4E0000}"/>
    <cellStyle name="Standard 257 2 8 2 2 3 2 2 2 2" xfId="52837" xr:uid="{00000000-0005-0000-0000-0000B04E0000}"/>
    <cellStyle name="Standard 257 2 8 2 2 3 2 2 3" xfId="39601" xr:uid="{00000000-0005-0000-0000-0000B14E0000}"/>
    <cellStyle name="Standard 257 2 8 2 2 3 2 3" xfId="19748" xr:uid="{00000000-0005-0000-0000-0000B24E0000}"/>
    <cellStyle name="Standard 257 2 8 2 2 3 2 3 2" xfId="46220" xr:uid="{00000000-0005-0000-0000-0000B34E0000}"/>
    <cellStyle name="Standard 257 2 8 2 2 3 2 4" xfId="30779" xr:uid="{00000000-0005-0000-0000-0000B44E0000}"/>
    <cellStyle name="Standard 257 2 8 2 2 3 3" xfId="5778" xr:uid="{00000000-0005-0000-0000-0000B54E0000}"/>
    <cellStyle name="Standard 257 2 8 2 2 3 3 2" xfId="10188" xr:uid="{00000000-0005-0000-0000-0000B64E0000}"/>
    <cellStyle name="Standard 257 2 8 2 2 3 3 2 2" xfId="23424" xr:uid="{00000000-0005-0000-0000-0000B74E0000}"/>
    <cellStyle name="Standard 257 2 8 2 2 3 3 2 2 2" xfId="49896" xr:uid="{00000000-0005-0000-0000-0000B84E0000}"/>
    <cellStyle name="Standard 257 2 8 2 2 3 3 2 3" xfId="36660" xr:uid="{00000000-0005-0000-0000-0000B94E0000}"/>
    <cellStyle name="Standard 257 2 8 2 2 3 3 3" xfId="16807" xr:uid="{00000000-0005-0000-0000-0000BA4E0000}"/>
    <cellStyle name="Standard 257 2 8 2 2 3 3 3 2" xfId="43279" xr:uid="{00000000-0005-0000-0000-0000BB4E0000}"/>
    <cellStyle name="Standard 257 2 8 2 2 3 3 4" xfId="32250" xr:uid="{00000000-0005-0000-0000-0000BC4E0000}"/>
    <cellStyle name="Standard 257 2 8 2 2 3 4" xfId="8717" xr:uid="{00000000-0005-0000-0000-0000BD4E0000}"/>
    <cellStyle name="Standard 257 2 8 2 2 3 4 2" xfId="21953" xr:uid="{00000000-0005-0000-0000-0000BE4E0000}"/>
    <cellStyle name="Standard 257 2 8 2 2 3 4 2 2" xfId="48425" xr:uid="{00000000-0005-0000-0000-0000BF4E0000}"/>
    <cellStyle name="Standard 257 2 8 2 2 3 4 3" xfId="35189" xr:uid="{00000000-0005-0000-0000-0000C04E0000}"/>
    <cellStyle name="Standard 257 2 8 2 2 3 5" xfId="15336" xr:uid="{00000000-0005-0000-0000-0000C14E0000}"/>
    <cellStyle name="Standard 257 2 8 2 2 3 5 2" xfId="41808" xr:uid="{00000000-0005-0000-0000-0000C24E0000}"/>
    <cellStyle name="Standard 257 2 8 2 2 3 6" xfId="27838" xr:uid="{00000000-0005-0000-0000-0000C34E0000}"/>
    <cellStyle name="Standard 257 2 8 2 2 4" xfId="2100" xr:uid="{00000000-0005-0000-0000-0000C44E0000}"/>
    <cellStyle name="Standard 257 2 8 2 2 4 2" xfId="3571" xr:uid="{00000000-0005-0000-0000-0000C54E0000}"/>
    <cellStyle name="Standard 257 2 8 2 2 4 2 2" xfId="12393" xr:uid="{00000000-0005-0000-0000-0000C64E0000}"/>
    <cellStyle name="Standard 257 2 8 2 2 4 2 2 2" xfId="25629" xr:uid="{00000000-0005-0000-0000-0000C74E0000}"/>
    <cellStyle name="Standard 257 2 8 2 2 4 2 2 2 2" xfId="52101" xr:uid="{00000000-0005-0000-0000-0000C84E0000}"/>
    <cellStyle name="Standard 257 2 8 2 2 4 2 2 3" xfId="38865" xr:uid="{00000000-0005-0000-0000-0000C94E0000}"/>
    <cellStyle name="Standard 257 2 8 2 2 4 2 3" xfId="19012" xr:uid="{00000000-0005-0000-0000-0000CA4E0000}"/>
    <cellStyle name="Standard 257 2 8 2 2 4 2 3 2" xfId="45484" xr:uid="{00000000-0005-0000-0000-0000CB4E0000}"/>
    <cellStyle name="Standard 257 2 8 2 2 4 2 4" xfId="30043" xr:uid="{00000000-0005-0000-0000-0000CC4E0000}"/>
    <cellStyle name="Standard 257 2 8 2 2 4 3" xfId="6513" xr:uid="{00000000-0005-0000-0000-0000CD4E0000}"/>
    <cellStyle name="Standard 257 2 8 2 2 4 3 2" xfId="10923" xr:uid="{00000000-0005-0000-0000-0000CE4E0000}"/>
    <cellStyle name="Standard 257 2 8 2 2 4 3 2 2" xfId="24159" xr:uid="{00000000-0005-0000-0000-0000CF4E0000}"/>
    <cellStyle name="Standard 257 2 8 2 2 4 3 2 2 2" xfId="50631" xr:uid="{00000000-0005-0000-0000-0000D04E0000}"/>
    <cellStyle name="Standard 257 2 8 2 2 4 3 2 3" xfId="37395" xr:uid="{00000000-0005-0000-0000-0000D14E0000}"/>
    <cellStyle name="Standard 257 2 8 2 2 4 3 3" xfId="17542" xr:uid="{00000000-0005-0000-0000-0000D24E0000}"/>
    <cellStyle name="Standard 257 2 8 2 2 4 3 3 2" xfId="44014" xr:uid="{00000000-0005-0000-0000-0000D34E0000}"/>
    <cellStyle name="Standard 257 2 8 2 2 4 3 4" xfId="32985" xr:uid="{00000000-0005-0000-0000-0000D44E0000}"/>
    <cellStyle name="Standard 257 2 8 2 2 4 4" xfId="7981" xr:uid="{00000000-0005-0000-0000-0000D54E0000}"/>
    <cellStyle name="Standard 257 2 8 2 2 4 4 2" xfId="21217" xr:uid="{00000000-0005-0000-0000-0000D64E0000}"/>
    <cellStyle name="Standard 257 2 8 2 2 4 4 2 2" xfId="47689" xr:uid="{00000000-0005-0000-0000-0000D74E0000}"/>
    <cellStyle name="Standard 257 2 8 2 2 4 4 3" xfId="34453" xr:uid="{00000000-0005-0000-0000-0000D84E0000}"/>
    <cellStyle name="Standard 257 2 8 2 2 4 5" xfId="14600" xr:uid="{00000000-0005-0000-0000-0000D94E0000}"/>
    <cellStyle name="Standard 257 2 8 2 2 4 5 2" xfId="41072" xr:uid="{00000000-0005-0000-0000-0000DA4E0000}"/>
    <cellStyle name="Standard 257 2 8 2 2 4 6" xfId="28573" xr:uid="{00000000-0005-0000-0000-0000DB4E0000}"/>
    <cellStyle name="Standard 257 2 8 2 2 5" xfId="2837" xr:uid="{00000000-0005-0000-0000-0000DC4E0000}"/>
    <cellStyle name="Standard 257 2 8 2 2 5 2" xfId="11659" xr:uid="{00000000-0005-0000-0000-0000DD4E0000}"/>
    <cellStyle name="Standard 257 2 8 2 2 5 2 2" xfId="24895" xr:uid="{00000000-0005-0000-0000-0000DE4E0000}"/>
    <cellStyle name="Standard 257 2 8 2 2 5 2 2 2" xfId="51367" xr:uid="{00000000-0005-0000-0000-0000DF4E0000}"/>
    <cellStyle name="Standard 257 2 8 2 2 5 2 3" xfId="38131" xr:uid="{00000000-0005-0000-0000-0000E04E0000}"/>
    <cellStyle name="Standard 257 2 8 2 2 5 3" xfId="18278" xr:uid="{00000000-0005-0000-0000-0000E14E0000}"/>
    <cellStyle name="Standard 257 2 8 2 2 5 3 2" xfId="44750" xr:uid="{00000000-0005-0000-0000-0000E24E0000}"/>
    <cellStyle name="Standard 257 2 8 2 2 5 4" xfId="29309" xr:uid="{00000000-0005-0000-0000-0000E34E0000}"/>
    <cellStyle name="Standard 257 2 8 2 2 6" xfId="5042" xr:uid="{00000000-0005-0000-0000-0000E44E0000}"/>
    <cellStyle name="Standard 257 2 8 2 2 6 2" xfId="9452" xr:uid="{00000000-0005-0000-0000-0000E54E0000}"/>
    <cellStyle name="Standard 257 2 8 2 2 6 2 2" xfId="22688" xr:uid="{00000000-0005-0000-0000-0000E64E0000}"/>
    <cellStyle name="Standard 257 2 8 2 2 6 2 2 2" xfId="49160" xr:uid="{00000000-0005-0000-0000-0000E74E0000}"/>
    <cellStyle name="Standard 257 2 8 2 2 6 2 3" xfId="35924" xr:uid="{00000000-0005-0000-0000-0000E84E0000}"/>
    <cellStyle name="Standard 257 2 8 2 2 6 3" xfId="16071" xr:uid="{00000000-0005-0000-0000-0000E94E0000}"/>
    <cellStyle name="Standard 257 2 8 2 2 6 3 2" xfId="42543" xr:uid="{00000000-0005-0000-0000-0000EA4E0000}"/>
    <cellStyle name="Standard 257 2 8 2 2 6 4" xfId="31514" xr:uid="{00000000-0005-0000-0000-0000EB4E0000}"/>
    <cellStyle name="Standard 257 2 8 2 2 7" xfId="7247" xr:uid="{00000000-0005-0000-0000-0000EC4E0000}"/>
    <cellStyle name="Standard 257 2 8 2 2 7 2" xfId="20483" xr:uid="{00000000-0005-0000-0000-0000ED4E0000}"/>
    <cellStyle name="Standard 257 2 8 2 2 7 2 2" xfId="46955" xr:uid="{00000000-0005-0000-0000-0000EE4E0000}"/>
    <cellStyle name="Standard 257 2 8 2 2 7 3" xfId="33719" xr:uid="{00000000-0005-0000-0000-0000EF4E0000}"/>
    <cellStyle name="Standard 257 2 8 2 2 8" xfId="13866" xr:uid="{00000000-0005-0000-0000-0000F04E0000}"/>
    <cellStyle name="Standard 257 2 8 2 2 8 2" xfId="40338" xr:uid="{00000000-0005-0000-0000-0000F14E0000}"/>
    <cellStyle name="Standard 257 2 8 2 2 9" xfId="27102" xr:uid="{00000000-0005-0000-0000-0000F24E0000}"/>
    <cellStyle name="Standard 257 2 8 2 3" xfId="809" xr:uid="{00000000-0005-0000-0000-0000F34E0000}"/>
    <cellStyle name="Standard 257 2 8 2 3 2" xfId="1559" xr:uid="{00000000-0005-0000-0000-0000F44E0000}"/>
    <cellStyle name="Standard 257 2 8 2 3 2 2" xfId="4502" xr:uid="{00000000-0005-0000-0000-0000F54E0000}"/>
    <cellStyle name="Standard 257 2 8 2 3 2 2 2" xfId="13324" xr:uid="{00000000-0005-0000-0000-0000F64E0000}"/>
    <cellStyle name="Standard 257 2 8 2 3 2 2 2 2" xfId="26560" xr:uid="{00000000-0005-0000-0000-0000F74E0000}"/>
    <cellStyle name="Standard 257 2 8 2 3 2 2 2 2 2" xfId="53032" xr:uid="{00000000-0005-0000-0000-0000F84E0000}"/>
    <cellStyle name="Standard 257 2 8 2 3 2 2 2 3" xfId="39796" xr:uid="{00000000-0005-0000-0000-0000F94E0000}"/>
    <cellStyle name="Standard 257 2 8 2 3 2 2 3" xfId="19943" xr:uid="{00000000-0005-0000-0000-0000FA4E0000}"/>
    <cellStyle name="Standard 257 2 8 2 3 2 2 3 2" xfId="46415" xr:uid="{00000000-0005-0000-0000-0000FB4E0000}"/>
    <cellStyle name="Standard 257 2 8 2 3 2 2 4" xfId="30974" xr:uid="{00000000-0005-0000-0000-0000FC4E0000}"/>
    <cellStyle name="Standard 257 2 8 2 3 2 3" xfId="5973" xr:uid="{00000000-0005-0000-0000-0000FD4E0000}"/>
    <cellStyle name="Standard 257 2 8 2 3 2 3 2" xfId="10383" xr:uid="{00000000-0005-0000-0000-0000FE4E0000}"/>
    <cellStyle name="Standard 257 2 8 2 3 2 3 2 2" xfId="23619" xr:uid="{00000000-0005-0000-0000-0000FF4E0000}"/>
    <cellStyle name="Standard 257 2 8 2 3 2 3 2 2 2" xfId="50091" xr:uid="{00000000-0005-0000-0000-0000004F0000}"/>
    <cellStyle name="Standard 257 2 8 2 3 2 3 2 3" xfId="36855" xr:uid="{00000000-0005-0000-0000-0000014F0000}"/>
    <cellStyle name="Standard 257 2 8 2 3 2 3 3" xfId="17002" xr:uid="{00000000-0005-0000-0000-0000024F0000}"/>
    <cellStyle name="Standard 257 2 8 2 3 2 3 3 2" xfId="43474" xr:uid="{00000000-0005-0000-0000-0000034F0000}"/>
    <cellStyle name="Standard 257 2 8 2 3 2 3 4" xfId="32445" xr:uid="{00000000-0005-0000-0000-0000044F0000}"/>
    <cellStyle name="Standard 257 2 8 2 3 2 4" xfId="8912" xr:uid="{00000000-0005-0000-0000-0000054F0000}"/>
    <cellStyle name="Standard 257 2 8 2 3 2 4 2" xfId="22148" xr:uid="{00000000-0005-0000-0000-0000064F0000}"/>
    <cellStyle name="Standard 257 2 8 2 3 2 4 2 2" xfId="48620" xr:uid="{00000000-0005-0000-0000-0000074F0000}"/>
    <cellStyle name="Standard 257 2 8 2 3 2 4 3" xfId="35384" xr:uid="{00000000-0005-0000-0000-0000084F0000}"/>
    <cellStyle name="Standard 257 2 8 2 3 2 5" xfId="15531" xr:uid="{00000000-0005-0000-0000-0000094F0000}"/>
    <cellStyle name="Standard 257 2 8 2 3 2 5 2" xfId="42003" xr:uid="{00000000-0005-0000-0000-00000A4F0000}"/>
    <cellStyle name="Standard 257 2 8 2 3 2 6" xfId="28033" xr:uid="{00000000-0005-0000-0000-00000B4F0000}"/>
    <cellStyle name="Standard 257 2 8 2 3 3" xfId="2295" xr:uid="{00000000-0005-0000-0000-00000C4F0000}"/>
    <cellStyle name="Standard 257 2 8 2 3 3 2" xfId="3766" xr:uid="{00000000-0005-0000-0000-00000D4F0000}"/>
    <cellStyle name="Standard 257 2 8 2 3 3 2 2" xfId="12588" xr:uid="{00000000-0005-0000-0000-00000E4F0000}"/>
    <cellStyle name="Standard 257 2 8 2 3 3 2 2 2" xfId="25824" xr:uid="{00000000-0005-0000-0000-00000F4F0000}"/>
    <cellStyle name="Standard 257 2 8 2 3 3 2 2 2 2" xfId="52296" xr:uid="{00000000-0005-0000-0000-0000104F0000}"/>
    <cellStyle name="Standard 257 2 8 2 3 3 2 2 3" xfId="39060" xr:uid="{00000000-0005-0000-0000-0000114F0000}"/>
    <cellStyle name="Standard 257 2 8 2 3 3 2 3" xfId="19207" xr:uid="{00000000-0005-0000-0000-0000124F0000}"/>
    <cellStyle name="Standard 257 2 8 2 3 3 2 3 2" xfId="45679" xr:uid="{00000000-0005-0000-0000-0000134F0000}"/>
    <cellStyle name="Standard 257 2 8 2 3 3 2 4" xfId="30238" xr:uid="{00000000-0005-0000-0000-0000144F0000}"/>
    <cellStyle name="Standard 257 2 8 2 3 3 3" xfId="6708" xr:uid="{00000000-0005-0000-0000-0000154F0000}"/>
    <cellStyle name="Standard 257 2 8 2 3 3 3 2" xfId="11118" xr:uid="{00000000-0005-0000-0000-0000164F0000}"/>
    <cellStyle name="Standard 257 2 8 2 3 3 3 2 2" xfId="24354" xr:uid="{00000000-0005-0000-0000-0000174F0000}"/>
    <cellStyle name="Standard 257 2 8 2 3 3 3 2 2 2" xfId="50826" xr:uid="{00000000-0005-0000-0000-0000184F0000}"/>
    <cellStyle name="Standard 257 2 8 2 3 3 3 2 3" xfId="37590" xr:uid="{00000000-0005-0000-0000-0000194F0000}"/>
    <cellStyle name="Standard 257 2 8 2 3 3 3 3" xfId="17737" xr:uid="{00000000-0005-0000-0000-00001A4F0000}"/>
    <cellStyle name="Standard 257 2 8 2 3 3 3 3 2" xfId="44209" xr:uid="{00000000-0005-0000-0000-00001B4F0000}"/>
    <cellStyle name="Standard 257 2 8 2 3 3 3 4" xfId="33180" xr:uid="{00000000-0005-0000-0000-00001C4F0000}"/>
    <cellStyle name="Standard 257 2 8 2 3 3 4" xfId="8176" xr:uid="{00000000-0005-0000-0000-00001D4F0000}"/>
    <cellStyle name="Standard 257 2 8 2 3 3 4 2" xfId="21412" xr:uid="{00000000-0005-0000-0000-00001E4F0000}"/>
    <cellStyle name="Standard 257 2 8 2 3 3 4 2 2" xfId="47884" xr:uid="{00000000-0005-0000-0000-00001F4F0000}"/>
    <cellStyle name="Standard 257 2 8 2 3 3 4 3" xfId="34648" xr:uid="{00000000-0005-0000-0000-0000204F0000}"/>
    <cellStyle name="Standard 257 2 8 2 3 3 5" xfId="14795" xr:uid="{00000000-0005-0000-0000-0000214F0000}"/>
    <cellStyle name="Standard 257 2 8 2 3 3 5 2" xfId="41267" xr:uid="{00000000-0005-0000-0000-0000224F0000}"/>
    <cellStyle name="Standard 257 2 8 2 3 3 6" xfId="28768" xr:uid="{00000000-0005-0000-0000-0000234F0000}"/>
    <cellStyle name="Standard 257 2 8 2 3 4" xfId="3032" xr:uid="{00000000-0005-0000-0000-0000244F0000}"/>
    <cellStyle name="Standard 257 2 8 2 3 4 2" xfId="11854" xr:uid="{00000000-0005-0000-0000-0000254F0000}"/>
    <cellStyle name="Standard 257 2 8 2 3 4 2 2" xfId="25090" xr:uid="{00000000-0005-0000-0000-0000264F0000}"/>
    <cellStyle name="Standard 257 2 8 2 3 4 2 2 2" xfId="51562" xr:uid="{00000000-0005-0000-0000-0000274F0000}"/>
    <cellStyle name="Standard 257 2 8 2 3 4 2 3" xfId="38326" xr:uid="{00000000-0005-0000-0000-0000284F0000}"/>
    <cellStyle name="Standard 257 2 8 2 3 4 3" xfId="18473" xr:uid="{00000000-0005-0000-0000-0000294F0000}"/>
    <cellStyle name="Standard 257 2 8 2 3 4 3 2" xfId="44945" xr:uid="{00000000-0005-0000-0000-00002A4F0000}"/>
    <cellStyle name="Standard 257 2 8 2 3 4 4" xfId="29504" xr:uid="{00000000-0005-0000-0000-00002B4F0000}"/>
    <cellStyle name="Standard 257 2 8 2 3 5" xfId="5237" xr:uid="{00000000-0005-0000-0000-00002C4F0000}"/>
    <cellStyle name="Standard 257 2 8 2 3 5 2" xfId="9647" xr:uid="{00000000-0005-0000-0000-00002D4F0000}"/>
    <cellStyle name="Standard 257 2 8 2 3 5 2 2" xfId="22883" xr:uid="{00000000-0005-0000-0000-00002E4F0000}"/>
    <cellStyle name="Standard 257 2 8 2 3 5 2 2 2" xfId="49355" xr:uid="{00000000-0005-0000-0000-00002F4F0000}"/>
    <cellStyle name="Standard 257 2 8 2 3 5 2 3" xfId="36119" xr:uid="{00000000-0005-0000-0000-0000304F0000}"/>
    <cellStyle name="Standard 257 2 8 2 3 5 3" xfId="16266" xr:uid="{00000000-0005-0000-0000-0000314F0000}"/>
    <cellStyle name="Standard 257 2 8 2 3 5 3 2" xfId="42738" xr:uid="{00000000-0005-0000-0000-0000324F0000}"/>
    <cellStyle name="Standard 257 2 8 2 3 5 4" xfId="31709" xr:uid="{00000000-0005-0000-0000-0000334F0000}"/>
    <cellStyle name="Standard 257 2 8 2 3 6" xfId="7442" xr:uid="{00000000-0005-0000-0000-0000344F0000}"/>
    <cellStyle name="Standard 257 2 8 2 3 6 2" xfId="20678" xr:uid="{00000000-0005-0000-0000-0000354F0000}"/>
    <cellStyle name="Standard 257 2 8 2 3 6 2 2" xfId="47150" xr:uid="{00000000-0005-0000-0000-0000364F0000}"/>
    <cellStyle name="Standard 257 2 8 2 3 6 3" xfId="33914" xr:uid="{00000000-0005-0000-0000-0000374F0000}"/>
    <cellStyle name="Standard 257 2 8 2 3 7" xfId="14061" xr:uid="{00000000-0005-0000-0000-0000384F0000}"/>
    <cellStyle name="Standard 257 2 8 2 3 7 2" xfId="40533" xr:uid="{00000000-0005-0000-0000-0000394F0000}"/>
    <cellStyle name="Standard 257 2 8 2 3 8" xfId="27297" xr:uid="{00000000-0005-0000-0000-00003A4F0000}"/>
    <cellStyle name="Standard 257 2 8 2 4" xfId="1193" xr:uid="{00000000-0005-0000-0000-00003B4F0000}"/>
    <cellStyle name="Standard 257 2 8 2 4 2" xfId="4136" xr:uid="{00000000-0005-0000-0000-00003C4F0000}"/>
    <cellStyle name="Standard 257 2 8 2 4 2 2" xfId="12958" xr:uid="{00000000-0005-0000-0000-00003D4F0000}"/>
    <cellStyle name="Standard 257 2 8 2 4 2 2 2" xfId="26194" xr:uid="{00000000-0005-0000-0000-00003E4F0000}"/>
    <cellStyle name="Standard 257 2 8 2 4 2 2 2 2" xfId="52666" xr:uid="{00000000-0005-0000-0000-00003F4F0000}"/>
    <cellStyle name="Standard 257 2 8 2 4 2 2 3" xfId="39430" xr:uid="{00000000-0005-0000-0000-0000404F0000}"/>
    <cellStyle name="Standard 257 2 8 2 4 2 3" xfId="19577" xr:uid="{00000000-0005-0000-0000-0000414F0000}"/>
    <cellStyle name="Standard 257 2 8 2 4 2 3 2" xfId="46049" xr:uid="{00000000-0005-0000-0000-0000424F0000}"/>
    <cellStyle name="Standard 257 2 8 2 4 2 4" xfId="30608" xr:uid="{00000000-0005-0000-0000-0000434F0000}"/>
    <cellStyle name="Standard 257 2 8 2 4 3" xfId="5607" xr:uid="{00000000-0005-0000-0000-0000444F0000}"/>
    <cellStyle name="Standard 257 2 8 2 4 3 2" xfId="10017" xr:uid="{00000000-0005-0000-0000-0000454F0000}"/>
    <cellStyle name="Standard 257 2 8 2 4 3 2 2" xfId="23253" xr:uid="{00000000-0005-0000-0000-0000464F0000}"/>
    <cellStyle name="Standard 257 2 8 2 4 3 2 2 2" xfId="49725" xr:uid="{00000000-0005-0000-0000-0000474F0000}"/>
    <cellStyle name="Standard 257 2 8 2 4 3 2 3" xfId="36489" xr:uid="{00000000-0005-0000-0000-0000484F0000}"/>
    <cellStyle name="Standard 257 2 8 2 4 3 3" xfId="16636" xr:uid="{00000000-0005-0000-0000-0000494F0000}"/>
    <cellStyle name="Standard 257 2 8 2 4 3 3 2" xfId="43108" xr:uid="{00000000-0005-0000-0000-00004A4F0000}"/>
    <cellStyle name="Standard 257 2 8 2 4 3 4" xfId="32079" xr:uid="{00000000-0005-0000-0000-00004B4F0000}"/>
    <cellStyle name="Standard 257 2 8 2 4 4" xfId="8546" xr:uid="{00000000-0005-0000-0000-00004C4F0000}"/>
    <cellStyle name="Standard 257 2 8 2 4 4 2" xfId="21782" xr:uid="{00000000-0005-0000-0000-00004D4F0000}"/>
    <cellStyle name="Standard 257 2 8 2 4 4 2 2" xfId="48254" xr:uid="{00000000-0005-0000-0000-00004E4F0000}"/>
    <cellStyle name="Standard 257 2 8 2 4 4 3" xfId="35018" xr:uid="{00000000-0005-0000-0000-00004F4F0000}"/>
    <cellStyle name="Standard 257 2 8 2 4 5" xfId="15165" xr:uid="{00000000-0005-0000-0000-0000504F0000}"/>
    <cellStyle name="Standard 257 2 8 2 4 5 2" xfId="41637" xr:uid="{00000000-0005-0000-0000-0000514F0000}"/>
    <cellStyle name="Standard 257 2 8 2 4 6" xfId="27667" xr:uid="{00000000-0005-0000-0000-0000524F0000}"/>
    <cellStyle name="Standard 257 2 8 2 5" xfId="1929" xr:uid="{00000000-0005-0000-0000-0000534F0000}"/>
    <cellStyle name="Standard 257 2 8 2 5 2" xfId="3400" xr:uid="{00000000-0005-0000-0000-0000544F0000}"/>
    <cellStyle name="Standard 257 2 8 2 5 2 2" xfId="12222" xr:uid="{00000000-0005-0000-0000-0000554F0000}"/>
    <cellStyle name="Standard 257 2 8 2 5 2 2 2" xfId="25458" xr:uid="{00000000-0005-0000-0000-0000564F0000}"/>
    <cellStyle name="Standard 257 2 8 2 5 2 2 2 2" xfId="51930" xr:uid="{00000000-0005-0000-0000-0000574F0000}"/>
    <cellStyle name="Standard 257 2 8 2 5 2 2 3" xfId="38694" xr:uid="{00000000-0005-0000-0000-0000584F0000}"/>
    <cellStyle name="Standard 257 2 8 2 5 2 3" xfId="18841" xr:uid="{00000000-0005-0000-0000-0000594F0000}"/>
    <cellStyle name="Standard 257 2 8 2 5 2 3 2" xfId="45313" xr:uid="{00000000-0005-0000-0000-00005A4F0000}"/>
    <cellStyle name="Standard 257 2 8 2 5 2 4" xfId="29872" xr:uid="{00000000-0005-0000-0000-00005B4F0000}"/>
    <cellStyle name="Standard 257 2 8 2 5 3" xfId="6342" xr:uid="{00000000-0005-0000-0000-00005C4F0000}"/>
    <cellStyle name="Standard 257 2 8 2 5 3 2" xfId="10752" xr:uid="{00000000-0005-0000-0000-00005D4F0000}"/>
    <cellStyle name="Standard 257 2 8 2 5 3 2 2" xfId="23988" xr:uid="{00000000-0005-0000-0000-00005E4F0000}"/>
    <cellStyle name="Standard 257 2 8 2 5 3 2 2 2" xfId="50460" xr:uid="{00000000-0005-0000-0000-00005F4F0000}"/>
    <cellStyle name="Standard 257 2 8 2 5 3 2 3" xfId="37224" xr:uid="{00000000-0005-0000-0000-0000604F0000}"/>
    <cellStyle name="Standard 257 2 8 2 5 3 3" xfId="17371" xr:uid="{00000000-0005-0000-0000-0000614F0000}"/>
    <cellStyle name="Standard 257 2 8 2 5 3 3 2" xfId="43843" xr:uid="{00000000-0005-0000-0000-0000624F0000}"/>
    <cellStyle name="Standard 257 2 8 2 5 3 4" xfId="32814" xr:uid="{00000000-0005-0000-0000-0000634F0000}"/>
    <cellStyle name="Standard 257 2 8 2 5 4" xfId="7810" xr:uid="{00000000-0005-0000-0000-0000644F0000}"/>
    <cellStyle name="Standard 257 2 8 2 5 4 2" xfId="21046" xr:uid="{00000000-0005-0000-0000-0000654F0000}"/>
    <cellStyle name="Standard 257 2 8 2 5 4 2 2" xfId="47518" xr:uid="{00000000-0005-0000-0000-0000664F0000}"/>
    <cellStyle name="Standard 257 2 8 2 5 4 3" xfId="34282" xr:uid="{00000000-0005-0000-0000-0000674F0000}"/>
    <cellStyle name="Standard 257 2 8 2 5 5" xfId="14429" xr:uid="{00000000-0005-0000-0000-0000684F0000}"/>
    <cellStyle name="Standard 257 2 8 2 5 5 2" xfId="40901" xr:uid="{00000000-0005-0000-0000-0000694F0000}"/>
    <cellStyle name="Standard 257 2 8 2 5 6" xfId="28402" xr:uid="{00000000-0005-0000-0000-00006A4F0000}"/>
    <cellStyle name="Standard 257 2 8 2 6" xfId="2666" xr:uid="{00000000-0005-0000-0000-00006B4F0000}"/>
    <cellStyle name="Standard 257 2 8 2 6 2" xfId="11488" xr:uid="{00000000-0005-0000-0000-00006C4F0000}"/>
    <cellStyle name="Standard 257 2 8 2 6 2 2" xfId="24724" xr:uid="{00000000-0005-0000-0000-00006D4F0000}"/>
    <cellStyle name="Standard 257 2 8 2 6 2 2 2" xfId="51196" xr:uid="{00000000-0005-0000-0000-00006E4F0000}"/>
    <cellStyle name="Standard 257 2 8 2 6 2 3" xfId="37960" xr:uid="{00000000-0005-0000-0000-00006F4F0000}"/>
    <cellStyle name="Standard 257 2 8 2 6 3" xfId="18107" xr:uid="{00000000-0005-0000-0000-0000704F0000}"/>
    <cellStyle name="Standard 257 2 8 2 6 3 2" xfId="44579" xr:uid="{00000000-0005-0000-0000-0000714F0000}"/>
    <cellStyle name="Standard 257 2 8 2 6 4" xfId="29138" xr:uid="{00000000-0005-0000-0000-0000724F0000}"/>
    <cellStyle name="Standard 257 2 8 2 7" xfId="4871" xr:uid="{00000000-0005-0000-0000-0000734F0000}"/>
    <cellStyle name="Standard 257 2 8 2 7 2" xfId="9281" xr:uid="{00000000-0005-0000-0000-0000744F0000}"/>
    <cellStyle name="Standard 257 2 8 2 7 2 2" xfId="22517" xr:uid="{00000000-0005-0000-0000-0000754F0000}"/>
    <cellStyle name="Standard 257 2 8 2 7 2 2 2" xfId="48989" xr:uid="{00000000-0005-0000-0000-0000764F0000}"/>
    <cellStyle name="Standard 257 2 8 2 7 2 3" xfId="35753" xr:uid="{00000000-0005-0000-0000-0000774F0000}"/>
    <cellStyle name="Standard 257 2 8 2 7 3" xfId="15900" xr:uid="{00000000-0005-0000-0000-0000784F0000}"/>
    <cellStyle name="Standard 257 2 8 2 7 3 2" xfId="42372" xr:uid="{00000000-0005-0000-0000-0000794F0000}"/>
    <cellStyle name="Standard 257 2 8 2 7 4" xfId="31343" xr:uid="{00000000-0005-0000-0000-00007A4F0000}"/>
    <cellStyle name="Standard 257 2 8 2 8" xfId="7076" xr:uid="{00000000-0005-0000-0000-00007B4F0000}"/>
    <cellStyle name="Standard 257 2 8 2 8 2" xfId="20312" xr:uid="{00000000-0005-0000-0000-00007C4F0000}"/>
    <cellStyle name="Standard 257 2 8 2 8 2 2" xfId="46784" xr:uid="{00000000-0005-0000-0000-00007D4F0000}"/>
    <cellStyle name="Standard 257 2 8 2 8 3" xfId="33548" xr:uid="{00000000-0005-0000-0000-00007E4F0000}"/>
    <cellStyle name="Standard 257 2 8 2 9" xfId="13695" xr:uid="{00000000-0005-0000-0000-00007F4F0000}"/>
    <cellStyle name="Standard 257 2 8 2 9 2" xfId="40167" xr:uid="{00000000-0005-0000-0000-0000804F0000}"/>
    <cellStyle name="Standard 257 2 8 3" xfId="511" xr:uid="{00000000-0005-0000-0000-0000814F0000}"/>
    <cellStyle name="Standard 257 2 8 3 2" xfId="900" xr:uid="{00000000-0005-0000-0000-0000824F0000}"/>
    <cellStyle name="Standard 257 2 8 3 2 2" xfId="1649" xr:uid="{00000000-0005-0000-0000-0000834F0000}"/>
    <cellStyle name="Standard 257 2 8 3 2 2 2" xfId="4592" xr:uid="{00000000-0005-0000-0000-0000844F0000}"/>
    <cellStyle name="Standard 257 2 8 3 2 2 2 2" xfId="13414" xr:uid="{00000000-0005-0000-0000-0000854F0000}"/>
    <cellStyle name="Standard 257 2 8 3 2 2 2 2 2" xfId="26650" xr:uid="{00000000-0005-0000-0000-0000864F0000}"/>
    <cellStyle name="Standard 257 2 8 3 2 2 2 2 2 2" xfId="53122" xr:uid="{00000000-0005-0000-0000-0000874F0000}"/>
    <cellStyle name="Standard 257 2 8 3 2 2 2 2 3" xfId="39886" xr:uid="{00000000-0005-0000-0000-0000884F0000}"/>
    <cellStyle name="Standard 257 2 8 3 2 2 2 3" xfId="20033" xr:uid="{00000000-0005-0000-0000-0000894F0000}"/>
    <cellStyle name="Standard 257 2 8 3 2 2 2 3 2" xfId="46505" xr:uid="{00000000-0005-0000-0000-00008A4F0000}"/>
    <cellStyle name="Standard 257 2 8 3 2 2 2 4" xfId="31064" xr:uid="{00000000-0005-0000-0000-00008B4F0000}"/>
    <cellStyle name="Standard 257 2 8 3 2 2 3" xfId="6063" xr:uid="{00000000-0005-0000-0000-00008C4F0000}"/>
    <cellStyle name="Standard 257 2 8 3 2 2 3 2" xfId="10473" xr:uid="{00000000-0005-0000-0000-00008D4F0000}"/>
    <cellStyle name="Standard 257 2 8 3 2 2 3 2 2" xfId="23709" xr:uid="{00000000-0005-0000-0000-00008E4F0000}"/>
    <cellStyle name="Standard 257 2 8 3 2 2 3 2 2 2" xfId="50181" xr:uid="{00000000-0005-0000-0000-00008F4F0000}"/>
    <cellStyle name="Standard 257 2 8 3 2 2 3 2 3" xfId="36945" xr:uid="{00000000-0005-0000-0000-0000904F0000}"/>
    <cellStyle name="Standard 257 2 8 3 2 2 3 3" xfId="17092" xr:uid="{00000000-0005-0000-0000-0000914F0000}"/>
    <cellStyle name="Standard 257 2 8 3 2 2 3 3 2" xfId="43564" xr:uid="{00000000-0005-0000-0000-0000924F0000}"/>
    <cellStyle name="Standard 257 2 8 3 2 2 3 4" xfId="32535" xr:uid="{00000000-0005-0000-0000-0000934F0000}"/>
    <cellStyle name="Standard 257 2 8 3 2 2 4" xfId="9002" xr:uid="{00000000-0005-0000-0000-0000944F0000}"/>
    <cellStyle name="Standard 257 2 8 3 2 2 4 2" xfId="22238" xr:uid="{00000000-0005-0000-0000-0000954F0000}"/>
    <cellStyle name="Standard 257 2 8 3 2 2 4 2 2" xfId="48710" xr:uid="{00000000-0005-0000-0000-0000964F0000}"/>
    <cellStyle name="Standard 257 2 8 3 2 2 4 3" xfId="35474" xr:uid="{00000000-0005-0000-0000-0000974F0000}"/>
    <cellStyle name="Standard 257 2 8 3 2 2 5" xfId="15621" xr:uid="{00000000-0005-0000-0000-0000984F0000}"/>
    <cellStyle name="Standard 257 2 8 3 2 2 5 2" xfId="42093" xr:uid="{00000000-0005-0000-0000-0000994F0000}"/>
    <cellStyle name="Standard 257 2 8 3 2 2 6" xfId="28123" xr:uid="{00000000-0005-0000-0000-00009A4F0000}"/>
    <cellStyle name="Standard 257 2 8 3 2 3" xfId="2385" xr:uid="{00000000-0005-0000-0000-00009B4F0000}"/>
    <cellStyle name="Standard 257 2 8 3 2 3 2" xfId="3856" xr:uid="{00000000-0005-0000-0000-00009C4F0000}"/>
    <cellStyle name="Standard 257 2 8 3 2 3 2 2" xfId="12678" xr:uid="{00000000-0005-0000-0000-00009D4F0000}"/>
    <cellStyle name="Standard 257 2 8 3 2 3 2 2 2" xfId="25914" xr:uid="{00000000-0005-0000-0000-00009E4F0000}"/>
    <cellStyle name="Standard 257 2 8 3 2 3 2 2 2 2" xfId="52386" xr:uid="{00000000-0005-0000-0000-00009F4F0000}"/>
    <cellStyle name="Standard 257 2 8 3 2 3 2 2 3" xfId="39150" xr:uid="{00000000-0005-0000-0000-0000A04F0000}"/>
    <cellStyle name="Standard 257 2 8 3 2 3 2 3" xfId="19297" xr:uid="{00000000-0005-0000-0000-0000A14F0000}"/>
    <cellStyle name="Standard 257 2 8 3 2 3 2 3 2" xfId="45769" xr:uid="{00000000-0005-0000-0000-0000A24F0000}"/>
    <cellStyle name="Standard 257 2 8 3 2 3 2 4" xfId="30328" xr:uid="{00000000-0005-0000-0000-0000A34F0000}"/>
    <cellStyle name="Standard 257 2 8 3 2 3 3" xfId="6798" xr:uid="{00000000-0005-0000-0000-0000A44F0000}"/>
    <cellStyle name="Standard 257 2 8 3 2 3 3 2" xfId="11208" xr:uid="{00000000-0005-0000-0000-0000A54F0000}"/>
    <cellStyle name="Standard 257 2 8 3 2 3 3 2 2" xfId="24444" xr:uid="{00000000-0005-0000-0000-0000A64F0000}"/>
    <cellStyle name="Standard 257 2 8 3 2 3 3 2 2 2" xfId="50916" xr:uid="{00000000-0005-0000-0000-0000A74F0000}"/>
    <cellStyle name="Standard 257 2 8 3 2 3 3 2 3" xfId="37680" xr:uid="{00000000-0005-0000-0000-0000A84F0000}"/>
    <cellStyle name="Standard 257 2 8 3 2 3 3 3" xfId="17827" xr:uid="{00000000-0005-0000-0000-0000A94F0000}"/>
    <cellStyle name="Standard 257 2 8 3 2 3 3 3 2" xfId="44299" xr:uid="{00000000-0005-0000-0000-0000AA4F0000}"/>
    <cellStyle name="Standard 257 2 8 3 2 3 3 4" xfId="33270" xr:uid="{00000000-0005-0000-0000-0000AB4F0000}"/>
    <cellStyle name="Standard 257 2 8 3 2 3 4" xfId="8266" xr:uid="{00000000-0005-0000-0000-0000AC4F0000}"/>
    <cellStyle name="Standard 257 2 8 3 2 3 4 2" xfId="21502" xr:uid="{00000000-0005-0000-0000-0000AD4F0000}"/>
    <cellStyle name="Standard 257 2 8 3 2 3 4 2 2" xfId="47974" xr:uid="{00000000-0005-0000-0000-0000AE4F0000}"/>
    <cellStyle name="Standard 257 2 8 3 2 3 4 3" xfId="34738" xr:uid="{00000000-0005-0000-0000-0000AF4F0000}"/>
    <cellStyle name="Standard 257 2 8 3 2 3 5" xfId="14885" xr:uid="{00000000-0005-0000-0000-0000B04F0000}"/>
    <cellStyle name="Standard 257 2 8 3 2 3 5 2" xfId="41357" xr:uid="{00000000-0005-0000-0000-0000B14F0000}"/>
    <cellStyle name="Standard 257 2 8 3 2 3 6" xfId="28858" xr:uid="{00000000-0005-0000-0000-0000B24F0000}"/>
    <cellStyle name="Standard 257 2 8 3 2 4" xfId="3122" xr:uid="{00000000-0005-0000-0000-0000B34F0000}"/>
    <cellStyle name="Standard 257 2 8 3 2 4 2" xfId="11944" xr:uid="{00000000-0005-0000-0000-0000B44F0000}"/>
    <cellStyle name="Standard 257 2 8 3 2 4 2 2" xfId="25180" xr:uid="{00000000-0005-0000-0000-0000B54F0000}"/>
    <cellStyle name="Standard 257 2 8 3 2 4 2 2 2" xfId="51652" xr:uid="{00000000-0005-0000-0000-0000B64F0000}"/>
    <cellStyle name="Standard 257 2 8 3 2 4 2 3" xfId="38416" xr:uid="{00000000-0005-0000-0000-0000B74F0000}"/>
    <cellStyle name="Standard 257 2 8 3 2 4 3" xfId="18563" xr:uid="{00000000-0005-0000-0000-0000B84F0000}"/>
    <cellStyle name="Standard 257 2 8 3 2 4 3 2" xfId="45035" xr:uid="{00000000-0005-0000-0000-0000B94F0000}"/>
    <cellStyle name="Standard 257 2 8 3 2 4 4" xfId="29594" xr:uid="{00000000-0005-0000-0000-0000BA4F0000}"/>
    <cellStyle name="Standard 257 2 8 3 2 5" xfId="5327" xr:uid="{00000000-0005-0000-0000-0000BB4F0000}"/>
    <cellStyle name="Standard 257 2 8 3 2 5 2" xfId="9737" xr:uid="{00000000-0005-0000-0000-0000BC4F0000}"/>
    <cellStyle name="Standard 257 2 8 3 2 5 2 2" xfId="22973" xr:uid="{00000000-0005-0000-0000-0000BD4F0000}"/>
    <cellStyle name="Standard 257 2 8 3 2 5 2 2 2" xfId="49445" xr:uid="{00000000-0005-0000-0000-0000BE4F0000}"/>
    <cellStyle name="Standard 257 2 8 3 2 5 2 3" xfId="36209" xr:uid="{00000000-0005-0000-0000-0000BF4F0000}"/>
    <cellStyle name="Standard 257 2 8 3 2 5 3" xfId="16356" xr:uid="{00000000-0005-0000-0000-0000C04F0000}"/>
    <cellStyle name="Standard 257 2 8 3 2 5 3 2" xfId="42828" xr:uid="{00000000-0005-0000-0000-0000C14F0000}"/>
    <cellStyle name="Standard 257 2 8 3 2 5 4" xfId="31799" xr:uid="{00000000-0005-0000-0000-0000C24F0000}"/>
    <cellStyle name="Standard 257 2 8 3 2 6" xfId="7532" xr:uid="{00000000-0005-0000-0000-0000C34F0000}"/>
    <cellStyle name="Standard 257 2 8 3 2 6 2" xfId="20768" xr:uid="{00000000-0005-0000-0000-0000C44F0000}"/>
    <cellStyle name="Standard 257 2 8 3 2 6 2 2" xfId="47240" xr:uid="{00000000-0005-0000-0000-0000C54F0000}"/>
    <cellStyle name="Standard 257 2 8 3 2 6 3" xfId="34004" xr:uid="{00000000-0005-0000-0000-0000C64F0000}"/>
    <cellStyle name="Standard 257 2 8 3 2 7" xfId="14151" xr:uid="{00000000-0005-0000-0000-0000C74F0000}"/>
    <cellStyle name="Standard 257 2 8 3 2 7 2" xfId="40623" xr:uid="{00000000-0005-0000-0000-0000C84F0000}"/>
    <cellStyle name="Standard 257 2 8 3 2 8" xfId="27387" xr:uid="{00000000-0005-0000-0000-0000C94F0000}"/>
    <cellStyle name="Standard 257 2 8 3 3" xfId="1283" xr:uid="{00000000-0005-0000-0000-0000CA4F0000}"/>
    <cellStyle name="Standard 257 2 8 3 3 2" xfId="4226" xr:uid="{00000000-0005-0000-0000-0000CB4F0000}"/>
    <cellStyle name="Standard 257 2 8 3 3 2 2" xfId="13048" xr:uid="{00000000-0005-0000-0000-0000CC4F0000}"/>
    <cellStyle name="Standard 257 2 8 3 3 2 2 2" xfId="26284" xr:uid="{00000000-0005-0000-0000-0000CD4F0000}"/>
    <cellStyle name="Standard 257 2 8 3 3 2 2 2 2" xfId="52756" xr:uid="{00000000-0005-0000-0000-0000CE4F0000}"/>
    <cellStyle name="Standard 257 2 8 3 3 2 2 3" xfId="39520" xr:uid="{00000000-0005-0000-0000-0000CF4F0000}"/>
    <cellStyle name="Standard 257 2 8 3 3 2 3" xfId="19667" xr:uid="{00000000-0005-0000-0000-0000D04F0000}"/>
    <cellStyle name="Standard 257 2 8 3 3 2 3 2" xfId="46139" xr:uid="{00000000-0005-0000-0000-0000D14F0000}"/>
    <cellStyle name="Standard 257 2 8 3 3 2 4" xfId="30698" xr:uid="{00000000-0005-0000-0000-0000D24F0000}"/>
    <cellStyle name="Standard 257 2 8 3 3 3" xfId="5697" xr:uid="{00000000-0005-0000-0000-0000D34F0000}"/>
    <cellStyle name="Standard 257 2 8 3 3 3 2" xfId="10107" xr:uid="{00000000-0005-0000-0000-0000D44F0000}"/>
    <cellStyle name="Standard 257 2 8 3 3 3 2 2" xfId="23343" xr:uid="{00000000-0005-0000-0000-0000D54F0000}"/>
    <cellStyle name="Standard 257 2 8 3 3 3 2 2 2" xfId="49815" xr:uid="{00000000-0005-0000-0000-0000D64F0000}"/>
    <cellStyle name="Standard 257 2 8 3 3 3 2 3" xfId="36579" xr:uid="{00000000-0005-0000-0000-0000D74F0000}"/>
    <cellStyle name="Standard 257 2 8 3 3 3 3" xfId="16726" xr:uid="{00000000-0005-0000-0000-0000D84F0000}"/>
    <cellStyle name="Standard 257 2 8 3 3 3 3 2" xfId="43198" xr:uid="{00000000-0005-0000-0000-0000D94F0000}"/>
    <cellStyle name="Standard 257 2 8 3 3 3 4" xfId="32169" xr:uid="{00000000-0005-0000-0000-0000DA4F0000}"/>
    <cellStyle name="Standard 257 2 8 3 3 4" xfId="8636" xr:uid="{00000000-0005-0000-0000-0000DB4F0000}"/>
    <cellStyle name="Standard 257 2 8 3 3 4 2" xfId="21872" xr:uid="{00000000-0005-0000-0000-0000DC4F0000}"/>
    <cellStyle name="Standard 257 2 8 3 3 4 2 2" xfId="48344" xr:uid="{00000000-0005-0000-0000-0000DD4F0000}"/>
    <cellStyle name="Standard 257 2 8 3 3 4 3" xfId="35108" xr:uid="{00000000-0005-0000-0000-0000DE4F0000}"/>
    <cellStyle name="Standard 257 2 8 3 3 5" xfId="15255" xr:uid="{00000000-0005-0000-0000-0000DF4F0000}"/>
    <cellStyle name="Standard 257 2 8 3 3 5 2" xfId="41727" xr:uid="{00000000-0005-0000-0000-0000E04F0000}"/>
    <cellStyle name="Standard 257 2 8 3 3 6" xfId="27757" xr:uid="{00000000-0005-0000-0000-0000E14F0000}"/>
    <cellStyle name="Standard 257 2 8 3 4" xfId="2019" xr:uid="{00000000-0005-0000-0000-0000E24F0000}"/>
    <cellStyle name="Standard 257 2 8 3 4 2" xfId="3490" xr:uid="{00000000-0005-0000-0000-0000E34F0000}"/>
    <cellStyle name="Standard 257 2 8 3 4 2 2" xfId="12312" xr:uid="{00000000-0005-0000-0000-0000E44F0000}"/>
    <cellStyle name="Standard 257 2 8 3 4 2 2 2" xfId="25548" xr:uid="{00000000-0005-0000-0000-0000E54F0000}"/>
    <cellStyle name="Standard 257 2 8 3 4 2 2 2 2" xfId="52020" xr:uid="{00000000-0005-0000-0000-0000E64F0000}"/>
    <cellStyle name="Standard 257 2 8 3 4 2 2 3" xfId="38784" xr:uid="{00000000-0005-0000-0000-0000E74F0000}"/>
    <cellStyle name="Standard 257 2 8 3 4 2 3" xfId="18931" xr:uid="{00000000-0005-0000-0000-0000E84F0000}"/>
    <cellStyle name="Standard 257 2 8 3 4 2 3 2" xfId="45403" xr:uid="{00000000-0005-0000-0000-0000E94F0000}"/>
    <cellStyle name="Standard 257 2 8 3 4 2 4" xfId="29962" xr:uid="{00000000-0005-0000-0000-0000EA4F0000}"/>
    <cellStyle name="Standard 257 2 8 3 4 3" xfId="6432" xr:uid="{00000000-0005-0000-0000-0000EB4F0000}"/>
    <cellStyle name="Standard 257 2 8 3 4 3 2" xfId="10842" xr:uid="{00000000-0005-0000-0000-0000EC4F0000}"/>
    <cellStyle name="Standard 257 2 8 3 4 3 2 2" xfId="24078" xr:uid="{00000000-0005-0000-0000-0000ED4F0000}"/>
    <cellStyle name="Standard 257 2 8 3 4 3 2 2 2" xfId="50550" xr:uid="{00000000-0005-0000-0000-0000EE4F0000}"/>
    <cellStyle name="Standard 257 2 8 3 4 3 2 3" xfId="37314" xr:uid="{00000000-0005-0000-0000-0000EF4F0000}"/>
    <cellStyle name="Standard 257 2 8 3 4 3 3" xfId="17461" xr:uid="{00000000-0005-0000-0000-0000F04F0000}"/>
    <cellStyle name="Standard 257 2 8 3 4 3 3 2" xfId="43933" xr:uid="{00000000-0005-0000-0000-0000F14F0000}"/>
    <cellStyle name="Standard 257 2 8 3 4 3 4" xfId="32904" xr:uid="{00000000-0005-0000-0000-0000F24F0000}"/>
    <cellStyle name="Standard 257 2 8 3 4 4" xfId="7900" xr:uid="{00000000-0005-0000-0000-0000F34F0000}"/>
    <cellStyle name="Standard 257 2 8 3 4 4 2" xfId="21136" xr:uid="{00000000-0005-0000-0000-0000F44F0000}"/>
    <cellStyle name="Standard 257 2 8 3 4 4 2 2" xfId="47608" xr:uid="{00000000-0005-0000-0000-0000F54F0000}"/>
    <cellStyle name="Standard 257 2 8 3 4 4 3" xfId="34372" xr:uid="{00000000-0005-0000-0000-0000F64F0000}"/>
    <cellStyle name="Standard 257 2 8 3 4 5" xfId="14519" xr:uid="{00000000-0005-0000-0000-0000F74F0000}"/>
    <cellStyle name="Standard 257 2 8 3 4 5 2" xfId="40991" xr:uid="{00000000-0005-0000-0000-0000F84F0000}"/>
    <cellStyle name="Standard 257 2 8 3 4 6" xfId="28492" xr:uid="{00000000-0005-0000-0000-0000F94F0000}"/>
    <cellStyle name="Standard 257 2 8 3 5" xfId="2756" xr:uid="{00000000-0005-0000-0000-0000FA4F0000}"/>
    <cellStyle name="Standard 257 2 8 3 5 2" xfId="11578" xr:uid="{00000000-0005-0000-0000-0000FB4F0000}"/>
    <cellStyle name="Standard 257 2 8 3 5 2 2" xfId="24814" xr:uid="{00000000-0005-0000-0000-0000FC4F0000}"/>
    <cellStyle name="Standard 257 2 8 3 5 2 2 2" xfId="51286" xr:uid="{00000000-0005-0000-0000-0000FD4F0000}"/>
    <cellStyle name="Standard 257 2 8 3 5 2 3" xfId="38050" xr:uid="{00000000-0005-0000-0000-0000FE4F0000}"/>
    <cellStyle name="Standard 257 2 8 3 5 3" xfId="18197" xr:uid="{00000000-0005-0000-0000-0000FF4F0000}"/>
    <cellStyle name="Standard 257 2 8 3 5 3 2" xfId="44669" xr:uid="{00000000-0005-0000-0000-000000500000}"/>
    <cellStyle name="Standard 257 2 8 3 5 4" xfId="29228" xr:uid="{00000000-0005-0000-0000-000001500000}"/>
    <cellStyle name="Standard 257 2 8 3 6" xfId="4961" xr:uid="{00000000-0005-0000-0000-000002500000}"/>
    <cellStyle name="Standard 257 2 8 3 6 2" xfId="9371" xr:uid="{00000000-0005-0000-0000-000003500000}"/>
    <cellStyle name="Standard 257 2 8 3 6 2 2" xfId="22607" xr:uid="{00000000-0005-0000-0000-000004500000}"/>
    <cellStyle name="Standard 257 2 8 3 6 2 2 2" xfId="49079" xr:uid="{00000000-0005-0000-0000-000005500000}"/>
    <cellStyle name="Standard 257 2 8 3 6 2 3" xfId="35843" xr:uid="{00000000-0005-0000-0000-000006500000}"/>
    <cellStyle name="Standard 257 2 8 3 6 3" xfId="15990" xr:uid="{00000000-0005-0000-0000-000007500000}"/>
    <cellStyle name="Standard 257 2 8 3 6 3 2" xfId="42462" xr:uid="{00000000-0005-0000-0000-000008500000}"/>
    <cellStyle name="Standard 257 2 8 3 6 4" xfId="31433" xr:uid="{00000000-0005-0000-0000-000009500000}"/>
    <cellStyle name="Standard 257 2 8 3 7" xfId="7166" xr:uid="{00000000-0005-0000-0000-00000A500000}"/>
    <cellStyle name="Standard 257 2 8 3 7 2" xfId="20402" xr:uid="{00000000-0005-0000-0000-00000B500000}"/>
    <cellStyle name="Standard 257 2 8 3 7 2 2" xfId="46874" xr:uid="{00000000-0005-0000-0000-00000C500000}"/>
    <cellStyle name="Standard 257 2 8 3 7 3" xfId="33638" xr:uid="{00000000-0005-0000-0000-00000D500000}"/>
    <cellStyle name="Standard 257 2 8 3 8" xfId="13785" xr:uid="{00000000-0005-0000-0000-00000E500000}"/>
    <cellStyle name="Standard 257 2 8 3 8 2" xfId="40257" xr:uid="{00000000-0005-0000-0000-00000F500000}"/>
    <cellStyle name="Standard 257 2 8 3 9" xfId="27021" xr:uid="{00000000-0005-0000-0000-000010500000}"/>
    <cellStyle name="Standard 257 2 8 4" xfId="728" xr:uid="{00000000-0005-0000-0000-000011500000}"/>
    <cellStyle name="Standard 257 2 8 4 2" xfId="1478" xr:uid="{00000000-0005-0000-0000-000012500000}"/>
    <cellStyle name="Standard 257 2 8 4 2 2" xfId="4421" xr:uid="{00000000-0005-0000-0000-000013500000}"/>
    <cellStyle name="Standard 257 2 8 4 2 2 2" xfId="13243" xr:uid="{00000000-0005-0000-0000-000014500000}"/>
    <cellStyle name="Standard 257 2 8 4 2 2 2 2" xfId="26479" xr:uid="{00000000-0005-0000-0000-000015500000}"/>
    <cellStyle name="Standard 257 2 8 4 2 2 2 2 2" xfId="52951" xr:uid="{00000000-0005-0000-0000-000016500000}"/>
    <cellStyle name="Standard 257 2 8 4 2 2 2 3" xfId="39715" xr:uid="{00000000-0005-0000-0000-000017500000}"/>
    <cellStyle name="Standard 257 2 8 4 2 2 3" xfId="19862" xr:uid="{00000000-0005-0000-0000-000018500000}"/>
    <cellStyle name="Standard 257 2 8 4 2 2 3 2" xfId="46334" xr:uid="{00000000-0005-0000-0000-000019500000}"/>
    <cellStyle name="Standard 257 2 8 4 2 2 4" xfId="30893" xr:uid="{00000000-0005-0000-0000-00001A500000}"/>
    <cellStyle name="Standard 257 2 8 4 2 3" xfId="5892" xr:uid="{00000000-0005-0000-0000-00001B500000}"/>
    <cellStyle name="Standard 257 2 8 4 2 3 2" xfId="10302" xr:uid="{00000000-0005-0000-0000-00001C500000}"/>
    <cellStyle name="Standard 257 2 8 4 2 3 2 2" xfId="23538" xr:uid="{00000000-0005-0000-0000-00001D500000}"/>
    <cellStyle name="Standard 257 2 8 4 2 3 2 2 2" xfId="50010" xr:uid="{00000000-0005-0000-0000-00001E500000}"/>
    <cellStyle name="Standard 257 2 8 4 2 3 2 3" xfId="36774" xr:uid="{00000000-0005-0000-0000-00001F500000}"/>
    <cellStyle name="Standard 257 2 8 4 2 3 3" xfId="16921" xr:uid="{00000000-0005-0000-0000-000020500000}"/>
    <cellStyle name="Standard 257 2 8 4 2 3 3 2" xfId="43393" xr:uid="{00000000-0005-0000-0000-000021500000}"/>
    <cellStyle name="Standard 257 2 8 4 2 3 4" xfId="32364" xr:uid="{00000000-0005-0000-0000-000022500000}"/>
    <cellStyle name="Standard 257 2 8 4 2 4" xfId="8831" xr:uid="{00000000-0005-0000-0000-000023500000}"/>
    <cellStyle name="Standard 257 2 8 4 2 4 2" xfId="22067" xr:uid="{00000000-0005-0000-0000-000024500000}"/>
    <cellStyle name="Standard 257 2 8 4 2 4 2 2" xfId="48539" xr:uid="{00000000-0005-0000-0000-000025500000}"/>
    <cellStyle name="Standard 257 2 8 4 2 4 3" xfId="35303" xr:uid="{00000000-0005-0000-0000-000026500000}"/>
    <cellStyle name="Standard 257 2 8 4 2 5" xfId="15450" xr:uid="{00000000-0005-0000-0000-000027500000}"/>
    <cellStyle name="Standard 257 2 8 4 2 5 2" xfId="41922" xr:uid="{00000000-0005-0000-0000-000028500000}"/>
    <cellStyle name="Standard 257 2 8 4 2 6" xfId="27952" xr:uid="{00000000-0005-0000-0000-000029500000}"/>
    <cellStyle name="Standard 257 2 8 4 3" xfId="2214" xr:uid="{00000000-0005-0000-0000-00002A500000}"/>
    <cellStyle name="Standard 257 2 8 4 3 2" xfId="3685" xr:uid="{00000000-0005-0000-0000-00002B500000}"/>
    <cellStyle name="Standard 257 2 8 4 3 2 2" xfId="12507" xr:uid="{00000000-0005-0000-0000-00002C500000}"/>
    <cellStyle name="Standard 257 2 8 4 3 2 2 2" xfId="25743" xr:uid="{00000000-0005-0000-0000-00002D500000}"/>
    <cellStyle name="Standard 257 2 8 4 3 2 2 2 2" xfId="52215" xr:uid="{00000000-0005-0000-0000-00002E500000}"/>
    <cellStyle name="Standard 257 2 8 4 3 2 2 3" xfId="38979" xr:uid="{00000000-0005-0000-0000-00002F500000}"/>
    <cellStyle name="Standard 257 2 8 4 3 2 3" xfId="19126" xr:uid="{00000000-0005-0000-0000-000030500000}"/>
    <cellStyle name="Standard 257 2 8 4 3 2 3 2" xfId="45598" xr:uid="{00000000-0005-0000-0000-000031500000}"/>
    <cellStyle name="Standard 257 2 8 4 3 2 4" xfId="30157" xr:uid="{00000000-0005-0000-0000-000032500000}"/>
    <cellStyle name="Standard 257 2 8 4 3 3" xfId="6627" xr:uid="{00000000-0005-0000-0000-000033500000}"/>
    <cellStyle name="Standard 257 2 8 4 3 3 2" xfId="11037" xr:uid="{00000000-0005-0000-0000-000034500000}"/>
    <cellStyle name="Standard 257 2 8 4 3 3 2 2" xfId="24273" xr:uid="{00000000-0005-0000-0000-000035500000}"/>
    <cellStyle name="Standard 257 2 8 4 3 3 2 2 2" xfId="50745" xr:uid="{00000000-0005-0000-0000-000036500000}"/>
    <cellStyle name="Standard 257 2 8 4 3 3 2 3" xfId="37509" xr:uid="{00000000-0005-0000-0000-000037500000}"/>
    <cellStyle name="Standard 257 2 8 4 3 3 3" xfId="17656" xr:uid="{00000000-0005-0000-0000-000038500000}"/>
    <cellStyle name="Standard 257 2 8 4 3 3 3 2" xfId="44128" xr:uid="{00000000-0005-0000-0000-000039500000}"/>
    <cellStyle name="Standard 257 2 8 4 3 3 4" xfId="33099" xr:uid="{00000000-0005-0000-0000-00003A500000}"/>
    <cellStyle name="Standard 257 2 8 4 3 4" xfId="8095" xr:uid="{00000000-0005-0000-0000-00003B500000}"/>
    <cellStyle name="Standard 257 2 8 4 3 4 2" xfId="21331" xr:uid="{00000000-0005-0000-0000-00003C500000}"/>
    <cellStyle name="Standard 257 2 8 4 3 4 2 2" xfId="47803" xr:uid="{00000000-0005-0000-0000-00003D500000}"/>
    <cellStyle name="Standard 257 2 8 4 3 4 3" xfId="34567" xr:uid="{00000000-0005-0000-0000-00003E500000}"/>
    <cellStyle name="Standard 257 2 8 4 3 5" xfId="14714" xr:uid="{00000000-0005-0000-0000-00003F500000}"/>
    <cellStyle name="Standard 257 2 8 4 3 5 2" xfId="41186" xr:uid="{00000000-0005-0000-0000-000040500000}"/>
    <cellStyle name="Standard 257 2 8 4 3 6" xfId="28687" xr:uid="{00000000-0005-0000-0000-000041500000}"/>
    <cellStyle name="Standard 257 2 8 4 4" xfId="2951" xr:uid="{00000000-0005-0000-0000-000042500000}"/>
    <cellStyle name="Standard 257 2 8 4 4 2" xfId="11773" xr:uid="{00000000-0005-0000-0000-000043500000}"/>
    <cellStyle name="Standard 257 2 8 4 4 2 2" xfId="25009" xr:uid="{00000000-0005-0000-0000-000044500000}"/>
    <cellStyle name="Standard 257 2 8 4 4 2 2 2" xfId="51481" xr:uid="{00000000-0005-0000-0000-000045500000}"/>
    <cellStyle name="Standard 257 2 8 4 4 2 3" xfId="38245" xr:uid="{00000000-0005-0000-0000-000046500000}"/>
    <cellStyle name="Standard 257 2 8 4 4 3" xfId="18392" xr:uid="{00000000-0005-0000-0000-000047500000}"/>
    <cellStyle name="Standard 257 2 8 4 4 3 2" xfId="44864" xr:uid="{00000000-0005-0000-0000-000048500000}"/>
    <cellStyle name="Standard 257 2 8 4 4 4" xfId="29423" xr:uid="{00000000-0005-0000-0000-000049500000}"/>
    <cellStyle name="Standard 257 2 8 4 5" xfId="5156" xr:uid="{00000000-0005-0000-0000-00004A500000}"/>
    <cellStyle name="Standard 257 2 8 4 5 2" xfId="9566" xr:uid="{00000000-0005-0000-0000-00004B500000}"/>
    <cellStyle name="Standard 257 2 8 4 5 2 2" xfId="22802" xr:uid="{00000000-0005-0000-0000-00004C500000}"/>
    <cellStyle name="Standard 257 2 8 4 5 2 2 2" xfId="49274" xr:uid="{00000000-0005-0000-0000-00004D500000}"/>
    <cellStyle name="Standard 257 2 8 4 5 2 3" xfId="36038" xr:uid="{00000000-0005-0000-0000-00004E500000}"/>
    <cellStyle name="Standard 257 2 8 4 5 3" xfId="16185" xr:uid="{00000000-0005-0000-0000-00004F500000}"/>
    <cellStyle name="Standard 257 2 8 4 5 3 2" xfId="42657" xr:uid="{00000000-0005-0000-0000-000050500000}"/>
    <cellStyle name="Standard 257 2 8 4 5 4" xfId="31628" xr:uid="{00000000-0005-0000-0000-000051500000}"/>
    <cellStyle name="Standard 257 2 8 4 6" xfId="7361" xr:uid="{00000000-0005-0000-0000-000052500000}"/>
    <cellStyle name="Standard 257 2 8 4 6 2" xfId="20597" xr:uid="{00000000-0005-0000-0000-000053500000}"/>
    <cellStyle name="Standard 257 2 8 4 6 2 2" xfId="47069" xr:uid="{00000000-0005-0000-0000-000054500000}"/>
    <cellStyle name="Standard 257 2 8 4 6 3" xfId="33833" xr:uid="{00000000-0005-0000-0000-000055500000}"/>
    <cellStyle name="Standard 257 2 8 4 7" xfId="13980" xr:uid="{00000000-0005-0000-0000-000056500000}"/>
    <cellStyle name="Standard 257 2 8 4 7 2" xfId="40452" xr:uid="{00000000-0005-0000-0000-000057500000}"/>
    <cellStyle name="Standard 257 2 8 4 8" xfId="27216" xr:uid="{00000000-0005-0000-0000-000058500000}"/>
    <cellStyle name="Standard 257 2 8 5" xfId="1112" xr:uid="{00000000-0005-0000-0000-000059500000}"/>
    <cellStyle name="Standard 257 2 8 5 2" xfId="4055" xr:uid="{00000000-0005-0000-0000-00005A500000}"/>
    <cellStyle name="Standard 257 2 8 5 2 2" xfId="12877" xr:uid="{00000000-0005-0000-0000-00005B500000}"/>
    <cellStyle name="Standard 257 2 8 5 2 2 2" xfId="26113" xr:uid="{00000000-0005-0000-0000-00005C500000}"/>
    <cellStyle name="Standard 257 2 8 5 2 2 2 2" xfId="52585" xr:uid="{00000000-0005-0000-0000-00005D500000}"/>
    <cellStyle name="Standard 257 2 8 5 2 2 3" xfId="39349" xr:uid="{00000000-0005-0000-0000-00005E500000}"/>
    <cellStyle name="Standard 257 2 8 5 2 3" xfId="19496" xr:uid="{00000000-0005-0000-0000-00005F500000}"/>
    <cellStyle name="Standard 257 2 8 5 2 3 2" xfId="45968" xr:uid="{00000000-0005-0000-0000-000060500000}"/>
    <cellStyle name="Standard 257 2 8 5 2 4" xfId="30527" xr:uid="{00000000-0005-0000-0000-000061500000}"/>
    <cellStyle name="Standard 257 2 8 5 3" xfId="5526" xr:uid="{00000000-0005-0000-0000-000062500000}"/>
    <cellStyle name="Standard 257 2 8 5 3 2" xfId="9936" xr:uid="{00000000-0005-0000-0000-000063500000}"/>
    <cellStyle name="Standard 257 2 8 5 3 2 2" xfId="23172" xr:uid="{00000000-0005-0000-0000-000064500000}"/>
    <cellStyle name="Standard 257 2 8 5 3 2 2 2" xfId="49644" xr:uid="{00000000-0005-0000-0000-000065500000}"/>
    <cellStyle name="Standard 257 2 8 5 3 2 3" xfId="36408" xr:uid="{00000000-0005-0000-0000-000066500000}"/>
    <cellStyle name="Standard 257 2 8 5 3 3" xfId="16555" xr:uid="{00000000-0005-0000-0000-000067500000}"/>
    <cellStyle name="Standard 257 2 8 5 3 3 2" xfId="43027" xr:uid="{00000000-0005-0000-0000-000068500000}"/>
    <cellStyle name="Standard 257 2 8 5 3 4" xfId="31998" xr:uid="{00000000-0005-0000-0000-000069500000}"/>
    <cellStyle name="Standard 257 2 8 5 4" xfId="8465" xr:uid="{00000000-0005-0000-0000-00006A500000}"/>
    <cellStyle name="Standard 257 2 8 5 4 2" xfId="21701" xr:uid="{00000000-0005-0000-0000-00006B500000}"/>
    <cellStyle name="Standard 257 2 8 5 4 2 2" xfId="48173" xr:uid="{00000000-0005-0000-0000-00006C500000}"/>
    <cellStyle name="Standard 257 2 8 5 4 3" xfId="34937" xr:uid="{00000000-0005-0000-0000-00006D500000}"/>
    <cellStyle name="Standard 257 2 8 5 5" xfId="15084" xr:uid="{00000000-0005-0000-0000-00006E500000}"/>
    <cellStyle name="Standard 257 2 8 5 5 2" xfId="41556" xr:uid="{00000000-0005-0000-0000-00006F500000}"/>
    <cellStyle name="Standard 257 2 8 5 6" xfId="27586" xr:uid="{00000000-0005-0000-0000-000070500000}"/>
    <cellStyle name="Standard 257 2 8 6" xfId="1848" xr:uid="{00000000-0005-0000-0000-000071500000}"/>
    <cellStyle name="Standard 257 2 8 6 2" xfId="3319" xr:uid="{00000000-0005-0000-0000-000072500000}"/>
    <cellStyle name="Standard 257 2 8 6 2 2" xfId="12141" xr:uid="{00000000-0005-0000-0000-000073500000}"/>
    <cellStyle name="Standard 257 2 8 6 2 2 2" xfId="25377" xr:uid="{00000000-0005-0000-0000-000074500000}"/>
    <cellStyle name="Standard 257 2 8 6 2 2 2 2" xfId="51849" xr:uid="{00000000-0005-0000-0000-000075500000}"/>
    <cellStyle name="Standard 257 2 8 6 2 2 3" xfId="38613" xr:uid="{00000000-0005-0000-0000-000076500000}"/>
    <cellStyle name="Standard 257 2 8 6 2 3" xfId="18760" xr:uid="{00000000-0005-0000-0000-000077500000}"/>
    <cellStyle name="Standard 257 2 8 6 2 3 2" xfId="45232" xr:uid="{00000000-0005-0000-0000-000078500000}"/>
    <cellStyle name="Standard 257 2 8 6 2 4" xfId="29791" xr:uid="{00000000-0005-0000-0000-000079500000}"/>
    <cellStyle name="Standard 257 2 8 6 3" xfId="6261" xr:uid="{00000000-0005-0000-0000-00007A500000}"/>
    <cellStyle name="Standard 257 2 8 6 3 2" xfId="10671" xr:uid="{00000000-0005-0000-0000-00007B500000}"/>
    <cellStyle name="Standard 257 2 8 6 3 2 2" xfId="23907" xr:uid="{00000000-0005-0000-0000-00007C500000}"/>
    <cellStyle name="Standard 257 2 8 6 3 2 2 2" xfId="50379" xr:uid="{00000000-0005-0000-0000-00007D500000}"/>
    <cellStyle name="Standard 257 2 8 6 3 2 3" xfId="37143" xr:uid="{00000000-0005-0000-0000-00007E500000}"/>
    <cellStyle name="Standard 257 2 8 6 3 3" xfId="17290" xr:uid="{00000000-0005-0000-0000-00007F500000}"/>
    <cellStyle name="Standard 257 2 8 6 3 3 2" xfId="43762" xr:uid="{00000000-0005-0000-0000-000080500000}"/>
    <cellStyle name="Standard 257 2 8 6 3 4" xfId="32733" xr:uid="{00000000-0005-0000-0000-000081500000}"/>
    <cellStyle name="Standard 257 2 8 6 4" xfId="7729" xr:uid="{00000000-0005-0000-0000-000082500000}"/>
    <cellStyle name="Standard 257 2 8 6 4 2" xfId="20965" xr:uid="{00000000-0005-0000-0000-000083500000}"/>
    <cellStyle name="Standard 257 2 8 6 4 2 2" xfId="47437" xr:uid="{00000000-0005-0000-0000-000084500000}"/>
    <cellStyle name="Standard 257 2 8 6 4 3" xfId="34201" xr:uid="{00000000-0005-0000-0000-000085500000}"/>
    <cellStyle name="Standard 257 2 8 6 5" xfId="14348" xr:uid="{00000000-0005-0000-0000-000086500000}"/>
    <cellStyle name="Standard 257 2 8 6 5 2" xfId="40820" xr:uid="{00000000-0005-0000-0000-000087500000}"/>
    <cellStyle name="Standard 257 2 8 6 6" xfId="28321" xr:uid="{00000000-0005-0000-0000-000088500000}"/>
    <cellStyle name="Standard 257 2 8 7" xfId="2585" xr:uid="{00000000-0005-0000-0000-000089500000}"/>
    <cellStyle name="Standard 257 2 8 7 2" xfId="11407" xr:uid="{00000000-0005-0000-0000-00008A500000}"/>
    <cellStyle name="Standard 257 2 8 7 2 2" xfId="24643" xr:uid="{00000000-0005-0000-0000-00008B500000}"/>
    <cellStyle name="Standard 257 2 8 7 2 2 2" xfId="51115" xr:uid="{00000000-0005-0000-0000-00008C500000}"/>
    <cellStyle name="Standard 257 2 8 7 2 3" xfId="37879" xr:uid="{00000000-0005-0000-0000-00008D500000}"/>
    <cellStyle name="Standard 257 2 8 7 3" xfId="18026" xr:uid="{00000000-0005-0000-0000-00008E500000}"/>
    <cellStyle name="Standard 257 2 8 7 3 2" xfId="44498" xr:uid="{00000000-0005-0000-0000-00008F500000}"/>
    <cellStyle name="Standard 257 2 8 7 4" xfId="29057" xr:uid="{00000000-0005-0000-0000-000090500000}"/>
    <cellStyle name="Standard 257 2 8 8" xfId="4790" xr:uid="{00000000-0005-0000-0000-000091500000}"/>
    <cellStyle name="Standard 257 2 8 8 2" xfId="9200" xr:uid="{00000000-0005-0000-0000-000092500000}"/>
    <cellStyle name="Standard 257 2 8 8 2 2" xfId="22436" xr:uid="{00000000-0005-0000-0000-000093500000}"/>
    <cellStyle name="Standard 257 2 8 8 2 2 2" xfId="48908" xr:uid="{00000000-0005-0000-0000-000094500000}"/>
    <cellStyle name="Standard 257 2 8 8 2 3" xfId="35672" xr:uid="{00000000-0005-0000-0000-000095500000}"/>
    <cellStyle name="Standard 257 2 8 8 3" xfId="15819" xr:uid="{00000000-0005-0000-0000-000096500000}"/>
    <cellStyle name="Standard 257 2 8 8 3 2" xfId="42291" xr:uid="{00000000-0005-0000-0000-000097500000}"/>
    <cellStyle name="Standard 257 2 8 8 4" xfId="31262" xr:uid="{00000000-0005-0000-0000-000098500000}"/>
    <cellStyle name="Standard 257 2 8 9" xfId="6995" xr:uid="{00000000-0005-0000-0000-000099500000}"/>
    <cellStyle name="Standard 257 2 8 9 2" xfId="20231" xr:uid="{00000000-0005-0000-0000-00009A500000}"/>
    <cellStyle name="Standard 257 2 8 9 2 2" xfId="46703" xr:uid="{00000000-0005-0000-0000-00009B500000}"/>
    <cellStyle name="Standard 257 2 8 9 3" xfId="33467" xr:uid="{00000000-0005-0000-0000-00009C500000}"/>
    <cellStyle name="Standard 257 2 9" xfId="376" xr:uid="{00000000-0005-0000-0000-00009D500000}"/>
    <cellStyle name="Standard 257 2 9 10" xfId="26891" xr:uid="{00000000-0005-0000-0000-00009E500000}"/>
    <cellStyle name="Standard 257 2 9 2" xfId="552" xr:uid="{00000000-0005-0000-0000-00009F500000}"/>
    <cellStyle name="Standard 257 2 9 2 2" xfId="941" xr:uid="{00000000-0005-0000-0000-0000A0500000}"/>
    <cellStyle name="Standard 257 2 9 2 2 2" xfId="1690" xr:uid="{00000000-0005-0000-0000-0000A1500000}"/>
    <cellStyle name="Standard 257 2 9 2 2 2 2" xfId="4633" xr:uid="{00000000-0005-0000-0000-0000A2500000}"/>
    <cellStyle name="Standard 257 2 9 2 2 2 2 2" xfId="13455" xr:uid="{00000000-0005-0000-0000-0000A3500000}"/>
    <cellStyle name="Standard 257 2 9 2 2 2 2 2 2" xfId="26691" xr:uid="{00000000-0005-0000-0000-0000A4500000}"/>
    <cellStyle name="Standard 257 2 9 2 2 2 2 2 2 2" xfId="53163" xr:uid="{00000000-0005-0000-0000-0000A5500000}"/>
    <cellStyle name="Standard 257 2 9 2 2 2 2 2 3" xfId="39927" xr:uid="{00000000-0005-0000-0000-0000A6500000}"/>
    <cellStyle name="Standard 257 2 9 2 2 2 2 3" xfId="20074" xr:uid="{00000000-0005-0000-0000-0000A7500000}"/>
    <cellStyle name="Standard 257 2 9 2 2 2 2 3 2" xfId="46546" xr:uid="{00000000-0005-0000-0000-0000A8500000}"/>
    <cellStyle name="Standard 257 2 9 2 2 2 2 4" xfId="31105" xr:uid="{00000000-0005-0000-0000-0000A9500000}"/>
    <cellStyle name="Standard 257 2 9 2 2 2 3" xfId="6104" xr:uid="{00000000-0005-0000-0000-0000AA500000}"/>
    <cellStyle name="Standard 257 2 9 2 2 2 3 2" xfId="10514" xr:uid="{00000000-0005-0000-0000-0000AB500000}"/>
    <cellStyle name="Standard 257 2 9 2 2 2 3 2 2" xfId="23750" xr:uid="{00000000-0005-0000-0000-0000AC500000}"/>
    <cellStyle name="Standard 257 2 9 2 2 2 3 2 2 2" xfId="50222" xr:uid="{00000000-0005-0000-0000-0000AD500000}"/>
    <cellStyle name="Standard 257 2 9 2 2 2 3 2 3" xfId="36986" xr:uid="{00000000-0005-0000-0000-0000AE500000}"/>
    <cellStyle name="Standard 257 2 9 2 2 2 3 3" xfId="17133" xr:uid="{00000000-0005-0000-0000-0000AF500000}"/>
    <cellStyle name="Standard 257 2 9 2 2 2 3 3 2" xfId="43605" xr:uid="{00000000-0005-0000-0000-0000B0500000}"/>
    <cellStyle name="Standard 257 2 9 2 2 2 3 4" xfId="32576" xr:uid="{00000000-0005-0000-0000-0000B1500000}"/>
    <cellStyle name="Standard 257 2 9 2 2 2 4" xfId="9043" xr:uid="{00000000-0005-0000-0000-0000B2500000}"/>
    <cellStyle name="Standard 257 2 9 2 2 2 4 2" xfId="22279" xr:uid="{00000000-0005-0000-0000-0000B3500000}"/>
    <cellStyle name="Standard 257 2 9 2 2 2 4 2 2" xfId="48751" xr:uid="{00000000-0005-0000-0000-0000B4500000}"/>
    <cellStyle name="Standard 257 2 9 2 2 2 4 3" xfId="35515" xr:uid="{00000000-0005-0000-0000-0000B5500000}"/>
    <cellStyle name="Standard 257 2 9 2 2 2 5" xfId="15662" xr:uid="{00000000-0005-0000-0000-0000B6500000}"/>
    <cellStyle name="Standard 257 2 9 2 2 2 5 2" xfId="42134" xr:uid="{00000000-0005-0000-0000-0000B7500000}"/>
    <cellStyle name="Standard 257 2 9 2 2 2 6" xfId="28164" xr:uid="{00000000-0005-0000-0000-0000B8500000}"/>
    <cellStyle name="Standard 257 2 9 2 2 3" xfId="2426" xr:uid="{00000000-0005-0000-0000-0000B9500000}"/>
    <cellStyle name="Standard 257 2 9 2 2 3 2" xfId="3897" xr:uid="{00000000-0005-0000-0000-0000BA500000}"/>
    <cellStyle name="Standard 257 2 9 2 2 3 2 2" xfId="12719" xr:uid="{00000000-0005-0000-0000-0000BB500000}"/>
    <cellStyle name="Standard 257 2 9 2 2 3 2 2 2" xfId="25955" xr:uid="{00000000-0005-0000-0000-0000BC500000}"/>
    <cellStyle name="Standard 257 2 9 2 2 3 2 2 2 2" xfId="52427" xr:uid="{00000000-0005-0000-0000-0000BD500000}"/>
    <cellStyle name="Standard 257 2 9 2 2 3 2 2 3" xfId="39191" xr:uid="{00000000-0005-0000-0000-0000BE500000}"/>
    <cellStyle name="Standard 257 2 9 2 2 3 2 3" xfId="19338" xr:uid="{00000000-0005-0000-0000-0000BF500000}"/>
    <cellStyle name="Standard 257 2 9 2 2 3 2 3 2" xfId="45810" xr:uid="{00000000-0005-0000-0000-0000C0500000}"/>
    <cellStyle name="Standard 257 2 9 2 2 3 2 4" xfId="30369" xr:uid="{00000000-0005-0000-0000-0000C1500000}"/>
    <cellStyle name="Standard 257 2 9 2 2 3 3" xfId="6839" xr:uid="{00000000-0005-0000-0000-0000C2500000}"/>
    <cellStyle name="Standard 257 2 9 2 2 3 3 2" xfId="11249" xr:uid="{00000000-0005-0000-0000-0000C3500000}"/>
    <cellStyle name="Standard 257 2 9 2 2 3 3 2 2" xfId="24485" xr:uid="{00000000-0005-0000-0000-0000C4500000}"/>
    <cellStyle name="Standard 257 2 9 2 2 3 3 2 2 2" xfId="50957" xr:uid="{00000000-0005-0000-0000-0000C5500000}"/>
    <cellStyle name="Standard 257 2 9 2 2 3 3 2 3" xfId="37721" xr:uid="{00000000-0005-0000-0000-0000C6500000}"/>
    <cellStyle name="Standard 257 2 9 2 2 3 3 3" xfId="17868" xr:uid="{00000000-0005-0000-0000-0000C7500000}"/>
    <cellStyle name="Standard 257 2 9 2 2 3 3 3 2" xfId="44340" xr:uid="{00000000-0005-0000-0000-0000C8500000}"/>
    <cellStyle name="Standard 257 2 9 2 2 3 3 4" xfId="33311" xr:uid="{00000000-0005-0000-0000-0000C9500000}"/>
    <cellStyle name="Standard 257 2 9 2 2 3 4" xfId="8307" xr:uid="{00000000-0005-0000-0000-0000CA500000}"/>
    <cellStyle name="Standard 257 2 9 2 2 3 4 2" xfId="21543" xr:uid="{00000000-0005-0000-0000-0000CB500000}"/>
    <cellStyle name="Standard 257 2 9 2 2 3 4 2 2" xfId="48015" xr:uid="{00000000-0005-0000-0000-0000CC500000}"/>
    <cellStyle name="Standard 257 2 9 2 2 3 4 3" xfId="34779" xr:uid="{00000000-0005-0000-0000-0000CD500000}"/>
    <cellStyle name="Standard 257 2 9 2 2 3 5" xfId="14926" xr:uid="{00000000-0005-0000-0000-0000CE500000}"/>
    <cellStyle name="Standard 257 2 9 2 2 3 5 2" xfId="41398" xr:uid="{00000000-0005-0000-0000-0000CF500000}"/>
    <cellStyle name="Standard 257 2 9 2 2 3 6" xfId="28899" xr:uid="{00000000-0005-0000-0000-0000D0500000}"/>
    <cellStyle name="Standard 257 2 9 2 2 4" xfId="3163" xr:uid="{00000000-0005-0000-0000-0000D1500000}"/>
    <cellStyle name="Standard 257 2 9 2 2 4 2" xfId="11985" xr:uid="{00000000-0005-0000-0000-0000D2500000}"/>
    <cellStyle name="Standard 257 2 9 2 2 4 2 2" xfId="25221" xr:uid="{00000000-0005-0000-0000-0000D3500000}"/>
    <cellStyle name="Standard 257 2 9 2 2 4 2 2 2" xfId="51693" xr:uid="{00000000-0005-0000-0000-0000D4500000}"/>
    <cellStyle name="Standard 257 2 9 2 2 4 2 3" xfId="38457" xr:uid="{00000000-0005-0000-0000-0000D5500000}"/>
    <cellStyle name="Standard 257 2 9 2 2 4 3" xfId="18604" xr:uid="{00000000-0005-0000-0000-0000D6500000}"/>
    <cellStyle name="Standard 257 2 9 2 2 4 3 2" xfId="45076" xr:uid="{00000000-0005-0000-0000-0000D7500000}"/>
    <cellStyle name="Standard 257 2 9 2 2 4 4" xfId="29635" xr:uid="{00000000-0005-0000-0000-0000D8500000}"/>
    <cellStyle name="Standard 257 2 9 2 2 5" xfId="5368" xr:uid="{00000000-0005-0000-0000-0000D9500000}"/>
    <cellStyle name="Standard 257 2 9 2 2 5 2" xfId="9778" xr:uid="{00000000-0005-0000-0000-0000DA500000}"/>
    <cellStyle name="Standard 257 2 9 2 2 5 2 2" xfId="23014" xr:uid="{00000000-0005-0000-0000-0000DB500000}"/>
    <cellStyle name="Standard 257 2 9 2 2 5 2 2 2" xfId="49486" xr:uid="{00000000-0005-0000-0000-0000DC500000}"/>
    <cellStyle name="Standard 257 2 9 2 2 5 2 3" xfId="36250" xr:uid="{00000000-0005-0000-0000-0000DD500000}"/>
    <cellStyle name="Standard 257 2 9 2 2 5 3" xfId="16397" xr:uid="{00000000-0005-0000-0000-0000DE500000}"/>
    <cellStyle name="Standard 257 2 9 2 2 5 3 2" xfId="42869" xr:uid="{00000000-0005-0000-0000-0000DF500000}"/>
    <cellStyle name="Standard 257 2 9 2 2 5 4" xfId="31840" xr:uid="{00000000-0005-0000-0000-0000E0500000}"/>
    <cellStyle name="Standard 257 2 9 2 2 6" xfId="7573" xr:uid="{00000000-0005-0000-0000-0000E1500000}"/>
    <cellStyle name="Standard 257 2 9 2 2 6 2" xfId="20809" xr:uid="{00000000-0005-0000-0000-0000E2500000}"/>
    <cellStyle name="Standard 257 2 9 2 2 6 2 2" xfId="47281" xr:uid="{00000000-0005-0000-0000-0000E3500000}"/>
    <cellStyle name="Standard 257 2 9 2 2 6 3" xfId="34045" xr:uid="{00000000-0005-0000-0000-0000E4500000}"/>
    <cellStyle name="Standard 257 2 9 2 2 7" xfId="14192" xr:uid="{00000000-0005-0000-0000-0000E5500000}"/>
    <cellStyle name="Standard 257 2 9 2 2 7 2" xfId="40664" xr:uid="{00000000-0005-0000-0000-0000E6500000}"/>
    <cellStyle name="Standard 257 2 9 2 2 8" xfId="27428" xr:uid="{00000000-0005-0000-0000-0000E7500000}"/>
    <cellStyle name="Standard 257 2 9 2 3" xfId="1324" xr:uid="{00000000-0005-0000-0000-0000E8500000}"/>
    <cellStyle name="Standard 257 2 9 2 3 2" xfId="4267" xr:uid="{00000000-0005-0000-0000-0000E9500000}"/>
    <cellStyle name="Standard 257 2 9 2 3 2 2" xfId="13089" xr:uid="{00000000-0005-0000-0000-0000EA500000}"/>
    <cellStyle name="Standard 257 2 9 2 3 2 2 2" xfId="26325" xr:uid="{00000000-0005-0000-0000-0000EB500000}"/>
    <cellStyle name="Standard 257 2 9 2 3 2 2 2 2" xfId="52797" xr:uid="{00000000-0005-0000-0000-0000EC500000}"/>
    <cellStyle name="Standard 257 2 9 2 3 2 2 3" xfId="39561" xr:uid="{00000000-0005-0000-0000-0000ED500000}"/>
    <cellStyle name="Standard 257 2 9 2 3 2 3" xfId="19708" xr:uid="{00000000-0005-0000-0000-0000EE500000}"/>
    <cellStyle name="Standard 257 2 9 2 3 2 3 2" xfId="46180" xr:uid="{00000000-0005-0000-0000-0000EF500000}"/>
    <cellStyle name="Standard 257 2 9 2 3 2 4" xfId="30739" xr:uid="{00000000-0005-0000-0000-0000F0500000}"/>
    <cellStyle name="Standard 257 2 9 2 3 3" xfId="5738" xr:uid="{00000000-0005-0000-0000-0000F1500000}"/>
    <cellStyle name="Standard 257 2 9 2 3 3 2" xfId="10148" xr:uid="{00000000-0005-0000-0000-0000F2500000}"/>
    <cellStyle name="Standard 257 2 9 2 3 3 2 2" xfId="23384" xr:uid="{00000000-0005-0000-0000-0000F3500000}"/>
    <cellStyle name="Standard 257 2 9 2 3 3 2 2 2" xfId="49856" xr:uid="{00000000-0005-0000-0000-0000F4500000}"/>
    <cellStyle name="Standard 257 2 9 2 3 3 2 3" xfId="36620" xr:uid="{00000000-0005-0000-0000-0000F5500000}"/>
    <cellStyle name="Standard 257 2 9 2 3 3 3" xfId="16767" xr:uid="{00000000-0005-0000-0000-0000F6500000}"/>
    <cellStyle name="Standard 257 2 9 2 3 3 3 2" xfId="43239" xr:uid="{00000000-0005-0000-0000-0000F7500000}"/>
    <cellStyle name="Standard 257 2 9 2 3 3 4" xfId="32210" xr:uid="{00000000-0005-0000-0000-0000F8500000}"/>
    <cellStyle name="Standard 257 2 9 2 3 4" xfId="8677" xr:uid="{00000000-0005-0000-0000-0000F9500000}"/>
    <cellStyle name="Standard 257 2 9 2 3 4 2" xfId="21913" xr:uid="{00000000-0005-0000-0000-0000FA500000}"/>
    <cellStyle name="Standard 257 2 9 2 3 4 2 2" xfId="48385" xr:uid="{00000000-0005-0000-0000-0000FB500000}"/>
    <cellStyle name="Standard 257 2 9 2 3 4 3" xfId="35149" xr:uid="{00000000-0005-0000-0000-0000FC500000}"/>
    <cellStyle name="Standard 257 2 9 2 3 5" xfId="15296" xr:uid="{00000000-0005-0000-0000-0000FD500000}"/>
    <cellStyle name="Standard 257 2 9 2 3 5 2" xfId="41768" xr:uid="{00000000-0005-0000-0000-0000FE500000}"/>
    <cellStyle name="Standard 257 2 9 2 3 6" xfId="27798" xr:uid="{00000000-0005-0000-0000-0000FF500000}"/>
    <cellStyle name="Standard 257 2 9 2 4" xfId="2060" xr:uid="{00000000-0005-0000-0000-000000510000}"/>
    <cellStyle name="Standard 257 2 9 2 4 2" xfId="3531" xr:uid="{00000000-0005-0000-0000-000001510000}"/>
    <cellStyle name="Standard 257 2 9 2 4 2 2" xfId="12353" xr:uid="{00000000-0005-0000-0000-000002510000}"/>
    <cellStyle name="Standard 257 2 9 2 4 2 2 2" xfId="25589" xr:uid="{00000000-0005-0000-0000-000003510000}"/>
    <cellStyle name="Standard 257 2 9 2 4 2 2 2 2" xfId="52061" xr:uid="{00000000-0005-0000-0000-000004510000}"/>
    <cellStyle name="Standard 257 2 9 2 4 2 2 3" xfId="38825" xr:uid="{00000000-0005-0000-0000-000005510000}"/>
    <cellStyle name="Standard 257 2 9 2 4 2 3" xfId="18972" xr:uid="{00000000-0005-0000-0000-000006510000}"/>
    <cellStyle name="Standard 257 2 9 2 4 2 3 2" xfId="45444" xr:uid="{00000000-0005-0000-0000-000007510000}"/>
    <cellStyle name="Standard 257 2 9 2 4 2 4" xfId="30003" xr:uid="{00000000-0005-0000-0000-000008510000}"/>
    <cellStyle name="Standard 257 2 9 2 4 3" xfId="6473" xr:uid="{00000000-0005-0000-0000-000009510000}"/>
    <cellStyle name="Standard 257 2 9 2 4 3 2" xfId="10883" xr:uid="{00000000-0005-0000-0000-00000A510000}"/>
    <cellStyle name="Standard 257 2 9 2 4 3 2 2" xfId="24119" xr:uid="{00000000-0005-0000-0000-00000B510000}"/>
    <cellStyle name="Standard 257 2 9 2 4 3 2 2 2" xfId="50591" xr:uid="{00000000-0005-0000-0000-00000C510000}"/>
    <cellStyle name="Standard 257 2 9 2 4 3 2 3" xfId="37355" xr:uid="{00000000-0005-0000-0000-00000D510000}"/>
    <cellStyle name="Standard 257 2 9 2 4 3 3" xfId="17502" xr:uid="{00000000-0005-0000-0000-00000E510000}"/>
    <cellStyle name="Standard 257 2 9 2 4 3 3 2" xfId="43974" xr:uid="{00000000-0005-0000-0000-00000F510000}"/>
    <cellStyle name="Standard 257 2 9 2 4 3 4" xfId="32945" xr:uid="{00000000-0005-0000-0000-000010510000}"/>
    <cellStyle name="Standard 257 2 9 2 4 4" xfId="7941" xr:uid="{00000000-0005-0000-0000-000011510000}"/>
    <cellStyle name="Standard 257 2 9 2 4 4 2" xfId="21177" xr:uid="{00000000-0005-0000-0000-000012510000}"/>
    <cellStyle name="Standard 257 2 9 2 4 4 2 2" xfId="47649" xr:uid="{00000000-0005-0000-0000-000013510000}"/>
    <cellStyle name="Standard 257 2 9 2 4 4 3" xfId="34413" xr:uid="{00000000-0005-0000-0000-000014510000}"/>
    <cellStyle name="Standard 257 2 9 2 4 5" xfId="14560" xr:uid="{00000000-0005-0000-0000-000015510000}"/>
    <cellStyle name="Standard 257 2 9 2 4 5 2" xfId="41032" xr:uid="{00000000-0005-0000-0000-000016510000}"/>
    <cellStyle name="Standard 257 2 9 2 4 6" xfId="28533" xr:uid="{00000000-0005-0000-0000-000017510000}"/>
    <cellStyle name="Standard 257 2 9 2 5" xfId="2797" xr:uid="{00000000-0005-0000-0000-000018510000}"/>
    <cellStyle name="Standard 257 2 9 2 5 2" xfId="11619" xr:uid="{00000000-0005-0000-0000-000019510000}"/>
    <cellStyle name="Standard 257 2 9 2 5 2 2" xfId="24855" xr:uid="{00000000-0005-0000-0000-00001A510000}"/>
    <cellStyle name="Standard 257 2 9 2 5 2 2 2" xfId="51327" xr:uid="{00000000-0005-0000-0000-00001B510000}"/>
    <cellStyle name="Standard 257 2 9 2 5 2 3" xfId="38091" xr:uid="{00000000-0005-0000-0000-00001C510000}"/>
    <cellStyle name="Standard 257 2 9 2 5 3" xfId="18238" xr:uid="{00000000-0005-0000-0000-00001D510000}"/>
    <cellStyle name="Standard 257 2 9 2 5 3 2" xfId="44710" xr:uid="{00000000-0005-0000-0000-00001E510000}"/>
    <cellStyle name="Standard 257 2 9 2 5 4" xfId="29269" xr:uid="{00000000-0005-0000-0000-00001F510000}"/>
    <cellStyle name="Standard 257 2 9 2 6" xfId="5002" xr:uid="{00000000-0005-0000-0000-000020510000}"/>
    <cellStyle name="Standard 257 2 9 2 6 2" xfId="9412" xr:uid="{00000000-0005-0000-0000-000021510000}"/>
    <cellStyle name="Standard 257 2 9 2 6 2 2" xfId="22648" xr:uid="{00000000-0005-0000-0000-000022510000}"/>
    <cellStyle name="Standard 257 2 9 2 6 2 2 2" xfId="49120" xr:uid="{00000000-0005-0000-0000-000023510000}"/>
    <cellStyle name="Standard 257 2 9 2 6 2 3" xfId="35884" xr:uid="{00000000-0005-0000-0000-000024510000}"/>
    <cellStyle name="Standard 257 2 9 2 6 3" xfId="16031" xr:uid="{00000000-0005-0000-0000-000025510000}"/>
    <cellStyle name="Standard 257 2 9 2 6 3 2" xfId="42503" xr:uid="{00000000-0005-0000-0000-000026510000}"/>
    <cellStyle name="Standard 257 2 9 2 6 4" xfId="31474" xr:uid="{00000000-0005-0000-0000-000027510000}"/>
    <cellStyle name="Standard 257 2 9 2 7" xfId="7207" xr:uid="{00000000-0005-0000-0000-000028510000}"/>
    <cellStyle name="Standard 257 2 9 2 7 2" xfId="20443" xr:uid="{00000000-0005-0000-0000-000029510000}"/>
    <cellStyle name="Standard 257 2 9 2 7 2 2" xfId="46915" xr:uid="{00000000-0005-0000-0000-00002A510000}"/>
    <cellStyle name="Standard 257 2 9 2 7 3" xfId="33679" xr:uid="{00000000-0005-0000-0000-00002B510000}"/>
    <cellStyle name="Standard 257 2 9 2 8" xfId="13826" xr:uid="{00000000-0005-0000-0000-00002C510000}"/>
    <cellStyle name="Standard 257 2 9 2 8 2" xfId="40298" xr:uid="{00000000-0005-0000-0000-00002D510000}"/>
    <cellStyle name="Standard 257 2 9 2 9" xfId="27062" xr:uid="{00000000-0005-0000-0000-00002E510000}"/>
    <cellStyle name="Standard 257 2 9 3" xfId="769" xr:uid="{00000000-0005-0000-0000-00002F510000}"/>
    <cellStyle name="Standard 257 2 9 3 2" xfId="1519" xr:uid="{00000000-0005-0000-0000-000030510000}"/>
    <cellStyle name="Standard 257 2 9 3 2 2" xfId="4462" xr:uid="{00000000-0005-0000-0000-000031510000}"/>
    <cellStyle name="Standard 257 2 9 3 2 2 2" xfId="13284" xr:uid="{00000000-0005-0000-0000-000032510000}"/>
    <cellStyle name="Standard 257 2 9 3 2 2 2 2" xfId="26520" xr:uid="{00000000-0005-0000-0000-000033510000}"/>
    <cellStyle name="Standard 257 2 9 3 2 2 2 2 2" xfId="52992" xr:uid="{00000000-0005-0000-0000-000034510000}"/>
    <cellStyle name="Standard 257 2 9 3 2 2 2 3" xfId="39756" xr:uid="{00000000-0005-0000-0000-000035510000}"/>
    <cellStyle name="Standard 257 2 9 3 2 2 3" xfId="19903" xr:uid="{00000000-0005-0000-0000-000036510000}"/>
    <cellStyle name="Standard 257 2 9 3 2 2 3 2" xfId="46375" xr:uid="{00000000-0005-0000-0000-000037510000}"/>
    <cellStyle name="Standard 257 2 9 3 2 2 4" xfId="30934" xr:uid="{00000000-0005-0000-0000-000038510000}"/>
    <cellStyle name="Standard 257 2 9 3 2 3" xfId="5933" xr:uid="{00000000-0005-0000-0000-000039510000}"/>
    <cellStyle name="Standard 257 2 9 3 2 3 2" xfId="10343" xr:uid="{00000000-0005-0000-0000-00003A510000}"/>
    <cellStyle name="Standard 257 2 9 3 2 3 2 2" xfId="23579" xr:uid="{00000000-0005-0000-0000-00003B510000}"/>
    <cellStyle name="Standard 257 2 9 3 2 3 2 2 2" xfId="50051" xr:uid="{00000000-0005-0000-0000-00003C510000}"/>
    <cellStyle name="Standard 257 2 9 3 2 3 2 3" xfId="36815" xr:uid="{00000000-0005-0000-0000-00003D510000}"/>
    <cellStyle name="Standard 257 2 9 3 2 3 3" xfId="16962" xr:uid="{00000000-0005-0000-0000-00003E510000}"/>
    <cellStyle name="Standard 257 2 9 3 2 3 3 2" xfId="43434" xr:uid="{00000000-0005-0000-0000-00003F510000}"/>
    <cellStyle name="Standard 257 2 9 3 2 3 4" xfId="32405" xr:uid="{00000000-0005-0000-0000-000040510000}"/>
    <cellStyle name="Standard 257 2 9 3 2 4" xfId="8872" xr:uid="{00000000-0005-0000-0000-000041510000}"/>
    <cellStyle name="Standard 257 2 9 3 2 4 2" xfId="22108" xr:uid="{00000000-0005-0000-0000-000042510000}"/>
    <cellStyle name="Standard 257 2 9 3 2 4 2 2" xfId="48580" xr:uid="{00000000-0005-0000-0000-000043510000}"/>
    <cellStyle name="Standard 257 2 9 3 2 4 3" xfId="35344" xr:uid="{00000000-0005-0000-0000-000044510000}"/>
    <cellStyle name="Standard 257 2 9 3 2 5" xfId="15491" xr:uid="{00000000-0005-0000-0000-000045510000}"/>
    <cellStyle name="Standard 257 2 9 3 2 5 2" xfId="41963" xr:uid="{00000000-0005-0000-0000-000046510000}"/>
    <cellStyle name="Standard 257 2 9 3 2 6" xfId="27993" xr:uid="{00000000-0005-0000-0000-000047510000}"/>
    <cellStyle name="Standard 257 2 9 3 3" xfId="2255" xr:uid="{00000000-0005-0000-0000-000048510000}"/>
    <cellStyle name="Standard 257 2 9 3 3 2" xfId="3726" xr:uid="{00000000-0005-0000-0000-000049510000}"/>
    <cellStyle name="Standard 257 2 9 3 3 2 2" xfId="12548" xr:uid="{00000000-0005-0000-0000-00004A510000}"/>
    <cellStyle name="Standard 257 2 9 3 3 2 2 2" xfId="25784" xr:uid="{00000000-0005-0000-0000-00004B510000}"/>
    <cellStyle name="Standard 257 2 9 3 3 2 2 2 2" xfId="52256" xr:uid="{00000000-0005-0000-0000-00004C510000}"/>
    <cellStyle name="Standard 257 2 9 3 3 2 2 3" xfId="39020" xr:uid="{00000000-0005-0000-0000-00004D510000}"/>
    <cellStyle name="Standard 257 2 9 3 3 2 3" xfId="19167" xr:uid="{00000000-0005-0000-0000-00004E510000}"/>
    <cellStyle name="Standard 257 2 9 3 3 2 3 2" xfId="45639" xr:uid="{00000000-0005-0000-0000-00004F510000}"/>
    <cellStyle name="Standard 257 2 9 3 3 2 4" xfId="30198" xr:uid="{00000000-0005-0000-0000-000050510000}"/>
    <cellStyle name="Standard 257 2 9 3 3 3" xfId="6668" xr:uid="{00000000-0005-0000-0000-000051510000}"/>
    <cellStyle name="Standard 257 2 9 3 3 3 2" xfId="11078" xr:uid="{00000000-0005-0000-0000-000052510000}"/>
    <cellStyle name="Standard 257 2 9 3 3 3 2 2" xfId="24314" xr:uid="{00000000-0005-0000-0000-000053510000}"/>
    <cellStyle name="Standard 257 2 9 3 3 3 2 2 2" xfId="50786" xr:uid="{00000000-0005-0000-0000-000054510000}"/>
    <cellStyle name="Standard 257 2 9 3 3 3 2 3" xfId="37550" xr:uid="{00000000-0005-0000-0000-000055510000}"/>
    <cellStyle name="Standard 257 2 9 3 3 3 3" xfId="17697" xr:uid="{00000000-0005-0000-0000-000056510000}"/>
    <cellStyle name="Standard 257 2 9 3 3 3 3 2" xfId="44169" xr:uid="{00000000-0005-0000-0000-000057510000}"/>
    <cellStyle name="Standard 257 2 9 3 3 3 4" xfId="33140" xr:uid="{00000000-0005-0000-0000-000058510000}"/>
    <cellStyle name="Standard 257 2 9 3 3 4" xfId="8136" xr:uid="{00000000-0005-0000-0000-000059510000}"/>
    <cellStyle name="Standard 257 2 9 3 3 4 2" xfId="21372" xr:uid="{00000000-0005-0000-0000-00005A510000}"/>
    <cellStyle name="Standard 257 2 9 3 3 4 2 2" xfId="47844" xr:uid="{00000000-0005-0000-0000-00005B510000}"/>
    <cellStyle name="Standard 257 2 9 3 3 4 3" xfId="34608" xr:uid="{00000000-0005-0000-0000-00005C510000}"/>
    <cellStyle name="Standard 257 2 9 3 3 5" xfId="14755" xr:uid="{00000000-0005-0000-0000-00005D510000}"/>
    <cellStyle name="Standard 257 2 9 3 3 5 2" xfId="41227" xr:uid="{00000000-0005-0000-0000-00005E510000}"/>
    <cellStyle name="Standard 257 2 9 3 3 6" xfId="28728" xr:uid="{00000000-0005-0000-0000-00005F510000}"/>
    <cellStyle name="Standard 257 2 9 3 4" xfId="2992" xr:uid="{00000000-0005-0000-0000-000060510000}"/>
    <cellStyle name="Standard 257 2 9 3 4 2" xfId="11814" xr:uid="{00000000-0005-0000-0000-000061510000}"/>
    <cellStyle name="Standard 257 2 9 3 4 2 2" xfId="25050" xr:uid="{00000000-0005-0000-0000-000062510000}"/>
    <cellStyle name="Standard 257 2 9 3 4 2 2 2" xfId="51522" xr:uid="{00000000-0005-0000-0000-000063510000}"/>
    <cellStyle name="Standard 257 2 9 3 4 2 3" xfId="38286" xr:uid="{00000000-0005-0000-0000-000064510000}"/>
    <cellStyle name="Standard 257 2 9 3 4 3" xfId="18433" xr:uid="{00000000-0005-0000-0000-000065510000}"/>
    <cellStyle name="Standard 257 2 9 3 4 3 2" xfId="44905" xr:uid="{00000000-0005-0000-0000-000066510000}"/>
    <cellStyle name="Standard 257 2 9 3 4 4" xfId="29464" xr:uid="{00000000-0005-0000-0000-000067510000}"/>
    <cellStyle name="Standard 257 2 9 3 5" xfId="5197" xr:uid="{00000000-0005-0000-0000-000068510000}"/>
    <cellStyle name="Standard 257 2 9 3 5 2" xfId="9607" xr:uid="{00000000-0005-0000-0000-000069510000}"/>
    <cellStyle name="Standard 257 2 9 3 5 2 2" xfId="22843" xr:uid="{00000000-0005-0000-0000-00006A510000}"/>
    <cellStyle name="Standard 257 2 9 3 5 2 2 2" xfId="49315" xr:uid="{00000000-0005-0000-0000-00006B510000}"/>
    <cellStyle name="Standard 257 2 9 3 5 2 3" xfId="36079" xr:uid="{00000000-0005-0000-0000-00006C510000}"/>
    <cellStyle name="Standard 257 2 9 3 5 3" xfId="16226" xr:uid="{00000000-0005-0000-0000-00006D510000}"/>
    <cellStyle name="Standard 257 2 9 3 5 3 2" xfId="42698" xr:uid="{00000000-0005-0000-0000-00006E510000}"/>
    <cellStyle name="Standard 257 2 9 3 5 4" xfId="31669" xr:uid="{00000000-0005-0000-0000-00006F510000}"/>
    <cellStyle name="Standard 257 2 9 3 6" xfId="7402" xr:uid="{00000000-0005-0000-0000-000070510000}"/>
    <cellStyle name="Standard 257 2 9 3 6 2" xfId="20638" xr:uid="{00000000-0005-0000-0000-000071510000}"/>
    <cellStyle name="Standard 257 2 9 3 6 2 2" xfId="47110" xr:uid="{00000000-0005-0000-0000-000072510000}"/>
    <cellStyle name="Standard 257 2 9 3 6 3" xfId="33874" xr:uid="{00000000-0005-0000-0000-000073510000}"/>
    <cellStyle name="Standard 257 2 9 3 7" xfId="14021" xr:uid="{00000000-0005-0000-0000-000074510000}"/>
    <cellStyle name="Standard 257 2 9 3 7 2" xfId="40493" xr:uid="{00000000-0005-0000-0000-000075510000}"/>
    <cellStyle name="Standard 257 2 9 3 8" xfId="27257" xr:uid="{00000000-0005-0000-0000-000076510000}"/>
    <cellStyle name="Standard 257 2 9 4" xfId="1153" xr:uid="{00000000-0005-0000-0000-000077510000}"/>
    <cellStyle name="Standard 257 2 9 4 2" xfId="4096" xr:uid="{00000000-0005-0000-0000-000078510000}"/>
    <cellStyle name="Standard 257 2 9 4 2 2" xfId="12918" xr:uid="{00000000-0005-0000-0000-000079510000}"/>
    <cellStyle name="Standard 257 2 9 4 2 2 2" xfId="26154" xr:uid="{00000000-0005-0000-0000-00007A510000}"/>
    <cellStyle name="Standard 257 2 9 4 2 2 2 2" xfId="52626" xr:uid="{00000000-0005-0000-0000-00007B510000}"/>
    <cellStyle name="Standard 257 2 9 4 2 2 3" xfId="39390" xr:uid="{00000000-0005-0000-0000-00007C510000}"/>
    <cellStyle name="Standard 257 2 9 4 2 3" xfId="19537" xr:uid="{00000000-0005-0000-0000-00007D510000}"/>
    <cellStyle name="Standard 257 2 9 4 2 3 2" xfId="46009" xr:uid="{00000000-0005-0000-0000-00007E510000}"/>
    <cellStyle name="Standard 257 2 9 4 2 4" xfId="30568" xr:uid="{00000000-0005-0000-0000-00007F510000}"/>
    <cellStyle name="Standard 257 2 9 4 3" xfId="5567" xr:uid="{00000000-0005-0000-0000-000080510000}"/>
    <cellStyle name="Standard 257 2 9 4 3 2" xfId="9977" xr:uid="{00000000-0005-0000-0000-000081510000}"/>
    <cellStyle name="Standard 257 2 9 4 3 2 2" xfId="23213" xr:uid="{00000000-0005-0000-0000-000082510000}"/>
    <cellStyle name="Standard 257 2 9 4 3 2 2 2" xfId="49685" xr:uid="{00000000-0005-0000-0000-000083510000}"/>
    <cellStyle name="Standard 257 2 9 4 3 2 3" xfId="36449" xr:uid="{00000000-0005-0000-0000-000084510000}"/>
    <cellStyle name="Standard 257 2 9 4 3 3" xfId="16596" xr:uid="{00000000-0005-0000-0000-000085510000}"/>
    <cellStyle name="Standard 257 2 9 4 3 3 2" xfId="43068" xr:uid="{00000000-0005-0000-0000-000086510000}"/>
    <cellStyle name="Standard 257 2 9 4 3 4" xfId="32039" xr:uid="{00000000-0005-0000-0000-000087510000}"/>
    <cellStyle name="Standard 257 2 9 4 4" xfId="8506" xr:uid="{00000000-0005-0000-0000-000088510000}"/>
    <cellStyle name="Standard 257 2 9 4 4 2" xfId="21742" xr:uid="{00000000-0005-0000-0000-000089510000}"/>
    <cellStyle name="Standard 257 2 9 4 4 2 2" xfId="48214" xr:uid="{00000000-0005-0000-0000-00008A510000}"/>
    <cellStyle name="Standard 257 2 9 4 4 3" xfId="34978" xr:uid="{00000000-0005-0000-0000-00008B510000}"/>
    <cellStyle name="Standard 257 2 9 4 5" xfId="15125" xr:uid="{00000000-0005-0000-0000-00008C510000}"/>
    <cellStyle name="Standard 257 2 9 4 5 2" xfId="41597" xr:uid="{00000000-0005-0000-0000-00008D510000}"/>
    <cellStyle name="Standard 257 2 9 4 6" xfId="27627" xr:uid="{00000000-0005-0000-0000-00008E510000}"/>
    <cellStyle name="Standard 257 2 9 5" xfId="1889" xr:uid="{00000000-0005-0000-0000-00008F510000}"/>
    <cellStyle name="Standard 257 2 9 5 2" xfId="3360" xr:uid="{00000000-0005-0000-0000-000090510000}"/>
    <cellStyle name="Standard 257 2 9 5 2 2" xfId="12182" xr:uid="{00000000-0005-0000-0000-000091510000}"/>
    <cellStyle name="Standard 257 2 9 5 2 2 2" xfId="25418" xr:uid="{00000000-0005-0000-0000-000092510000}"/>
    <cellStyle name="Standard 257 2 9 5 2 2 2 2" xfId="51890" xr:uid="{00000000-0005-0000-0000-000093510000}"/>
    <cellStyle name="Standard 257 2 9 5 2 2 3" xfId="38654" xr:uid="{00000000-0005-0000-0000-000094510000}"/>
    <cellStyle name="Standard 257 2 9 5 2 3" xfId="18801" xr:uid="{00000000-0005-0000-0000-000095510000}"/>
    <cellStyle name="Standard 257 2 9 5 2 3 2" xfId="45273" xr:uid="{00000000-0005-0000-0000-000096510000}"/>
    <cellStyle name="Standard 257 2 9 5 2 4" xfId="29832" xr:uid="{00000000-0005-0000-0000-000097510000}"/>
    <cellStyle name="Standard 257 2 9 5 3" xfId="6302" xr:uid="{00000000-0005-0000-0000-000098510000}"/>
    <cellStyle name="Standard 257 2 9 5 3 2" xfId="10712" xr:uid="{00000000-0005-0000-0000-000099510000}"/>
    <cellStyle name="Standard 257 2 9 5 3 2 2" xfId="23948" xr:uid="{00000000-0005-0000-0000-00009A510000}"/>
    <cellStyle name="Standard 257 2 9 5 3 2 2 2" xfId="50420" xr:uid="{00000000-0005-0000-0000-00009B510000}"/>
    <cellStyle name="Standard 257 2 9 5 3 2 3" xfId="37184" xr:uid="{00000000-0005-0000-0000-00009C510000}"/>
    <cellStyle name="Standard 257 2 9 5 3 3" xfId="17331" xr:uid="{00000000-0005-0000-0000-00009D510000}"/>
    <cellStyle name="Standard 257 2 9 5 3 3 2" xfId="43803" xr:uid="{00000000-0005-0000-0000-00009E510000}"/>
    <cellStyle name="Standard 257 2 9 5 3 4" xfId="32774" xr:uid="{00000000-0005-0000-0000-00009F510000}"/>
    <cellStyle name="Standard 257 2 9 5 4" xfId="7770" xr:uid="{00000000-0005-0000-0000-0000A0510000}"/>
    <cellStyle name="Standard 257 2 9 5 4 2" xfId="21006" xr:uid="{00000000-0005-0000-0000-0000A1510000}"/>
    <cellStyle name="Standard 257 2 9 5 4 2 2" xfId="47478" xr:uid="{00000000-0005-0000-0000-0000A2510000}"/>
    <cellStyle name="Standard 257 2 9 5 4 3" xfId="34242" xr:uid="{00000000-0005-0000-0000-0000A3510000}"/>
    <cellStyle name="Standard 257 2 9 5 5" xfId="14389" xr:uid="{00000000-0005-0000-0000-0000A4510000}"/>
    <cellStyle name="Standard 257 2 9 5 5 2" xfId="40861" xr:uid="{00000000-0005-0000-0000-0000A5510000}"/>
    <cellStyle name="Standard 257 2 9 5 6" xfId="28362" xr:uid="{00000000-0005-0000-0000-0000A6510000}"/>
    <cellStyle name="Standard 257 2 9 6" xfId="2626" xr:uid="{00000000-0005-0000-0000-0000A7510000}"/>
    <cellStyle name="Standard 257 2 9 6 2" xfId="11448" xr:uid="{00000000-0005-0000-0000-0000A8510000}"/>
    <cellStyle name="Standard 257 2 9 6 2 2" xfId="24684" xr:uid="{00000000-0005-0000-0000-0000A9510000}"/>
    <cellStyle name="Standard 257 2 9 6 2 2 2" xfId="51156" xr:uid="{00000000-0005-0000-0000-0000AA510000}"/>
    <cellStyle name="Standard 257 2 9 6 2 3" xfId="37920" xr:uid="{00000000-0005-0000-0000-0000AB510000}"/>
    <cellStyle name="Standard 257 2 9 6 3" xfId="18067" xr:uid="{00000000-0005-0000-0000-0000AC510000}"/>
    <cellStyle name="Standard 257 2 9 6 3 2" xfId="44539" xr:uid="{00000000-0005-0000-0000-0000AD510000}"/>
    <cellStyle name="Standard 257 2 9 6 4" xfId="29098" xr:uid="{00000000-0005-0000-0000-0000AE510000}"/>
    <cellStyle name="Standard 257 2 9 7" xfId="4831" xr:uid="{00000000-0005-0000-0000-0000AF510000}"/>
    <cellStyle name="Standard 257 2 9 7 2" xfId="9241" xr:uid="{00000000-0005-0000-0000-0000B0510000}"/>
    <cellStyle name="Standard 257 2 9 7 2 2" xfId="22477" xr:uid="{00000000-0005-0000-0000-0000B1510000}"/>
    <cellStyle name="Standard 257 2 9 7 2 2 2" xfId="48949" xr:uid="{00000000-0005-0000-0000-0000B2510000}"/>
    <cellStyle name="Standard 257 2 9 7 2 3" xfId="35713" xr:uid="{00000000-0005-0000-0000-0000B3510000}"/>
    <cellStyle name="Standard 257 2 9 7 3" xfId="15860" xr:uid="{00000000-0005-0000-0000-0000B4510000}"/>
    <cellStyle name="Standard 257 2 9 7 3 2" xfId="42332" xr:uid="{00000000-0005-0000-0000-0000B5510000}"/>
    <cellStyle name="Standard 257 2 9 7 4" xfId="31303" xr:uid="{00000000-0005-0000-0000-0000B6510000}"/>
    <cellStyle name="Standard 257 2 9 8" xfId="7036" xr:uid="{00000000-0005-0000-0000-0000B7510000}"/>
    <cellStyle name="Standard 257 2 9 8 2" xfId="20272" xr:uid="{00000000-0005-0000-0000-0000B8510000}"/>
    <cellStyle name="Standard 257 2 9 8 2 2" xfId="46744" xr:uid="{00000000-0005-0000-0000-0000B9510000}"/>
    <cellStyle name="Standard 257 2 9 8 3" xfId="33508" xr:uid="{00000000-0005-0000-0000-0000BA510000}"/>
    <cellStyle name="Standard 257 2 9 9" xfId="13655" xr:uid="{00000000-0005-0000-0000-0000BB510000}"/>
    <cellStyle name="Standard 257 2 9 9 2" xfId="40127" xr:uid="{00000000-0005-0000-0000-0000BC510000}"/>
    <cellStyle name="Standard 257 20" xfId="13573" xr:uid="{00000000-0005-0000-0000-0000BD510000}"/>
    <cellStyle name="Standard 257 20 2" xfId="40045" xr:uid="{00000000-0005-0000-0000-0000BE510000}"/>
    <cellStyle name="Standard 257 21" xfId="26809" xr:uid="{00000000-0005-0000-0000-0000BF510000}"/>
    <cellStyle name="Standard 257 3" xfId="247" xr:uid="{00000000-0005-0000-0000-0000C0510000}"/>
    <cellStyle name="Standard 257 3 10" xfId="645" xr:uid="{00000000-0005-0000-0000-0000C1510000}"/>
    <cellStyle name="Standard 257 3 10 2" xfId="1034" xr:uid="{00000000-0005-0000-0000-0000C2510000}"/>
    <cellStyle name="Standard 257 3 10 2 2" xfId="1782" xr:uid="{00000000-0005-0000-0000-0000C3510000}"/>
    <cellStyle name="Standard 257 3 10 2 2 2" xfId="4725" xr:uid="{00000000-0005-0000-0000-0000C4510000}"/>
    <cellStyle name="Standard 257 3 10 2 2 2 2" xfId="13547" xr:uid="{00000000-0005-0000-0000-0000C5510000}"/>
    <cellStyle name="Standard 257 3 10 2 2 2 2 2" xfId="26783" xr:uid="{00000000-0005-0000-0000-0000C6510000}"/>
    <cellStyle name="Standard 257 3 10 2 2 2 2 2 2" xfId="53255" xr:uid="{00000000-0005-0000-0000-0000C7510000}"/>
    <cellStyle name="Standard 257 3 10 2 2 2 2 3" xfId="40019" xr:uid="{00000000-0005-0000-0000-0000C8510000}"/>
    <cellStyle name="Standard 257 3 10 2 2 2 3" xfId="20166" xr:uid="{00000000-0005-0000-0000-0000C9510000}"/>
    <cellStyle name="Standard 257 3 10 2 2 2 3 2" xfId="46638" xr:uid="{00000000-0005-0000-0000-0000CA510000}"/>
    <cellStyle name="Standard 257 3 10 2 2 2 4" xfId="31197" xr:uid="{00000000-0005-0000-0000-0000CB510000}"/>
    <cellStyle name="Standard 257 3 10 2 2 3" xfId="6196" xr:uid="{00000000-0005-0000-0000-0000CC510000}"/>
    <cellStyle name="Standard 257 3 10 2 2 3 2" xfId="10606" xr:uid="{00000000-0005-0000-0000-0000CD510000}"/>
    <cellStyle name="Standard 257 3 10 2 2 3 2 2" xfId="23842" xr:uid="{00000000-0005-0000-0000-0000CE510000}"/>
    <cellStyle name="Standard 257 3 10 2 2 3 2 2 2" xfId="50314" xr:uid="{00000000-0005-0000-0000-0000CF510000}"/>
    <cellStyle name="Standard 257 3 10 2 2 3 2 3" xfId="37078" xr:uid="{00000000-0005-0000-0000-0000D0510000}"/>
    <cellStyle name="Standard 257 3 10 2 2 3 3" xfId="17225" xr:uid="{00000000-0005-0000-0000-0000D1510000}"/>
    <cellStyle name="Standard 257 3 10 2 2 3 3 2" xfId="43697" xr:uid="{00000000-0005-0000-0000-0000D2510000}"/>
    <cellStyle name="Standard 257 3 10 2 2 3 4" xfId="32668" xr:uid="{00000000-0005-0000-0000-0000D3510000}"/>
    <cellStyle name="Standard 257 3 10 2 2 4" xfId="9135" xr:uid="{00000000-0005-0000-0000-0000D4510000}"/>
    <cellStyle name="Standard 257 3 10 2 2 4 2" xfId="22371" xr:uid="{00000000-0005-0000-0000-0000D5510000}"/>
    <cellStyle name="Standard 257 3 10 2 2 4 2 2" xfId="48843" xr:uid="{00000000-0005-0000-0000-0000D6510000}"/>
    <cellStyle name="Standard 257 3 10 2 2 4 3" xfId="35607" xr:uid="{00000000-0005-0000-0000-0000D7510000}"/>
    <cellStyle name="Standard 257 3 10 2 2 5" xfId="15754" xr:uid="{00000000-0005-0000-0000-0000D8510000}"/>
    <cellStyle name="Standard 257 3 10 2 2 5 2" xfId="42226" xr:uid="{00000000-0005-0000-0000-0000D9510000}"/>
    <cellStyle name="Standard 257 3 10 2 2 6" xfId="28256" xr:uid="{00000000-0005-0000-0000-0000DA510000}"/>
    <cellStyle name="Standard 257 3 10 2 3" xfId="2518" xr:uid="{00000000-0005-0000-0000-0000DB510000}"/>
    <cellStyle name="Standard 257 3 10 2 3 2" xfId="3989" xr:uid="{00000000-0005-0000-0000-0000DC510000}"/>
    <cellStyle name="Standard 257 3 10 2 3 2 2" xfId="12811" xr:uid="{00000000-0005-0000-0000-0000DD510000}"/>
    <cellStyle name="Standard 257 3 10 2 3 2 2 2" xfId="26047" xr:uid="{00000000-0005-0000-0000-0000DE510000}"/>
    <cellStyle name="Standard 257 3 10 2 3 2 2 2 2" xfId="52519" xr:uid="{00000000-0005-0000-0000-0000DF510000}"/>
    <cellStyle name="Standard 257 3 10 2 3 2 2 3" xfId="39283" xr:uid="{00000000-0005-0000-0000-0000E0510000}"/>
    <cellStyle name="Standard 257 3 10 2 3 2 3" xfId="19430" xr:uid="{00000000-0005-0000-0000-0000E1510000}"/>
    <cellStyle name="Standard 257 3 10 2 3 2 3 2" xfId="45902" xr:uid="{00000000-0005-0000-0000-0000E2510000}"/>
    <cellStyle name="Standard 257 3 10 2 3 2 4" xfId="30461" xr:uid="{00000000-0005-0000-0000-0000E3510000}"/>
    <cellStyle name="Standard 257 3 10 2 3 3" xfId="6931" xr:uid="{00000000-0005-0000-0000-0000E4510000}"/>
    <cellStyle name="Standard 257 3 10 2 3 3 2" xfId="11341" xr:uid="{00000000-0005-0000-0000-0000E5510000}"/>
    <cellStyle name="Standard 257 3 10 2 3 3 2 2" xfId="24577" xr:uid="{00000000-0005-0000-0000-0000E6510000}"/>
    <cellStyle name="Standard 257 3 10 2 3 3 2 2 2" xfId="51049" xr:uid="{00000000-0005-0000-0000-0000E7510000}"/>
    <cellStyle name="Standard 257 3 10 2 3 3 2 3" xfId="37813" xr:uid="{00000000-0005-0000-0000-0000E8510000}"/>
    <cellStyle name="Standard 257 3 10 2 3 3 3" xfId="17960" xr:uid="{00000000-0005-0000-0000-0000E9510000}"/>
    <cellStyle name="Standard 257 3 10 2 3 3 3 2" xfId="44432" xr:uid="{00000000-0005-0000-0000-0000EA510000}"/>
    <cellStyle name="Standard 257 3 10 2 3 3 4" xfId="33403" xr:uid="{00000000-0005-0000-0000-0000EB510000}"/>
    <cellStyle name="Standard 257 3 10 2 3 4" xfId="8399" xr:uid="{00000000-0005-0000-0000-0000EC510000}"/>
    <cellStyle name="Standard 257 3 10 2 3 4 2" xfId="21635" xr:uid="{00000000-0005-0000-0000-0000ED510000}"/>
    <cellStyle name="Standard 257 3 10 2 3 4 2 2" xfId="48107" xr:uid="{00000000-0005-0000-0000-0000EE510000}"/>
    <cellStyle name="Standard 257 3 10 2 3 4 3" xfId="34871" xr:uid="{00000000-0005-0000-0000-0000EF510000}"/>
    <cellStyle name="Standard 257 3 10 2 3 5" xfId="15018" xr:uid="{00000000-0005-0000-0000-0000F0510000}"/>
    <cellStyle name="Standard 257 3 10 2 3 5 2" xfId="41490" xr:uid="{00000000-0005-0000-0000-0000F1510000}"/>
    <cellStyle name="Standard 257 3 10 2 3 6" xfId="28991" xr:uid="{00000000-0005-0000-0000-0000F2510000}"/>
    <cellStyle name="Standard 257 3 10 2 4" xfId="3255" xr:uid="{00000000-0005-0000-0000-0000F3510000}"/>
    <cellStyle name="Standard 257 3 10 2 4 2" xfId="12077" xr:uid="{00000000-0005-0000-0000-0000F4510000}"/>
    <cellStyle name="Standard 257 3 10 2 4 2 2" xfId="25313" xr:uid="{00000000-0005-0000-0000-0000F5510000}"/>
    <cellStyle name="Standard 257 3 10 2 4 2 2 2" xfId="51785" xr:uid="{00000000-0005-0000-0000-0000F6510000}"/>
    <cellStyle name="Standard 257 3 10 2 4 2 3" xfId="38549" xr:uid="{00000000-0005-0000-0000-0000F7510000}"/>
    <cellStyle name="Standard 257 3 10 2 4 3" xfId="18696" xr:uid="{00000000-0005-0000-0000-0000F8510000}"/>
    <cellStyle name="Standard 257 3 10 2 4 3 2" xfId="45168" xr:uid="{00000000-0005-0000-0000-0000F9510000}"/>
    <cellStyle name="Standard 257 3 10 2 4 4" xfId="29727" xr:uid="{00000000-0005-0000-0000-0000FA510000}"/>
    <cellStyle name="Standard 257 3 10 2 5" xfId="5460" xr:uid="{00000000-0005-0000-0000-0000FB510000}"/>
    <cellStyle name="Standard 257 3 10 2 5 2" xfId="9870" xr:uid="{00000000-0005-0000-0000-0000FC510000}"/>
    <cellStyle name="Standard 257 3 10 2 5 2 2" xfId="23106" xr:uid="{00000000-0005-0000-0000-0000FD510000}"/>
    <cellStyle name="Standard 257 3 10 2 5 2 2 2" xfId="49578" xr:uid="{00000000-0005-0000-0000-0000FE510000}"/>
    <cellStyle name="Standard 257 3 10 2 5 2 3" xfId="36342" xr:uid="{00000000-0005-0000-0000-0000FF510000}"/>
    <cellStyle name="Standard 257 3 10 2 5 3" xfId="16489" xr:uid="{00000000-0005-0000-0000-000000520000}"/>
    <cellStyle name="Standard 257 3 10 2 5 3 2" xfId="42961" xr:uid="{00000000-0005-0000-0000-000001520000}"/>
    <cellStyle name="Standard 257 3 10 2 5 4" xfId="31932" xr:uid="{00000000-0005-0000-0000-000002520000}"/>
    <cellStyle name="Standard 257 3 10 2 6" xfId="7665" xr:uid="{00000000-0005-0000-0000-000003520000}"/>
    <cellStyle name="Standard 257 3 10 2 6 2" xfId="20901" xr:uid="{00000000-0005-0000-0000-000004520000}"/>
    <cellStyle name="Standard 257 3 10 2 6 2 2" xfId="47373" xr:uid="{00000000-0005-0000-0000-000005520000}"/>
    <cellStyle name="Standard 257 3 10 2 6 3" xfId="34137" xr:uid="{00000000-0005-0000-0000-000006520000}"/>
    <cellStyle name="Standard 257 3 10 2 7" xfId="14284" xr:uid="{00000000-0005-0000-0000-000007520000}"/>
    <cellStyle name="Standard 257 3 10 2 7 2" xfId="40756" xr:uid="{00000000-0005-0000-0000-000008520000}"/>
    <cellStyle name="Standard 257 3 10 2 8" xfId="27520" xr:uid="{00000000-0005-0000-0000-000009520000}"/>
    <cellStyle name="Standard 257 3 10 3" xfId="1416" xr:uid="{00000000-0005-0000-0000-00000A520000}"/>
    <cellStyle name="Standard 257 3 10 3 2" xfId="4359" xr:uid="{00000000-0005-0000-0000-00000B520000}"/>
    <cellStyle name="Standard 257 3 10 3 2 2" xfId="13181" xr:uid="{00000000-0005-0000-0000-00000C520000}"/>
    <cellStyle name="Standard 257 3 10 3 2 2 2" xfId="26417" xr:uid="{00000000-0005-0000-0000-00000D520000}"/>
    <cellStyle name="Standard 257 3 10 3 2 2 2 2" xfId="52889" xr:uid="{00000000-0005-0000-0000-00000E520000}"/>
    <cellStyle name="Standard 257 3 10 3 2 2 3" xfId="39653" xr:uid="{00000000-0005-0000-0000-00000F520000}"/>
    <cellStyle name="Standard 257 3 10 3 2 3" xfId="19800" xr:uid="{00000000-0005-0000-0000-000010520000}"/>
    <cellStyle name="Standard 257 3 10 3 2 3 2" xfId="46272" xr:uid="{00000000-0005-0000-0000-000011520000}"/>
    <cellStyle name="Standard 257 3 10 3 2 4" xfId="30831" xr:uid="{00000000-0005-0000-0000-000012520000}"/>
    <cellStyle name="Standard 257 3 10 3 3" xfId="5830" xr:uid="{00000000-0005-0000-0000-000013520000}"/>
    <cellStyle name="Standard 257 3 10 3 3 2" xfId="10240" xr:uid="{00000000-0005-0000-0000-000014520000}"/>
    <cellStyle name="Standard 257 3 10 3 3 2 2" xfId="23476" xr:uid="{00000000-0005-0000-0000-000015520000}"/>
    <cellStyle name="Standard 257 3 10 3 3 2 2 2" xfId="49948" xr:uid="{00000000-0005-0000-0000-000016520000}"/>
    <cellStyle name="Standard 257 3 10 3 3 2 3" xfId="36712" xr:uid="{00000000-0005-0000-0000-000017520000}"/>
    <cellStyle name="Standard 257 3 10 3 3 3" xfId="16859" xr:uid="{00000000-0005-0000-0000-000018520000}"/>
    <cellStyle name="Standard 257 3 10 3 3 3 2" xfId="43331" xr:uid="{00000000-0005-0000-0000-000019520000}"/>
    <cellStyle name="Standard 257 3 10 3 3 4" xfId="32302" xr:uid="{00000000-0005-0000-0000-00001A520000}"/>
    <cellStyle name="Standard 257 3 10 3 4" xfId="8769" xr:uid="{00000000-0005-0000-0000-00001B520000}"/>
    <cellStyle name="Standard 257 3 10 3 4 2" xfId="22005" xr:uid="{00000000-0005-0000-0000-00001C520000}"/>
    <cellStyle name="Standard 257 3 10 3 4 2 2" xfId="48477" xr:uid="{00000000-0005-0000-0000-00001D520000}"/>
    <cellStyle name="Standard 257 3 10 3 4 3" xfId="35241" xr:uid="{00000000-0005-0000-0000-00001E520000}"/>
    <cellStyle name="Standard 257 3 10 3 5" xfId="15388" xr:uid="{00000000-0005-0000-0000-00001F520000}"/>
    <cellStyle name="Standard 257 3 10 3 5 2" xfId="41860" xr:uid="{00000000-0005-0000-0000-000020520000}"/>
    <cellStyle name="Standard 257 3 10 3 6" xfId="27890" xr:uid="{00000000-0005-0000-0000-000021520000}"/>
    <cellStyle name="Standard 257 3 10 4" xfId="2152" xr:uid="{00000000-0005-0000-0000-000022520000}"/>
    <cellStyle name="Standard 257 3 10 4 2" xfId="3623" xr:uid="{00000000-0005-0000-0000-000023520000}"/>
    <cellStyle name="Standard 257 3 10 4 2 2" xfId="12445" xr:uid="{00000000-0005-0000-0000-000024520000}"/>
    <cellStyle name="Standard 257 3 10 4 2 2 2" xfId="25681" xr:uid="{00000000-0005-0000-0000-000025520000}"/>
    <cellStyle name="Standard 257 3 10 4 2 2 2 2" xfId="52153" xr:uid="{00000000-0005-0000-0000-000026520000}"/>
    <cellStyle name="Standard 257 3 10 4 2 2 3" xfId="38917" xr:uid="{00000000-0005-0000-0000-000027520000}"/>
    <cellStyle name="Standard 257 3 10 4 2 3" xfId="19064" xr:uid="{00000000-0005-0000-0000-000028520000}"/>
    <cellStyle name="Standard 257 3 10 4 2 3 2" xfId="45536" xr:uid="{00000000-0005-0000-0000-000029520000}"/>
    <cellStyle name="Standard 257 3 10 4 2 4" xfId="30095" xr:uid="{00000000-0005-0000-0000-00002A520000}"/>
    <cellStyle name="Standard 257 3 10 4 3" xfId="6565" xr:uid="{00000000-0005-0000-0000-00002B520000}"/>
    <cellStyle name="Standard 257 3 10 4 3 2" xfId="10975" xr:uid="{00000000-0005-0000-0000-00002C520000}"/>
    <cellStyle name="Standard 257 3 10 4 3 2 2" xfId="24211" xr:uid="{00000000-0005-0000-0000-00002D520000}"/>
    <cellStyle name="Standard 257 3 10 4 3 2 2 2" xfId="50683" xr:uid="{00000000-0005-0000-0000-00002E520000}"/>
    <cellStyle name="Standard 257 3 10 4 3 2 3" xfId="37447" xr:uid="{00000000-0005-0000-0000-00002F520000}"/>
    <cellStyle name="Standard 257 3 10 4 3 3" xfId="17594" xr:uid="{00000000-0005-0000-0000-000030520000}"/>
    <cellStyle name="Standard 257 3 10 4 3 3 2" xfId="44066" xr:uid="{00000000-0005-0000-0000-000031520000}"/>
    <cellStyle name="Standard 257 3 10 4 3 4" xfId="33037" xr:uid="{00000000-0005-0000-0000-000032520000}"/>
    <cellStyle name="Standard 257 3 10 4 4" xfId="8033" xr:uid="{00000000-0005-0000-0000-000033520000}"/>
    <cellStyle name="Standard 257 3 10 4 4 2" xfId="21269" xr:uid="{00000000-0005-0000-0000-000034520000}"/>
    <cellStyle name="Standard 257 3 10 4 4 2 2" xfId="47741" xr:uid="{00000000-0005-0000-0000-000035520000}"/>
    <cellStyle name="Standard 257 3 10 4 4 3" xfId="34505" xr:uid="{00000000-0005-0000-0000-000036520000}"/>
    <cellStyle name="Standard 257 3 10 4 5" xfId="14652" xr:uid="{00000000-0005-0000-0000-000037520000}"/>
    <cellStyle name="Standard 257 3 10 4 5 2" xfId="41124" xr:uid="{00000000-0005-0000-0000-000038520000}"/>
    <cellStyle name="Standard 257 3 10 4 6" xfId="28625" xr:uid="{00000000-0005-0000-0000-000039520000}"/>
    <cellStyle name="Standard 257 3 10 5" xfId="2889" xr:uid="{00000000-0005-0000-0000-00003A520000}"/>
    <cellStyle name="Standard 257 3 10 5 2" xfId="11711" xr:uid="{00000000-0005-0000-0000-00003B520000}"/>
    <cellStyle name="Standard 257 3 10 5 2 2" xfId="24947" xr:uid="{00000000-0005-0000-0000-00003C520000}"/>
    <cellStyle name="Standard 257 3 10 5 2 2 2" xfId="51419" xr:uid="{00000000-0005-0000-0000-00003D520000}"/>
    <cellStyle name="Standard 257 3 10 5 2 3" xfId="38183" xr:uid="{00000000-0005-0000-0000-00003E520000}"/>
    <cellStyle name="Standard 257 3 10 5 3" xfId="18330" xr:uid="{00000000-0005-0000-0000-00003F520000}"/>
    <cellStyle name="Standard 257 3 10 5 3 2" xfId="44802" xr:uid="{00000000-0005-0000-0000-000040520000}"/>
    <cellStyle name="Standard 257 3 10 5 4" xfId="29361" xr:uid="{00000000-0005-0000-0000-000041520000}"/>
    <cellStyle name="Standard 257 3 10 6" xfId="5094" xr:uid="{00000000-0005-0000-0000-000042520000}"/>
    <cellStyle name="Standard 257 3 10 6 2" xfId="9504" xr:uid="{00000000-0005-0000-0000-000043520000}"/>
    <cellStyle name="Standard 257 3 10 6 2 2" xfId="22740" xr:uid="{00000000-0005-0000-0000-000044520000}"/>
    <cellStyle name="Standard 257 3 10 6 2 2 2" xfId="49212" xr:uid="{00000000-0005-0000-0000-000045520000}"/>
    <cellStyle name="Standard 257 3 10 6 2 3" xfId="35976" xr:uid="{00000000-0005-0000-0000-000046520000}"/>
    <cellStyle name="Standard 257 3 10 6 3" xfId="16123" xr:uid="{00000000-0005-0000-0000-000047520000}"/>
    <cellStyle name="Standard 257 3 10 6 3 2" xfId="42595" xr:uid="{00000000-0005-0000-0000-000048520000}"/>
    <cellStyle name="Standard 257 3 10 6 4" xfId="31566" xr:uid="{00000000-0005-0000-0000-000049520000}"/>
    <cellStyle name="Standard 257 3 10 7" xfId="7299" xr:uid="{00000000-0005-0000-0000-00004A520000}"/>
    <cellStyle name="Standard 257 3 10 7 2" xfId="20535" xr:uid="{00000000-0005-0000-0000-00004B520000}"/>
    <cellStyle name="Standard 257 3 10 7 2 2" xfId="47007" xr:uid="{00000000-0005-0000-0000-00004C520000}"/>
    <cellStyle name="Standard 257 3 10 7 3" xfId="33771" xr:uid="{00000000-0005-0000-0000-00004D520000}"/>
    <cellStyle name="Standard 257 3 10 8" xfId="13918" xr:uid="{00000000-0005-0000-0000-00004E520000}"/>
    <cellStyle name="Standard 257 3 10 8 2" xfId="40390" xr:uid="{00000000-0005-0000-0000-00004F520000}"/>
    <cellStyle name="Standard 257 3 10 9" xfId="27154" xr:uid="{00000000-0005-0000-0000-000050520000}"/>
    <cellStyle name="Standard 257 3 11" xfId="689" xr:uid="{00000000-0005-0000-0000-000051520000}"/>
    <cellStyle name="Standard 257 3 11 2" xfId="1439" xr:uid="{00000000-0005-0000-0000-000052520000}"/>
    <cellStyle name="Standard 257 3 11 2 2" xfId="4382" xr:uid="{00000000-0005-0000-0000-000053520000}"/>
    <cellStyle name="Standard 257 3 11 2 2 2" xfId="13204" xr:uid="{00000000-0005-0000-0000-000054520000}"/>
    <cellStyle name="Standard 257 3 11 2 2 2 2" xfId="26440" xr:uid="{00000000-0005-0000-0000-000055520000}"/>
    <cellStyle name="Standard 257 3 11 2 2 2 2 2" xfId="52912" xr:uid="{00000000-0005-0000-0000-000056520000}"/>
    <cellStyle name="Standard 257 3 11 2 2 2 3" xfId="39676" xr:uid="{00000000-0005-0000-0000-000057520000}"/>
    <cellStyle name="Standard 257 3 11 2 2 3" xfId="19823" xr:uid="{00000000-0005-0000-0000-000058520000}"/>
    <cellStyle name="Standard 257 3 11 2 2 3 2" xfId="46295" xr:uid="{00000000-0005-0000-0000-000059520000}"/>
    <cellStyle name="Standard 257 3 11 2 2 4" xfId="30854" xr:uid="{00000000-0005-0000-0000-00005A520000}"/>
    <cellStyle name="Standard 257 3 11 2 3" xfId="5853" xr:uid="{00000000-0005-0000-0000-00005B520000}"/>
    <cellStyle name="Standard 257 3 11 2 3 2" xfId="10263" xr:uid="{00000000-0005-0000-0000-00005C520000}"/>
    <cellStyle name="Standard 257 3 11 2 3 2 2" xfId="23499" xr:uid="{00000000-0005-0000-0000-00005D520000}"/>
    <cellStyle name="Standard 257 3 11 2 3 2 2 2" xfId="49971" xr:uid="{00000000-0005-0000-0000-00005E520000}"/>
    <cellStyle name="Standard 257 3 11 2 3 2 3" xfId="36735" xr:uid="{00000000-0005-0000-0000-00005F520000}"/>
    <cellStyle name="Standard 257 3 11 2 3 3" xfId="16882" xr:uid="{00000000-0005-0000-0000-000060520000}"/>
    <cellStyle name="Standard 257 3 11 2 3 3 2" xfId="43354" xr:uid="{00000000-0005-0000-0000-000061520000}"/>
    <cellStyle name="Standard 257 3 11 2 3 4" xfId="32325" xr:uid="{00000000-0005-0000-0000-000062520000}"/>
    <cellStyle name="Standard 257 3 11 2 4" xfId="8792" xr:uid="{00000000-0005-0000-0000-000063520000}"/>
    <cellStyle name="Standard 257 3 11 2 4 2" xfId="22028" xr:uid="{00000000-0005-0000-0000-000064520000}"/>
    <cellStyle name="Standard 257 3 11 2 4 2 2" xfId="48500" xr:uid="{00000000-0005-0000-0000-000065520000}"/>
    <cellStyle name="Standard 257 3 11 2 4 3" xfId="35264" xr:uid="{00000000-0005-0000-0000-000066520000}"/>
    <cellStyle name="Standard 257 3 11 2 5" xfId="15411" xr:uid="{00000000-0005-0000-0000-000067520000}"/>
    <cellStyle name="Standard 257 3 11 2 5 2" xfId="41883" xr:uid="{00000000-0005-0000-0000-000068520000}"/>
    <cellStyle name="Standard 257 3 11 2 6" xfId="27913" xr:uid="{00000000-0005-0000-0000-000069520000}"/>
    <cellStyle name="Standard 257 3 11 3" xfId="2175" xr:uid="{00000000-0005-0000-0000-00006A520000}"/>
    <cellStyle name="Standard 257 3 11 3 2" xfId="3646" xr:uid="{00000000-0005-0000-0000-00006B520000}"/>
    <cellStyle name="Standard 257 3 11 3 2 2" xfId="12468" xr:uid="{00000000-0005-0000-0000-00006C520000}"/>
    <cellStyle name="Standard 257 3 11 3 2 2 2" xfId="25704" xr:uid="{00000000-0005-0000-0000-00006D520000}"/>
    <cellStyle name="Standard 257 3 11 3 2 2 2 2" xfId="52176" xr:uid="{00000000-0005-0000-0000-00006E520000}"/>
    <cellStyle name="Standard 257 3 11 3 2 2 3" xfId="38940" xr:uid="{00000000-0005-0000-0000-00006F520000}"/>
    <cellStyle name="Standard 257 3 11 3 2 3" xfId="19087" xr:uid="{00000000-0005-0000-0000-000070520000}"/>
    <cellStyle name="Standard 257 3 11 3 2 3 2" xfId="45559" xr:uid="{00000000-0005-0000-0000-000071520000}"/>
    <cellStyle name="Standard 257 3 11 3 2 4" xfId="30118" xr:uid="{00000000-0005-0000-0000-000072520000}"/>
    <cellStyle name="Standard 257 3 11 3 3" xfId="6588" xr:uid="{00000000-0005-0000-0000-000073520000}"/>
    <cellStyle name="Standard 257 3 11 3 3 2" xfId="10998" xr:uid="{00000000-0005-0000-0000-000074520000}"/>
    <cellStyle name="Standard 257 3 11 3 3 2 2" xfId="24234" xr:uid="{00000000-0005-0000-0000-000075520000}"/>
    <cellStyle name="Standard 257 3 11 3 3 2 2 2" xfId="50706" xr:uid="{00000000-0005-0000-0000-000076520000}"/>
    <cellStyle name="Standard 257 3 11 3 3 2 3" xfId="37470" xr:uid="{00000000-0005-0000-0000-000077520000}"/>
    <cellStyle name="Standard 257 3 11 3 3 3" xfId="17617" xr:uid="{00000000-0005-0000-0000-000078520000}"/>
    <cellStyle name="Standard 257 3 11 3 3 3 2" xfId="44089" xr:uid="{00000000-0005-0000-0000-000079520000}"/>
    <cellStyle name="Standard 257 3 11 3 3 4" xfId="33060" xr:uid="{00000000-0005-0000-0000-00007A520000}"/>
    <cellStyle name="Standard 257 3 11 3 4" xfId="8056" xr:uid="{00000000-0005-0000-0000-00007B520000}"/>
    <cellStyle name="Standard 257 3 11 3 4 2" xfId="21292" xr:uid="{00000000-0005-0000-0000-00007C520000}"/>
    <cellStyle name="Standard 257 3 11 3 4 2 2" xfId="47764" xr:uid="{00000000-0005-0000-0000-00007D520000}"/>
    <cellStyle name="Standard 257 3 11 3 4 3" xfId="34528" xr:uid="{00000000-0005-0000-0000-00007E520000}"/>
    <cellStyle name="Standard 257 3 11 3 5" xfId="14675" xr:uid="{00000000-0005-0000-0000-00007F520000}"/>
    <cellStyle name="Standard 257 3 11 3 5 2" xfId="41147" xr:uid="{00000000-0005-0000-0000-000080520000}"/>
    <cellStyle name="Standard 257 3 11 3 6" xfId="28648" xr:uid="{00000000-0005-0000-0000-000081520000}"/>
    <cellStyle name="Standard 257 3 11 4" xfId="2912" xr:uid="{00000000-0005-0000-0000-000082520000}"/>
    <cellStyle name="Standard 257 3 11 4 2" xfId="11734" xr:uid="{00000000-0005-0000-0000-000083520000}"/>
    <cellStyle name="Standard 257 3 11 4 2 2" xfId="24970" xr:uid="{00000000-0005-0000-0000-000084520000}"/>
    <cellStyle name="Standard 257 3 11 4 2 2 2" xfId="51442" xr:uid="{00000000-0005-0000-0000-000085520000}"/>
    <cellStyle name="Standard 257 3 11 4 2 3" xfId="38206" xr:uid="{00000000-0005-0000-0000-000086520000}"/>
    <cellStyle name="Standard 257 3 11 4 3" xfId="18353" xr:uid="{00000000-0005-0000-0000-000087520000}"/>
    <cellStyle name="Standard 257 3 11 4 3 2" xfId="44825" xr:uid="{00000000-0005-0000-0000-000088520000}"/>
    <cellStyle name="Standard 257 3 11 4 4" xfId="29384" xr:uid="{00000000-0005-0000-0000-000089520000}"/>
    <cellStyle name="Standard 257 3 11 5" xfId="5117" xr:uid="{00000000-0005-0000-0000-00008A520000}"/>
    <cellStyle name="Standard 257 3 11 5 2" xfId="9527" xr:uid="{00000000-0005-0000-0000-00008B520000}"/>
    <cellStyle name="Standard 257 3 11 5 2 2" xfId="22763" xr:uid="{00000000-0005-0000-0000-00008C520000}"/>
    <cellStyle name="Standard 257 3 11 5 2 2 2" xfId="49235" xr:uid="{00000000-0005-0000-0000-00008D520000}"/>
    <cellStyle name="Standard 257 3 11 5 2 3" xfId="35999" xr:uid="{00000000-0005-0000-0000-00008E520000}"/>
    <cellStyle name="Standard 257 3 11 5 3" xfId="16146" xr:uid="{00000000-0005-0000-0000-00008F520000}"/>
    <cellStyle name="Standard 257 3 11 5 3 2" xfId="42618" xr:uid="{00000000-0005-0000-0000-000090520000}"/>
    <cellStyle name="Standard 257 3 11 5 4" xfId="31589" xr:uid="{00000000-0005-0000-0000-000091520000}"/>
    <cellStyle name="Standard 257 3 11 6" xfId="7322" xr:uid="{00000000-0005-0000-0000-000092520000}"/>
    <cellStyle name="Standard 257 3 11 6 2" xfId="20558" xr:uid="{00000000-0005-0000-0000-000093520000}"/>
    <cellStyle name="Standard 257 3 11 6 2 2" xfId="47030" xr:uid="{00000000-0005-0000-0000-000094520000}"/>
    <cellStyle name="Standard 257 3 11 6 3" xfId="33794" xr:uid="{00000000-0005-0000-0000-000095520000}"/>
    <cellStyle name="Standard 257 3 11 7" xfId="13941" xr:uid="{00000000-0005-0000-0000-000096520000}"/>
    <cellStyle name="Standard 257 3 11 7 2" xfId="40413" xr:uid="{00000000-0005-0000-0000-000097520000}"/>
    <cellStyle name="Standard 257 3 11 8" xfId="27177" xr:uid="{00000000-0005-0000-0000-000098520000}"/>
    <cellStyle name="Standard 257 3 12" xfId="1073" xr:uid="{00000000-0005-0000-0000-000099520000}"/>
    <cellStyle name="Standard 257 3 12 2" xfId="4016" xr:uid="{00000000-0005-0000-0000-00009A520000}"/>
    <cellStyle name="Standard 257 3 12 2 2" xfId="12838" xr:uid="{00000000-0005-0000-0000-00009B520000}"/>
    <cellStyle name="Standard 257 3 12 2 2 2" xfId="26074" xr:uid="{00000000-0005-0000-0000-00009C520000}"/>
    <cellStyle name="Standard 257 3 12 2 2 2 2" xfId="52546" xr:uid="{00000000-0005-0000-0000-00009D520000}"/>
    <cellStyle name="Standard 257 3 12 2 2 3" xfId="39310" xr:uid="{00000000-0005-0000-0000-00009E520000}"/>
    <cellStyle name="Standard 257 3 12 2 3" xfId="19457" xr:uid="{00000000-0005-0000-0000-00009F520000}"/>
    <cellStyle name="Standard 257 3 12 2 3 2" xfId="45929" xr:uid="{00000000-0005-0000-0000-0000A0520000}"/>
    <cellStyle name="Standard 257 3 12 2 4" xfId="30488" xr:uid="{00000000-0005-0000-0000-0000A1520000}"/>
    <cellStyle name="Standard 257 3 12 3" xfId="5487" xr:uid="{00000000-0005-0000-0000-0000A2520000}"/>
    <cellStyle name="Standard 257 3 12 3 2" xfId="9897" xr:uid="{00000000-0005-0000-0000-0000A3520000}"/>
    <cellStyle name="Standard 257 3 12 3 2 2" xfId="23133" xr:uid="{00000000-0005-0000-0000-0000A4520000}"/>
    <cellStyle name="Standard 257 3 12 3 2 2 2" xfId="49605" xr:uid="{00000000-0005-0000-0000-0000A5520000}"/>
    <cellStyle name="Standard 257 3 12 3 2 3" xfId="36369" xr:uid="{00000000-0005-0000-0000-0000A6520000}"/>
    <cellStyle name="Standard 257 3 12 3 3" xfId="16516" xr:uid="{00000000-0005-0000-0000-0000A7520000}"/>
    <cellStyle name="Standard 257 3 12 3 3 2" xfId="42988" xr:uid="{00000000-0005-0000-0000-0000A8520000}"/>
    <cellStyle name="Standard 257 3 12 3 4" xfId="31959" xr:uid="{00000000-0005-0000-0000-0000A9520000}"/>
    <cellStyle name="Standard 257 3 12 4" xfId="8426" xr:uid="{00000000-0005-0000-0000-0000AA520000}"/>
    <cellStyle name="Standard 257 3 12 4 2" xfId="21662" xr:uid="{00000000-0005-0000-0000-0000AB520000}"/>
    <cellStyle name="Standard 257 3 12 4 2 2" xfId="48134" xr:uid="{00000000-0005-0000-0000-0000AC520000}"/>
    <cellStyle name="Standard 257 3 12 4 3" xfId="34898" xr:uid="{00000000-0005-0000-0000-0000AD520000}"/>
    <cellStyle name="Standard 257 3 12 5" xfId="15045" xr:uid="{00000000-0005-0000-0000-0000AE520000}"/>
    <cellStyle name="Standard 257 3 12 5 2" xfId="41517" xr:uid="{00000000-0005-0000-0000-0000AF520000}"/>
    <cellStyle name="Standard 257 3 12 6" xfId="27547" xr:uid="{00000000-0005-0000-0000-0000B0520000}"/>
    <cellStyle name="Standard 257 3 13" xfId="1809" xr:uid="{00000000-0005-0000-0000-0000B1520000}"/>
    <cellStyle name="Standard 257 3 13 2" xfId="3280" xr:uid="{00000000-0005-0000-0000-0000B2520000}"/>
    <cellStyle name="Standard 257 3 13 2 2" xfId="12102" xr:uid="{00000000-0005-0000-0000-0000B3520000}"/>
    <cellStyle name="Standard 257 3 13 2 2 2" xfId="25338" xr:uid="{00000000-0005-0000-0000-0000B4520000}"/>
    <cellStyle name="Standard 257 3 13 2 2 2 2" xfId="51810" xr:uid="{00000000-0005-0000-0000-0000B5520000}"/>
    <cellStyle name="Standard 257 3 13 2 2 3" xfId="38574" xr:uid="{00000000-0005-0000-0000-0000B6520000}"/>
    <cellStyle name="Standard 257 3 13 2 3" xfId="18721" xr:uid="{00000000-0005-0000-0000-0000B7520000}"/>
    <cellStyle name="Standard 257 3 13 2 3 2" xfId="45193" xr:uid="{00000000-0005-0000-0000-0000B8520000}"/>
    <cellStyle name="Standard 257 3 13 2 4" xfId="29752" xr:uid="{00000000-0005-0000-0000-0000B9520000}"/>
    <cellStyle name="Standard 257 3 13 3" xfId="6222" xr:uid="{00000000-0005-0000-0000-0000BA520000}"/>
    <cellStyle name="Standard 257 3 13 3 2" xfId="10632" xr:uid="{00000000-0005-0000-0000-0000BB520000}"/>
    <cellStyle name="Standard 257 3 13 3 2 2" xfId="23868" xr:uid="{00000000-0005-0000-0000-0000BC520000}"/>
    <cellStyle name="Standard 257 3 13 3 2 2 2" xfId="50340" xr:uid="{00000000-0005-0000-0000-0000BD520000}"/>
    <cellStyle name="Standard 257 3 13 3 2 3" xfId="37104" xr:uid="{00000000-0005-0000-0000-0000BE520000}"/>
    <cellStyle name="Standard 257 3 13 3 3" xfId="17251" xr:uid="{00000000-0005-0000-0000-0000BF520000}"/>
    <cellStyle name="Standard 257 3 13 3 3 2" xfId="43723" xr:uid="{00000000-0005-0000-0000-0000C0520000}"/>
    <cellStyle name="Standard 257 3 13 3 4" xfId="32694" xr:uid="{00000000-0005-0000-0000-0000C1520000}"/>
    <cellStyle name="Standard 257 3 13 4" xfId="7690" xr:uid="{00000000-0005-0000-0000-0000C2520000}"/>
    <cellStyle name="Standard 257 3 13 4 2" xfId="20926" xr:uid="{00000000-0005-0000-0000-0000C3520000}"/>
    <cellStyle name="Standard 257 3 13 4 2 2" xfId="47398" xr:uid="{00000000-0005-0000-0000-0000C4520000}"/>
    <cellStyle name="Standard 257 3 13 4 3" xfId="34162" xr:uid="{00000000-0005-0000-0000-0000C5520000}"/>
    <cellStyle name="Standard 257 3 13 5" xfId="14309" xr:uid="{00000000-0005-0000-0000-0000C6520000}"/>
    <cellStyle name="Standard 257 3 13 5 2" xfId="40781" xr:uid="{00000000-0005-0000-0000-0000C7520000}"/>
    <cellStyle name="Standard 257 3 13 6" xfId="28282" xr:uid="{00000000-0005-0000-0000-0000C8520000}"/>
    <cellStyle name="Standard 257 3 14" xfId="2546" xr:uid="{00000000-0005-0000-0000-0000C9520000}"/>
    <cellStyle name="Standard 257 3 14 2" xfId="11368" xr:uid="{00000000-0005-0000-0000-0000CA520000}"/>
    <cellStyle name="Standard 257 3 14 2 2" xfId="24604" xr:uid="{00000000-0005-0000-0000-0000CB520000}"/>
    <cellStyle name="Standard 257 3 14 2 2 2" xfId="51076" xr:uid="{00000000-0005-0000-0000-0000CC520000}"/>
    <cellStyle name="Standard 257 3 14 2 3" xfId="37840" xr:uid="{00000000-0005-0000-0000-0000CD520000}"/>
    <cellStyle name="Standard 257 3 14 3" xfId="17987" xr:uid="{00000000-0005-0000-0000-0000CE520000}"/>
    <cellStyle name="Standard 257 3 14 3 2" xfId="44459" xr:uid="{00000000-0005-0000-0000-0000CF520000}"/>
    <cellStyle name="Standard 257 3 14 4" xfId="29018" xr:uid="{00000000-0005-0000-0000-0000D0520000}"/>
    <cellStyle name="Standard 257 3 15" xfId="4751" xr:uid="{00000000-0005-0000-0000-0000D1520000}"/>
    <cellStyle name="Standard 257 3 15 2" xfId="9161" xr:uid="{00000000-0005-0000-0000-0000D2520000}"/>
    <cellStyle name="Standard 257 3 15 2 2" xfId="22397" xr:uid="{00000000-0005-0000-0000-0000D3520000}"/>
    <cellStyle name="Standard 257 3 15 2 2 2" xfId="48869" xr:uid="{00000000-0005-0000-0000-0000D4520000}"/>
    <cellStyle name="Standard 257 3 15 2 3" xfId="35633" xr:uid="{00000000-0005-0000-0000-0000D5520000}"/>
    <cellStyle name="Standard 257 3 15 3" xfId="15780" xr:uid="{00000000-0005-0000-0000-0000D6520000}"/>
    <cellStyle name="Standard 257 3 15 3 2" xfId="42252" xr:uid="{00000000-0005-0000-0000-0000D7520000}"/>
    <cellStyle name="Standard 257 3 15 4" xfId="31223" xr:uid="{00000000-0005-0000-0000-0000D8520000}"/>
    <cellStyle name="Standard 257 3 16" xfId="6956" xr:uid="{00000000-0005-0000-0000-0000D9520000}"/>
    <cellStyle name="Standard 257 3 16 2" xfId="20192" xr:uid="{00000000-0005-0000-0000-0000DA520000}"/>
    <cellStyle name="Standard 257 3 16 2 2" xfId="46664" xr:uid="{00000000-0005-0000-0000-0000DB520000}"/>
    <cellStyle name="Standard 257 3 16 3" xfId="33428" xr:uid="{00000000-0005-0000-0000-0000DC520000}"/>
    <cellStyle name="Standard 257 3 17" xfId="13575" xr:uid="{00000000-0005-0000-0000-0000DD520000}"/>
    <cellStyle name="Standard 257 3 17 2" xfId="40047" xr:uid="{00000000-0005-0000-0000-0000DE520000}"/>
    <cellStyle name="Standard 257 3 18" xfId="26811" xr:uid="{00000000-0005-0000-0000-0000DF520000}"/>
    <cellStyle name="Standard 257 3 2" xfId="255" xr:uid="{00000000-0005-0000-0000-0000E0520000}"/>
    <cellStyle name="Standard 257 3 2 10" xfId="692" xr:uid="{00000000-0005-0000-0000-0000E1520000}"/>
    <cellStyle name="Standard 257 3 2 10 2" xfId="1442" xr:uid="{00000000-0005-0000-0000-0000E2520000}"/>
    <cellStyle name="Standard 257 3 2 10 2 2" xfId="4385" xr:uid="{00000000-0005-0000-0000-0000E3520000}"/>
    <cellStyle name="Standard 257 3 2 10 2 2 2" xfId="13207" xr:uid="{00000000-0005-0000-0000-0000E4520000}"/>
    <cellStyle name="Standard 257 3 2 10 2 2 2 2" xfId="26443" xr:uid="{00000000-0005-0000-0000-0000E5520000}"/>
    <cellStyle name="Standard 257 3 2 10 2 2 2 2 2" xfId="52915" xr:uid="{00000000-0005-0000-0000-0000E6520000}"/>
    <cellStyle name="Standard 257 3 2 10 2 2 2 3" xfId="39679" xr:uid="{00000000-0005-0000-0000-0000E7520000}"/>
    <cellStyle name="Standard 257 3 2 10 2 2 3" xfId="19826" xr:uid="{00000000-0005-0000-0000-0000E8520000}"/>
    <cellStyle name="Standard 257 3 2 10 2 2 3 2" xfId="46298" xr:uid="{00000000-0005-0000-0000-0000E9520000}"/>
    <cellStyle name="Standard 257 3 2 10 2 2 4" xfId="30857" xr:uid="{00000000-0005-0000-0000-0000EA520000}"/>
    <cellStyle name="Standard 257 3 2 10 2 3" xfId="5856" xr:uid="{00000000-0005-0000-0000-0000EB520000}"/>
    <cellStyle name="Standard 257 3 2 10 2 3 2" xfId="10266" xr:uid="{00000000-0005-0000-0000-0000EC520000}"/>
    <cellStyle name="Standard 257 3 2 10 2 3 2 2" xfId="23502" xr:uid="{00000000-0005-0000-0000-0000ED520000}"/>
    <cellStyle name="Standard 257 3 2 10 2 3 2 2 2" xfId="49974" xr:uid="{00000000-0005-0000-0000-0000EE520000}"/>
    <cellStyle name="Standard 257 3 2 10 2 3 2 3" xfId="36738" xr:uid="{00000000-0005-0000-0000-0000EF520000}"/>
    <cellStyle name="Standard 257 3 2 10 2 3 3" xfId="16885" xr:uid="{00000000-0005-0000-0000-0000F0520000}"/>
    <cellStyle name="Standard 257 3 2 10 2 3 3 2" xfId="43357" xr:uid="{00000000-0005-0000-0000-0000F1520000}"/>
    <cellStyle name="Standard 257 3 2 10 2 3 4" xfId="32328" xr:uid="{00000000-0005-0000-0000-0000F2520000}"/>
    <cellStyle name="Standard 257 3 2 10 2 4" xfId="8795" xr:uid="{00000000-0005-0000-0000-0000F3520000}"/>
    <cellStyle name="Standard 257 3 2 10 2 4 2" xfId="22031" xr:uid="{00000000-0005-0000-0000-0000F4520000}"/>
    <cellStyle name="Standard 257 3 2 10 2 4 2 2" xfId="48503" xr:uid="{00000000-0005-0000-0000-0000F5520000}"/>
    <cellStyle name="Standard 257 3 2 10 2 4 3" xfId="35267" xr:uid="{00000000-0005-0000-0000-0000F6520000}"/>
    <cellStyle name="Standard 257 3 2 10 2 5" xfId="15414" xr:uid="{00000000-0005-0000-0000-0000F7520000}"/>
    <cellStyle name="Standard 257 3 2 10 2 5 2" xfId="41886" xr:uid="{00000000-0005-0000-0000-0000F8520000}"/>
    <cellStyle name="Standard 257 3 2 10 2 6" xfId="27916" xr:uid="{00000000-0005-0000-0000-0000F9520000}"/>
    <cellStyle name="Standard 257 3 2 10 3" xfId="2178" xr:uid="{00000000-0005-0000-0000-0000FA520000}"/>
    <cellStyle name="Standard 257 3 2 10 3 2" xfId="3649" xr:uid="{00000000-0005-0000-0000-0000FB520000}"/>
    <cellStyle name="Standard 257 3 2 10 3 2 2" xfId="12471" xr:uid="{00000000-0005-0000-0000-0000FC520000}"/>
    <cellStyle name="Standard 257 3 2 10 3 2 2 2" xfId="25707" xr:uid="{00000000-0005-0000-0000-0000FD520000}"/>
    <cellStyle name="Standard 257 3 2 10 3 2 2 2 2" xfId="52179" xr:uid="{00000000-0005-0000-0000-0000FE520000}"/>
    <cellStyle name="Standard 257 3 2 10 3 2 2 3" xfId="38943" xr:uid="{00000000-0005-0000-0000-0000FF520000}"/>
    <cellStyle name="Standard 257 3 2 10 3 2 3" xfId="19090" xr:uid="{00000000-0005-0000-0000-000000530000}"/>
    <cellStyle name="Standard 257 3 2 10 3 2 3 2" xfId="45562" xr:uid="{00000000-0005-0000-0000-000001530000}"/>
    <cellStyle name="Standard 257 3 2 10 3 2 4" xfId="30121" xr:uid="{00000000-0005-0000-0000-000002530000}"/>
    <cellStyle name="Standard 257 3 2 10 3 3" xfId="6591" xr:uid="{00000000-0005-0000-0000-000003530000}"/>
    <cellStyle name="Standard 257 3 2 10 3 3 2" xfId="11001" xr:uid="{00000000-0005-0000-0000-000004530000}"/>
    <cellStyle name="Standard 257 3 2 10 3 3 2 2" xfId="24237" xr:uid="{00000000-0005-0000-0000-000005530000}"/>
    <cellStyle name="Standard 257 3 2 10 3 3 2 2 2" xfId="50709" xr:uid="{00000000-0005-0000-0000-000006530000}"/>
    <cellStyle name="Standard 257 3 2 10 3 3 2 3" xfId="37473" xr:uid="{00000000-0005-0000-0000-000007530000}"/>
    <cellStyle name="Standard 257 3 2 10 3 3 3" xfId="17620" xr:uid="{00000000-0005-0000-0000-000008530000}"/>
    <cellStyle name="Standard 257 3 2 10 3 3 3 2" xfId="44092" xr:uid="{00000000-0005-0000-0000-000009530000}"/>
    <cellStyle name="Standard 257 3 2 10 3 3 4" xfId="33063" xr:uid="{00000000-0005-0000-0000-00000A530000}"/>
    <cellStyle name="Standard 257 3 2 10 3 4" xfId="8059" xr:uid="{00000000-0005-0000-0000-00000B530000}"/>
    <cellStyle name="Standard 257 3 2 10 3 4 2" xfId="21295" xr:uid="{00000000-0005-0000-0000-00000C530000}"/>
    <cellStyle name="Standard 257 3 2 10 3 4 2 2" xfId="47767" xr:uid="{00000000-0005-0000-0000-00000D530000}"/>
    <cellStyle name="Standard 257 3 2 10 3 4 3" xfId="34531" xr:uid="{00000000-0005-0000-0000-00000E530000}"/>
    <cellStyle name="Standard 257 3 2 10 3 5" xfId="14678" xr:uid="{00000000-0005-0000-0000-00000F530000}"/>
    <cellStyle name="Standard 257 3 2 10 3 5 2" xfId="41150" xr:uid="{00000000-0005-0000-0000-000010530000}"/>
    <cellStyle name="Standard 257 3 2 10 3 6" xfId="28651" xr:uid="{00000000-0005-0000-0000-000011530000}"/>
    <cellStyle name="Standard 257 3 2 10 4" xfId="2915" xr:uid="{00000000-0005-0000-0000-000012530000}"/>
    <cellStyle name="Standard 257 3 2 10 4 2" xfId="11737" xr:uid="{00000000-0005-0000-0000-000013530000}"/>
    <cellStyle name="Standard 257 3 2 10 4 2 2" xfId="24973" xr:uid="{00000000-0005-0000-0000-000014530000}"/>
    <cellStyle name="Standard 257 3 2 10 4 2 2 2" xfId="51445" xr:uid="{00000000-0005-0000-0000-000015530000}"/>
    <cellStyle name="Standard 257 3 2 10 4 2 3" xfId="38209" xr:uid="{00000000-0005-0000-0000-000016530000}"/>
    <cellStyle name="Standard 257 3 2 10 4 3" xfId="18356" xr:uid="{00000000-0005-0000-0000-000017530000}"/>
    <cellStyle name="Standard 257 3 2 10 4 3 2" xfId="44828" xr:uid="{00000000-0005-0000-0000-000018530000}"/>
    <cellStyle name="Standard 257 3 2 10 4 4" xfId="29387" xr:uid="{00000000-0005-0000-0000-000019530000}"/>
    <cellStyle name="Standard 257 3 2 10 5" xfId="5120" xr:uid="{00000000-0005-0000-0000-00001A530000}"/>
    <cellStyle name="Standard 257 3 2 10 5 2" xfId="9530" xr:uid="{00000000-0005-0000-0000-00001B530000}"/>
    <cellStyle name="Standard 257 3 2 10 5 2 2" xfId="22766" xr:uid="{00000000-0005-0000-0000-00001C530000}"/>
    <cellStyle name="Standard 257 3 2 10 5 2 2 2" xfId="49238" xr:uid="{00000000-0005-0000-0000-00001D530000}"/>
    <cellStyle name="Standard 257 3 2 10 5 2 3" xfId="36002" xr:uid="{00000000-0005-0000-0000-00001E530000}"/>
    <cellStyle name="Standard 257 3 2 10 5 3" xfId="16149" xr:uid="{00000000-0005-0000-0000-00001F530000}"/>
    <cellStyle name="Standard 257 3 2 10 5 3 2" xfId="42621" xr:uid="{00000000-0005-0000-0000-000020530000}"/>
    <cellStyle name="Standard 257 3 2 10 5 4" xfId="31592" xr:uid="{00000000-0005-0000-0000-000021530000}"/>
    <cellStyle name="Standard 257 3 2 10 6" xfId="7325" xr:uid="{00000000-0005-0000-0000-000022530000}"/>
    <cellStyle name="Standard 257 3 2 10 6 2" xfId="20561" xr:uid="{00000000-0005-0000-0000-000023530000}"/>
    <cellStyle name="Standard 257 3 2 10 6 2 2" xfId="47033" xr:uid="{00000000-0005-0000-0000-000024530000}"/>
    <cellStyle name="Standard 257 3 2 10 6 3" xfId="33797" xr:uid="{00000000-0005-0000-0000-000025530000}"/>
    <cellStyle name="Standard 257 3 2 10 7" xfId="13944" xr:uid="{00000000-0005-0000-0000-000026530000}"/>
    <cellStyle name="Standard 257 3 2 10 7 2" xfId="40416" xr:uid="{00000000-0005-0000-0000-000027530000}"/>
    <cellStyle name="Standard 257 3 2 10 8" xfId="27180" xr:uid="{00000000-0005-0000-0000-000028530000}"/>
    <cellStyle name="Standard 257 3 2 11" xfId="1076" xr:uid="{00000000-0005-0000-0000-000029530000}"/>
    <cellStyle name="Standard 257 3 2 11 2" xfId="4019" xr:uid="{00000000-0005-0000-0000-00002A530000}"/>
    <cellStyle name="Standard 257 3 2 11 2 2" xfId="12841" xr:uid="{00000000-0005-0000-0000-00002B530000}"/>
    <cellStyle name="Standard 257 3 2 11 2 2 2" xfId="26077" xr:uid="{00000000-0005-0000-0000-00002C530000}"/>
    <cellStyle name="Standard 257 3 2 11 2 2 2 2" xfId="52549" xr:uid="{00000000-0005-0000-0000-00002D530000}"/>
    <cellStyle name="Standard 257 3 2 11 2 2 3" xfId="39313" xr:uid="{00000000-0005-0000-0000-00002E530000}"/>
    <cellStyle name="Standard 257 3 2 11 2 3" xfId="19460" xr:uid="{00000000-0005-0000-0000-00002F530000}"/>
    <cellStyle name="Standard 257 3 2 11 2 3 2" xfId="45932" xr:uid="{00000000-0005-0000-0000-000030530000}"/>
    <cellStyle name="Standard 257 3 2 11 2 4" xfId="30491" xr:uid="{00000000-0005-0000-0000-000031530000}"/>
    <cellStyle name="Standard 257 3 2 11 3" xfId="5490" xr:uid="{00000000-0005-0000-0000-000032530000}"/>
    <cellStyle name="Standard 257 3 2 11 3 2" xfId="9900" xr:uid="{00000000-0005-0000-0000-000033530000}"/>
    <cellStyle name="Standard 257 3 2 11 3 2 2" xfId="23136" xr:uid="{00000000-0005-0000-0000-000034530000}"/>
    <cellStyle name="Standard 257 3 2 11 3 2 2 2" xfId="49608" xr:uid="{00000000-0005-0000-0000-000035530000}"/>
    <cellStyle name="Standard 257 3 2 11 3 2 3" xfId="36372" xr:uid="{00000000-0005-0000-0000-000036530000}"/>
    <cellStyle name="Standard 257 3 2 11 3 3" xfId="16519" xr:uid="{00000000-0005-0000-0000-000037530000}"/>
    <cellStyle name="Standard 257 3 2 11 3 3 2" xfId="42991" xr:uid="{00000000-0005-0000-0000-000038530000}"/>
    <cellStyle name="Standard 257 3 2 11 3 4" xfId="31962" xr:uid="{00000000-0005-0000-0000-000039530000}"/>
    <cellStyle name="Standard 257 3 2 11 4" xfId="8429" xr:uid="{00000000-0005-0000-0000-00003A530000}"/>
    <cellStyle name="Standard 257 3 2 11 4 2" xfId="21665" xr:uid="{00000000-0005-0000-0000-00003B530000}"/>
    <cellStyle name="Standard 257 3 2 11 4 2 2" xfId="48137" xr:uid="{00000000-0005-0000-0000-00003C530000}"/>
    <cellStyle name="Standard 257 3 2 11 4 3" xfId="34901" xr:uid="{00000000-0005-0000-0000-00003D530000}"/>
    <cellStyle name="Standard 257 3 2 11 5" xfId="15048" xr:uid="{00000000-0005-0000-0000-00003E530000}"/>
    <cellStyle name="Standard 257 3 2 11 5 2" xfId="41520" xr:uid="{00000000-0005-0000-0000-00003F530000}"/>
    <cellStyle name="Standard 257 3 2 11 6" xfId="27550" xr:uid="{00000000-0005-0000-0000-000040530000}"/>
    <cellStyle name="Standard 257 3 2 12" xfId="1812" xr:uid="{00000000-0005-0000-0000-000041530000}"/>
    <cellStyle name="Standard 257 3 2 12 2" xfId="3283" xr:uid="{00000000-0005-0000-0000-000042530000}"/>
    <cellStyle name="Standard 257 3 2 12 2 2" xfId="12105" xr:uid="{00000000-0005-0000-0000-000043530000}"/>
    <cellStyle name="Standard 257 3 2 12 2 2 2" xfId="25341" xr:uid="{00000000-0005-0000-0000-000044530000}"/>
    <cellStyle name="Standard 257 3 2 12 2 2 2 2" xfId="51813" xr:uid="{00000000-0005-0000-0000-000045530000}"/>
    <cellStyle name="Standard 257 3 2 12 2 2 3" xfId="38577" xr:uid="{00000000-0005-0000-0000-000046530000}"/>
    <cellStyle name="Standard 257 3 2 12 2 3" xfId="18724" xr:uid="{00000000-0005-0000-0000-000047530000}"/>
    <cellStyle name="Standard 257 3 2 12 2 3 2" xfId="45196" xr:uid="{00000000-0005-0000-0000-000048530000}"/>
    <cellStyle name="Standard 257 3 2 12 2 4" xfId="29755" xr:uid="{00000000-0005-0000-0000-000049530000}"/>
    <cellStyle name="Standard 257 3 2 12 3" xfId="6225" xr:uid="{00000000-0005-0000-0000-00004A530000}"/>
    <cellStyle name="Standard 257 3 2 12 3 2" xfId="10635" xr:uid="{00000000-0005-0000-0000-00004B530000}"/>
    <cellStyle name="Standard 257 3 2 12 3 2 2" xfId="23871" xr:uid="{00000000-0005-0000-0000-00004C530000}"/>
    <cellStyle name="Standard 257 3 2 12 3 2 2 2" xfId="50343" xr:uid="{00000000-0005-0000-0000-00004D530000}"/>
    <cellStyle name="Standard 257 3 2 12 3 2 3" xfId="37107" xr:uid="{00000000-0005-0000-0000-00004E530000}"/>
    <cellStyle name="Standard 257 3 2 12 3 3" xfId="17254" xr:uid="{00000000-0005-0000-0000-00004F530000}"/>
    <cellStyle name="Standard 257 3 2 12 3 3 2" xfId="43726" xr:uid="{00000000-0005-0000-0000-000050530000}"/>
    <cellStyle name="Standard 257 3 2 12 3 4" xfId="32697" xr:uid="{00000000-0005-0000-0000-000051530000}"/>
    <cellStyle name="Standard 257 3 2 12 4" xfId="7693" xr:uid="{00000000-0005-0000-0000-000052530000}"/>
    <cellStyle name="Standard 257 3 2 12 4 2" xfId="20929" xr:uid="{00000000-0005-0000-0000-000053530000}"/>
    <cellStyle name="Standard 257 3 2 12 4 2 2" xfId="47401" xr:uid="{00000000-0005-0000-0000-000054530000}"/>
    <cellStyle name="Standard 257 3 2 12 4 3" xfId="34165" xr:uid="{00000000-0005-0000-0000-000055530000}"/>
    <cellStyle name="Standard 257 3 2 12 5" xfId="14312" xr:uid="{00000000-0005-0000-0000-000056530000}"/>
    <cellStyle name="Standard 257 3 2 12 5 2" xfId="40784" xr:uid="{00000000-0005-0000-0000-000057530000}"/>
    <cellStyle name="Standard 257 3 2 12 6" xfId="28285" xr:uid="{00000000-0005-0000-0000-000058530000}"/>
    <cellStyle name="Standard 257 3 2 13" xfId="2549" xr:uid="{00000000-0005-0000-0000-000059530000}"/>
    <cellStyle name="Standard 257 3 2 13 2" xfId="11371" xr:uid="{00000000-0005-0000-0000-00005A530000}"/>
    <cellStyle name="Standard 257 3 2 13 2 2" xfId="24607" xr:uid="{00000000-0005-0000-0000-00005B530000}"/>
    <cellStyle name="Standard 257 3 2 13 2 2 2" xfId="51079" xr:uid="{00000000-0005-0000-0000-00005C530000}"/>
    <cellStyle name="Standard 257 3 2 13 2 3" xfId="37843" xr:uid="{00000000-0005-0000-0000-00005D530000}"/>
    <cellStyle name="Standard 257 3 2 13 3" xfId="17990" xr:uid="{00000000-0005-0000-0000-00005E530000}"/>
    <cellStyle name="Standard 257 3 2 13 3 2" xfId="44462" xr:uid="{00000000-0005-0000-0000-00005F530000}"/>
    <cellStyle name="Standard 257 3 2 13 4" xfId="29021" xr:uid="{00000000-0005-0000-0000-000060530000}"/>
    <cellStyle name="Standard 257 3 2 14" xfId="4754" xr:uid="{00000000-0005-0000-0000-000061530000}"/>
    <cellStyle name="Standard 257 3 2 14 2" xfId="9164" xr:uid="{00000000-0005-0000-0000-000062530000}"/>
    <cellStyle name="Standard 257 3 2 14 2 2" xfId="22400" xr:uid="{00000000-0005-0000-0000-000063530000}"/>
    <cellStyle name="Standard 257 3 2 14 2 2 2" xfId="48872" xr:uid="{00000000-0005-0000-0000-000064530000}"/>
    <cellStyle name="Standard 257 3 2 14 2 3" xfId="35636" xr:uid="{00000000-0005-0000-0000-000065530000}"/>
    <cellStyle name="Standard 257 3 2 14 3" xfId="15783" xr:uid="{00000000-0005-0000-0000-000066530000}"/>
    <cellStyle name="Standard 257 3 2 14 3 2" xfId="42255" xr:uid="{00000000-0005-0000-0000-000067530000}"/>
    <cellStyle name="Standard 257 3 2 14 4" xfId="31226" xr:uid="{00000000-0005-0000-0000-000068530000}"/>
    <cellStyle name="Standard 257 3 2 15" xfId="6959" xr:uid="{00000000-0005-0000-0000-000069530000}"/>
    <cellStyle name="Standard 257 3 2 15 2" xfId="20195" xr:uid="{00000000-0005-0000-0000-00006A530000}"/>
    <cellStyle name="Standard 257 3 2 15 2 2" xfId="46667" xr:uid="{00000000-0005-0000-0000-00006B530000}"/>
    <cellStyle name="Standard 257 3 2 15 3" xfId="33431" xr:uid="{00000000-0005-0000-0000-00006C530000}"/>
    <cellStyle name="Standard 257 3 2 16" xfId="13578" xr:uid="{00000000-0005-0000-0000-00006D530000}"/>
    <cellStyle name="Standard 257 3 2 16 2" xfId="40050" xr:uid="{00000000-0005-0000-0000-00006E530000}"/>
    <cellStyle name="Standard 257 3 2 17" xfId="26814" xr:uid="{00000000-0005-0000-0000-00006F530000}"/>
    <cellStyle name="Standard 257 3 2 2" xfId="308" xr:uid="{00000000-0005-0000-0000-000070530000}"/>
    <cellStyle name="Standard 257 3 2 2 10" xfId="4780" xr:uid="{00000000-0005-0000-0000-000071530000}"/>
    <cellStyle name="Standard 257 3 2 2 10 2" xfId="9190" xr:uid="{00000000-0005-0000-0000-000072530000}"/>
    <cellStyle name="Standard 257 3 2 2 10 2 2" xfId="22426" xr:uid="{00000000-0005-0000-0000-000073530000}"/>
    <cellStyle name="Standard 257 3 2 2 10 2 2 2" xfId="48898" xr:uid="{00000000-0005-0000-0000-000074530000}"/>
    <cellStyle name="Standard 257 3 2 2 10 2 3" xfId="35662" xr:uid="{00000000-0005-0000-0000-000075530000}"/>
    <cellStyle name="Standard 257 3 2 2 10 3" xfId="15809" xr:uid="{00000000-0005-0000-0000-000076530000}"/>
    <cellStyle name="Standard 257 3 2 2 10 3 2" xfId="42281" xr:uid="{00000000-0005-0000-0000-000077530000}"/>
    <cellStyle name="Standard 257 3 2 2 10 4" xfId="31252" xr:uid="{00000000-0005-0000-0000-000078530000}"/>
    <cellStyle name="Standard 257 3 2 2 11" xfId="6985" xr:uid="{00000000-0005-0000-0000-000079530000}"/>
    <cellStyle name="Standard 257 3 2 2 11 2" xfId="20221" xr:uid="{00000000-0005-0000-0000-00007A530000}"/>
    <cellStyle name="Standard 257 3 2 2 11 2 2" xfId="46693" xr:uid="{00000000-0005-0000-0000-00007B530000}"/>
    <cellStyle name="Standard 257 3 2 2 11 3" xfId="33457" xr:uid="{00000000-0005-0000-0000-00007C530000}"/>
    <cellStyle name="Standard 257 3 2 2 12" xfId="13604" xr:uid="{00000000-0005-0000-0000-00007D530000}"/>
    <cellStyle name="Standard 257 3 2 2 12 2" xfId="40076" xr:uid="{00000000-0005-0000-0000-00007E530000}"/>
    <cellStyle name="Standard 257 3 2 2 13" xfId="26840" xr:uid="{00000000-0005-0000-0000-00007F530000}"/>
    <cellStyle name="Standard 257 3 2 2 2" xfId="358" xr:uid="{00000000-0005-0000-0000-000080530000}"/>
    <cellStyle name="Standard 257 3 2 2 2 10" xfId="13644" xr:uid="{00000000-0005-0000-0000-000081530000}"/>
    <cellStyle name="Standard 257 3 2 2 2 10 2" xfId="40116" xr:uid="{00000000-0005-0000-0000-000082530000}"/>
    <cellStyle name="Standard 257 3 2 2 2 11" xfId="26880" xr:uid="{00000000-0005-0000-0000-000083530000}"/>
    <cellStyle name="Standard 257 3 2 2 2 2" xfId="446" xr:uid="{00000000-0005-0000-0000-000084530000}"/>
    <cellStyle name="Standard 257 3 2 2 2 2 10" xfId="26961" xr:uid="{00000000-0005-0000-0000-000085530000}"/>
    <cellStyle name="Standard 257 3 2 2 2 2 2" xfId="622" xr:uid="{00000000-0005-0000-0000-000086530000}"/>
    <cellStyle name="Standard 257 3 2 2 2 2 2 2" xfId="1011" xr:uid="{00000000-0005-0000-0000-000087530000}"/>
    <cellStyle name="Standard 257 3 2 2 2 2 2 2 2" xfId="1760" xr:uid="{00000000-0005-0000-0000-000088530000}"/>
    <cellStyle name="Standard 257 3 2 2 2 2 2 2 2 2" xfId="4703" xr:uid="{00000000-0005-0000-0000-000089530000}"/>
    <cellStyle name="Standard 257 3 2 2 2 2 2 2 2 2 2" xfId="13525" xr:uid="{00000000-0005-0000-0000-00008A530000}"/>
    <cellStyle name="Standard 257 3 2 2 2 2 2 2 2 2 2 2" xfId="26761" xr:uid="{00000000-0005-0000-0000-00008B530000}"/>
    <cellStyle name="Standard 257 3 2 2 2 2 2 2 2 2 2 2 2" xfId="53233" xr:uid="{00000000-0005-0000-0000-00008C530000}"/>
    <cellStyle name="Standard 257 3 2 2 2 2 2 2 2 2 2 3" xfId="39997" xr:uid="{00000000-0005-0000-0000-00008D530000}"/>
    <cellStyle name="Standard 257 3 2 2 2 2 2 2 2 2 3" xfId="20144" xr:uid="{00000000-0005-0000-0000-00008E530000}"/>
    <cellStyle name="Standard 257 3 2 2 2 2 2 2 2 2 3 2" xfId="46616" xr:uid="{00000000-0005-0000-0000-00008F530000}"/>
    <cellStyle name="Standard 257 3 2 2 2 2 2 2 2 2 4" xfId="31175" xr:uid="{00000000-0005-0000-0000-000090530000}"/>
    <cellStyle name="Standard 257 3 2 2 2 2 2 2 2 3" xfId="6174" xr:uid="{00000000-0005-0000-0000-000091530000}"/>
    <cellStyle name="Standard 257 3 2 2 2 2 2 2 2 3 2" xfId="10584" xr:uid="{00000000-0005-0000-0000-000092530000}"/>
    <cellStyle name="Standard 257 3 2 2 2 2 2 2 2 3 2 2" xfId="23820" xr:uid="{00000000-0005-0000-0000-000093530000}"/>
    <cellStyle name="Standard 257 3 2 2 2 2 2 2 2 3 2 2 2" xfId="50292" xr:uid="{00000000-0005-0000-0000-000094530000}"/>
    <cellStyle name="Standard 257 3 2 2 2 2 2 2 2 3 2 3" xfId="37056" xr:uid="{00000000-0005-0000-0000-000095530000}"/>
    <cellStyle name="Standard 257 3 2 2 2 2 2 2 2 3 3" xfId="17203" xr:uid="{00000000-0005-0000-0000-000096530000}"/>
    <cellStyle name="Standard 257 3 2 2 2 2 2 2 2 3 3 2" xfId="43675" xr:uid="{00000000-0005-0000-0000-000097530000}"/>
    <cellStyle name="Standard 257 3 2 2 2 2 2 2 2 3 4" xfId="32646" xr:uid="{00000000-0005-0000-0000-000098530000}"/>
    <cellStyle name="Standard 257 3 2 2 2 2 2 2 2 4" xfId="9113" xr:uid="{00000000-0005-0000-0000-000099530000}"/>
    <cellStyle name="Standard 257 3 2 2 2 2 2 2 2 4 2" xfId="22349" xr:uid="{00000000-0005-0000-0000-00009A530000}"/>
    <cellStyle name="Standard 257 3 2 2 2 2 2 2 2 4 2 2" xfId="48821" xr:uid="{00000000-0005-0000-0000-00009B530000}"/>
    <cellStyle name="Standard 257 3 2 2 2 2 2 2 2 4 3" xfId="35585" xr:uid="{00000000-0005-0000-0000-00009C530000}"/>
    <cellStyle name="Standard 257 3 2 2 2 2 2 2 2 5" xfId="15732" xr:uid="{00000000-0005-0000-0000-00009D530000}"/>
    <cellStyle name="Standard 257 3 2 2 2 2 2 2 2 5 2" xfId="42204" xr:uid="{00000000-0005-0000-0000-00009E530000}"/>
    <cellStyle name="Standard 257 3 2 2 2 2 2 2 2 6" xfId="28234" xr:uid="{00000000-0005-0000-0000-00009F530000}"/>
    <cellStyle name="Standard 257 3 2 2 2 2 2 2 3" xfId="2496" xr:uid="{00000000-0005-0000-0000-0000A0530000}"/>
    <cellStyle name="Standard 257 3 2 2 2 2 2 2 3 2" xfId="3967" xr:uid="{00000000-0005-0000-0000-0000A1530000}"/>
    <cellStyle name="Standard 257 3 2 2 2 2 2 2 3 2 2" xfId="12789" xr:uid="{00000000-0005-0000-0000-0000A2530000}"/>
    <cellStyle name="Standard 257 3 2 2 2 2 2 2 3 2 2 2" xfId="26025" xr:uid="{00000000-0005-0000-0000-0000A3530000}"/>
    <cellStyle name="Standard 257 3 2 2 2 2 2 2 3 2 2 2 2" xfId="52497" xr:uid="{00000000-0005-0000-0000-0000A4530000}"/>
    <cellStyle name="Standard 257 3 2 2 2 2 2 2 3 2 2 3" xfId="39261" xr:uid="{00000000-0005-0000-0000-0000A5530000}"/>
    <cellStyle name="Standard 257 3 2 2 2 2 2 2 3 2 3" xfId="19408" xr:uid="{00000000-0005-0000-0000-0000A6530000}"/>
    <cellStyle name="Standard 257 3 2 2 2 2 2 2 3 2 3 2" xfId="45880" xr:uid="{00000000-0005-0000-0000-0000A7530000}"/>
    <cellStyle name="Standard 257 3 2 2 2 2 2 2 3 2 4" xfId="30439" xr:uid="{00000000-0005-0000-0000-0000A8530000}"/>
    <cellStyle name="Standard 257 3 2 2 2 2 2 2 3 3" xfId="6909" xr:uid="{00000000-0005-0000-0000-0000A9530000}"/>
    <cellStyle name="Standard 257 3 2 2 2 2 2 2 3 3 2" xfId="11319" xr:uid="{00000000-0005-0000-0000-0000AA530000}"/>
    <cellStyle name="Standard 257 3 2 2 2 2 2 2 3 3 2 2" xfId="24555" xr:uid="{00000000-0005-0000-0000-0000AB530000}"/>
    <cellStyle name="Standard 257 3 2 2 2 2 2 2 3 3 2 2 2" xfId="51027" xr:uid="{00000000-0005-0000-0000-0000AC530000}"/>
    <cellStyle name="Standard 257 3 2 2 2 2 2 2 3 3 2 3" xfId="37791" xr:uid="{00000000-0005-0000-0000-0000AD530000}"/>
    <cellStyle name="Standard 257 3 2 2 2 2 2 2 3 3 3" xfId="17938" xr:uid="{00000000-0005-0000-0000-0000AE530000}"/>
    <cellStyle name="Standard 257 3 2 2 2 2 2 2 3 3 3 2" xfId="44410" xr:uid="{00000000-0005-0000-0000-0000AF530000}"/>
    <cellStyle name="Standard 257 3 2 2 2 2 2 2 3 3 4" xfId="33381" xr:uid="{00000000-0005-0000-0000-0000B0530000}"/>
    <cellStyle name="Standard 257 3 2 2 2 2 2 2 3 4" xfId="8377" xr:uid="{00000000-0005-0000-0000-0000B1530000}"/>
    <cellStyle name="Standard 257 3 2 2 2 2 2 2 3 4 2" xfId="21613" xr:uid="{00000000-0005-0000-0000-0000B2530000}"/>
    <cellStyle name="Standard 257 3 2 2 2 2 2 2 3 4 2 2" xfId="48085" xr:uid="{00000000-0005-0000-0000-0000B3530000}"/>
    <cellStyle name="Standard 257 3 2 2 2 2 2 2 3 4 3" xfId="34849" xr:uid="{00000000-0005-0000-0000-0000B4530000}"/>
    <cellStyle name="Standard 257 3 2 2 2 2 2 2 3 5" xfId="14996" xr:uid="{00000000-0005-0000-0000-0000B5530000}"/>
    <cellStyle name="Standard 257 3 2 2 2 2 2 2 3 5 2" xfId="41468" xr:uid="{00000000-0005-0000-0000-0000B6530000}"/>
    <cellStyle name="Standard 257 3 2 2 2 2 2 2 3 6" xfId="28969" xr:uid="{00000000-0005-0000-0000-0000B7530000}"/>
    <cellStyle name="Standard 257 3 2 2 2 2 2 2 4" xfId="3233" xr:uid="{00000000-0005-0000-0000-0000B8530000}"/>
    <cellStyle name="Standard 257 3 2 2 2 2 2 2 4 2" xfId="12055" xr:uid="{00000000-0005-0000-0000-0000B9530000}"/>
    <cellStyle name="Standard 257 3 2 2 2 2 2 2 4 2 2" xfId="25291" xr:uid="{00000000-0005-0000-0000-0000BA530000}"/>
    <cellStyle name="Standard 257 3 2 2 2 2 2 2 4 2 2 2" xfId="51763" xr:uid="{00000000-0005-0000-0000-0000BB530000}"/>
    <cellStyle name="Standard 257 3 2 2 2 2 2 2 4 2 3" xfId="38527" xr:uid="{00000000-0005-0000-0000-0000BC530000}"/>
    <cellStyle name="Standard 257 3 2 2 2 2 2 2 4 3" xfId="18674" xr:uid="{00000000-0005-0000-0000-0000BD530000}"/>
    <cellStyle name="Standard 257 3 2 2 2 2 2 2 4 3 2" xfId="45146" xr:uid="{00000000-0005-0000-0000-0000BE530000}"/>
    <cellStyle name="Standard 257 3 2 2 2 2 2 2 4 4" xfId="29705" xr:uid="{00000000-0005-0000-0000-0000BF530000}"/>
    <cellStyle name="Standard 257 3 2 2 2 2 2 2 5" xfId="5438" xr:uid="{00000000-0005-0000-0000-0000C0530000}"/>
    <cellStyle name="Standard 257 3 2 2 2 2 2 2 5 2" xfId="9848" xr:uid="{00000000-0005-0000-0000-0000C1530000}"/>
    <cellStyle name="Standard 257 3 2 2 2 2 2 2 5 2 2" xfId="23084" xr:uid="{00000000-0005-0000-0000-0000C2530000}"/>
    <cellStyle name="Standard 257 3 2 2 2 2 2 2 5 2 2 2" xfId="49556" xr:uid="{00000000-0005-0000-0000-0000C3530000}"/>
    <cellStyle name="Standard 257 3 2 2 2 2 2 2 5 2 3" xfId="36320" xr:uid="{00000000-0005-0000-0000-0000C4530000}"/>
    <cellStyle name="Standard 257 3 2 2 2 2 2 2 5 3" xfId="16467" xr:uid="{00000000-0005-0000-0000-0000C5530000}"/>
    <cellStyle name="Standard 257 3 2 2 2 2 2 2 5 3 2" xfId="42939" xr:uid="{00000000-0005-0000-0000-0000C6530000}"/>
    <cellStyle name="Standard 257 3 2 2 2 2 2 2 5 4" xfId="31910" xr:uid="{00000000-0005-0000-0000-0000C7530000}"/>
    <cellStyle name="Standard 257 3 2 2 2 2 2 2 6" xfId="7643" xr:uid="{00000000-0005-0000-0000-0000C8530000}"/>
    <cellStyle name="Standard 257 3 2 2 2 2 2 2 6 2" xfId="20879" xr:uid="{00000000-0005-0000-0000-0000C9530000}"/>
    <cellStyle name="Standard 257 3 2 2 2 2 2 2 6 2 2" xfId="47351" xr:uid="{00000000-0005-0000-0000-0000CA530000}"/>
    <cellStyle name="Standard 257 3 2 2 2 2 2 2 6 3" xfId="34115" xr:uid="{00000000-0005-0000-0000-0000CB530000}"/>
    <cellStyle name="Standard 257 3 2 2 2 2 2 2 7" xfId="14262" xr:uid="{00000000-0005-0000-0000-0000CC530000}"/>
    <cellStyle name="Standard 257 3 2 2 2 2 2 2 7 2" xfId="40734" xr:uid="{00000000-0005-0000-0000-0000CD530000}"/>
    <cellStyle name="Standard 257 3 2 2 2 2 2 2 8" xfId="27498" xr:uid="{00000000-0005-0000-0000-0000CE530000}"/>
    <cellStyle name="Standard 257 3 2 2 2 2 2 3" xfId="1394" xr:uid="{00000000-0005-0000-0000-0000CF530000}"/>
    <cellStyle name="Standard 257 3 2 2 2 2 2 3 2" xfId="4337" xr:uid="{00000000-0005-0000-0000-0000D0530000}"/>
    <cellStyle name="Standard 257 3 2 2 2 2 2 3 2 2" xfId="13159" xr:uid="{00000000-0005-0000-0000-0000D1530000}"/>
    <cellStyle name="Standard 257 3 2 2 2 2 2 3 2 2 2" xfId="26395" xr:uid="{00000000-0005-0000-0000-0000D2530000}"/>
    <cellStyle name="Standard 257 3 2 2 2 2 2 3 2 2 2 2" xfId="52867" xr:uid="{00000000-0005-0000-0000-0000D3530000}"/>
    <cellStyle name="Standard 257 3 2 2 2 2 2 3 2 2 3" xfId="39631" xr:uid="{00000000-0005-0000-0000-0000D4530000}"/>
    <cellStyle name="Standard 257 3 2 2 2 2 2 3 2 3" xfId="19778" xr:uid="{00000000-0005-0000-0000-0000D5530000}"/>
    <cellStyle name="Standard 257 3 2 2 2 2 2 3 2 3 2" xfId="46250" xr:uid="{00000000-0005-0000-0000-0000D6530000}"/>
    <cellStyle name="Standard 257 3 2 2 2 2 2 3 2 4" xfId="30809" xr:uid="{00000000-0005-0000-0000-0000D7530000}"/>
    <cellStyle name="Standard 257 3 2 2 2 2 2 3 3" xfId="5808" xr:uid="{00000000-0005-0000-0000-0000D8530000}"/>
    <cellStyle name="Standard 257 3 2 2 2 2 2 3 3 2" xfId="10218" xr:uid="{00000000-0005-0000-0000-0000D9530000}"/>
    <cellStyle name="Standard 257 3 2 2 2 2 2 3 3 2 2" xfId="23454" xr:uid="{00000000-0005-0000-0000-0000DA530000}"/>
    <cellStyle name="Standard 257 3 2 2 2 2 2 3 3 2 2 2" xfId="49926" xr:uid="{00000000-0005-0000-0000-0000DB530000}"/>
    <cellStyle name="Standard 257 3 2 2 2 2 2 3 3 2 3" xfId="36690" xr:uid="{00000000-0005-0000-0000-0000DC530000}"/>
    <cellStyle name="Standard 257 3 2 2 2 2 2 3 3 3" xfId="16837" xr:uid="{00000000-0005-0000-0000-0000DD530000}"/>
    <cellStyle name="Standard 257 3 2 2 2 2 2 3 3 3 2" xfId="43309" xr:uid="{00000000-0005-0000-0000-0000DE530000}"/>
    <cellStyle name="Standard 257 3 2 2 2 2 2 3 3 4" xfId="32280" xr:uid="{00000000-0005-0000-0000-0000DF530000}"/>
    <cellStyle name="Standard 257 3 2 2 2 2 2 3 4" xfId="8747" xr:uid="{00000000-0005-0000-0000-0000E0530000}"/>
    <cellStyle name="Standard 257 3 2 2 2 2 2 3 4 2" xfId="21983" xr:uid="{00000000-0005-0000-0000-0000E1530000}"/>
    <cellStyle name="Standard 257 3 2 2 2 2 2 3 4 2 2" xfId="48455" xr:uid="{00000000-0005-0000-0000-0000E2530000}"/>
    <cellStyle name="Standard 257 3 2 2 2 2 2 3 4 3" xfId="35219" xr:uid="{00000000-0005-0000-0000-0000E3530000}"/>
    <cellStyle name="Standard 257 3 2 2 2 2 2 3 5" xfId="15366" xr:uid="{00000000-0005-0000-0000-0000E4530000}"/>
    <cellStyle name="Standard 257 3 2 2 2 2 2 3 5 2" xfId="41838" xr:uid="{00000000-0005-0000-0000-0000E5530000}"/>
    <cellStyle name="Standard 257 3 2 2 2 2 2 3 6" xfId="27868" xr:uid="{00000000-0005-0000-0000-0000E6530000}"/>
    <cellStyle name="Standard 257 3 2 2 2 2 2 4" xfId="2130" xr:uid="{00000000-0005-0000-0000-0000E7530000}"/>
    <cellStyle name="Standard 257 3 2 2 2 2 2 4 2" xfId="3601" xr:uid="{00000000-0005-0000-0000-0000E8530000}"/>
    <cellStyle name="Standard 257 3 2 2 2 2 2 4 2 2" xfId="12423" xr:uid="{00000000-0005-0000-0000-0000E9530000}"/>
    <cellStyle name="Standard 257 3 2 2 2 2 2 4 2 2 2" xfId="25659" xr:uid="{00000000-0005-0000-0000-0000EA530000}"/>
    <cellStyle name="Standard 257 3 2 2 2 2 2 4 2 2 2 2" xfId="52131" xr:uid="{00000000-0005-0000-0000-0000EB530000}"/>
    <cellStyle name="Standard 257 3 2 2 2 2 2 4 2 2 3" xfId="38895" xr:uid="{00000000-0005-0000-0000-0000EC530000}"/>
    <cellStyle name="Standard 257 3 2 2 2 2 2 4 2 3" xfId="19042" xr:uid="{00000000-0005-0000-0000-0000ED530000}"/>
    <cellStyle name="Standard 257 3 2 2 2 2 2 4 2 3 2" xfId="45514" xr:uid="{00000000-0005-0000-0000-0000EE530000}"/>
    <cellStyle name="Standard 257 3 2 2 2 2 2 4 2 4" xfId="30073" xr:uid="{00000000-0005-0000-0000-0000EF530000}"/>
    <cellStyle name="Standard 257 3 2 2 2 2 2 4 3" xfId="6543" xr:uid="{00000000-0005-0000-0000-0000F0530000}"/>
    <cellStyle name="Standard 257 3 2 2 2 2 2 4 3 2" xfId="10953" xr:uid="{00000000-0005-0000-0000-0000F1530000}"/>
    <cellStyle name="Standard 257 3 2 2 2 2 2 4 3 2 2" xfId="24189" xr:uid="{00000000-0005-0000-0000-0000F2530000}"/>
    <cellStyle name="Standard 257 3 2 2 2 2 2 4 3 2 2 2" xfId="50661" xr:uid="{00000000-0005-0000-0000-0000F3530000}"/>
    <cellStyle name="Standard 257 3 2 2 2 2 2 4 3 2 3" xfId="37425" xr:uid="{00000000-0005-0000-0000-0000F4530000}"/>
    <cellStyle name="Standard 257 3 2 2 2 2 2 4 3 3" xfId="17572" xr:uid="{00000000-0005-0000-0000-0000F5530000}"/>
    <cellStyle name="Standard 257 3 2 2 2 2 2 4 3 3 2" xfId="44044" xr:uid="{00000000-0005-0000-0000-0000F6530000}"/>
    <cellStyle name="Standard 257 3 2 2 2 2 2 4 3 4" xfId="33015" xr:uid="{00000000-0005-0000-0000-0000F7530000}"/>
    <cellStyle name="Standard 257 3 2 2 2 2 2 4 4" xfId="8011" xr:uid="{00000000-0005-0000-0000-0000F8530000}"/>
    <cellStyle name="Standard 257 3 2 2 2 2 2 4 4 2" xfId="21247" xr:uid="{00000000-0005-0000-0000-0000F9530000}"/>
    <cellStyle name="Standard 257 3 2 2 2 2 2 4 4 2 2" xfId="47719" xr:uid="{00000000-0005-0000-0000-0000FA530000}"/>
    <cellStyle name="Standard 257 3 2 2 2 2 2 4 4 3" xfId="34483" xr:uid="{00000000-0005-0000-0000-0000FB530000}"/>
    <cellStyle name="Standard 257 3 2 2 2 2 2 4 5" xfId="14630" xr:uid="{00000000-0005-0000-0000-0000FC530000}"/>
    <cellStyle name="Standard 257 3 2 2 2 2 2 4 5 2" xfId="41102" xr:uid="{00000000-0005-0000-0000-0000FD530000}"/>
    <cellStyle name="Standard 257 3 2 2 2 2 2 4 6" xfId="28603" xr:uid="{00000000-0005-0000-0000-0000FE530000}"/>
    <cellStyle name="Standard 257 3 2 2 2 2 2 5" xfId="2867" xr:uid="{00000000-0005-0000-0000-0000FF530000}"/>
    <cellStyle name="Standard 257 3 2 2 2 2 2 5 2" xfId="11689" xr:uid="{00000000-0005-0000-0000-000000540000}"/>
    <cellStyle name="Standard 257 3 2 2 2 2 2 5 2 2" xfId="24925" xr:uid="{00000000-0005-0000-0000-000001540000}"/>
    <cellStyle name="Standard 257 3 2 2 2 2 2 5 2 2 2" xfId="51397" xr:uid="{00000000-0005-0000-0000-000002540000}"/>
    <cellStyle name="Standard 257 3 2 2 2 2 2 5 2 3" xfId="38161" xr:uid="{00000000-0005-0000-0000-000003540000}"/>
    <cellStyle name="Standard 257 3 2 2 2 2 2 5 3" xfId="18308" xr:uid="{00000000-0005-0000-0000-000004540000}"/>
    <cellStyle name="Standard 257 3 2 2 2 2 2 5 3 2" xfId="44780" xr:uid="{00000000-0005-0000-0000-000005540000}"/>
    <cellStyle name="Standard 257 3 2 2 2 2 2 5 4" xfId="29339" xr:uid="{00000000-0005-0000-0000-000006540000}"/>
    <cellStyle name="Standard 257 3 2 2 2 2 2 6" xfId="5072" xr:uid="{00000000-0005-0000-0000-000007540000}"/>
    <cellStyle name="Standard 257 3 2 2 2 2 2 6 2" xfId="9482" xr:uid="{00000000-0005-0000-0000-000008540000}"/>
    <cellStyle name="Standard 257 3 2 2 2 2 2 6 2 2" xfId="22718" xr:uid="{00000000-0005-0000-0000-000009540000}"/>
    <cellStyle name="Standard 257 3 2 2 2 2 2 6 2 2 2" xfId="49190" xr:uid="{00000000-0005-0000-0000-00000A540000}"/>
    <cellStyle name="Standard 257 3 2 2 2 2 2 6 2 3" xfId="35954" xr:uid="{00000000-0005-0000-0000-00000B540000}"/>
    <cellStyle name="Standard 257 3 2 2 2 2 2 6 3" xfId="16101" xr:uid="{00000000-0005-0000-0000-00000C540000}"/>
    <cellStyle name="Standard 257 3 2 2 2 2 2 6 3 2" xfId="42573" xr:uid="{00000000-0005-0000-0000-00000D540000}"/>
    <cellStyle name="Standard 257 3 2 2 2 2 2 6 4" xfId="31544" xr:uid="{00000000-0005-0000-0000-00000E540000}"/>
    <cellStyle name="Standard 257 3 2 2 2 2 2 7" xfId="7277" xr:uid="{00000000-0005-0000-0000-00000F540000}"/>
    <cellStyle name="Standard 257 3 2 2 2 2 2 7 2" xfId="20513" xr:uid="{00000000-0005-0000-0000-000010540000}"/>
    <cellStyle name="Standard 257 3 2 2 2 2 2 7 2 2" xfId="46985" xr:uid="{00000000-0005-0000-0000-000011540000}"/>
    <cellStyle name="Standard 257 3 2 2 2 2 2 7 3" xfId="33749" xr:uid="{00000000-0005-0000-0000-000012540000}"/>
    <cellStyle name="Standard 257 3 2 2 2 2 2 8" xfId="13896" xr:uid="{00000000-0005-0000-0000-000013540000}"/>
    <cellStyle name="Standard 257 3 2 2 2 2 2 8 2" xfId="40368" xr:uid="{00000000-0005-0000-0000-000014540000}"/>
    <cellStyle name="Standard 257 3 2 2 2 2 2 9" xfId="27132" xr:uid="{00000000-0005-0000-0000-000015540000}"/>
    <cellStyle name="Standard 257 3 2 2 2 2 3" xfId="839" xr:uid="{00000000-0005-0000-0000-000016540000}"/>
    <cellStyle name="Standard 257 3 2 2 2 2 3 2" xfId="1589" xr:uid="{00000000-0005-0000-0000-000017540000}"/>
    <cellStyle name="Standard 257 3 2 2 2 2 3 2 2" xfId="4532" xr:uid="{00000000-0005-0000-0000-000018540000}"/>
    <cellStyle name="Standard 257 3 2 2 2 2 3 2 2 2" xfId="13354" xr:uid="{00000000-0005-0000-0000-000019540000}"/>
    <cellStyle name="Standard 257 3 2 2 2 2 3 2 2 2 2" xfId="26590" xr:uid="{00000000-0005-0000-0000-00001A540000}"/>
    <cellStyle name="Standard 257 3 2 2 2 2 3 2 2 2 2 2" xfId="53062" xr:uid="{00000000-0005-0000-0000-00001B540000}"/>
    <cellStyle name="Standard 257 3 2 2 2 2 3 2 2 2 3" xfId="39826" xr:uid="{00000000-0005-0000-0000-00001C540000}"/>
    <cellStyle name="Standard 257 3 2 2 2 2 3 2 2 3" xfId="19973" xr:uid="{00000000-0005-0000-0000-00001D540000}"/>
    <cellStyle name="Standard 257 3 2 2 2 2 3 2 2 3 2" xfId="46445" xr:uid="{00000000-0005-0000-0000-00001E540000}"/>
    <cellStyle name="Standard 257 3 2 2 2 2 3 2 2 4" xfId="31004" xr:uid="{00000000-0005-0000-0000-00001F540000}"/>
    <cellStyle name="Standard 257 3 2 2 2 2 3 2 3" xfId="6003" xr:uid="{00000000-0005-0000-0000-000020540000}"/>
    <cellStyle name="Standard 257 3 2 2 2 2 3 2 3 2" xfId="10413" xr:uid="{00000000-0005-0000-0000-000021540000}"/>
    <cellStyle name="Standard 257 3 2 2 2 2 3 2 3 2 2" xfId="23649" xr:uid="{00000000-0005-0000-0000-000022540000}"/>
    <cellStyle name="Standard 257 3 2 2 2 2 3 2 3 2 2 2" xfId="50121" xr:uid="{00000000-0005-0000-0000-000023540000}"/>
    <cellStyle name="Standard 257 3 2 2 2 2 3 2 3 2 3" xfId="36885" xr:uid="{00000000-0005-0000-0000-000024540000}"/>
    <cellStyle name="Standard 257 3 2 2 2 2 3 2 3 3" xfId="17032" xr:uid="{00000000-0005-0000-0000-000025540000}"/>
    <cellStyle name="Standard 257 3 2 2 2 2 3 2 3 3 2" xfId="43504" xr:uid="{00000000-0005-0000-0000-000026540000}"/>
    <cellStyle name="Standard 257 3 2 2 2 2 3 2 3 4" xfId="32475" xr:uid="{00000000-0005-0000-0000-000027540000}"/>
    <cellStyle name="Standard 257 3 2 2 2 2 3 2 4" xfId="8942" xr:uid="{00000000-0005-0000-0000-000028540000}"/>
    <cellStyle name="Standard 257 3 2 2 2 2 3 2 4 2" xfId="22178" xr:uid="{00000000-0005-0000-0000-000029540000}"/>
    <cellStyle name="Standard 257 3 2 2 2 2 3 2 4 2 2" xfId="48650" xr:uid="{00000000-0005-0000-0000-00002A540000}"/>
    <cellStyle name="Standard 257 3 2 2 2 2 3 2 4 3" xfId="35414" xr:uid="{00000000-0005-0000-0000-00002B540000}"/>
    <cellStyle name="Standard 257 3 2 2 2 2 3 2 5" xfId="15561" xr:uid="{00000000-0005-0000-0000-00002C540000}"/>
    <cellStyle name="Standard 257 3 2 2 2 2 3 2 5 2" xfId="42033" xr:uid="{00000000-0005-0000-0000-00002D540000}"/>
    <cellStyle name="Standard 257 3 2 2 2 2 3 2 6" xfId="28063" xr:uid="{00000000-0005-0000-0000-00002E540000}"/>
    <cellStyle name="Standard 257 3 2 2 2 2 3 3" xfId="2325" xr:uid="{00000000-0005-0000-0000-00002F540000}"/>
    <cellStyle name="Standard 257 3 2 2 2 2 3 3 2" xfId="3796" xr:uid="{00000000-0005-0000-0000-000030540000}"/>
    <cellStyle name="Standard 257 3 2 2 2 2 3 3 2 2" xfId="12618" xr:uid="{00000000-0005-0000-0000-000031540000}"/>
    <cellStyle name="Standard 257 3 2 2 2 2 3 3 2 2 2" xfId="25854" xr:uid="{00000000-0005-0000-0000-000032540000}"/>
    <cellStyle name="Standard 257 3 2 2 2 2 3 3 2 2 2 2" xfId="52326" xr:uid="{00000000-0005-0000-0000-000033540000}"/>
    <cellStyle name="Standard 257 3 2 2 2 2 3 3 2 2 3" xfId="39090" xr:uid="{00000000-0005-0000-0000-000034540000}"/>
    <cellStyle name="Standard 257 3 2 2 2 2 3 3 2 3" xfId="19237" xr:uid="{00000000-0005-0000-0000-000035540000}"/>
    <cellStyle name="Standard 257 3 2 2 2 2 3 3 2 3 2" xfId="45709" xr:uid="{00000000-0005-0000-0000-000036540000}"/>
    <cellStyle name="Standard 257 3 2 2 2 2 3 3 2 4" xfId="30268" xr:uid="{00000000-0005-0000-0000-000037540000}"/>
    <cellStyle name="Standard 257 3 2 2 2 2 3 3 3" xfId="6738" xr:uid="{00000000-0005-0000-0000-000038540000}"/>
    <cellStyle name="Standard 257 3 2 2 2 2 3 3 3 2" xfId="11148" xr:uid="{00000000-0005-0000-0000-000039540000}"/>
    <cellStyle name="Standard 257 3 2 2 2 2 3 3 3 2 2" xfId="24384" xr:uid="{00000000-0005-0000-0000-00003A540000}"/>
    <cellStyle name="Standard 257 3 2 2 2 2 3 3 3 2 2 2" xfId="50856" xr:uid="{00000000-0005-0000-0000-00003B540000}"/>
    <cellStyle name="Standard 257 3 2 2 2 2 3 3 3 2 3" xfId="37620" xr:uid="{00000000-0005-0000-0000-00003C540000}"/>
    <cellStyle name="Standard 257 3 2 2 2 2 3 3 3 3" xfId="17767" xr:uid="{00000000-0005-0000-0000-00003D540000}"/>
    <cellStyle name="Standard 257 3 2 2 2 2 3 3 3 3 2" xfId="44239" xr:uid="{00000000-0005-0000-0000-00003E540000}"/>
    <cellStyle name="Standard 257 3 2 2 2 2 3 3 3 4" xfId="33210" xr:uid="{00000000-0005-0000-0000-00003F540000}"/>
    <cellStyle name="Standard 257 3 2 2 2 2 3 3 4" xfId="8206" xr:uid="{00000000-0005-0000-0000-000040540000}"/>
    <cellStyle name="Standard 257 3 2 2 2 2 3 3 4 2" xfId="21442" xr:uid="{00000000-0005-0000-0000-000041540000}"/>
    <cellStyle name="Standard 257 3 2 2 2 2 3 3 4 2 2" xfId="47914" xr:uid="{00000000-0005-0000-0000-000042540000}"/>
    <cellStyle name="Standard 257 3 2 2 2 2 3 3 4 3" xfId="34678" xr:uid="{00000000-0005-0000-0000-000043540000}"/>
    <cellStyle name="Standard 257 3 2 2 2 2 3 3 5" xfId="14825" xr:uid="{00000000-0005-0000-0000-000044540000}"/>
    <cellStyle name="Standard 257 3 2 2 2 2 3 3 5 2" xfId="41297" xr:uid="{00000000-0005-0000-0000-000045540000}"/>
    <cellStyle name="Standard 257 3 2 2 2 2 3 3 6" xfId="28798" xr:uid="{00000000-0005-0000-0000-000046540000}"/>
    <cellStyle name="Standard 257 3 2 2 2 2 3 4" xfId="3062" xr:uid="{00000000-0005-0000-0000-000047540000}"/>
    <cellStyle name="Standard 257 3 2 2 2 2 3 4 2" xfId="11884" xr:uid="{00000000-0005-0000-0000-000048540000}"/>
    <cellStyle name="Standard 257 3 2 2 2 2 3 4 2 2" xfId="25120" xr:uid="{00000000-0005-0000-0000-000049540000}"/>
    <cellStyle name="Standard 257 3 2 2 2 2 3 4 2 2 2" xfId="51592" xr:uid="{00000000-0005-0000-0000-00004A540000}"/>
    <cellStyle name="Standard 257 3 2 2 2 2 3 4 2 3" xfId="38356" xr:uid="{00000000-0005-0000-0000-00004B540000}"/>
    <cellStyle name="Standard 257 3 2 2 2 2 3 4 3" xfId="18503" xr:uid="{00000000-0005-0000-0000-00004C540000}"/>
    <cellStyle name="Standard 257 3 2 2 2 2 3 4 3 2" xfId="44975" xr:uid="{00000000-0005-0000-0000-00004D540000}"/>
    <cellStyle name="Standard 257 3 2 2 2 2 3 4 4" xfId="29534" xr:uid="{00000000-0005-0000-0000-00004E540000}"/>
    <cellStyle name="Standard 257 3 2 2 2 2 3 5" xfId="5267" xr:uid="{00000000-0005-0000-0000-00004F540000}"/>
    <cellStyle name="Standard 257 3 2 2 2 2 3 5 2" xfId="9677" xr:uid="{00000000-0005-0000-0000-000050540000}"/>
    <cellStyle name="Standard 257 3 2 2 2 2 3 5 2 2" xfId="22913" xr:uid="{00000000-0005-0000-0000-000051540000}"/>
    <cellStyle name="Standard 257 3 2 2 2 2 3 5 2 2 2" xfId="49385" xr:uid="{00000000-0005-0000-0000-000052540000}"/>
    <cellStyle name="Standard 257 3 2 2 2 2 3 5 2 3" xfId="36149" xr:uid="{00000000-0005-0000-0000-000053540000}"/>
    <cellStyle name="Standard 257 3 2 2 2 2 3 5 3" xfId="16296" xr:uid="{00000000-0005-0000-0000-000054540000}"/>
    <cellStyle name="Standard 257 3 2 2 2 2 3 5 3 2" xfId="42768" xr:uid="{00000000-0005-0000-0000-000055540000}"/>
    <cellStyle name="Standard 257 3 2 2 2 2 3 5 4" xfId="31739" xr:uid="{00000000-0005-0000-0000-000056540000}"/>
    <cellStyle name="Standard 257 3 2 2 2 2 3 6" xfId="7472" xr:uid="{00000000-0005-0000-0000-000057540000}"/>
    <cellStyle name="Standard 257 3 2 2 2 2 3 6 2" xfId="20708" xr:uid="{00000000-0005-0000-0000-000058540000}"/>
    <cellStyle name="Standard 257 3 2 2 2 2 3 6 2 2" xfId="47180" xr:uid="{00000000-0005-0000-0000-000059540000}"/>
    <cellStyle name="Standard 257 3 2 2 2 2 3 6 3" xfId="33944" xr:uid="{00000000-0005-0000-0000-00005A540000}"/>
    <cellStyle name="Standard 257 3 2 2 2 2 3 7" xfId="14091" xr:uid="{00000000-0005-0000-0000-00005B540000}"/>
    <cellStyle name="Standard 257 3 2 2 2 2 3 7 2" xfId="40563" xr:uid="{00000000-0005-0000-0000-00005C540000}"/>
    <cellStyle name="Standard 257 3 2 2 2 2 3 8" xfId="27327" xr:uid="{00000000-0005-0000-0000-00005D540000}"/>
    <cellStyle name="Standard 257 3 2 2 2 2 4" xfId="1223" xr:uid="{00000000-0005-0000-0000-00005E540000}"/>
    <cellStyle name="Standard 257 3 2 2 2 2 4 2" xfId="4166" xr:uid="{00000000-0005-0000-0000-00005F540000}"/>
    <cellStyle name="Standard 257 3 2 2 2 2 4 2 2" xfId="12988" xr:uid="{00000000-0005-0000-0000-000060540000}"/>
    <cellStyle name="Standard 257 3 2 2 2 2 4 2 2 2" xfId="26224" xr:uid="{00000000-0005-0000-0000-000061540000}"/>
    <cellStyle name="Standard 257 3 2 2 2 2 4 2 2 2 2" xfId="52696" xr:uid="{00000000-0005-0000-0000-000062540000}"/>
    <cellStyle name="Standard 257 3 2 2 2 2 4 2 2 3" xfId="39460" xr:uid="{00000000-0005-0000-0000-000063540000}"/>
    <cellStyle name="Standard 257 3 2 2 2 2 4 2 3" xfId="19607" xr:uid="{00000000-0005-0000-0000-000064540000}"/>
    <cellStyle name="Standard 257 3 2 2 2 2 4 2 3 2" xfId="46079" xr:uid="{00000000-0005-0000-0000-000065540000}"/>
    <cellStyle name="Standard 257 3 2 2 2 2 4 2 4" xfId="30638" xr:uid="{00000000-0005-0000-0000-000066540000}"/>
    <cellStyle name="Standard 257 3 2 2 2 2 4 3" xfId="5637" xr:uid="{00000000-0005-0000-0000-000067540000}"/>
    <cellStyle name="Standard 257 3 2 2 2 2 4 3 2" xfId="10047" xr:uid="{00000000-0005-0000-0000-000068540000}"/>
    <cellStyle name="Standard 257 3 2 2 2 2 4 3 2 2" xfId="23283" xr:uid="{00000000-0005-0000-0000-000069540000}"/>
    <cellStyle name="Standard 257 3 2 2 2 2 4 3 2 2 2" xfId="49755" xr:uid="{00000000-0005-0000-0000-00006A540000}"/>
    <cellStyle name="Standard 257 3 2 2 2 2 4 3 2 3" xfId="36519" xr:uid="{00000000-0005-0000-0000-00006B540000}"/>
    <cellStyle name="Standard 257 3 2 2 2 2 4 3 3" xfId="16666" xr:uid="{00000000-0005-0000-0000-00006C540000}"/>
    <cellStyle name="Standard 257 3 2 2 2 2 4 3 3 2" xfId="43138" xr:uid="{00000000-0005-0000-0000-00006D540000}"/>
    <cellStyle name="Standard 257 3 2 2 2 2 4 3 4" xfId="32109" xr:uid="{00000000-0005-0000-0000-00006E540000}"/>
    <cellStyle name="Standard 257 3 2 2 2 2 4 4" xfId="8576" xr:uid="{00000000-0005-0000-0000-00006F540000}"/>
    <cellStyle name="Standard 257 3 2 2 2 2 4 4 2" xfId="21812" xr:uid="{00000000-0005-0000-0000-000070540000}"/>
    <cellStyle name="Standard 257 3 2 2 2 2 4 4 2 2" xfId="48284" xr:uid="{00000000-0005-0000-0000-000071540000}"/>
    <cellStyle name="Standard 257 3 2 2 2 2 4 4 3" xfId="35048" xr:uid="{00000000-0005-0000-0000-000072540000}"/>
    <cellStyle name="Standard 257 3 2 2 2 2 4 5" xfId="15195" xr:uid="{00000000-0005-0000-0000-000073540000}"/>
    <cellStyle name="Standard 257 3 2 2 2 2 4 5 2" xfId="41667" xr:uid="{00000000-0005-0000-0000-000074540000}"/>
    <cellStyle name="Standard 257 3 2 2 2 2 4 6" xfId="27697" xr:uid="{00000000-0005-0000-0000-000075540000}"/>
    <cellStyle name="Standard 257 3 2 2 2 2 5" xfId="1959" xr:uid="{00000000-0005-0000-0000-000076540000}"/>
    <cellStyle name="Standard 257 3 2 2 2 2 5 2" xfId="3430" xr:uid="{00000000-0005-0000-0000-000077540000}"/>
    <cellStyle name="Standard 257 3 2 2 2 2 5 2 2" xfId="12252" xr:uid="{00000000-0005-0000-0000-000078540000}"/>
    <cellStyle name="Standard 257 3 2 2 2 2 5 2 2 2" xfId="25488" xr:uid="{00000000-0005-0000-0000-000079540000}"/>
    <cellStyle name="Standard 257 3 2 2 2 2 5 2 2 2 2" xfId="51960" xr:uid="{00000000-0005-0000-0000-00007A540000}"/>
    <cellStyle name="Standard 257 3 2 2 2 2 5 2 2 3" xfId="38724" xr:uid="{00000000-0005-0000-0000-00007B540000}"/>
    <cellStyle name="Standard 257 3 2 2 2 2 5 2 3" xfId="18871" xr:uid="{00000000-0005-0000-0000-00007C540000}"/>
    <cellStyle name="Standard 257 3 2 2 2 2 5 2 3 2" xfId="45343" xr:uid="{00000000-0005-0000-0000-00007D540000}"/>
    <cellStyle name="Standard 257 3 2 2 2 2 5 2 4" xfId="29902" xr:uid="{00000000-0005-0000-0000-00007E540000}"/>
    <cellStyle name="Standard 257 3 2 2 2 2 5 3" xfId="6372" xr:uid="{00000000-0005-0000-0000-00007F540000}"/>
    <cellStyle name="Standard 257 3 2 2 2 2 5 3 2" xfId="10782" xr:uid="{00000000-0005-0000-0000-000080540000}"/>
    <cellStyle name="Standard 257 3 2 2 2 2 5 3 2 2" xfId="24018" xr:uid="{00000000-0005-0000-0000-000081540000}"/>
    <cellStyle name="Standard 257 3 2 2 2 2 5 3 2 2 2" xfId="50490" xr:uid="{00000000-0005-0000-0000-000082540000}"/>
    <cellStyle name="Standard 257 3 2 2 2 2 5 3 2 3" xfId="37254" xr:uid="{00000000-0005-0000-0000-000083540000}"/>
    <cellStyle name="Standard 257 3 2 2 2 2 5 3 3" xfId="17401" xr:uid="{00000000-0005-0000-0000-000084540000}"/>
    <cellStyle name="Standard 257 3 2 2 2 2 5 3 3 2" xfId="43873" xr:uid="{00000000-0005-0000-0000-000085540000}"/>
    <cellStyle name="Standard 257 3 2 2 2 2 5 3 4" xfId="32844" xr:uid="{00000000-0005-0000-0000-000086540000}"/>
    <cellStyle name="Standard 257 3 2 2 2 2 5 4" xfId="7840" xr:uid="{00000000-0005-0000-0000-000087540000}"/>
    <cellStyle name="Standard 257 3 2 2 2 2 5 4 2" xfId="21076" xr:uid="{00000000-0005-0000-0000-000088540000}"/>
    <cellStyle name="Standard 257 3 2 2 2 2 5 4 2 2" xfId="47548" xr:uid="{00000000-0005-0000-0000-000089540000}"/>
    <cellStyle name="Standard 257 3 2 2 2 2 5 4 3" xfId="34312" xr:uid="{00000000-0005-0000-0000-00008A540000}"/>
    <cellStyle name="Standard 257 3 2 2 2 2 5 5" xfId="14459" xr:uid="{00000000-0005-0000-0000-00008B540000}"/>
    <cellStyle name="Standard 257 3 2 2 2 2 5 5 2" xfId="40931" xr:uid="{00000000-0005-0000-0000-00008C540000}"/>
    <cellStyle name="Standard 257 3 2 2 2 2 5 6" xfId="28432" xr:uid="{00000000-0005-0000-0000-00008D540000}"/>
    <cellStyle name="Standard 257 3 2 2 2 2 6" xfId="2696" xr:uid="{00000000-0005-0000-0000-00008E540000}"/>
    <cellStyle name="Standard 257 3 2 2 2 2 6 2" xfId="11518" xr:uid="{00000000-0005-0000-0000-00008F540000}"/>
    <cellStyle name="Standard 257 3 2 2 2 2 6 2 2" xfId="24754" xr:uid="{00000000-0005-0000-0000-000090540000}"/>
    <cellStyle name="Standard 257 3 2 2 2 2 6 2 2 2" xfId="51226" xr:uid="{00000000-0005-0000-0000-000091540000}"/>
    <cellStyle name="Standard 257 3 2 2 2 2 6 2 3" xfId="37990" xr:uid="{00000000-0005-0000-0000-000092540000}"/>
    <cellStyle name="Standard 257 3 2 2 2 2 6 3" xfId="18137" xr:uid="{00000000-0005-0000-0000-000093540000}"/>
    <cellStyle name="Standard 257 3 2 2 2 2 6 3 2" xfId="44609" xr:uid="{00000000-0005-0000-0000-000094540000}"/>
    <cellStyle name="Standard 257 3 2 2 2 2 6 4" xfId="29168" xr:uid="{00000000-0005-0000-0000-000095540000}"/>
    <cellStyle name="Standard 257 3 2 2 2 2 7" xfId="4901" xr:uid="{00000000-0005-0000-0000-000096540000}"/>
    <cellStyle name="Standard 257 3 2 2 2 2 7 2" xfId="9311" xr:uid="{00000000-0005-0000-0000-000097540000}"/>
    <cellStyle name="Standard 257 3 2 2 2 2 7 2 2" xfId="22547" xr:uid="{00000000-0005-0000-0000-000098540000}"/>
    <cellStyle name="Standard 257 3 2 2 2 2 7 2 2 2" xfId="49019" xr:uid="{00000000-0005-0000-0000-000099540000}"/>
    <cellStyle name="Standard 257 3 2 2 2 2 7 2 3" xfId="35783" xr:uid="{00000000-0005-0000-0000-00009A540000}"/>
    <cellStyle name="Standard 257 3 2 2 2 2 7 3" xfId="15930" xr:uid="{00000000-0005-0000-0000-00009B540000}"/>
    <cellStyle name="Standard 257 3 2 2 2 2 7 3 2" xfId="42402" xr:uid="{00000000-0005-0000-0000-00009C540000}"/>
    <cellStyle name="Standard 257 3 2 2 2 2 7 4" xfId="31373" xr:uid="{00000000-0005-0000-0000-00009D540000}"/>
    <cellStyle name="Standard 257 3 2 2 2 2 8" xfId="7106" xr:uid="{00000000-0005-0000-0000-00009E540000}"/>
    <cellStyle name="Standard 257 3 2 2 2 2 8 2" xfId="20342" xr:uid="{00000000-0005-0000-0000-00009F540000}"/>
    <cellStyle name="Standard 257 3 2 2 2 2 8 2 2" xfId="46814" xr:uid="{00000000-0005-0000-0000-0000A0540000}"/>
    <cellStyle name="Standard 257 3 2 2 2 2 8 3" xfId="33578" xr:uid="{00000000-0005-0000-0000-0000A1540000}"/>
    <cellStyle name="Standard 257 3 2 2 2 2 9" xfId="13725" xr:uid="{00000000-0005-0000-0000-0000A2540000}"/>
    <cellStyle name="Standard 257 3 2 2 2 2 9 2" xfId="40197" xr:uid="{00000000-0005-0000-0000-0000A3540000}"/>
    <cellStyle name="Standard 257 3 2 2 2 3" xfId="541" xr:uid="{00000000-0005-0000-0000-0000A4540000}"/>
    <cellStyle name="Standard 257 3 2 2 2 3 2" xfId="930" xr:uid="{00000000-0005-0000-0000-0000A5540000}"/>
    <cellStyle name="Standard 257 3 2 2 2 3 2 2" xfId="1679" xr:uid="{00000000-0005-0000-0000-0000A6540000}"/>
    <cellStyle name="Standard 257 3 2 2 2 3 2 2 2" xfId="4622" xr:uid="{00000000-0005-0000-0000-0000A7540000}"/>
    <cellStyle name="Standard 257 3 2 2 2 3 2 2 2 2" xfId="13444" xr:uid="{00000000-0005-0000-0000-0000A8540000}"/>
    <cellStyle name="Standard 257 3 2 2 2 3 2 2 2 2 2" xfId="26680" xr:uid="{00000000-0005-0000-0000-0000A9540000}"/>
    <cellStyle name="Standard 257 3 2 2 2 3 2 2 2 2 2 2" xfId="53152" xr:uid="{00000000-0005-0000-0000-0000AA540000}"/>
    <cellStyle name="Standard 257 3 2 2 2 3 2 2 2 2 3" xfId="39916" xr:uid="{00000000-0005-0000-0000-0000AB540000}"/>
    <cellStyle name="Standard 257 3 2 2 2 3 2 2 2 3" xfId="20063" xr:uid="{00000000-0005-0000-0000-0000AC540000}"/>
    <cellStyle name="Standard 257 3 2 2 2 3 2 2 2 3 2" xfId="46535" xr:uid="{00000000-0005-0000-0000-0000AD540000}"/>
    <cellStyle name="Standard 257 3 2 2 2 3 2 2 2 4" xfId="31094" xr:uid="{00000000-0005-0000-0000-0000AE540000}"/>
    <cellStyle name="Standard 257 3 2 2 2 3 2 2 3" xfId="6093" xr:uid="{00000000-0005-0000-0000-0000AF540000}"/>
    <cellStyle name="Standard 257 3 2 2 2 3 2 2 3 2" xfId="10503" xr:uid="{00000000-0005-0000-0000-0000B0540000}"/>
    <cellStyle name="Standard 257 3 2 2 2 3 2 2 3 2 2" xfId="23739" xr:uid="{00000000-0005-0000-0000-0000B1540000}"/>
    <cellStyle name="Standard 257 3 2 2 2 3 2 2 3 2 2 2" xfId="50211" xr:uid="{00000000-0005-0000-0000-0000B2540000}"/>
    <cellStyle name="Standard 257 3 2 2 2 3 2 2 3 2 3" xfId="36975" xr:uid="{00000000-0005-0000-0000-0000B3540000}"/>
    <cellStyle name="Standard 257 3 2 2 2 3 2 2 3 3" xfId="17122" xr:uid="{00000000-0005-0000-0000-0000B4540000}"/>
    <cellStyle name="Standard 257 3 2 2 2 3 2 2 3 3 2" xfId="43594" xr:uid="{00000000-0005-0000-0000-0000B5540000}"/>
    <cellStyle name="Standard 257 3 2 2 2 3 2 2 3 4" xfId="32565" xr:uid="{00000000-0005-0000-0000-0000B6540000}"/>
    <cellStyle name="Standard 257 3 2 2 2 3 2 2 4" xfId="9032" xr:uid="{00000000-0005-0000-0000-0000B7540000}"/>
    <cellStyle name="Standard 257 3 2 2 2 3 2 2 4 2" xfId="22268" xr:uid="{00000000-0005-0000-0000-0000B8540000}"/>
    <cellStyle name="Standard 257 3 2 2 2 3 2 2 4 2 2" xfId="48740" xr:uid="{00000000-0005-0000-0000-0000B9540000}"/>
    <cellStyle name="Standard 257 3 2 2 2 3 2 2 4 3" xfId="35504" xr:uid="{00000000-0005-0000-0000-0000BA540000}"/>
    <cellStyle name="Standard 257 3 2 2 2 3 2 2 5" xfId="15651" xr:uid="{00000000-0005-0000-0000-0000BB540000}"/>
    <cellStyle name="Standard 257 3 2 2 2 3 2 2 5 2" xfId="42123" xr:uid="{00000000-0005-0000-0000-0000BC540000}"/>
    <cellStyle name="Standard 257 3 2 2 2 3 2 2 6" xfId="28153" xr:uid="{00000000-0005-0000-0000-0000BD540000}"/>
    <cellStyle name="Standard 257 3 2 2 2 3 2 3" xfId="2415" xr:uid="{00000000-0005-0000-0000-0000BE540000}"/>
    <cellStyle name="Standard 257 3 2 2 2 3 2 3 2" xfId="3886" xr:uid="{00000000-0005-0000-0000-0000BF540000}"/>
    <cellStyle name="Standard 257 3 2 2 2 3 2 3 2 2" xfId="12708" xr:uid="{00000000-0005-0000-0000-0000C0540000}"/>
    <cellStyle name="Standard 257 3 2 2 2 3 2 3 2 2 2" xfId="25944" xr:uid="{00000000-0005-0000-0000-0000C1540000}"/>
    <cellStyle name="Standard 257 3 2 2 2 3 2 3 2 2 2 2" xfId="52416" xr:uid="{00000000-0005-0000-0000-0000C2540000}"/>
    <cellStyle name="Standard 257 3 2 2 2 3 2 3 2 2 3" xfId="39180" xr:uid="{00000000-0005-0000-0000-0000C3540000}"/>
    <cellStyle name="Standard 257 3 2 2 2 3 2 3 2 3" xfId="19327" xr:uid="{00000000-0005-0000-0000-0000C4540000}"/>
    <cellStyle name="Standard 257 3 2 2 2 3 2 3 2 3 2" xfId="45799" xr:uid="{00000000-0005-0000-0000-0000C5540000}"/>
    <cellStyle name="Standard 257 3 2 2 2 3 2 3 2 4" xfId="30358" xr:uid="{00000000-0005-0000-0000-0000C6540000}"/>
    <cellStyle name="Standard 257 3 2 2 2 3 2 3 3" xfId="6828" xr:uid="{00000000-0005-0000-0000-0000C7540000}"/>
    <cellStyle name="Standard 257 3 2 2 2 3 2 3 3 2" xfId="11238" xr:uid="{00000000-0005-0000-0000-0000C8540000}"/>
    <cellStyle name="Standard 257 3 2 2 2 3 2 3 3 2 2" xfId="24474" xr:uid="{00000000-0005-0000-0000-0000C9540000}"/>
    <cellStyle name="Standard 257 3 2 2 2 3 2 3 3 2 2 2" xfId="50946" xr:uid="{00000000-0005-0000-0000-0000CA540000}"/>
    <cellStyle name="Standard 257 3 2 2 2 3 2 3 3 2 3" xfId="37710" xr:uid="{00000000-0005-0000-0000-0000CB540000}"/>
    <cellStyle name="Standard 257 3 2 2 2 3 2 3 3 3" xfId="17857" xr:uid="{00000000-0005-0000-0000-0000CC540000}"/>
    <cellStyle name="Standard 257 3 2 2 2 3 2 3 3 3 2" xfId="44329" xr:uid="{00000000-0005-0000-0000-0000CD540000}"/>
    <cellStyle name="Standard 257 3 2 2 2 3 2 3 3 4" xfId="33300" xr:uid="{00000000-0005-0000-0000-0000CE540000}"/>
    <cellStyle name="Standard 257 3 2 2 2 3 2 3 4" xfId="8296" xr:uid="{00000000-0005-0000-0000-0000CF540000}"/>
    <cellStyle name="Standard 257 3 2 2 2 3 2 3 4 2" xfId="21532" xr:uid="{00000000-0005-0000-0000-0000D0540000}"/>
    <cellStyle name="Standard 257 3 2 2 2 3 2 3 4 2 2" xfId="48004" xr:uid="{00000000-0005-0000-0000-0000D1540000}"/>
    <cellStyle name="Standard 257 3 2 2 2 3 2 3 4 3" xfId="34768" xr:uid="{00000000-0005-0000-0000-0000D2540000}"/>
    <cellStyle name="Standard 257 3 2 2 2 3 2 3 5" xfId="14915" xr:uid="{00000000-0005-0000-0000-0000D3540000}"/>
    <cellStyle name="Standard 257 3 2 2 2 3 2 3 5 2" xfId="41387" xr:uid="{00000000-0005-0000-0000-0000D4540000}"/>
    <cellStyle name="Standard 257 3 2 2 2 3 2 3 6" xfId="28888" xr:uid="{00000000-0005-0000-0000-0000D5540000}"/>
    <cellStyle name="Standard 257 3 2 2 2 3 2 4" xfId="3152" xr:uid="{00000000-0005-0000-0000-0000D6540000}"/>
    <cellStyle name="Standard 257 3 2 2 2 3 2 4 2" xfId="11974" xr:uid="{00000000-0005-0000-0000-0000D7540000}"/>
    <cellStyle name="Standard 257 3 2 2 2 3 2 4 2 2" xfId="25210" xr:uid="{00000000-0005-0000-0000-0000D8540000}"/>
    <cellStyle name="Standard 257 3 2 2 2 3 2 4 2 2 2" xfId="51682" xr:uid="{00000000-0005-0000-0000-0000D9540000}"/>
    <cellStyle name="Standard 257 3 2 2 2 3 2 4 2 3" xfId="38446" xr:uid="{00000000-0005-0000-0000-0000DA540000}"/>
    <cellStyle name="Standard 257 3 2 2 2 3 2 4 3" xfId="18593" xr:uid="{00000000-0005-0000-0000-0000DB540000}"/>
    <cellStyle name="Standard 257 3 2 2 2 3 2 4 3 2" xfId="45065" xr:uid="{00000000-0005-0000-0000-0000DC540000}"/>
    <cellStyle name="Standard 257 3 2 2 2 3 2 4 4" xfId="29624" xr:uid="{00000000-0005-0000-0000-0000DD540000}"/>
    <cellStyle name="Standard 257 3 2 2 2 3 2 5" xfId="5357" xr:uid="{00000000-0005-0000-0000-0000DE540000}"/>
    <cellStyle name="Standard 257 3 2 2 2 3 2 5 2" xfId="9767" xr:uid="{00000000-0005-0000-0000-0000DF540000}"/>
    <cellStyle name="Standard 257 3 2 2 2 3 2 5 2 2" xfId="23003" xr:uid="{00000000-0005-0000-0000-0000E0540000}"/>
    <cellStyle name="Standard 257 3 2 2 2 3 2 5 2 2 2" xfId="49475" xr:uid="{00000000-0005-0000-0000-0000E1540000}"/>
    <cellStyle name="Standard 257 3 2 2 2 3 2 5 2 3" xfId="36239" xr:uid="{00000000-0005-0000-0000-0000E2540000}"/>
    <cellStyle name="Standard 257 3 2 2 2 3 2 5 3" xfId="16386" xr:uid="{00000000-0005-0000-0000-0000E3540000}"/>
    <cellStyle name="Standard 257 3 2 2 2 3 2 5 3 2" xfId="42858" xr:uid="{00000000-0005-0000-0000-0000E4540000}"/>
    <cellStyle name="Standard 257 3 2 2 2 3 2 5 4" xfId="31829" xr:uid="{00000000-0005-0000-0000-0000E5540000}"/>
    <cellStyle name="Standard 257 3 2 2 2 3 2 6" xfId="7562" xr:uid="{00000000-0005-0000-0000-0000E6540000}"/>
    <cellStyle name="Standard 257 3 2 2 2 3 2 6 2" xfId="20798" xr:uid="{00000000-0005-0000-0000-0000E7540000}"/>
    <cellStyle name="Standard 257 3 2 2 2 3 2 6 2 2" xfId="47270" xr:uid="{00000000-0005-0000-0000-0000E8540000}"/>
    <cellStyle name="Standard 257 3 2 2 2 3 2 6 3" xfId="34034" xr:uid="{00000000-0005-0000-0000-0000E9540000}"/>
    <cellStyle name="Standard 257 3 2 2 2 3 2 7" xfId="14181" xr:uid="{00000000-0005-0000-0000-0000EA540000}"/>
    <cellStyle name="Standard 257 3 2 2 2 3 2 7 2" xfId="40653" xr:uid="{00000000-0005-0000-0000-0000EB540000}"/>
    <cellStyle name="Standard 257 3 2 2 2 3 2 8" xfId="27417" xr:uid="{00000000-0005-0000-0000-0000EC540000}"/>
    <cellStyle name="Standard 257 3 2 2 2 3 3" xfId="1313" xr:uid="{00000000-0005-0000-0000-0000ED540000}"/>
    <cellStyle name="Standard 257 3 2 2 2 3 3 2" xfId="4256" xr:uid="{00000000-0005-0000-0000-0000EE540000}"/>
    <cellStyle name="Standard 257 3 2 2 2 3 3 2 2" xfId="13078" xr:uid="{00000000-0005-0000-0000-0000EF540000}"/>
    <cellStyle name="Standard 257 3 2 2 2 3 3 2 2 2" xfId="26314" xr:uid="{00000000-0005-0000-0000-0000F0540000}"/>
    <cellStyle name="Standard 257 3 2 2 2 3 3 2 2 2 2" xfId="52786" xr:uid="{00000000-0005-0000-0000-0000F1540000}"/>
    <cellStyle name="Standard 257 3 2 2 2 3 3 2 2 3" xfId="39550" xr:uid="{00000000-0005-0000-0000-0000F2540000}"/>
    <cellStyle name="Standard 257 3 2 2 2 3 3 2 3" xfId="19697" xr:uid="{00000000-0005-0000-0000-0000F3540000}"/>
    <cellStyle name="Standard 257 3 2 2 2 3 3 2 3 2" xfId="46169" xr:uid="{00000000-0005-0000-0000-0000F4540000}"/>
    <cellStyle name="Standard 257 3 2 2 2 3 3 2 4" xfId="30728" xr:uid="{00000000-0005-0000-0000-0000F5540000}"/>
    <cellStyle name="Standard 257 3 2 2 2 3 3 3" xfId="5727" xr:uid="{00000000-0005-0000-0000-0000F6540000}"/>
    <cellStyle name="Standard 257 3 2 2 2 3 3 3 2" xfId="10137" xr:uid="{00000000-0005-0000-0000-0000F7540000}"/>
    <cellStyle name="Standard 257 3 2 2 2 3 3 3 2 2" xfId="23373" xr:uid="{00000000-0005-0000-0000-0000F8540000}"/>
    <cellStyle name="Standard 257 3 2 2 2 3 3 3 2 2 2" xfId="49845" xr:uid="{00000000-0005-0000-0000-0000F9540000}"/>
    <cellStyle name="Standard 257 3 2 2 2 3 3 3 2 3" xfId="36609" xr:uid="{00000000-0005-0000-0000-0000FA540000}"/>
    <cellStyle name="Standard 257 3 2 2 2 3 3 3 3" xfId="16756" xr:uid="{00000000-0005-0000-0000-0000FB540000}"/>
    <cellStyle name="Standard 257 3 2 2 2 3 3 3 3 2" xfId="43228" xr:uid="{00000000-0005-0000-0000-0000FC540000}"/>
    <cellStyle name="Standard 257 3 2 2 2 3 3 3 4" xfId="32199" xr:uid="{00000000-0005-0000-0000-0000FD540000}"/>
    <cellStyle name="Standard 257 3 2 2 2 3 3 4" xfId="8666" xr:uid="{00000000-0005-0000-0000-0000FE540000}"/>
    <cellStyle name="Standard 257 3 2 2 2 3 3 4 2" xfId="21902" xr:uid="{00000000-0005-0000-0000-0000FF540000}"/>
    <cellStyle name="Standard 257 3 2 2 2 3 3 4 2 2" xfId="48374" xr:uid="{00000000-0005-0000-0000-000000550000}"/>
    <cellStyle name="Standard 257 3 2 2 2 3 3 4 3" xfId="35138" xr:uid="{00000000-0005-0000-0000-000001550000}"/>
    <cellStyle name="Standard 257 3 2 2 2 3 3 5" xfId="15285" xr:uid="{00000000-0005-0000-0000-000002550000}"/>
    <cellStyle name="Standard 257 3 2 2 2 3 3 5 2" xfId="41757" xr:uid="{00000000-0005-0000-0000-000003550000}"/>
    <cellStyle name="Standard 257 3 2 2 2 3 3 6" xfId="27787" xr:uid="{00000000-0005-0000-0000-000004550000}"/>
    <cellStyle name="Standard 257 3 2 2 2 3 4" xfId="2049" xr:uid="{00000000-0005-0000-0000-000005550000}"/>
    <cellStyle name="Standard 257 3 2 2 2 3 4 2" xfId="3520" xr:uid="{00000000-0005-0000-0000-000006550000}"/>
    <cellStyle name="Standard 257 3 2 2 2 3 4 2 2" xfId="12342" xr:uid="{00000000-0005-0000-0000-000007550000}"/>
    <cellStyle name="Standard 257 3 2 2 2 3 4 2 2 2" xfId="25578" xr:uid="{00000000-0005-0000-0000-000008550000}"/>
    <cellStyle name="Standard 257 3 2 2 2 3 4 2 2 2 2" xfId="52050" xr:uid="{00000000-0005-0000-0000-000009550000}"/>
    <cellStyle name="Standard 257 3 2 2 2 3 4 2 2 3" xfId="38814" xr:uid="{00000000-0005-0000-0000-00000A550000}"/>
    <cellStyle name="Standard 257 3 2 2 2 3 4 2 3" xfId="18961" xr:uid="{00000000-0005-0000-0000-00000B550000}"/>
    <cellStyle name="Standard 257 3 2 2 2 3 4 2 3 2" xfId="45433" xr:uid="{00000000-0005-0000-0000-00000C550000}"/>
    <cellStyle name="Standard 257 3 2 2 2 3 4 2 4" xfId="29992" xr:uid="{00000000-0005-0000-0000-00000D550000}"/>
    <cellStyle name="Standard 257 3 2 2 2 3 4 3" xfId="6462" xr:uid="{00000000-0005-0000-0000-00000E550000}"/>
    <cellStyle name="Standard 257 3 2 2 2 3 4 3 2" xfId="10872" xr:uid="{00000000-0005-0000-0000-00000F550000}"/>
    <cellStyle name="Standard 257 3 2 2 2 3 4 3 2 2" xfId="24108" xr:uid="{00000000-0005-0000-0000-000010550000}"/>
    <cellStyle name="Standard 257 3 2 2 2 3 4 3 2 2 2" xfId="50580" xr:uid="{00000000-0005-0000-0000-000011550000}"/>
    <cellStyle name="Standard 257 3 2 2 2 3 4 3 2 3" xfId="37344" xr:uid="{00000000-0005-0000-0000-000012550000}"/>
    <cellStyle name="Standard 257 3 2 2 2 3 4 3 3" xfId="17491" xr:uid="{00000000-0005-0000-0000-000013550000}"/>
    <cellStyle name="Standard 257 3 2 2 2 3 4 3 3 2" xfId="43963" xr:uid="{00000000-0005-0000-0000-000014550000}"/>
    <cellStyle name="Standard 257 3 2 2 2 3 4 3 4" xfId="32934" xr:uid="{00000000-0005-0000-0000-000015550000}"/>
    <cellStyle name="Standard 257 3 2 2 2 3 4 4" xfId="7930" xr:uid="{00000000-0005-0000-0000-000016550000}"/>
    <cellStyle name="Standard 257 3 2 2 2 3 4 4 2" xfId="21166" xr:uid="{00000000-0005-0000-0000-000017550000}"/>
    <cellStyle name="Standard 257 3 2 2 2 3 4 4 2 2" xfId="47638" xr:uid="{00000000-0005-0000-0000-000018550000}"/>
    <cellStyle name="Standard 257 3 2 2 2 3 4 4 3" xfId="34402" xr:uid="{00000000-0005-0000-0000-000019550000}"/>
    <cellStyle name="Standard 257 3 2 2 2 3 4 5" xfId="14549" xr:uid="{00000000-0005-0000-0000-00001A550000}"/>
    <cellStyle name="Standard 257 3 2 2 2 3 4 5 2" xfId="41021" xr:uid="{00000000-0005-0000-0000-00001B550000}"/>
    <cellStyle name="Standard 257 3 2 2 2 3 4 6" xfId="28522" xr:uid="{00000000-0005-0000-0000-00001C550000}"/>
    <cellStyle name="Standard 257 3 2 2 2 3 5" xfId="2786" xr:uid="{00000000-0005-0000-0000-00001D550000}"/>
    <cellStyle name="Standard 257 3 2 2 2 3 5 2" xfId="11608" xr:uid="{00000000-0005-0000-0000-00001E550000}"/>
    <cellStyle name="Standard 257 3 2 2 2 3 5 2 2" xfId="24844" xr:uid="{00000000-0005-0000-0000-00001F550000}"/>
    <cellStyle name="Standard 257 3 2 2 2 3 5 2 2 2" xfId="51316" xr:uid="{00000000-0005-0000-0000-000020550000}"/>
    <cellStyle name="Standard 257 3 2 2 2 3 5 2 3" xfId="38080" xr:uid="{00000000-0005-0000-0000-000021550000}"/>
    <cellStyle name="Standard 257 3 2 2 2 3 5 3" xfId="18227" xr:uid="{00000000-0005-0000-0000-000022550000}"/>
    <cellStyle name="Standard 257 3 2 2 2 3 5 3 2" xfId="44699" xr:uid="{00000000-0005-0000-0000-000023550000}"/>
    <cellStyle name="Standard 257 3 2 2 2 3 5 4" xfId="29258" xr:uid="{00000000-0005-0000-0000-000024550000}"/>
    <cellStyle name="Standard 257 3 2 2 2 3 6" xfId="4991" xr:uid="{00000000-0005-0000-0000-000025550000}"/>
    <cellStyle name="Standard 257 3 2 2 2 3 6 2" xfId="9401" xr:uid="{00000000-0005-0000-0000-000026550000}"/>
    <cellStyle name="Standard 257 3 2 2 2 3 6 2 2" xfId="22637" xr:uid="{00000000-0005-0000-0000-000027550000}"/>
    <cellStyle name="Standard 257 3 2 2 2 3 6 2 2 2" xfId="49109" xr:uid="{00000000-0005-0000-0000-000028550000}"/>
    <cellStyle name="Standard 257 3 2 2 2 3 6 2 3" xfId="35873" xr:uid="{00000000-0005-0000-0000-000029550000}"/>
    <cellStyle name="Standard 257 3 2 2 2 3 6 3" xfId="16020" xr:uid="{00000000-0005-0000-0000-00002A550000}"/>
    <cellStyle name="Standard 257 3 2 2 2 3 6 3 2" xfId="42492" xr:uid="{00000000-0005-0000-0000-00002B550000}"/>
    <cellStyle name="Standard 257 3 2 2 2 3 6 4" xfId="31463" xr:uid="{00000000-0005-0000-0000-00002C550000}"/>
    <cellStyle name="Standard 257 3 2 2 2 3 7" xfId="7196" xr:uid="{00000000-0005-0000-0000-00002D550000}"/>
    <cellStyle name="Standard 257 3 2 2 2 3 7 2" xfId="20432" xr:uid="{00000000-0005-0000-0000-00002E550000}"/>
    <cellStyle name="Standard 257 3 2 2 2 3 7 2 2" xfId="46904" xr:uid="{00000000-0005-0000-0000-00002F550000}"/>
    <cellStyle name="Standard 257 3 2 2 2 3 7 3" xfId="33668" xr:uid="{00000000-0005-0000-0000-000030550000}"/>
    <cellStyle name="Standard 257 3 2 2 2 3 8" xfId="13815" xr:uid="{00000000-0005-0000-0000-000031550000}"/>
    <cellStyle name="Standard 257 3 2 2 2 3 8 2" xfId="40287" xr:uid="{00000000-0005-0000-0000-000032550000}"/>
    <cellStyle name="Standard 257 3 2 2 2 3 9" xfId="27051" xr:uid="{00000000-0005-0000-0000-000033550000}"/>
    <cellStyle name="Standard 257 3 2 2 2 4" xfId="758" xr:uid="{00000000-0005-0000-0000-000034550000}"/>
    <cellStyle name="Standard 257 3 2 2 2 4 2" xfId="1508" xr:uid="{00000000-0005-0000-0000-000035550000}"/>
    <cellStyle name="Standard 257 3 2 2 2 4 2 2" xfId="4451" xr:uid="{00000000-0005-0000-0000-000036550000}"/>
    <cellStyle name="Standard 257 3 2 2 2 4 2 2 2" xfId="13273" xr:uid="{00000000-0005-0000-0000-000037550000}"/>
    <cellStyle name="Standard 257 3 2 2 2 4 2 2 2 2" xfId="26509" xr:uid="{00000000-0005-0000-0000-000038550000}"/>
    <cellStyle name="Standard 257 3 2 2 2 4 2 2 2 2 2" xfId="52981" xr:uid="{00000000-0005-0000-0000-000039550000}"/>
    <cellStyle name="Standard 257 3 2 2 2 4 2 2 2 3" xfId="39745" xr:uid="{00000000-0005-0000-0000-00003A550000}"/>
    <cellStyle name="Standard 257 3 2 2 2 4 2 2 3" xfId="19892" xr:uid="{00000000-0005-0000-0000-00003B550000}"/>
    <cellStyle name="Standard 257 3 2 2 2 4 2 2 3 2" xfId="46364" xr:uid="{00000000-0005-0000-0000-00003C550000}"/>
    <cellStyle name="Standard 257 3 2 2 2 4 2 2 4" xfId="30923" xr:uid="{00000000-0005-0000-0000-00003D550000}"/>
    <cellStyle name="Standard 257 3 2 2 2 4 2 3" xfId="5922" xr:uid="{00000000-0005-0000-0000-00003E550000}"/>
    <cellStyle name="Standard 257 3 2 2 2 4 2 3 2" xfId="10332" xr:uid="{00000000-0005-0000-0000-00003F550000}"/>
    <cellStyle name="Standard 257 3 2 2 2 4 2 3 2 2" xfId="23568" xr:uid="{00000000-0005-0000-0000-000040550000}"/>
    <cellStyle name="Standard 257 3 2 2 2 4 2 3 2 2 2" xfId="50040" xr:uid="{00000000-0005-0000-0000-000041550000}"/>
    <cellStyle name="Standard 257 3 2 2 2 4 2 3 2 3" xfId="36804" xr:uid="{00000000-0005-0000-0000-000042550000}"/>
    <cellStyle name="Standard 257 3 2 2 2 4 2 3 3" xfId="16951" xr:uid="{00000000-0005-0000-0000-000043550000}"/>
    <cellStyle name="Standard 257 3 2 2 2 4 2 3 3 2" xfId="43423" xr:uid="{00000000-0005-0000-0000-000044550000}"/>
    <cellStyle name="Standard 257 3 2 2 2 4 2 3 4" xfId="32394" xr:uid="{00000000-0005-0000-0000-000045550000}"/>
    <cellStyle name="Standard 257 3 2 2 2 4 2 4" xfId="8861" xr:uid="{00000000-0005-0000-0000-000046550000}"/>
    <cellStyle name="Standard 257 3 2 2 2 4 2 4 2" xfId="22097" xr:uid="{00000000-0005-0000-0000-000047550000}"/>
    <cellStyle name="Standard 257 3 2 2 2 4 2 4 2 2" xfId="48569" xr:uid="{00000000-0005-0000-0000-000048550000}"/>
    <cellStyle name="Standard 257 3 2 2 2 4 2 4 3" xfId="35333" xr:uid="{00000000-0005-0000-0000-000049550000}"/>
    <cellStyle name="Standard 257 3 2 2 2 4 2 5" xfId="15480" xr:uid="{00000000-0005-0000-0000-00004A550000}"/>
    <cellStyle name="Standard 257 3 2 2 2 4 2 5 2" xfId="41952" xr:uid="{00000000-0005-0000-0000-00004B550000}"/>
    <cellStyle name="Standard 257 3 2 2 2 4 2 6" xfId="27982" xr:uid="{00000000-0005-0000-0000-00004C550000}"/>
    <cellStyle name="Standard 257 3 2 2 2 4 3" xfId="2244" xr:uid="{00000000-0005-0000-0000-00004D550000}"/>
    <cellStyle name="Standard 257 3 2 2 2 4 3 2" xfId="3715" xr:uid="{00000000-0005-0000-0000-00004E550000}"/>
    <cellStyle name="Standard 257 3 2 2 2 4 3 2 2" xfId="12537" xr:uid="{00000000-0005-0000-0000-00004F550000}"/>
    <cellStyle name="Standard 257 3 2 2 2 4 3 2 2 2" xfId="25773" xr:uid="{00000000-0005-0000-0000-000050550000}"/>
    <cellStyle name="Standard 257 3 2 2 2 4 3 2 2 2 2" xfId="52245" xr:uid="{00000000-0005-0000-0000-000051550000}"/>
    <cellStyle name="Standard 257 3 2 2 2 4 3 2 2 3" xfId="39009" xr:uid="{00000000-0005-0000-0000-000052550000}"/>
    <cellStyle name="Standard 257 3 2 2 2 4 3 2 3" xfId="19156" xr:uid="{00000000-0005-0000-0000-000053550000}"/>
    <cellStyle name="Standard 257 3 2 2 2 4 3 2 3 2" xfId="45628" xr:uid="{00000000-0005-0000-0000-000054550000}"/>
    <cellStyle name="Standard 257 3 2 2 2 4 3 2 4" xfId="30187" xr:uid="{00000000-0005-0000-0000-000055550000}"/>
    <cellStyle name="Standard 257 3 2 2 2 4 3 3" xfId="6657" xr:uid="{00000000-0005-0000-0000-000056550000}"/>
    <cellStyle name="Standard 257 3 2 2 2 4 3 3 2" xfId="11067" xr:uid="{00000000-0005-0000-0000-000057550000}"/>
    <cellStyle name="Standard 257 3 2 2 2 4 3 3 2 2" xfId="24303" xr:uid="{00000000-0005-0000-0000-000058550000}"/>
    <cellStyle name="Standard 257 3 2 2 2 4 3 3 2 2 2" xfId="50775" xr:uid="{00000000-0005-0000-0000-000059550000}"/>
    <cellStyle name="Standard 257 3 2 2 2 4 3 3 2 3" xfId="37539" xr:uid="{00000000-0005-0000-0000-00005A550000}"/>
    <cellStyle name="Standard 257 3 2 2 2 4 3 3 3" xfId="17686" xr:uid="{00000000-0005-0000-0000-00005B550000}"/>
    <cellStyle name="Standard 257 3 2 2 2 4 3 3 3 2" xfId="44158" xr:uid="{00000000-0005-0000-0000-00005C550000}"/>
    <cellStyle name="Standard 257 3 2 2 2 4 3 3 4" xfId="33129" xr:uid="{00000000-0005-0000-0000-00005D550000}"/>
    <cellStyle name="Standard 257 3 2 2 2 4 3 4" xfId="8125" xr:uid="{00000000-0005-0000-0000-00005E550000}"/>
    <cellStyle name="Standard 257 3 2 2 2 4 3 4 2" xfId="21361" xr:uid="{00000000-0005-0000-0000-00005F550000}"/>
    <cellStyle name="Standard 257 3 2 2 2 4 3 4 2 2" xfId="47833" xr:uid="{00000000-0005-0000-0000-000060550000}"/>
    <cellStyle name="Standard 257 3 2 2 2 4 3 4 3" xfId="34597" xr:uid="{00000000-0005-0000-0000-000061550000}"/>
    <cellStyle name="Standard 257 3 2 2 2 4 3 5" xfId="14744" xr:uid="{00000000-0005-0000-0000-000062550000}"/>
    <cellStyle name="Standard 257 3 2 2 2 4 3 5 2" xfId="41216" xr:uid="{00000000-0005-0000-0000-000063550000}"/>
    <cellStyle name="Standard 257 3 2 2 2 4 3 6" xfId="28717" xr:uid="{00000000-0005-0000-0000-000064550000}"/>
    <cellStyle name="Standard 257 3 2 2 2 4 4" xfId="2981" xr:uid="{00000000-0005-0000-0000-000065550000}"/>
    <cellStyle name="Standard 257 3 2 2 2 4 4 2" xfId="11803" xr:uid="{00000000-0005-0000-0000-000066550000}"/>
    <cellStyle name="Standard 257 3 2 2 2 4 4 2 2" xfId="25039" xr:uid="{00000000-0005-0000-0000-000067550000}"/>
    <cellStyle name="Standard 257 3 2 2 2 4 4 2 2 2" xfId="51511" xr:uid="{00000000-0005-0000-0000-000068550000}"/>
    <cellStyle name="Standard 257 3 2 2 2 4 4 2 3" xfId="38275" xr:uid="{00000000-0005-0000-0000-000069550000}"/>
    <cellStyle name="Standard 257 3 2 2 2 4 4 3" xfId="18422" xr:uid="{00000000-0005-0000-0000-00006A550000}"/>
    <cellStyle name="Standard 257 3 2 2 2 4 4 3 2" xfId="44894" xr:uid="{00000000-0005-0000-0000-00006B550000}"/>
    <cellStyle name="Standard 257 3 2 2 2 4 4 4" xfId="29453" xr:uid="{00000000-0005-0000-0000-00006C550000}"/>
    <cellStyle name="Standard 257 3 2 2 2 4 5" xfId="5186" xr:uid="{00000000-0005-0000-0000-00006D550000}"/>
    <cellStyle name="Standard 257 3 2 2 2 4 5 2" xfId="9596" xr:uid="{00000000-0005-0000-0000-00006E550000}"/>
    <cellStyle name="Standard 257 3 2 2 2 4 5 2 2" xfId="22832" xr:uid="{00000000-0005-0000-0000-00006F550000}"/>
    <cellStyle name="Standard 257 3 2 2 2 4 5 2 2 2" xfId="49304" xr:uid="{00000000-0005-0000-0000-000070550000}"/>
    <cellStyle name="Standard 257 3 2 2 2 4 5 2 3" xfId="36068" xr:uid="{00000000-0005-0000-0000-000071550000}"/>
    <cellStyle name="Standard 257 3 2 2 2 4 5 3" xfId="16215" xr:uid="{00000000-0005-0000-0000-000072550000}"/>
    <cellStyle name="Standard 257 3 2 2 2 4 5 3 2" xfId="42687" xr:uid="{00000000-0005-0000-0000-000073550000}"/>
    <cellStyle name="Standard 257 3 2 2 2 4 5 4" xfId="31658" xr:uid="{00000000-0005-0000-0000-000074550000}"/>
    <cellStyle name="Standard 257 3 2 2 2 4 6" xfId="7391" xr:uid="{00000000-0005-0000-0000-000075550000}"/>
    <cellStyle name="Standard 257 3 2 2 2 4 6 2" xfId="20627" xr:uid="{00000000-0005-0000-0000-000076550000}"/>
    <cellStyle name="Standard 257 3 2 2 2 4 6 2 2" xfId="47099" xr:uid="{00000000-0005-0000-0000-000077550000}"/>
    <cellStyle name="Standard 257 3 2 2 2 4 6 3" xfId="33863" xr:uid="{00000000-0005-0000-0000-000078550000}"/>
    <cellStyle name="Standard 257 3 2 2 2 4 7" xfId="14010" xr:uid="{00000000-0005-0000-0000-000079550000}"/>
    <cellStyle name="Standard 257 3 2 2 2 4 7 2" xfId="40482" xr:uid="{00000000-0005-0000-0000-00007A550000}"/>
    <cellStyle name="Standard 257 3 2 2 2 4 8" xfId="27246" xr:uid="{00000000-0005-0000-0000-00007B550000}"/>
    <cellStyle name="Standard 257 3 2 2 2 5" xfId="1142" xr:uid="{00000000-0005-0000-0000-00007C550000}"/>
    <cellStyle name="Standard 257 3 2 2 2 5 2" xfId="4085" xr:uid="{00000000-0005-0000-0000-00007D550000}"/>
    <cellStyle name="Standard 257 3 2 2 2 5 2 2" xfId="12907" xr:uid="{00000000-0005-0000-0000-00007E550000}"/>
    <cellStyle name="Standard 257 3 2 2 2 5 2 2 2" xfId="26143" xr:uid="{00000000-0005-0000-0000-00007F550000}"/>
    <cellStyle name="Standard 257 3 2 2 2 5 2 2 2 2" xfId="52615" xr:uid="{00000000-0005-0000-0000-000080550000}"/>
    <cellStyle name="Standard 257 3 2 2 2 5 2 2 3" xfId="39379" xr:uid="{00000000-0005-0000-0000-000081550000}"/>
    <cellStyle name="Standard 257 3 2 2 2 5 2 3" xfId="19526" xr:uid="{00000000-0005-0000-0000-000082550000}"/>
    <cellStyle name="Standard 257 3 2 2 2 5 2 3 2" xfId="45998" xr:uid="{00000000-0005-0000-0000-000083550000}"/>
    <cellStyle name="Standard 257 3 2 2 2 5 2 4" xfId="30557" xr:uid="{00000000-0005-0000-0000-000084550000}"/>
    <cellStyle name="Standard 257 3 2 2 2 5 3" xfId="5556" xr:uid="{00000000-0005-0000-0000-000085550000}"/>
    <cellStyle name="Standard 257 3 2 2 2 5 3 2" xfId="9966" xr:uid="{00000000-0005-0000-0000-000086550000}"/>
    <cellStyle name="Standard 257 3 2 2 2 5 3 2 2" xfId="23202" xr:uid="{00000000-0005-0000-0000-000087550000}"/>
    <cellStyle name="Standard 257 3 2 2 2 5 3 2 2 2" xfId="49674" xr:uid="{00000000-0005-0000-0000-000088550000}"/>
    <cellStyle name="Standard 257 3 2 2 2 5 3 2 3" xfId="36438" xr:uid="{00000000-0005-0000-0000-000089550000}"/>
    <cellStyle name="Standard 257 3 2 2 2 5 3 3" xfId="16585" xr:uid="{00000000-0005-0000-0000-00008A550000}"/>
    <cellStyle name="Standard 257 3 2 2 2 5 3 3 2" xfId="43057" xr:uid="{00000000-0005-0000-0000-00008B550000}"/>
    <cellStyle name="Standard 257 3 2 2 2 5 3 4" xfId="32028" xr:uid="{00000000-0005-0000-0000-00008C550000}"/>
    <cellStyle name="Standard 257 3 2 2 2 5 4" xfId="8495" xr:uid="{00000000-0005-0000-0000-00008D550000}"/>
    <cellStyle name="Standard 257 3 2 2 2 5 4 2" xfId="21731" xr:uid="{00000000-0005-0000-0000-00008E550000}"/>
    <cellStyle name="Standard 257 3 2 2 2 5 4 2 2" xfId="48203" xr:uid="{00000000-0005-0000-0000-00008F550000}"/>
    <cellStyle name="Standard 257 3 2 2 2 5 4 3" xfId="34967" xr:uid="{00000000-0005-0000-0000-000090550000}"/>
    <cellStyle name="Standard 257 3 2 2 2 5 5" xfId="15114" xr:uid="{00000000-0005-0000-0000-000091550000}"/>
    <cellStyle name="Standard 257 3 2 2 2 5 5 2" xfId="41586" xr:uid="{00000000-0005-0000-0000-000092550000}"/>
    <cellStyle name="Standard 257 3 2 2 2 5 6" xfId="27616" xr:uid="{00000000-0005-0000-0000-000093550000}"/>
    <cellStyle name="Standard 257 3 2 2 2 6" xfId="1878" xr:uid="{00000000-0005-0000-0000-000094550000}"/>
    <cellStyle name="Standard 257 3 2 2 2 6 2" xfId="3349" xr:uid="{00000000-0005-0000-0000-000095550000}"/>
    <cellStyle name="Standard 257 3 2 2 2 6 2 2" xfId="12171" xr:uid="{00000000-0005-0000-0000-000096550000}"/>
    <cellStyle name="Standard 257 3 2 2 2 6 2 2 2" xfId="25407" xr:uid="{00000000-0005-0000-0000-000097550000}"/>
    <cellStyle name="Standard 257 3 2 2 2 6 2 2 2 2" xfId="51879" xr:uid="{00000000-0005-0000-0000-000098550000}"/>
    <cellStyle name="Standard 257 3 2 2 2 6 2 2 3" xfId="38643" xr:uid="{00000000-0005-0000-0000-000099550000}"/>
    <cellStyle name="Standard 257 3 2 2 2 6 2 3" xfId="18790" xr:uid="{00000000-0005-0000-0000-00009A550000}"/>
    <cellStyle name="Standard 257 3 2 2 2 6 2 3 2" xfId="45262" xr:uid="{00000000-0005-0000-0000-00009B550000}"/>
    <cellStyle name="Standard 257 3 2 2 2 6 2 4" xfId="29821" xr:uid="{00000000-0005-0000-0000-00009C550000}"/>
    <cellStyle name="Standard 257 3 2 2 2 6 3" xfId="6291" xr:uid="{00000000-0005-0000-0000-00009D550000}"/>
    <cellStyle name="Standard 257 3 2 2 2 6 3 2" xfId="10701" xr:uid="{00000000-0005-0000-0000-00009E550000}"/>
    <cellStyle name="Standard 257 3 2 2 2 6 3 2 2" xfId="23937" xr:uid="{00000000-0005-0000-0000-00009F550000}"/>
    <cellStyle name="Standard 257 3 2 2 2 6 3 2 2 2" xfId="50409" xr:uid="{00000000-0005-0000-0000-0000A0550000}"/>
    <cellStyle name="Standard 257 3 2 2 2 6 3 2 3" xfId="37173" xr:uid="{00000000-0005-0000-0000-0000A1550000}"/>
    <cellStyle name="Standard 257 3 2 2 2 6 3 3" xfId="17320" xr:uid="{00000000-0005-0000-0000-0000A2550000}"/>
    <cellStyle name="Standard 257 3 2 2 2 6 3 3 2" xfId="43792" xr:uid="{00000000-0005-0000-0000-0000A3550000}"/>
    <cellStyle name="Standard 257 3 2 2 2 6 3 4" xfId="32763" xr:uid="{00000000-0005-0000-0000-0000A4550000}"/>
    <cellStyle name="Standard 257 3 2 2 2 6 4" xfId="7759" xr:uid="{00000000-0005-0000-0000-0000A5550000}"/>
    <cellStyle name="Standard 257 3 2 2 2 6 4 2" xfId="20995" xr:uid="{00000000-0005-0000-0000-0000A6550000}"/>
    <cellStyle name="Standard 257 3 2 2 2 6 4 2 2" xfId="47467" xr:uid="{00000000-0005-0000-0000-0000A7550000}"/>
    <cellStyle name="Standard 257 3 2 2 2 6 4 3" xfId="34231" xr:uid="{00000000-0005-0000-0000-0000A8550000}"/>
    <cellStyle name="Standard 257 3 2 2 2 6 5" xfId="14378" xr:uid="{00000000-0005-0000-0000-0000A9550000}"/>
    <cellStyle name="Standard 257 3 2 2 2 6 5 2" xfId="40850" xr:uid="{00000000-0005-0000-0000-0000AA550000}"/>
    <cellStyle name="Standard 257 3 2 2 2 6 6" xfId="28351" xr:uid="{00000000-0005-0000-0000-0000AB550000}"/>
    <cellStyle name="Standard 257 3 2 2 2 7" xfId="2615" xr:uid="{00000000-0005-0000-0000-0000AC550000}"/>
    <cellStyle name="Standard 257 3 2 2 2 7 2" xfId="11437" xr:uid="{00000000-0005-0000-0000-0000AD550000}"/>
    <cellStyle name="Standard 257 3 2 2 2 7 2 2" xfId="24673" xr:uid="{00000000-0005-0000-0000-0000AE550000}"/>
    <cellStyle name="Standard 257 3 2 2 2 7 2 2 2" xfId="51145" xr:uid="{00000000-0005-0000-0000-0000AF550000}"/>
    <cellStyle name="Standard 257 3 2 2 2 7 2 3" xfId="37909" xr:uid="{00000000-0005-0000-0000-0000B0550000}"/>
    <cellStyle name="Standard 257 3 2 2 2 7 3" xfId="18056" xr:uid="{00000000-0005-0000-0000-0000B1550000}"/>
    <cellStyle name="Standard 257 3 2 2 2 7 3 2" xfId="44528" xr:uid="{00000000-0005-0000-0000-0000B2550000}"/>
    <cellStyle name="Standard 257 3 2 2 2 7 4" xfId="29087" xr:uid="{00000000-0005-0000-0000-0000B3550000}"/>
    <cellStyle name="Standard 257 3 2 2 2 8" xfId="4820" xr:uid="{00000000-0005-0000-0000-0000B4550000}"/>
    <cellStyle name="Standard 257 3 2 2 2 8 2" xfId="9230" xr:uid="{00000000-0005-0000-0000-0000B5550000}"/>
    <cellStyle name="Standard 257 3 2 2 2 8 2 2" xfId="22466" xr:uid="{00000000-0005-0000-0000-0000B6550000}"/>
    <cellStyle name="Standard 257 3 2 2 2 8 2 2 2" xfId="48938" xr:uid="{00000000-0005-0000-0000-0000B7550000}"/>
    <cellStyle name="Standard 257 3 2 2 2 8 2 3" xfId="35702" xr:uid="{00000000-0005-0000-0000-0000B8550000}"/>
    <cellStyle name="Standard 257 3 2 2 2 8 3" xfId="15849" xr:uid="{00000000-0005-0000-0000-0000B9550000}"/>
    <cellStyle name="Standard 257 3 2 2 2 8 3 2" xfId="42321" xr:uid="{00000000-0005-0000-0000-0000BA550000}"/>
    <cellStyle name="Standard 257 3 2 2 2 8 4" xfId="31292" xr:uid="{00000000-0005-0000-0000-0000BB550000}"/>
    <cellStyle name="Standard 257 3 2 2 2 9" xfId="7025" xr:uid="{00000000-0005-0000-0000-0000BC550000}"/>
    <cellStyle name="Standard 257 3 2 2 2 9 2" xfId="20261" xr:uid="{00000000-0005-0000-0000-0000BD550000}"/>
    <cellStyle name="Standard 257 3 2 2 2 9 2 2" xfId="46733" xr:uid="{00000000-0005-0000-0000-0000BE550000}"/>
    <cellStyle name="Standard 257 3 2 2 2 9 3" xfId="33497" xr:uid="{00000000-0005-0000-0000-0000BF550000}"/>
    <cellStyle name="Standard 257 3 2 2 3" xfId="406" xr:uid="{00000000-0005-0000-0000-0000C0550000}"/>
    <cellStyle name="Standard 257 3 2 2 3 10" xfId="26921" xr:uid="{00000000-0005-0000-0000-0000C1550000}"/>
    <cellStyle name="Standard 257 3 2 2 3 2" xfId="582" xr:uid="{00000000-0005-0000-0000-0000C2550000}"/>
    <cellStyle name="Standard 257 3 2 2 3 2 2" xfId="971" xr:uid="{00000000-0005-0000-0000-0000C3550000}"/>
    <cellStyle name="Standard 257 3 2 2 3 2 2 2" xfId="1720" xr:uid="{00000000-0005-0000-0000-0000C4550000}"/>
    <cellStyle name="Standard 257 3 2 2 3 2 2 2 2" xfId="4663" xr:uid="{00000000-0005-0000-0000-0000C5550000}"/>
    <cellStyle name="Standard 257 3 2 2 3 2 2 2 2 2" xfId="13485" xr:uid="{00000000-0005-0000-0000-0000C6550000}"/>
    <cellStyle name="Standard 257 3 2 2 3 2 2 2 2 2 2" xfId="26721" xr:uid="{00000000-0005-0000-0000-0000C7550000}"/>
    <cellStyle name="Standard 257 3 2 2 3 2 2 2 2 2 2 2" xfId="53193" xr:uid="{00000000-0005-0000-0000-0000C8550000}"/>
    <cellStyle name="Standard 257 3 2 2 3 2 2 2 2 2 3" xfId="39957" xr:uid="{00000000-0005-0000-0000-0000C9550000}"/>
    <cellStyle name="Standard 257 3 2 2 3 2 2 2 2 3" xfId="20104" xr:uid="{00000000-0005-0000-0000-0000CA550000}"/>
    <cellStyle name="Standard 257 3 2 2 3 2 2 2 2 3 2" xfId="46576" xr:uid="{00000000-0005-0000-0000-0000CB550000}"/>
    <cellStyle name="Standard 257 3 2 2 3 2 2 2 2 4" xfId="31135" xr:uid="{00000000-0005-0000-0000-0000CC550000}"/>
    <cellStyle name="Standard 257 3 2 2 3 2 2 2 3" xfId="6134" xr:uid="{00000000-0005-0000-0000-0000CD550000}"/>
    <cellStyle name="Standard 257 3 2 2 3 2 2 2 3 2" xfId="10544" xr:uid="{00000000-0005-0000-0000-0000CE550000}"/>
    <cellStyle name="Standard 257 3 2 2 3 2 2 2 3 2 2" xfId="23780" xr:uid="{00000000-0005-0000-0000-0000CF550000}"/>
    <cellStyle name="Standard 257 3 2 2 3 2 2 2 3 2 2 2" xfId="50252" xr:uid="{00000000-0005-0000-0000-0000D0550000}"/>
    <cellStyle name="Standard 257 3 2 2 3 2 2 2 3 2 3" xfId="37016" xr:uid="{00000000-0005-0000-0000-0000D1550000}"/>
    <cellStyle name="Standard 257 3 2 2 3 2 2 2 3 3" xfId="17163" xr:uid="{00000000-0005-0000-0000-0000D2550000}"/>
    <cellStyle name="Standard 257 3 2 2 3 2 2 2 3 3 2" xfId="43635" xr:uid="{00000000-0005-0000-0000-0000D3550000}"/>
    <cellStyle name="Standard 257 3 2 2 3 2 2 2 3 4" xfId="32606" xr:uid="{00000000-0005-0000-0000-0000D4550000}"/>
    <cellStyle name="Standard 257 3 2 2 3 2 2 2 4" xfId="9073" xr:uid="{00000000-0005-0000-0000-0000D5550000}"/>
    <cellStyle name="Standard 257 3 2 2 3 2 2 2 4 2" xfId="22309" xr:uid="{00000000-0005-0000-0000-0000D6550000}"/>
    <cellStyle name="Standard 257 3 2 2 3 2 2 2 4 2 2" xfId="48781" xr:uid="{00000000-0005-0000-0000-0000D7550000}"/>
    <cellStyle name="Standard 257 3 2 2 3 2 2 2 4 3" xfId="35545" xr:uid="{00000000-0005-0000-0000-0000D8550000}"/>
    <cellStyle name="Standard 257 3 2 2 3 2 2 2 5" xfId="15692" xr:uid="{00000000-0005-0000-0000-0000D9550000}"/>
    <cellStyle name="Standard 257 3 2 2 3 2 2 2 5 2" xfId="42164" xr:uid="{00000000-0005-0000-0000-0000DA550000}"/>
    <cellStyle name="Standard 257 3 2 2 3 2 2 2 6" xfId="28194" xr:uid="{00000000-0005-0000-0000-0000DB550000}"/>
    <cellStyle name="Standard 257 3 2 2 3 2 2 3" xfId="2456" xr:uid="{00000000-0005-0000-0000-0000DC550000}"/>
    <cellStyle name="Standard 257 3 2 2 3 2 2 3 2" xfId="3927" xr:uid="{00000000-0005-0000-0000-0000DD550000}"/>
    <cellStyle name="Standard 257 3 2 2 3 2 2 3 2 2" xfId="12749" xr:uid="{00000000-0005-0000-0000-0000DE550000}"/>
    <cellStyle name="Standard 257 3 2 2 3 2 2 3 2 2 2" xfId="25985" xr:uid="{00000000-0005-0000-0000-0000DF550000}"/>
    <cellStyle name="Standard 257 3 2 2 3 2 2 3 2 2 2 2" xfId="52457" xr:uid="{00000000-0005-0000-0000-0000E0550000}"/>
    <cellStyle name="Standard 257 3 2 2 3 2 2 3 2 2 3" xfId="39221" xr:uid="{00000000-0005-0000-0000-0000E1550000}"/>
    <cellStyle name="Standard 257 3 2 2 3 2 2 3 2 3" xfId="19368" xr:uid="{00000000-0005-0000-0000-0000E2550000}"/>
    <cellStyle name="Standard 257 3 2 2 3 2 2 3 2 3 2" xfId="45840" xr:uid="{00000000-0005-0000-0000-0000E3550000}"/>
    <cellStyle name="Standard 257 3 2 2 3 2 2 3 2 4" xfId="30399" xr:uid="{00000000-0005-0000-0000-0000E4550000}"/>
    <cellStyle name="Standard 257 3 2 2 3 2 2 3 3" xfId="6869" xr:uid="{00000000-0005-0000-0000-0000E5550000}"/>
    <cellStyle name="Standard 257 3 2 2 3 2 2 3 3 2" xfId="11279" xr:uid="{00000000-0005-0000-0000-0000E6550000}"/>
    <cellStyle name="Standard 257 3 2 2 3 2 2 3 3 2 2" xfId="24515" xr:uid="{00000000-0005-0000-0000-0000E7550000}"/>
    <cellStyle name="Standard 257 3 2 2 3 2 2 3 3 2 2 2" xfId="50987" xr:uid="{00000000-0005-0000-0000-0000E8550000}"/>
    <cellStyle name="Standard 257 3 2 2 3 2 2 3 3 2 3" xfId="37751" xr:uid="{00000000-0005-0000-0000-0000E9550000}"/>
    <cellStyle name="Standard 257 3 2 2 3 2 2 3 3 3" xfId="17898" xr:uid="{00000000-0005-0000-0000-0000EA550000}"/>
    <cellStyle name="Standard 257 3 2 2 3 2 2 3 3 3 2" xfId="44370" xr:uid="{00000000-0005-0000-0000-0000EB550000}"/>
    <cellStyle name="Standard 257 3 2 2 3 2 2 3 3 4" xfId="33341" xr:uid="{00000000-0005-0000-0000-0000EC550000}"/>
    <cellStyle name="Standard 257 3 2 2 3 2 2 3 4" xfId="8337" xr:uid="{00000000-0005-0000-0000-0000ED550000}"/>
    <cellStyle name="Standard 257 3 2 2 3 2 2 3 4 2" xfId="21573" xr:uid="{00000000-0005-0000-0000-0000EE550000}"/>
    <cellStyle name="Standard 257 3 2 2 3 2 2 3 4 2 2" xfId="48045" xr:uid="{00000000-0005-0000-0000-0000EF550000}"/>
    <cellStyle name="Standard 257 3 2 2 3 2 2 3 4 3" xfId="34809" xr:uid="{00000000-0005-0000-0000-0000F0550000}"/>
    <cellStyle name="Standard 257 3 2 2 3 2 2 3 5" xfId="14956" xr:uid="{00000000-0005-0000-0000-0000F1550000}"/>
    <cellStyle name="Standard 257 3 2 2 3 2 2 3 5 2" xfId="41428" xr:uid="{00000000-0005-0000-0000-0000F2550000}"/>
    <cellStyle name="Standard 257 3 2 2 3 2 2 3 6" xfId="28929" xr:uid="{00000000-0005-0000-0000-0000F3550000}"/>
    <cellStyle name="Standard 257 3 2 2 3 2 2 4" xfId="3193" xr:uid="{00000000-0005-0000-0000-0000F4550000}"/>
    <cellStyle name="Standard 257 3 2 2 3 2 2 4 2" xfId="12015" xr:uid="{00000000-0005-0000-0000-0000F5550000}"/>
    <cellStyle name="Standard 257 3 2 2 3 2 2 4 2 2" xfId="25251" xr:uid="{00000000-0005-0000-0000-0000F6550000}"/>
    <cellStyle name="Standard 257 3 2 2 3 2 2 4 2 2 2" xfId="51723" xr:uid="{00000000-0005-0000-0000-0000F7550000}"/>
    <cellStyle name="Standard 257 3 2 2 3 2 2 4 2 3" xfId="38487" xr:uid="{00000000-0005-0000-0000-0000F8550000}"/>
    <cellStyle name="Standard 257 3 2 2 3 2 2 4 3" xfId="18634" xr:uid="{00000000-0005-0000-0000-0000F9550000}"/>
    <cellStyle name="Standard 257 3 2 2 3 2 2 4 3 2" xfId="45106" xr:uid="{00000000-0005-0000-0000-0000FA550000}"/>
    <cellStyle name="Standard 257 3 2 2 3 2 2 4 4" xfId="29665" xr:uid="{00000000-0005-0000-0000-0000FB550000}"/>
    <cellStyle name="Standard 257 3 2 2 3 2 2 5" xfId="5398" xr:uid="{00000000-0005-0000-0000-0000FC550000}"/>
    <cellStyle name="Standard 257 3 2 2 3 2 2 5 2" xfId="9808" xr:uid="{00000000-0005-0000-0000-0000FD550000}"/>
    <cellStyle name="Standard 257 3 2 2 3 2 2 5 2 2" xfId="23044" xr:uid="{00000000-0005-0000-0000-0000FE550000}"/>
    <cellStyle name="Standard 257 3 2 2 3 2 2 5 2 2 2" xfId="49516" xr:uid="{00000000-0005-0000-0000-0000FF550000}"/>
    <cellStyle name="Standard 257 3 2 2 3 2 2 5 2 3" xfId="36280" xr:uid="{00000000-0005-0000-0000-000000560000}"/>
    <cellStyle name="Standard 257 3 2 2 3 2 2 5 3" xfId="16427" xr:uid="{00000000-0005-0000-0000-000001560000}"/>
    <cellStyle name="Standard 257 3 2 2 3 2 2 5 3 2" xfId="42899" xr:uid="{00000000-0005-0000-0000-000002560000}"/>
    <cellStyle name="Standard 257 3 2 2 3 2 2 5 4" xfId="31870" xr:uid="{00000000-0005-0000-0000-000003560000}"/>
    <cellStyle name="Standard 257 3 2 2 3 2 2 6" xfId="7603" xr:uid="{00000000-0005-0000-0000-000004560000}"/>
    <cellStyle name="Standard 257 3 2 2 3 2 2 6 2" xfId="20839" xr:uid="{00000000-0005-0000-0000-000005560000}"/>
    <cellStyle name="Standard 257 3 2 2 3 2 2 6 2 2" xfId="47311" xr:uid="{00000000-0005-0000-0000-000006560000}"/>
    <cellStyle name="Standard 257 3 2 2 3 2 2 6 3" xfId="34075" xr:uid="{00000000-0005-0000-0000-000007560000}"/>
    <cellStyle name="Standard 257 3 2 2 3 2 2 7" xfId="14222" xr:uid="{00000000-0005-0000-0000-000008560000}"/>
    <cellStyle name="Standard 257 3 2 2 3 2 2 7 2" xfId="40694" xr:uid="{00000000-0005-0000-0000-000009560000}"/>
    <cellStyle name="Standard 257 3 2 2 3 2 2 8" xfId="27458" xr:uid="{00000000-0005-0000-0000-00000A560000}"/>
    <cellStyle name="Standard 257 3 2 2 3 2 3" xfId="1354" xr:uid="{00000000-0005-0000-0000-00000B560000}"/>
    <cellStyle name="Standard 257 3 2 2 3 2 3 2" xfId="4297" xr:uid="{00000000-0005-0000-0000-00000C560000}"/>
    <cellStyle name="Standard 257 3 2 2 3 2 3 2 2" xfId="13119" xr:uid="{00000000-0005-0000-0000-00000D560000}"/>
    <cellStyle name="Standard 257 3 2 2 3 2 3 2 2 2" xfId="26355" xr:uid="{00000000-0005-0000-0000-00000E560000}"/>
    <cellStyle name="Standard 257 3 2 2 3 2 3 2 2 2 2" xfId="52827" xr:uid="{00000000-0005-0000-0000-00000F560000}"/>
    <cellStyle name="Standard 257 3 2 2 3 2 3 2 2 3" xfId="39591" xr:uid="{00000000-0005-0000-0000-000010560000}"/>
    <cellStyle name="Standard 257 3 2 2 3 2 3 2 3" xfId="19738" xr:uid="{00000000-0005-0000-0000-000011560000}"/>
    <cellStyle name="Standard 257 3 2 2 3 2 3 2 3 2" xfId="46210" xr:uid="{00000000-0005-0000-0000-000012560000}"/>
    <cellStyle name="Standard 257 3 2 2 3 2 3 2 4" xfId="30769" xr:uid="{00000000-0005-0000-0000-000013560000}"/>
    <cellStyle name="Standard 257 3 2 2 3 2 3 3" xfId="5768" xr:uid="{00000000-0005-0000-0000-000014560000}"/>
    <cellStyle name="Standard 257 3 2 2 3 2 3 3 2" xfId="10178" xr:uid="{00000000-0005-0000-0000-000015560000}"/>
    <cellStyle name="Standard 257 3 2 2 3 2 3 3 2 2" xfId="23414" xr:uid="{00000000-0005-0000-0000-000016560000}"/>
    <cellStyle name="Standard 257 3 2 2 3 2 3 3 2 2 2" xfId="49886" xr:uid="{00000000-0005-0000-0000-000017560000}"/>
    <cellStyle name="Standard 257 3 2 2 3 2 3 3 2 3" xfId="36650" xr:uid="{00000000-0005-0000-0000-000018560000}"/>
    <cellStyle name="Standard 257 3 2 2 3 2 3 3 3" xfId="16797" xr:uid="{00000000-0005-0000-0000-000019560000}"/>
    <cellStyle name="Standard 257 3 2 2 3 2 3 3 3 2" xfId="43269" xr:uid="{00000000-0005-0000-0000-00001A560000}"/>
    <cellStyle name="Standard 257 3 2 2 3 2 3 3 4" xfId="32240" xr:uid="{00000000-0005-0000-0000-00001B560000}"/>
    <cellStyle name="Standard 257 3 2 2 3 2 3 4" xfId="8707" xr:uid="{00000000-0005-0000-0000-00001C560000}"/>
    <cellStyle name="Standard 257 3 2 2 3 2 3 4 2" xfId="21943" xr:uid="{00000000-0005-0000-0000-00001D560000}"/>
    <cellStyle name="Standard 257 3 2 2 3 2 3 4 2 2" xfId="48415" xr:uid="{00000000-0005-0000-0000-00001E560000}"/>
    <cellStyle name="Standard 257 3 2 2 3 2 3 4 3" xfId="35179" xr:uid="{00000000-0005-0000-0000-00001F560000}"/>
    <cellStyle name="Standard 257 3 2 2 3 2 3 5" xfId="15326" xr:uid="{00000000-0005-0000-0000-000020560000}"/>
    <cellStyle name="Standard 257 3 2 2 3 2 3 5 2" xfId="41798" xr:uid="{00000000-0005-0000-0000-000021560000}"/>
    <cellStyle name="Standard 257 3 2 2 3 2 3 6" xfId="27828" xr:uid="{00000000-0005-0000-0000-000022560000}"/>
    <cellStyle name="Standard 257 3 2 2 3 2 4" xfId="2090" xr:uid="{00000000-0005-0000-0000-000023560000}"/>
    <cellStyle name="Standard 257 3 2 2 3 2 4 2" xfId="3561" xr:uid="{00000000-0005-0000-0000-000024560000}"/>
    <cellStyle name="Standard 257 3 2 2 3 2 4 2 2" xfId="12383" xr:uid="{00000000-0005-0000-0000-000025560000}"/>
    <cellStyle name="Standard 257 3 2 2 3 2 4 2 2 2" xfId="25619" xr:uid="{00000000-0005-0000-0000-000026560000}"/>
    <cellStyle name="Standard 257 3 2 2 3 2 4 2 2 2 2" xfId="52091" xr:uid="{00000000-0005-0000-0000-000027560000}"/>
    <cellStyle name="Standard 257 3 2 2 3 2 4 2 2 3" xfId="38855" xr:uid="{00000000-0005-0000-0000-000028560000}"/>
    <cellStyle name="Standard 257 3 2 2 3 2 4 2 3" xfId="19002" xr:uid="{00000000-0005-0000-0000-000029560000}"/>
    <cellStyle name="Standard 257 3 2 2 3 2 4 2 3 2" xfId="45474" xr:uid="{00000000-0005-0000-0000-00002A560000}"/>
    <cellStyle name="Standard 257 3 2 2 3 2 4 2 4" xfId="30033" xr:uid="{00000000-0005-0000-0000-00002B560000}"/>
    <cellStyle name="Standard 257 3 2 2 3 2 4 3" xfId="6503" xr:uid="{00000000-0005-0000-0000-00002C560000}"/>
    <cellStyle name="Standard 257 3 2 2 3 2 4 3 2" xfId="10913" xr:uid="{00000000-0005-0000-0000-00002D560000}"/>
    <cellStyle name="Standard 257 3 2 2 3 2 4 3 2 2" xfId="24149" xr:uid="{00000000-0005-0000-0000-00002E560000}"/>
    <cellStyle name="Standard 257 3 2 2 3 2 4 3 2 2 2" xfId="50621" xr:uid="{00000000-0005-0000-0000-00002F560000}"/>
    <cellStyle name="Standard 257 3 2 2 3 2 4 3 2 3" xfId="37385" xr:uid="{00000000-0005-0000-0000-000030560000}"/>
    <cellStyle name="Standard 257 3 2 2 3 2 4 3 3" xfId="17532" xr:uid="{00000000-0005-0000-0000-000031560000}"/>
    <cellStyle name="Standard 257 3 2 2 3 2 4 3 3 2" xfId="44004" xr:uid="{00000000-0005-0000-0000-000032560000}"/>
    <cellStyle name="Standard 257 3 2 2 3 2 4 3 4" xfId="32975" xr:uid="{00000000-0005-0000-0000-000033560000}"/>
    <cellStyle name="Standard 257 3 2 2 3 2 4 4" xfId="7971" xr:uid="{00000000-0005-0000-0000-000034560000}"/>
    <cellStyle name="Standard 257 3 2 2 3 2 4 4 2" xfId="21207" xr:uid="{00000000-0005-0000-0000-000035560000}"/>
    <cellStyle name="Standard 257 3 2 2 3 2 4 4 2 2" xfId="47679" xr:uid="{00000000-0005-0000-0000-000036560000}"/>
    <cellStyle name="Standard 257 3 2 2 3 2 4 4 3" xfId="34443" xr:uid="{00000000-0005-0000-0000-000037560000}"/>
    <cellStyle name="Standard 257 3 2 2 3 2 4 5" xfId="14590" xr:uid="{00000000-0005-0000-0000-000038560000}"/>
    <cellStyle name="Standard 257 3 2 2 3 2 4 5 2" xfId="41062" xr:uid="{00000000-0005-0000-0000-000039560000}"/>
    <cellStyle name="Standard 257 3 2 2 3 2 4 6" xfId="28563" xr:uid="{00000000-0005-0000-0000-00003A560000}"/>
    <cellStyle name="Standard 257 3 2 2 3 2 5" xfId="2827" xr:uid="{00000000-0005-0000-0000-00003B560000}"/>
    <cellStyle name="Standard 257 3 2 2 3 2 5 2" xfId="11649" xr:uid="{00000000-0005-0000-0000-00003C560000}"/>
    <cellStyle name="Standard 257 3 2 2 3 2 5 2 2" xfId="24885" xr:uid="{00000000-0005-0000-0000-00003D560000}"/>
    <cellStyle name="Standard 257 3 2 2 3 2 5 2 2 2" xfId="51357" xr:uid="{00000000-0005-0000-0000-00003E560000}"/>
    <cellStyle name="Standard 257 3 2 2 3 2 5 2 3" xfId="38121" xr:uid="{00000000-0005-0000-0000-00003F560000}"/>
    <cellStyle name="Standard 257 3 2 2 3 2 5 3" xfId="18268" xr:uid="{00000000-0005-0000-0000-000040560000}"/>
    <cellStyle name="Standard 257 3 2 2 3 2 5 3 2" xfId="44740" xr:uid="{00000000-0005-0000-0000-000041560000}"/>
    <cellStyle name="Standard 257 3 2 2 3 2 5 4" xfId="29299" xr:uid="{00000000-0005-0000-0000-000042560000}"/>
    <cellStyle name="Standard 257 3 2 2 3 2 6" xfId="5032" xr:uid="{00000000-0005-0000-0000-000043560000}"/>
    <cellStyle name="Standard 257 3 2 2 3 2 6 2" xfId="9442" xr:uid="{00000000-0005-0000-0000-000044560000}"/>
    <cellStyle name="Standard 257 3 2 2 3 2 6 2 2" xfId="22678" xr:uid="{00000000-0005-0000-0000-000045560000}"/>
    <cellStyle name="Standard 257 3 2 2 3 2 6 2 2 2" xfId="49150" xr:uid="{00000000-0005-0000-0000-000046560000}"/>
    <cellStyle name="Standard 257 3 2 2 3 2 6 2 3" xfId="35914" xr:uid="{00000000-0005-0000-0000-000047560000}"/>
    <cellStyle name="Standard 257 3 2 2 3 2 6 3" xfId="16061" xr:uid="{00000000-0005-0000-0000-000048560000}"/>
    <cellStyle name="Standard 257 3 2 2 3 2 6 3 2" xfId="42533" xr:uid="{00000000-0005-0000-0000-000049560000}"/>
    <cellStyle name="Standard 257 3 2 2 3 2 6 4" xfId="31504" xr:uid="{00000000-0005-0000-0000-00004A560000}"/>
    <cellStyle name="Standard 257 3 2 2 3 2 7" xfId="7237" xr:uid="{00000000-0005-0000-0000-00004B560000}"/>
    <cellStyle name="Standard 257 3 2 2 3 2 7 2" xfId="20473" xr:uid="{00000000-0005-0000-0000-00004C560000}"/>
    <cellStyle name="Standard 257 3 2 2 3 2 7 2 2" xfId="46945" xr:uid="{00000000-0005-0000-0000-00004D560000}"/>
    <cellStyle name="Standard 257 3 2 2 3 2 7 3" xfId="33709" xr:uid="{00000000-0005-0000-0000-00004E560000}"/>
    <cellStyle name="Standard 257 3 2 2 3 2 8" xfId="13856" xr:uid="{00000000-0005-0000-0000-00004F560000}"/>
    <cellStyle name="Standard 257 3 2 2 3 2 8 2" xfId="40328" xr:uid="{00000000-0005-0000-0000-000050560000}"/>
    <cellStyle name="Standard 257 3 2 2 3 2 9" xfId="27092" xr:uid="{00000000-0005-0000-0000-000051560000}"/>
    <cellStyle name="Standard 257 3 2 2 3 3" xfId="799" xr:uid="{00000000-0005-0000-0000-000052560000}"/>
    <cellStyle name="Standard 257 3 2 2 3 3 2" xfId="1549" xr:uid="{00000000-0005-0000-0000-000053560000}"/>
    <cellStyle name="Standard 257 3 2 2 3 3 2 2" xfId="4492" xr:uid="{00000000-0005-0000-0000-000054560000}"/>
    <cellStyle name="Standard 257 3 2 2 3 3 2 2 2" xfId="13314" xr:uid="{00000000-0005-0000-0000-000055560000}"/>
    <cellStyle name="Standard 257 3 2 2 3 3 2 2 2 2" xfId="26550" xr:uid="{00000000-0005-0000-0000-000056560000}"/>
    <cellStyle name="Standard 257 3 2 2 3 3 2 2 2 2 2" xfId="53022" xr:uid="{00000000-0005-0000-0000-000057560000}"/>
    <cellStyle name="Standard 257 3 2 2 3 3 2 2 2 3" xfId="39786" xr:uid="{00000000-0005-0000-0000-000058560000}"/>
    <cellStyle name="Standard 257 3 2 2 3 3 2 2 3" xfId="19933" xr:uid="{00000000-0005-0000-0000-000059560000}"/>
    <cellStyle name="Standard 257 3 2 2 3 3 2 2 3 2" xfId="46405" xr:uid="{00000000-0005-0000-0000-00005A560000}"/>
    <cellStyle name="Standard 257 3 2 2 3 3 2 2 4" xfId="30964" xr:uid="{00000000-0005-0000-0000-00005B560000}"/>
    <cellStyle name="Standard 257 3 2 2 3 3 2 3" xfId="5963" xr:uid="{00000000-0005-0000-0000-00005C560000}"/>
    <cellStyle name="Standard 257 3 2 2 3 3 2 3 2" xfId="10373" xr:uid="{00000000-0005-0000-0000-00005D560000}"/>
    <cellStyle name="Standard 257 3 2 2 3 3 2 3 2 2" xfId="23609" xr:uid="{00000000-0005-0000-0000-00005E560000}"/>
    <cellStyle name="Standard 257 3 2 2 3 3 2 3 2 2 2" xfId="50081" xr:uid="{00000000-0005-0000-0000-00005F560000}"/>
    <cellStyle name="Standard 257 3 2 2 3 3 2 3 2 3" xfId="36845" xr:uid="{00000000-0005-0000-0000-000060560000}"/>
    <cellStyle name="Standard 257 3 2 2 3 3 2 3 3" xfId="16992" xr:uid="{00000000-0005-0000-0000-000061560000}"/>
    <cellStyle name="Standard 257 3 2 2 3 3 2 3 3 2" xfId="43464" xr:uid="{00000000-0005-0000-0000-000062560000}"/>
    <cellStyle name="Standard 257 3 2 2 3 3 2 3 4" xfId="32435" xr:uid="{00000000-0005-0000-0000-000063560000}"/>
    <cellStyle name="Standard 257 3 2 2 3 3 2 4" xfId="8902" xr:uid="{00000000-0005-0000-0000-000064560000}"/>
    <cellStyle name="Standard 257 3 2 2 3 3 2 4 2" xfId="22138" xr:uid="{00000000-0005-0000-0000-000065560000}"/>
    <cellStyle name="Standard 257 3 2 2 3 3 2 4 2 2" xfId="48610" xr:uid="{00000000-0005-0000-0000-000066560000}"/>
    <cellStyle name="Standard 257 3 2 2 3 3 2 4 3" xfId="35374" xr:uid="{00000000-0005-0000-0000-000067560000}"/>
    <cellStyle name="Standard 257 3 2 2 3 3 2 5" xfId="15521" xr:uid="{00000000-0005-0000-0000-000068560000}"/>
    <cellStyle name="Standard 257 3 2 2 3 3 2 5 2" xfId="41993" xr:uid="{00000000-0005-0000-0000-000069560000}"/>
    <cellStyle name="Standard 257 3 2 2 3 3 2 6" xfId="28023" xr:uid="{00000000-0005-0000-0000-00006A560000}"/>
    <cellStyle name="Standard 257 3 2 2 3 3 3" xfId="2285" xr:uid="{00000000-0005-0000-0000-00006B560000}"/>
    <cellStyle name="Standard 257 3 2 2 3 3 3 2" xfId="3756" xr:uid="{00000000-0005-0000-0000-00006C560000}"/>
    <cellStyle name="Standard 257 3 2 2 3 3 3 2 2" xfId="12578" xr:uid="{00000000-0005-0000-0000-00006D560000}"/>
    <cellStyle name="Standard 257 3 2 2 3 3 3 2 2 2" xfId="25814" xr:uid="{00000000-0005-0000-0000-00006E560000}"/>
    <cellStyle name="Standard 257 3 2 2 3 3 3 2 2 2 2" xfId="52286" xr:uid="{00000000-0005-0000-0000-00006F560000}"/>
    <cellStyle name="Standard 257 3 2 2 3 3 3 2 2 3" xfId="39050" xr:uid="{00000000-0005-0000-0000-000070560000}"/>
    <cellStyle name="Standard 257 3 2 2 3 3 3 2 3" xfId="19197" xr:uid="{00000000-0005-0000-0000-000071560000}"/>
    <cellStyle name="Standard 257 3 2 2 3 3 3 2 3 2" xfId="45669" xr:uid="{00000000-0005-0000-0000-000072560000}"/>
    <cellStyle name="Standard 257 3 2 2 3 3 3 2 4" xfId="30228" xr:uid="{00000000-0005-0000-0000-000073560000}"/>
    <cellStyle name="Standard 257 3 2 2 3 3 3 3" xfId="6698" xr:uid="{00000000-0005-0000-0000-000074560000}"/>
    <cellStyle name="Standard 257 3 2 2 3 3 3 3 2" xfId="11108" xr:uid="{00000000-0005-0000-0000-000075560000}"/>
    <cellStyle name="Standard 257 3 2 2 3 3 3 3 2 2" xfId="24344" xr:uid="{00000000-0005-0000-0000-000076560000}"/>
    <cellStyle name="Standard 257 3 2 2 3 3 3 3 2 2 2" xfId="50816" xr:uid="{00000000-0005-0000-0000-000077560000}"/>
    <cellStyle name="Standard 257 3 2 2 3 3 3 3 2 3" xfId="37580" xr:uid="{00000000-0005-0000-0000-000078560000}"/>
    <cellStyle name="Standard 257 3 2 2 3 3 3 3 3" xfId="17727" xr:uid="{00000000-0005-0000-0000-000079560000}"/>
    <cellStyle name="Standard 257 3 2 2 3 3 3 3 3 2" xfId="44199" xr:uid="{00000000-0005-0000-0000-00007A560000}"/>
    <cellStyle name="Standard 257 3 2 2 3 3 3 3 4" xfId="33170" xr:uid="{00000000-0005-0000-0000-00007B560000}"/>
    <cellStyle name="Standard 257 3 2 2 3 3 3 4" xfId="8166" xr:uid="{00000000-0005-0000-0000-00007C560000}"/>
    <cellStyle name="Standard 257 3 2 2 3 3 3 4 2" xfId="21402" xr:uid="{00000000-0005-0000-0000-00007D560000}"/>
    <cellStyle name="Standard 257 3 2 2 3 3 3 4 2 2" xfId="47874" xr:uid="{00000000-0005-0000-0000-00007E560000}"/>
    <cellStyle name="Standard 257 3 2 2 3 3 3 4 3" xfId="34638" xr:uid="{00000000-0005-0000-0000-00007F560000}"/>
    <cellStyle name="Standard 257 3 2 2 3 3 3 5" xfId="14785" xr:uid="{00000000-0005-0000-0000-000080560000}"/>
    <cellStyle name="Standard 257 3 2 2 3 3 3 5 2" xfId="41257" xr:uid="{00000000-0005-0000-0000-000081560000}"/>
    <cellStyle name="Standard 257 3 2 2 3 3 3 6" xfId="28758" xr:uid="{00000000-0005-0000-0000-000082560000}"/>
    <cellStyle name="Standard 257 3 2 2 3 3 4" xfId="3022" xr:uid="{00000000-0005-0000-0000-000083560000}"/>
    <cellStyle name="Standard 257 3 2 2 3 3 4 2" xfId="11844" xr:uid="{00000000-0005-0000-0000-000084560000}"/>
    <cellStyle name="Standard 257 3 2 2 3 3 4 2 2" xfId="25080" xr:uid="{00000000-0005-0000-0000-000085560000}"/>
    <cellStyle name="Standard 257 3 2 2 3 3 4 2 2 2" xfId="51552" xr:uid="{00000000-0005-0000-0000-000086560000}"/>
    <cellStyle name="Standard 257 3 2 2 3 3 4 2 3" xfId="38316" xr:uid="{00000000-0005-0000-0000-000087560000}"/>
    <cellStyle name="Standard 257 3 2 2 3 3 4 3" xfId="18463" xr:uid="{00000000-0005-0000-0000-000088560000}"/>
    <cellStyle name="Standard 257 3 2 2 3 3 4 3 2" xfId="44935" xr:uid="{00000000-0005-0000-0000-000089560000}"/>
    <cellStyle name="Standard 257 3 2 2 3 3 4 4" xfId="29494" xr:uid="{00000000-0005-0000-0000-00008A560000}"/>
    <cellStyle name="Standard 257 3 2 2 3 3 5" xfId="5227" xr:uid="{00000000-0005-0000-0000-00008B560000}"/>
    <cellStyle name="Standard 257 3 2 2 3 3 5 2" xfId="9637" xr:uid="{00000000-0005-0000-0000-00008C560000}"/>
    <cellStyle name="Standard 257 3 2 2 3 3 5 2 2" xfId="22873" xr:uid="{00000000-0005-0000-0000-00008D560000}"/>
    <cellStyle name="Standard 257 3 2 2 3 3 5 2 2 2" xfId="49345" xr:uid="{00000000-0005-0000-0000-00008E560000}"/>
    <cellStyle name="Standard 257 3 2 2 3 3 5 2 3" xfId="36109" xr:uid="{00000000-0005-0000-0000-00008F560000}"/>
    <cellStyle name="Standard 257 3 2 2 3 3 5 3" xfId="16256" xr:uid="{00000000-0005-0000-0000-000090560000}"/>
    <cellStyle name="Standard 257 3 2 2 3 3 5 3 2" xfId="42728" xr:uid="{00000000-0005-0000-0000-000091560000}"/>
    <cellStyle name="Standard 257 3 2 2 3 3 5 4" xfId="31699" xr:uid="{00000000-0005-0000-0000-000092560000}"/>
    <cellStyle name="Standard 257 3 2 2 3 3 6" xfId="7432" xr:uid="{00000000-0005-0000-0000-000093560000}"/>
    <cellStyle name="Standard 257 3 2 2 3 3 6 2" xfId="20668" xr:uid="{00000000-0005-0000-0000-000094560000}"/>
    <cellStyle name="Standard 257 3 2 2 3 3 6 2 2" xfId="47140" xr:uid="{00000000-0005-0000-0000-000095560000}"/>
    <cellStyle name="Standard 257 3 2 2 3 3 6 3" xfId="33904" xr:uid="{00000000-0005-0000-0000-000096560000}"/>
    <cellStyle name="Standard 257 3 2 2 3 3 7" xfId="14051" xr:uid="{00000000-0005-0000-0000-000097560000}"/>
    <cellStyle name="Standard 257 3 2 2 3 3 7 2" xfId="40523" xr:uid="{00000000-0005-0000-0000-000098560000}"/>
    <cellStyle name="Standard 257 3 2 2 3 3 8" xfId="27287" xr:uid="{00000000-0005-0000-0000-000099560000}"/>
    <cellStyle name="Standard 257 3 2 2 3 4" xfId="1183" xr:uid="{00000000-0005-0000-0000-00009A560000}"/>
    <cellStyle name="Standard 257 3 2 2 3 4 2" xfId="4126" xr:uid="{00000000-0005-0000-0000-00009B560000}"/>
    <cellStyle name="Standard 257 3 2 2 3 4 2 2" xfId="12948" xr:uid="{00000000-0005-0000-0000-00009C560000}"/>
    <cellStyle name="Standard 257 3 2 2 3 4 2 2 2" xfId="26184" xr:uid="{00000000-0005-0000-0000-00009D560000}"/>
    <cellStyle name="Standard 257 3 2 2 3 4 2 2 2 2" xfId="52656" xr:uid="{00000000-0005-0000-0000-00009E560000}"/>
    <cellStyle name="Standard 257 3 2 2 3 4 2 2 3" xfId="39420" xr:uid="{00000000-0005-0000-0000-00009F560000}"/>
    <cellStyle name="Standard 257 3 2 2 3 4 2 3" xfId="19567" xr:uid="{00000000-0005-0000-0000-0000A0560000}"/>
    <cellStyle name="Standard 257 3 2 2 3 4 2 3 2" xfId="46039" xr:uid="{00000000-0005-0000-0000-0000A1560000}"/>
    <cellStyle name="Standard 257 3 2 2 3 4 2 4" xfId="30598" xr:uid="{00000000-0005-0000-0000-0000A2560000}"/>
    <cellStyle name="Standard 257 3 2 2 3 4 3" xfId="5597" xr:uid="{00000000-0005-0000-0000-0000A3560000}"/>
    <cellStyle name="Standard 257 3 2 2 3 4 3 2" xfId="10007" xr:uid="{00000000-0005-0000-0000-0000A4560000}"/>
    <cellStyle name="Standard 257 3 2 2 3 4 3 2 2" xfId="23243" xr:uid="{00000000-0005-0000-0000-0000A5560000}"/>
    <cellStyle name="Standard 257 3 2 2 3 4 3 2 2 2" xfId="49715" xr:uid="{00000000-0005-0000-0000-0000A6560000}"/>
    <cellStyle name="Standard 257 3 2 2 3 4 3 2 3" xfId="36479" xr:uid="{00000000-0005-0000-0000-0000A7560000}"/>
    <cellStyle name="Standard 257 3 2 2 3 4 3 3" xfId="16626" xr:uid="{00000000-0005-0000-0000-0000A8560000}"/>
    <cellStyle name="Standard 257 3 2 2 3 4 3 3 2" xfId="43098" xr:uid="{00000000-0005-0000-0000-0000A9560000}"/>
    <cellStyle name="Standard 257 3 2 2 3 4 3 4" xfId="32069" xr:uid="{00000000-0005-0000-0000-0000AA560000}"/>
    <cellStyle name="Standard 257 3 2 2 3 4 4" xfId="8536" xr:uid="{00000000-0005-0000-0000-0000AB560000}"/>
    <cellStyle name="Standard 257 3 2 2 3 4 4 2" xfId="21772" xr:uid="{00000000-0005-0000-0000-0000AC560000}"/>
    <cellStyle name="Standard 257 3 2 2 3 4 4 2 2" xfId="48244" xr:uid="{00000000-0005-0000-0000-0000AD560000}"/>
    <cellStyle name="Standard 257 3 2 2 3 4 4 3" xfId="35008" xr:uid="{00000000-0005-0000-0000-0000AE560000}"/>
    <cellStyle name="Standard 257 3 2 2 3 4 5" xfId="15155" xr:uid="{00000000-0005-0000-0000-0000AF560000}"/>
    <cellStyle name="Standard 257 3 2 2 3 4 5 2" xfId="41627" xr:uid="{00000000-0005-0000-0000-0000B0560000}"/>
    <cellStyle name="Standard 257 3 2 2 3 4 6" xfId="27657" xr:uid="{00000000-0005-0000-0000-0000B1560000}"/>
    <cellStyle name="Standard 257 3 2 2 3 5" xfId="1919" xr:uid="{00000000-0005-0000-0000-0000B2560000}"/>
    <cellStyle name="Standard 257 3 2 2 3 5 2" xfId="3390" xr:uid="{00000000-0005-0000-0000-0000B3560000}"/>
    <cellStyle name="Standard 257 3 2 2 3 5 2 2" xfId="12212" xr:uid="{00000000-0005-0000-0000-0000B4560000}"/>
    <cellStyle name="Standard 257 3 2 2 3 5 2 2 2" xfId="25448" xr:uid="{00000000-0005-0000-0000-0000B5560000}"/>
    <cellStyle name="Standard 257 3 2 2 3 5 2 2 2 2" xfId="51920" xr:uid="{00000000-0005-0000-0000-0000B6560000}"/>
    <cellStyle name="Standard 257 3 2 2 3 5 2 2 3" xfId="38684" xr:uid="{00000000-0005-0000-0000-0000B7560000}"/>
    <cellStyle name="Standard 257 3 2 2 3 5 2 3" xfId="18831" xr:uid="{00000000-0005-0000-0000-0000B8560000}"/>
    <cellStyle name="Standard 257 3 2 2 3 5 2 3 2" xfId="45303" xr:uid="{00000000-0005-0000-0000-0000B9560000}"/>
    <cellStyle name="Standard 257 3 2 2 3 5 2 4" xfId="29862" xr:uid="{00000000-0005-0000-0000-0000BA560000}"/>
    <cellStyle name="Standard 257 3 2 2 3 5 3" xfId="6332" xr:uid="{00000000-0005-0000-0000-0000BB560000}"/>
    <cellStyle name="Standard 257 3 2 2 3 5 3 2" xfId="10742" xr:uid="{00000000-0005-0000-0000-0000BC560000}"/>
    <cellStyle name="Standard 257 3 2 2 3 5 3 2 2" xfId="23978" xr:uid="{00000000-0005-0000-0000-0000BD560000}"/>
    <cellStyle name="Standard 257 3 2 2 3 5 3 2 2 2" xfId="50450" xr:uid="{00000000-0005-0000-0000-0000BE560000}"/>
    <cellStyle name="Standard 257 3 2 2 3 5 3 2 3" xfId="37214" xr:uid="{00000000-0005-0000-0000-0000BF560000}"/>
    <cellStyle name="Standard 257 3 2 2 3 5 3 3" xfId="17361" xr:uid="{00000000-0005-0000-0000-0000C0560000}"/>
    <cellStyle name="Standard 257 3 2 2 3 5 3 3 2" xfId="43833" xr:uid="{00000000-0005-0000-0000-0000C1560000}"/>
    <cellStyle name="Standard 257 3 2 2 3 5 3 4" xfId="32804" xr:uid="{00000000-0005-0000-0000-0000C2560000}"/>
    <cellStyle name="Standard 257 3 2 2 3 5 4" xfId="7800" xr:uid="{00000000-0005-0000-0000-0000C3560000}"/>
    <cellStyle name="Standard 257 3 2 2 3 5 4 2" xfId="21036" xr:uid="{00000000-0005-0000-0000-0000C4560000}"/>
    <cellStyle name="Standard 257 3 2 2 3 5 4 2 2" xfId="47508" xr:uid="{00000000-0005-0000-0000-0000C5560000}"/>
    <cellStyle name="Standard 257 3 2 2 3 5 4 3" xfId="34272" xr:uid="{00000000-0005-0000-0000-0000C6560000}"/>
    <cellStyle name="Standard 257 3 2 2 3 5 5" xfId="14419" xr:uid="{00000000-0005-0000-0000-0000C7560000}"/>
    <cellStyle name="Standard 257 3 2 2 3 5 5 2" xfId="40891" xr:uid="{00000000-0005-0000-0000-0000C8560000}"/>
    <cellStyle name="Standard 257 3 2 2 3 5 6" xfId="28392" xr:uid="{00000000-0005-0000-0000-0000C9560000}"/>
    <cellStyle name="Standard 257 3 2 2 3 6" xfId="2656" xr:uid="{00000000-0005-0000-0000-0000CA560000}"/>
    <cellStyle name="Standard 257 3 2 2 3 6 2" xfId="11478" xr:uid="{00000000-0005-0000-0000-0000CB560000}"/>
    <cellStyle name="Standard 257 3 2 2 3 6 2 2" xfId="24714" xr:uid="{00000000-0005-0000-0000-0000CC560000}"/>
    <cellStyle name="Standard 257 3 2 2 3 6 2 2 2" xfId="51186" xr:uid="{00000000-0005-0000-0000-0000CD560000}"/>
    <cellStyle name="Standard 257 3 2 2 3 6 2 3" xfId="37950" xr:uid="{00000000-0005-0000-0000-0000CE560000}"/>
    <cellStyle name="Standard 257 3 2 2 3 6 3" xfId="18097" xr:uid="{00000000-0005-0000-0000-0000CF560000}"/>
    <cellStyle name="Standard 257 3 2 2 3 6 3 2" xfId="44569" xr:uid="{00000000-0005-0000-0000-0000D0560000}"/>
    <cellStyle name="Standard 257 3 2 2 3 6 4" xfId="29128" xr:uid="{00000000-0005-0000-0000-0000D1560000}"/>
    <cellStyle name="Standard 257 3 2 2 3 7" xfId="4861" xr:uid="{00000000-0005-0000-0000-0000D2560000}"/>
    <cellStyle name="Standard 257 3 2 2 3 7 2" xfId="9271" xr:uid="{00000000-0005-0000-0000-0000D3560000}"/>
    <cellStyle name="Standard 257 3 2 2 3 7 2 2" xfId="22507" xr:uid="{00000000-0005-0000-0000-0000D4560000}"/>
    <cellStyle name="Standard 257 3 2 2 3 7 2 2 2" xfId="48979" xr:uid="{00000000-0005-0000-0000-0000D5560000}"/>
    <cellStyle name="Standard 257 3 2 2 3 7 2 3" xfId="35743" xr:uid="{00000000-0005-0000-0000-0000D6560000}"/>
    <cellStyle name="Standard 257 3 2 2 3 7 3" xfId="15890" xr:uid="{00000000-0005-0000-0000-0000D7560000}"/>
    <cellStyle name="Standard 257 3 2 2 3 7 3 2" xfId="42362" xr:uid="{00000000-0005-0000-0000-0000D8560000}"/>
    <cellStyle name="Standard 257 3 2 2 3 7 4" xfId="31333" xr:uid="{00000000-0005-0000-0000-0000D9560000}"/>
    <cellStyle name="Standard 257 3 2 2 3 8" xfId="7066" xr:uid="{00000000-0005-0000-0000-0000DA560000}"/>
    <cellStyle name="Standard 257 3 2 2 3 8 2" xfId="20302" xr:uid="{00000000-0005-0000-0000-0000DB560000}"/>
    <cellStyle name="Standard 257 3 2 2 3 8 2 2" xfId="46774" xr:uid="{00000000-0005-0000-0000-0000DC560000}"/>
    <cellStyle name="Standard 257 3 2 2 3 8 3" xfId="33538" xr:uid="{00000000-0005-0000-0000-0000DD560000}"/>
    <cellStyle name="Standard 257 3 2 2 3 9" xfId="13685" xr:uid="{00000000-0005-0000-0000-0000DE560000}"/>
    <cellStyle name="Standard 257 3 2 2 3 9 2" xfId="40157" xr:uid="{00000000-0005-0000-0000-0000DF560000}"/>
    <cellStyle name="Standard 257 3 2 2 4" xfId="500" xr:uid="{00000000-0005-0000-0000-0000E0560000}"/>
    <cellStyle name="Standard 257 3 2 2 4 2" xfId="889" xr:uid="{00000000-0005-0000-0000-0000E1560000}"/>
    <cellStyle name="Standard 257 3 2 2 4 2 2" xfId="1638" xr:uid="{00000000-0005-0000-0000-0000E2560000}"/>
    <cellStyle name="Standard 257 3 2 2 4 2 2 2" xfId="4581" xr:uid="{00000000-0005-0000-0000-0000E3560000}"/>
    <cellStyle name="Standard 257 3 2 2 4 2 2 2 2" xfId="13403" xr:uid="{00000000-0005-0000-0000-0000E4560000}"/>
    <cellStyle name="Standard 257 3 2 2 4 2 2 2 2 2" xfId="26639" xr:uid="{00000000-0005-0000-0000-0000E5560000}"/>
    <cellStyle name="Standard 257 3 2 2 4 2 2 2 2 2 2" xfId="53111" xr:uid="{00000000-0005-0000-0000-0000E6560000}"/>
    <cellStyle name="Standard 257 3 2 2 4 2 2 2 2 3" xfId="39875" xr:uid="{00000000-0005-0000-0000-0000E7560000}"/>
    <cellStyle name="Standard 257 3 2 2 4 2 2 2 3" xfId="20022" xr:uid="{00000000-0005-0000-0000-0000E8560000}"/>
    <cellStyle name="Standard 257 3 2 2 4 2 2 2 3 2" xfId="46494" xr:uid="{00000000-0005-0000-0000-0000E9560000}"/>
    <cellStyle name="Standard 257 3 2 2 4 2 2 2 4" xfId="31053" xr:uid="{00000000-0005-0000-0000-0000EA560000}"/>
    <cellStyle name="Standard 257 3 2 2 4 2 2 3" xfId="6052" xr:uid="{00000000-0005-0000-0000-0000EB560000}"/>
    <cellStyle name="Standard 257 3 2 2 4 2 2 3 2" xfId="10462" xr:uid="{00000000-0005-0000-0000-0000EC560000}"/>
    <cellStyle name="Standard 257 3 2 2 4 2 2 3 2 2" xfId="23698" xr:uid="{00000000-0005-0000-0000-0000ED560000}"/>
    <cellStyle name="Standard 257 3 2 2 4 2 2 3 2 2 2" xfId="50170" xr:uid="{00000000-0005-0000-0000-0000EE560000}"/>
    <cellStyle name="Standard 257 3 2 2 4 2 2 3 2 3" xfId="36934" xr:uid="{00000000-0005-0000-0000-0000EF560000}"/>
    <cellStyle name="Standard 257 3 2 2 4 2 2 3 3" xfId="17081" xr:uid="{00000000-0005-0000-0000-0000F0560000}"/>
    <cellStyle name="Standard 257 3 2 2 4 2 2 3 3 2" xfId="43553" xr:uid="{00000000-0005-0000-0000-0000F1560000}"/>
    <cellStyle name="Standard 257 3 2 2 4 2 2 3 4" xfId="32524" xr:uid="{00000000-0005-0000-0000-0000F2560000}"/>
    <cellStyle name="Standard 257 3 2 2 4 2 2 4" xfId="8991" xr:uid="{00000000-0005-0000-0000-0000F3560000}"/>
    <cellStyle name="Standard 257 3 2 2 4 2 2 4 2" xfId="22227" xr:uid="{00000000-0005-0000-0000-0000F4560000}"/>
    <cellStyle name="Standard 257 3 2 2 4 2 2 4 2 2" xfId="48699" xr:uid="{00000000-0005-0000-0000-0000F5560000}"/>
    <cellStyle name="Standard 257 3 2 2 4 2 2 4 3" xfId="35463" xr:uid="{00000000-0005-0000-0000-0000F6560000}"/>
    <cellStyle name="Standard 257 3 2 2 4 2 2 5" xfId="15610" xr:uid="{00000000-0005-0000-0000-0000F7560000}"/>
    <cellStyle name="Standard 257 3 2 2 4 2 2 5 2" xfId="42082" xr:uid="{00000000-0005-0000-0000-0000F8560000}"/>
    <cellStyle name="Standard 257 3 2 2 4 2 2 6" xfId="28112" xr:uid="{00000000-0005-0000-0000-0000F9560000}"/>
    <cellStyle name="Standard 257 3 2 2 4 2 3" xfId="2374" xr:uid="{00000000-0005-0000-0000-0000FA560000}"/>
    <cellStyle name="Standard 257 3 2 2 4 2 3 2" xfId="3845" xr:uid="{00000000-0005-0000-0000-0000FB560000}"/>
    <cellStyle name="Standard 257 3 2 2 4 2 3 2 2" xfId="12667" xr:uid="{00000000-0005-0000-0000-0000FC560000}"/>
    <cellStyle name="Standard 257 3 2 2 4 2 3 2 2 2" xfId="25903" xr:uid="{00000000-0005-0000-0000-0000FD560000}"/>
    <cellStyle name="Standard 257 3 2 2 4 2 3 2 2 2 2" xfId="52375" xr:uid="{00000000-0005-0000-0000-0000FE560000}"/>
    <cellStyle name="Standard 257 3 2 2 4 2 3 2 2 3" xfId="39139" xr:uid="{00000000-0005-0000-0000-0000FF560000}"/>
    <cellStyle name="Standard 257 3 2 2 4 2 3 2 3" xfId="19286" xr:uid="{00000000-0005-0000-0000-000000570000}"/>
    <cellStyle name="Standard 257 3 2 2 4 2 3 2 3 2" xfId="45758" xr:uid="{00000000-0005-0000-0000-000001570000}"/>
    <cellStyle name="Standard 257 3 2 2 4 2 3 2 4" xfId="30317" xr:uid="{00000000-0005-0000-0000-000002570000}"/>
    <cellStyle name="Standard 257 3 2 2 4 2 3 3" xfId="6787" xr:uid="{00000000-0005-0000-0000-000003570000}"/>
    <cellStyle name="Standard 257 3 2 2 4 2 3 3 2" xfId="11197" xr:uid="{00000000-0005-0000-0000-000004570000}"/>
    <cellStyle name="Standard 257 3 2 2 4 2 3 3 2 2" xfId="24433" xr:uid="{00000000-0005-0000-0000-000005570000}"/>
    <cellStyle name="Standard 257 3 2 2 4 2 3 3 2 2 2" xfId="50905" xr:uid="{00000000-0005-0000-0000-000006570000}"/>
    <cellStyle name="Standard 257 3 2 2 4 2 3 3 2 3" xfId="37669" xr:uid="{00000000-0005-0000-0000-000007570000}"/>
    <cellStyle name="Standard 257 3 2 2 4 2 3 3 3" xfId="17816" xr:uid="{00000000-0005-0000-0000-000008570000}"/>
    <cellStyle name="Standard 257 3 2 2 4 2 3 3 3 2" xfId="44288" xr:uid="{00000000-0005-0000-0000-000009570000}"/>
    <cellStyle name="Standard 257 3 2 2 4 2 3 3 4" xfId="33259" xr:uid="{00000000-0005-0000-0000-00000A570000}"/>
    <cellStyle name="Standard 257 3 2 2 4 2 3 4" xfId="8255" xr:uid="{00000000-0005-0000-0000-00000B570000}"/>
    <cellStyle name="Standard 257 3 2 2 4 2 3 4 2" xfId="21491" xr:uid="{00000000-0005-0000-0000-00000C570000}"/>
    <cellStyle name="Standard 257 3 2 2 4 2 3 4 2 2" xfId="47963" xr:uid="{00000000-0005-0000-0000-00000D570000}"/>
    <cellStyle name="Standard 257 3 2 2 4 2 3 4 3" xfId="34727" xr:uid="{00000000-0005-0000-0000-00000E570000}"/>
    <cellStyle name="Standard 257 3 2 2 4 2 3 5" xfId="14874" xr:uid="{00000000-0005-0000-0000-00000F570000}"/>
    <cellStyle name="Standard 257 3 2 2 4 2 3 5 2" xfId="41346" xr:uid="{00000000-0005-0000-0000-000010570000}"/>
    <cellStyle name="Standard 257 3 2 2 4 2 3 6" xfId="28847" xr:uid="{00000000-0005-0000-0000-000011570000}"/>
    <cellStyle name="Standard 257 3 2 2 4 2 4" xfId="3111" xr:uid="{00000000-0005-0000-0000-000012570000}"/>
    <cellStyle name="Standard 257 3 2 2 4 2 4 2" xfId="11933" xr:uid="{00000000-0005-0000-0000-000013570000}"/>
    <cellStyle name="Standard 257 3 2 2 4 2 4 2 2" xfId="25169" xr:uid="{00000000-0005-0000-0000-000014570000}"/>
    <cellStyle name="Standard 257 3 2 2 4 2 4 2 2 2" xfId="51641" xr:uid="{00000000-0005-0000-0000-000015570000}"/>
    <cellStyle name="Standard 257 3 2 2 4 2 4 2 3" xfId="38405" xr:uid="{00000000-0005-0000-0000-000016570000}"/>
    <cellStyle name="Standard 257 3 2 2 4 2 4 3" xfId="18552" xr:uid="{00000000-0005-0000-0000-000017570000}"/>
    <cellStyle name="Standard 257 3 2 2 4 2 4 3 2" xfId="45024" xr:uid="{00000000-0005-0000-0000-000018570000}"/>
    <cellStyle name="Standard 257 3 2 2 4 2 4 4" xfId="29583" xr:uid="{00000000-0005-0000-0000-000019570000}"/>
    <cellStyle name="Standard 257 3 2 2 4 2 5" xfId="5316" xr:uid="{00000000-0005-0000-0000-00001A570000}"/>
    <cellStyle name="Standard 257 3 2 2 4 2 5 2" xfId="9726" xr:uid="{00000000-0005-0000-0000-00001B570000}"/>
    <cellStyle name="Standard 257 3 2 2 4 2 5 2 2" xfId="22962" xr:uid="{00000000-0005-0000-0000-00001C570000}"/>
    <cellStyle name="Standard 257 3 2 2 4 2 5 2 2 2" xfId="49434" xr:uid="{00000000-0005-0000-0000-00001D570000}"/>
    <cellStyle name="Standard 257 3 2 2 4 2 5 2 3" xfId="36198" xr:uid="{00000000-0005-0000-0000-00001E570000}"/>
    <cellStyle name="Standard 257 3 2 2 4 2 5 3" xfId="16345" xr:uid="{00000000-0005-0000-0000-00001F570000}"/>
    <cellStyle name="Standard 257 3 2 2 4 2 5 3 2" xfId="42817" xr:uid="{00000000-0005-0000-0000-000020570000}"/>
    <cellStyle name="Standard 257 3 2 2 4 2 5 4" xfId="31788" xr:uid="{00000000-0005-0000-0000-000021570000}"/>
    <cellStyle name="Standard 257 3 2 2 4 2 6" xfId="7521" xr:uid="{00000000-0005-0000-0000-000022570000}"/>
    <cellStyle name="Standard 257 3 2 2 4 2 6 2" xfId="20757" xr:uid="{00000000-0005-0000-0000-000023570000}"/>
    <cellStyle name="Standard 257 3 2 2 4 2 6 2 2" xfId="47229" xr:uid="{00000000-0005-0000-0000-000024570000}"/>
    <cellStyle name="Standard 257 3 2 2 4 2 6 3" xfId="33993" xr:uid="{00000000-0005-0000-0000-000025570000}"/>
    <cellStyle name="Standard 257 3 2 2 4 2 7" xfId="14140" xr:uid="{00000000-0005-0000-0000-000026570000}"/>
    <cellStyle name="Standard 257 3 2 2 4 2 7 2" xfId="40612" xr:uid="{00000000-0005-0000-0000-000027570000}"/>
    <cellStyle name="Standard 257 3 2 2 4 2 8" xfId="27376" xr:uid="{00000000-0005-0000-0000-000028570000}"/>
    <cellStyle name="Standard 257 3 2 2 4 3" xfId="1272" xr:uid="{00000000-0005-0000-0000-000029570000}"/>
    <cellStyle name="Standard 257 3 2 2 4 3 2" xfId="4215" xr:uid="{00000000-0005-0000-0000-00002A570000}"/>
    <cellStyle name="Standard 257 3 2 2 4 3 2 2" xfId="13037" xr:uid="{00000000-0005-0000-0000-00002B570000}"/>
    <cellStyle name="Standard 257 3 2 2 4 3 2 2 2" xfId="26273" xr:uid="{00000000-0005-0000-0000-00002C570000}"/>
    <cellStyle name="Standard 257 3 2 2 4 3 2 2 2 2" xfId="52745" xr:uid="{00000000-0005-0000-0000-00002D570000}"/>
    <cellStyle name="Standard 257 3 2 2 4 3 2 2 3" xfId="39509" xr:uid="{00000000-0005-0000-0000-00002E570000}"/>
    <cellStyle name="Standard 257 3 2 2 4 3 2 3" xfId="19656" xr:uid="{00000000-0005-0000-0000-00002F570000}"/>
    <cellStyle name="Standard 257 3 2 2 4 3 2 3 2" xfId="46128" xr:uid="{00000000-0005-0000-0000-000030570000}"/>
    <cellStyle name="Standard 257 3 2 2 4 3 2 4" xfId="30687" xr:uid="{00000000-0005-0000-0000-000031570000}"/>
    <cellStyle name="Standard 257 3 2 2 4 3 3" xfId="5686" xr:uid="{00000000-0005-0000-0000-000032570000}"/>
    <cellStyle name="Standard 257 3 2 2 4 3 3 2" xfId="10096" xr:uid="{00000000-0005-0000-0000-000033570000}"/>
    <cellStyle name="Standard 257 3 2 2 4 3 3 2 2" xfId="23332" xr:uid="{00000000-0005-0000-0000-000034570000}"/>
    <cellStyle name="Standard 257 3 2 2 4 3 3 2 2 2" xfId="49804" xr:uid="{00000000-0005-0000-0000-000035570000}"/>
    <cellStyle name="Standard 257 3 2 2 4 3 3 2 3" xfId="36568" xr:uid="{00000000-0005-0000-0000-000036570000}"/>
    <cellStyle name="Standard 257 3 2 2 4 3 3 3" xfId="16715" xr:uid="{00000000-0005-0000-0000-000037570000}"/>
    <cellStyle name="Standard 257 3 2 2 4 3 3 3 2" xfId="43187" xr:uid="{00000000-0005-0000-0000-000038570000}"/>
    <cellStyle name="Standard 257 3 2 2 4 3 3 4" xfId="32158" xr:uid="{00000000-0005-0000-0000-000039570000}"/>
    <cellStyle name="Standard 257 3 2 2 4 3 4" xfId="8625" xr:uid="{00000000-0005-0000-0000-00003A570000}"/>
    <cellStyle name="Standard 257 3 2 2 4 3 4 2" xfId="21861" xr:uid="{00000000-0005-0000-0000-00003B570000}"/>
    <cellStyle name="Standard 257 3 2 2 4 3 4 2 2" xfId="48333" xr:uid="{00000000-0005-0000-0000-00003C570000}"/>
    <cellStyle name="Standard 257 3 2 2 4 3 4 3" xfId="35097" xr:uid="{00000000-0005-0000-0000-00003D570000}"/>
    <cellStyle name="Standard 257 3 2 2 4 3 5" xfId="15244" xr:uid="{00000000-0005-0000-0000-00003E570000}"/>
    <cellStyle name="Standard 257 3 2 2 4 3 5 2" xfId="41716" xr:uid="{00000000-0005-0000-0000-00003F570000}"/>
    <cellStyle name="Standard 257 3 2 2 4 3 6" xfId="27746" xr:uid="{00000000-0005-0000-0000-000040570000}"/>
    <cellStyle name="Standard 257 3 2 2 4 4" xfId="2008" xr:uid="{00000000-0005-0000-0000-000041570000}"/>
    <cellStyle name="Standard 257 3 2 2 4 4 2" xfId="3479" xr:uid="{00000000-0005-0000-0000-000042570000}"/>
    <cellStyle name="Standard 257 3 2 2 4 4 2 2" xfId="12301" xr:uid="{00000000-0005-0000-0000-000043570000}"/>
    <cellStyle name="Standard 257 3 2 2 4 4 2 2 2" xfId="25537" xr:uid="{00000000-0005-0000-0000-000044570000}"/>
    <cellStyle name="Standard 257 3 2 2 4 4 2 2 2 2" xfId="52009" xr:uid="{00000000-0005-0000-0000-000045570000}"/>
    <cellStyle name="Standard 257 3 2 2 4 4 2 2 3" xfId="38773" xr:uid="{00000000-0005-0000-0000-000046570000}"/>
    <cellStyle name="Standard 257 3 2 2 4 4 2 3" xfId="18920" xr:uid="{00000000-0005-0000-0000-000047570000}"/>
    <cellStyle name="Standard 257 3 2 2 4 4 2 3 2" xfId="45392" xr:uid="{00000000-0005-0000-0000-000048570000}"/>
    <cellStyle name="Standard 257 3 2 2 4 4 2 4" xfId="29951" xr:uid="{00000000-0005-0000-0000-000049570000}"/>
    <cellStyle name="Standard 257 3 2 2 4 4 3" xfId="6421" xr:uid="{00000000-0005-0000-0000-00004A570000}"/>
    <cellStyle name="Standard 257 3 2 2 4 4 3 2" xfId="10831" xr:uid="{00000000-0005-0000-0000-00004B570000}"/>
    <cellStyle name="Standard 257 3 2 2 4 4 3 2 2" xfId="24067" xr:uid="{00000000-0005-0000-0000-00004C570000}"/>
    <cellStyle name="Standard 257 3 2 2 4 4 3 2 2 2" xfId="50539" xr:uid="{00000000-0005-0000-0000-00004D570000}"/>
    <cellStyle name="Standard 257 3 2 2 4 4 3 2 3" xfId="37303" xr:uid="{00000000-0005-0000-0000-00004E570000}"/>
    <cellStyle name="Standard 257 3 2 2 4 4 3 3" xfId="17450" xr:uid="{00000000-0005-0000-0000-00004F570000}"/>
    <cellStyle name="Standard 257 3 2 2 4 4 3 3 2" xfId="43922" xr:uid="{00000000-0005-0000-0000-000050570000}"/>
    <cellStyle name="Standard 257 3 2 2 4 4 3 4" xfId="32893" xr:uid="{00000000-0005-0000-0000-000051570000}"/>
    <cellStyle name="Standard 257 3 2 2 4 4 4" xfId="7889" xr:uid="{00000000-0005-0000-0000-000052570000}"/>
    <cellStyle name="Standard 257 3 2 2 4 4 4 2" xfId="21125" xr:uid="{00000000-0005-0000-0000-000053570000}"/>
    <cellStyle name="Standard 257 3 2 2 4 4 4 2 2" xfId="47597" xr:uid="{00000000-0005-0000-0000-000054570000}"/>
    <cellStyle name="Standard 257 3 2 2 4 4 4 3" xfId="34361" xr:uid="{00000000-0005-0000-0000-000055570000}"/>
    <cellStyle name="Standard 257 3 2 2 4 4 5" xfId="14508" xr:uid="{00000000-0005-0000-0000-000056570000}"/>
    <cellStyle name="Standard 257 3 2 2 4 4 5 2" xfId="40980" xr:uid="{00000000-0005-0000-0000-000057570000}"/>
    <cellStyle name="Standard 257 3 2 2 4 4 6" xfId="28481" xr:uid="{00000000-0005-0000-0000-000058570000}"/>
    <cellStyle name="Standard 257 3 2 2 4 5" xfId="2745" xr:uid="{00000000-0005-0000-0000-000059570000}"/>
    <cellStyle name="Standard 257 3 2 2 4 5 2" xfId="11567" xr:uid="{00000000-0005-0000-0000-00005A570000}"/>
    <cellStyle name="Standard 257 3 2 2 4 5 2 2" xfId="24803" xr:uid="{00000000-0005-0000-0000-00005B570000}"/>
    <cellStyle name="Standard 257 3 2 2 4 5 2 2 2" xfId="51275" xr:uid="{00000000-0005-0000-0000-00005C570000}"/>
    <cellStyle name="Standard 257 3 2 2 4 5 2 3" xfId="38039" xr:uid="{00000000-0005-0000-0000-00005D570000}"/>
    <cellStyle name="Standard 257 3 2 2 4 5 3" xfId="18186" xr:uid="{00000000-0005-0000-0000-00005E570000}"/>
    <cellStyle name="Standard 257 3 2 2 4 5 3 2" xfId="44658" xr:uid="{00000000-0005-0000-0000-00005F570000}"/>
    <cellStyle name="Standard 257 3 2 2 4 5 4" xfId="29217" xr:uid="{00000000-0005-0000-0000-000060570000}"/>
    <cellStyle name="Standard 257 3 2 2 4 6" xfId="4950" xr:uid="{00000000-0005-0000-0000-000061570000}"/>
    <cellStyle name="Standard 257 3 2 2 4 6 2" xfId="9360" xr:uid="{00000000-0005-0000-0000-000062570000}"/>
    <cellStyle name="Standard 257 3 2 2 4 6 2 2" xfId="22596" xr:uid="{00000000-0005-0000-0000-000063570000}"/>
    <cellStyle name="Standard 257 3 2 2 4 6 2 2 2" xfId="49068" xr:uid="{00000000-0005-0000-0000-000064570000}"/>
    <cellStyle name="Standard 257 3 2 2 4 6 2 3" xfId="35832" xr:uid="{00000000-0005-0000-0000-000065570000}"/>
    <cellStyle name="Standard 257 3 2 2 4 6 3" xfId="15979" xr:uid="{00000000-0005-0000-0000-000066570000}"/>
    <cellStyle name="Standard 257 3 2 2 4 6 3 2" xfId="42451" xr:uid="{00000000-0005-0000-0000-000067570000}"/>
    <cellStyle name="Standard 257 3 2 2 4 6 4" xfId="31422" xr:uid="{00000000-0005-0000-0000-000068570000}"/>
    <cellStyle name="Standard 257 3 2 2 4 7" xfId="7155" xr:uid="{00000000-0005-0000-0000-000069570000}"/>
    <cellStyle name="Standard 257 3 2 2 4 7 2" xfId="20391" xr:uid="{00000000-0005-0000-0000-00006A570000}"/>
    <cellStyle name="Standard 257 3 2 2 4 7 2 2" xfId="46863" xr:uid="{00000000-0005-0000-0000-00006B570000}"/>
    <cellStyle name="Standard 257 3 2 2 4 7 3" xfId="33627" xr:uid="{00000000-0005-0000-0000-00006C570000}"/>
    <cellStyle name="Standard 257 3 2 2 4 8" xfId="13774" xr:uid="{00000000-0005-0000-0000-00006D570000}"/>
    <cellStyle name="Standard 257 3 2 2 4 8 2" xfId="40246" xr:uid="{00000000-0005-0000-0000-00006E570000}"/>
    <cellStyle name="Standard 257 3 2 2 4 9" xfId="27010" xr:uid="{00000000-0005-0000-0000-00006F570000}"/>
    <cellStyle name="Standard 257 3 2 2 5" xfId="465" xr:uid="{00000000-0005-0000-0000-000070570000}"/>
    <cellStyle name="Standard 257 3 2 2 5 2" xfId="856" xr:uid="{00000000-0005-0000-0000-000071570000}"/>
    <cellStyle name="Standard 257 3 2 2 5 2 2" xfId="1605" xr:uid="{00000000-0005-0000-0000-000072570000}"/>
    <cellStyle name="Standard 257 3 2 2 5 2 2 2" xfId="4548" xr:uid="{00000000-0005-0000-0000-000073570000}"/>
    <cellStyle name="Standard 257 3 2 2 5 2 2 2 2" xfId="13370" xr:uid="{00000000-0005-0000-0000-000074570000}"/>
    <cellStyle name="Standard 257 3 2 2 5 2 2 2 2 2" xfId="26606" xr:uid="{00000000-0005-0000-0000-000075570000}"/>
    <cellStyle name="Standard 257 3 2 2 5 2 2 2 2 2 2" xfId="53078" xr:uid="{00000000-0005-0000-0000-000076570000}"/>
    <cellStyle name="Standard 257 3 2 2 5 2 2 2 2 3" xfId="39842" xr:uid="{00000000-0005-0000-0000-000077570000}"/>
    <cellStyle name="Standard 257 3 2 2 5 2 2 2 3" xfId="19989" xr:uid="{00000000-0005-0000-0000-000078570000}"/>
    <cellStyle name="Standard 257 3 2 2 5 2 2 2 3 2" xfId="46461" xr:uid="{00000000-0005-0000-0000-000079570000}"/>
    <cellStyle name="Standard 257 3 2 2 5 2 2 2 4" xfId="31020" xr:uid="{00000000-0005-0000-0000-00007A570000}"/>
    <cellStyle name="Standard 257 3 2 2 5 2 2 3" xfId="6019" xr:uid="{00000000-0005-0000-0000-00007B570000}"/>
    <cellStyle name="Standard 257 3 2 2 5 2 2 3 2" xfId="10429" xr:uid="{00000000-0005-0000-0000-00007C570000}"/>
    <cellStyle name="Standard 257 3 2 2 5 2 2 3 2 2" xfId="23665" xr:uid="{00000000-0005-0000-0000-00007D570000}"/>
    <cellStyle name="Standard 257 3 2 2 5 2 2 3 2 2 2" xfId="50137" xr:uid="{00000000-0005-0000-0000-00007E570000}"/>
    <cellStyle name="Standard 257 3 2 2 5 2 2 3 2 3" xfId="36901" xr:uid="{00000000-0005-0000-0000-00007F570000}"/>
    <cellStyle name="Standard 257 3 2 2 5 2 2 3 3" xfId="17048" xr:uid="{00000000-0005-0000-0000-000080570000}"/>
    <cellStyle name="Standard 257 3 2 2 5 2 2 3 3 2" xfId="43520" xr:uid="{00000000-0005-0000-0000-000081570000}"/>
    <cellStyle name="Standard 257 3 2 2 5 2 2 3 4" xfId="32491" xr:uid="{00000000-0005-0000-0000-000082570000}"/>
    <cellStyle name="Standard 257 3 2 2 5 2 2 4" xfId="8958" xr:uid="{00000000-0005-0000-0000-000083570000}"/>
    <cellStyle name="Standard 257 3 2 2 5 2 2 4 2" xfId="22194" xr:uid="{00000000-0005-0000-0000-000084570000}"/>
    <cellStyle name="Standard 257 3 2 2 5 2 2 4 2 2" xfId="48666" xr:uid="{00000000-0005-0000-0000-000085570000}"/>
    <cellStyle name="Standard 257 3 2 2 5 2 2 4 3" xfId="35430" xr:uid="{00000000-0005-0000-0000-000086570000}"/>
    <cellStyle name="Standard 257 3 2 2 5 2 2 5" xfId="15577" xr:uid="{00000000-0005-0000-0000-000087570000}"/>
    <cellStyle name="Standard 257 3 2 2 5 2 2 5 2" xfId="42049" xr:uid="{00000000-0005-0000-0000-000088570000}"/>
    <cellStyle name="Standard 257 3 2 2 5 2 2 6" xfId="28079" xr:uid="{00000000-0005-0000-0000-000089570000}"/>
    <cellStyle name="Standard 257 3 2 2 5 2 3" xfId="2341" xr:uid="{00000000-0005-0000-0000-00008A570000}"/>
    <cellStyle name="Standard 257 3 2 2 5 2 3 2" xfId="3812" xr:uid="{00000000-0005-0000-0000-00008B570000}"/>
    <cellStyle name="Standard 257 3 2 2 5 2 3 2 2" xfId="12634" xr:uid="{00000000-0005-0000-0000-00008C570000}"/>
    <cellStyle name="Standard 257 3 2 2 5 2 3 2 2 2" xfId="25870" xr:uid="{00000000-0005-0000-0000-00008D570000}"/>
    <cellStyle name="Standard 257 3 2 2 5 2 3 2 2 2 2" xfId="52342" xr:uid="{00000000-0005-0000-0000-00008E570000}"/>
    <cellStyle name="Standard 257 3 2 2 5 2 3 2 2 3" xfId="39106" xr:uid="{00000000-0005-0000-0000-00008F570000}"/>
    <cellStyle name="Standard 257 3 2 2 5 2 3 2 3" xfId="19253" xr:uid="{00000000-0005-0000-0000-000090570000}"/>
    <cellStyle name="Standard 257 3 2 2 5 2 3 2 3 2" xfId="45725" xr:uid="{00000000-0005-0000-0000-000091570000}"/>
    <cellStyle name="Standard 257 3 2 2 5 2 3 2 4" xfId="30284" xr:uid="{00000000-0005-0000-0000-000092570000}"/>
    <cellStyle name="Standard 257 3 2 2 5 2 3 3" xfId="6754" xr:uid="{00000000-0005-0000-0000-000093570000}"/>
    <cellStyle name="Standard 257 3 2 2 5 2 3 3 2" xfId="11164" xr:uid="{00000000-0005-0000-0000-000094570000}"/>
    <cellStyle name="Standard 257 3 2 2 5 2 3 3 2 2" xfId="24400" xr:uid="{00000000-0005-0000-0000-000095570000}"/>
    <cellStyle name="Standard 257 3 2 2 5 2 3 3 2 2 2" xfId="50872" xr:uid="{00000000-0005-0000-0000-000096570000}"/>
    <cellStyle name="Standard 257 3 2 2 5 2 3 3 2 3" xfId="37636" xr:uid="{00000000-0005-0000-0000-000097570000}"/>
    <cellStyle name="Standard 257 3 2 2 5 2 3 3 3" xfId="17783" xr:uid="{00000000-0005-0000-0000-000098570000}"/>
    <cellStyle name="Standard 257 3 2 2 5 2 3 3 3 2" xfId="44255" xr:uid="{00000000-0005-0000-0000-000099570000}"/>
    <cellStyle name="Standard 257 3 2 2 5 2 3 3 4" xfId="33226" xr:uid="{00000000-0005-0000-0000-00009A570000}"/>
    <cellStyle name="Standard 257 3 2 2 5 2 3 4" xfId="8222" xr:uid="{00000000-0005-0000-0000-00009B570000}"/>
    <cellStyle name="Standard 257 3 2 2 5 2 3 4 2" xfId="21458" xr:uid="{00000000-0005-0000-0000-00009C570000}"/>
    <cellStyle name="Standard 257 3 2 2 5 2 3 4 2 2" xfId="47930" xr:uid="{00000000-0005-0000-0000-00009D570000}"/>
    <cellStyle name="Standard 257 3 2 2 5 2 3 4 3" xfId="34694" xr:uid="{00000000-0005-0000-0000-00009E570000}"/>
    <cellStyle name="Standard 257 3 2 2 5 2 3 5" xfId="14841" xr:uid="{00000000-0005-0000-0000-00009F570000}"/>
    <cellStyle name="Standard 257 3 2 2 5 2 3 5 2" xfId="41313" xr:uid="{00000000-0005-0000-0000-0000A0570000}"/>
    <cellStyle name="Standard 257 3 2 2 5 2 3 6" xfId="28814" xr:uid="{00000000-0005-0000-0000-0000A1570000}"/>
    <cellStyle name="Standard 257 3 2 2 5 2 4" xfId="3078" xr:uid="{00000000-0005-0000-0000-0000A2570000}"/>
    <cellStyle name="Standard 257 3 2 2 5 2 4 2" xfId="11900" xr:uid="{00000000-0005-0000-0000-0000A3570000}"/>
    <cellStyle name="Standard 257 3 2 2 5 2 4 2 2" xfId="25136" xr:uid="{00000000-0005-0000-0000-0000A4570000}"/>
    <cellStyle name="Standard 257 3 2 2 5 2 4 2 2 2" xfId="51608" xr:uid="{00000000-0005-0000-0000-0000A5570000}"/>
    <cellStyle name="Standard 257 3 2 2 5 2 4 2 3" xfId="38372" xr:uid="{00000000-0005-0000-0000-0000A6570000}"/>
    <cellStyle name="Standard 257 3 2 2 5 2 4 3" xfId="18519" xr:uid="{00000000-0005-0000-0000-0000A7570000}"/>
    <cellStyle name="Standard 257 3 2 2 5 2 4 3 2" xfId="44991" xr:uid="{00000000-0005-0000-0000-0000A8570000}"/>
    <cellStyle name="Standard 257 3 2 2 5 2 4 4" xfId="29550" xr:uid="{00000000-0005-0000-0000-0000A9570000}"/>
    <cellStyle name="Standard 257 3 2 2 5 2 5" xfId="5283" xr:uid="{00000000-0005-0000-0000-0000AA570000}"/>
    <cellStyle name="Standard 257 3 2 2 5 2 5 2" xfId="9693" xr:uid="{00000000-0005-0000-0000-0000AB570000}"/>
    <cellStyle name="Standard 257 3 2 2 5 2 5 2 2" xfId="22929" xr:uid="{00000000-0005-0000-0000-0000AC570000}"/>
    <cellStyle name="Standard 257 3 2 2 5 2 5 2 2 2" xfId="49401" xr:uid="{00000000-0005-0000-0000-0000AD570000}"/>
    <cellStyle name="Standard 257 3 2 2 5 2 5 2 3" xfId="36165" xr:uid="{00000000-0005-0000-0000-0000AE570000}"/>
    <cellStyle name="Standard 257 3 2 2 5 2 5 3" xfId="16312" xr:uid="{00000000-0005-0000-0000-0000AF570000}"/>
    <cellStyle name="Standard 257 3 2 2 5 2 5 3 2" xfId="42784" xr:uid="{00000000-0005-0000-0000-0000B0570000}"/>
    <cellStyle name="Standard 257 3 2 2 5 2 5 4" xfId="31755" xr:uid="{00000000-0005-0000-0000-0000B1570000}"/>
    <cellStyle name="Standard 257 3 2 2 5 2 6" xfId="7488" xr:uid="{00000000-0005-0000-0000-0000B2570000}"/>
    <cellStyle name="Standard 257 3 2 2 5 2 6 2" xfId="20724" xr:uid="{00000000-0005-0000-0000-0000B3570000}"/>
    <cellStyle name="Standard 257 3 2 2 5 2 6 2 2" xfId="47196" xr:uid="{00000000-0005-0000-0000-0000B4570000}"/>
    <cellStyle name="Standard 257 3 2 2 5 2 6 3" xfId="33960" xr:uid="{00000000-0005-0000-0000-0000B5570000}"/>
    <cellStyle name="Standard 257 3 2 2 5 2 7" xfId="14107" xr:uid="{00000000-0005-0000-0000-0000B6570000}"/>
    <cellStyle name="Standard 257 3 2 2 5 2 7 2" xfId="40579" xr:uid="{00000000-0005-0000-0000-0000B7570000}"/>
    <cellStyle name="Standard 257 3 2 2 5 2 8" xfId="27343" xr:uid="{00000000-0005-0000-0000-0000B8570000}"/>
    <cellStyle name="Standard 257 3 2 2 5 3" xfId="1239" xr:uid="{00000000-0005-0000-0000-0000B9570000}"/>
    <cellStyle name="Standard 257 3 2 2 5 3 2" xfId="4182" xr:uid="{00000000-0005-0000-0000-0000BA570000}"/>
    <cellStyle name="Standard 257 3 2 2 5 3 2 2" xfId="13004" xr:uid="{00000000-0005-0000-0000-0000BB570000}"/>
    <cellStyle name="Standard 257 3 2 2 5 3 2 2 2" xfId="26240" xr:uid="{00000000-0005-0000-0000-0000BC570000}"/>
    <cellStyle name="Standard 257 3 2 2 5 3 2 2 2 2" xfId="52712" xr:uid="{00000000-0005-0000-0000-0000BD570000}"/>
    <cellStyle name="Standard 257 3 2 2 5 3 2 2 3" xfId="39476" xr:uid="{00000000-0005-0000-0000-0000BE570000}"/>
    <cellStyle name="Standard 257 3 2 2 5 3 2 3" xfId="19623" xr:uid="{00000000-0005-0000-0000-0000BF570000}"/>
    <cellStyle name="Standard 257 3 2 2 5 3 2 3 2" xfId="46095" xr:uid="{00000000-0005-0000-0000-0000C0570000}"/>
    <cellStyle name="Standard 257 3 2 2 5 3 2 4" xfId="30654" xr:uid="{00000000-0005-0000-0000-0000C1570000}"/>
    <cellStyle name="Standard 257 3 2 2 5 3 3" xfId="5653" xr:uid="{00000000-0005-0000-0000-0000C2570000}"/>
    <cellStyle name="Standard 257 3 2 2 5 3 3 2" xfId="10063" xr:uid="{00000000-0005-0000-0000-0000C3570000}"/>
    <cellStyle name="Standard 257 3 2 2 5 3 3 2 2" xfId="23299" xr:uid="{00000000-0005-0000-0000-0000C4570000}"/>
    <cellStyle name="Standard 257 3 2 2 5 3 3 2 2 2" xfId="49771" xr:uid="{00000000-0005-0000-0000-0000C5570000}"/>
    <cellStyle name="Standard 257 3 2 2 5 3 3 2 3" xfId="36535" xr:uid="{00000000-0005-0000-0000-0000C6570000}"/>
    <cellStyle name="Standard 257 3 2 2 5 3 3 3" xfId="16682" xr:uid="{00000000-0005-0000-0000-0000C7570000}"/>
    <cellStyle name="Standard 257 3 2 2 5 3 3 3 2" xfId="43154" xr:uid="{00000000-0005-0000-0000-0000C8570000}"/>
    <cellStyle name="Standard 257 3 2 2 5 3 3 4" xfId="32125" xr:uid="{00000000-0005-0000-0000-0000C9570000}"/>
    <cellStyle name="Standard 257 3 2 2 5 3 4" xfId="8592" xr:uid="{00000000-0005-0000-0000-0000CA570000}"/>
    <cellStyle name="Standard 257 3 2 2 5 3 4 2" xfId="21828" xr:uid="{00000000-0005-0000-0000-0000CB570000}"/>
    <cellStyle name="Standard 257 3 2 2 5 3 4 2 2" xfId="48300" xr:uid="{00000000-0005-0000-0000-0000CC570000}"/>
    <cellStyle name="Standard 257 3 2 2 5 3 4 3" xfId="35064" xr:uid="{00000000-0005-0000-0000-0000CD570000}"/>
    <cellStyle name="Standard 257 3 2 2 5 3 5" xfId="15211" xr:uid="{00000000-0005-0000-0000-0000CE570000}"/>
    <cellStyle name="Standard 257 3 2 2 5 3 5 2" xfId="41683" xr:uid="{00000000-0005-0000-0000-0000CF570000}"/>
    <cellStyle name="Standard 257 3 2 2 5 3 6" xfId="27713" xr:uid="{00000000-0005-0000-0000-0000D0570000}"/>
    <cellStyle name="Standard 257 3 2 2 5 4" xfId="1975" xr:uid="{00000000-0005-0000-0000-0000D1570000}"/>
    <cellStyle name="Standard 257 3 2 2 5 4 2" xfId="3446" xr:uid="{00000000-0005-0000-0000-0000D2570000}"/>
    <cellStyle name="Standard 257 3 2 2 5 4 2 2" xfId="12268" xr:uid="{00000000-0005-0000-0000-0000D3570000}"/>
    <cellStyle name="Standard 257 3 2 2 5 4 2 2 2" xfId="25504" xr:uid="{00000000-0005-0000-0000-0000D4570000}"/>
    <cellStyle name="Standard 257 3 2 2 5 4 2 2 2 2" xfId="51976" xr:uid="{00000000-0005-0000-0000-0000D5570000}"/>
    <cellStyle name="Standard 257 3 2 2 5 4 2 2 3" xfId="38740" xr:uid="{00000000-0005-0000-0000-0000D6570000}"/>
    <cellStyle name="Standard 257 3 2 2 5 4 2 3" xfId="18887" xr:uid="{00000000-0005-0000-0000-0000D7570000}"/>
    <cellStyle name="Standard 257 3 2 2 5 4 2 3 2" xfId="45359" xr:uid="{00000000-0005-0000-0000-0000D8570000}"/>
    <cellStyle name="Standard 257 3 2 2 5 4 2 4" xfId="29918" xr:uid="{00000000-0005-0000-0000-0000D9570000}"/>
    <cellStyle name="Standard 257 3 2 2 5 4 3" xfId="6388" xr:uid="{00000000-0005-0000-0000-0000DA570000}"/>
    <cellStyle name="Standard 257 3 2 2 5 4 3 2" xfId="10798" xr:uid="{00000000-0005-0000-0000-0000DB570000}"/>
    <cellStyle name="Standard 257 3 2 2 5 4 3 2 2" xfId="24034" xr:uid="{00000000-0005-0000-0000-0000DC570000}"/>
    <cellStyle name="Standard 257 3 2 2 5 4 3 2 2 2" xfId="50506" xr:uid="{00000000-0005-0000-0000-0000DD570000}"/>
    <cellStyle name="Standard 257 3 2 2 5 4 3 2 3" xfId="37270" xr:uid="{00000000-0005-0000-0000-0000DE570000}"/>
    <cellStyle name="Standard 257 3 2 2 5 4 3 3" xfId="17417" xr:uid="{00000000-0005-0000-0000-0000DF570000}"/>
    <cellStyle name="Standard 257 3 2 2 5 4 3 3 2" xfId="43889" xr:uid="{00000000-0005-0000-0000-0000E0570000}"/>
    <cellStyle name="Standard 257 3 2 2 5 4 3 4" xfId="32860" xr:uid="{00000000-0005-0000-0000-0000E1570000}"/>
    <cellStyle name="Standard 257 3 2 2 5 4 4" xfId="7856" xr:uid="{00000000-0005-0000-0000-0000E2570000}"/>
    <cellStyle name="Standard 257 3 2 2 5 4 4 2" xfId="21092" xr:uid="{00000000-0005-0000-0000-0000E3570000}"/>
    <cellStyle name="Standard 257 3 2 2 5 4 4 2 2" xfId="47564" xr:uid="{00000000-0005-0000-0000-0000E4570000}"/>
    <cellStyle name="Standard 257 3 2 2 5 4 4 3" xfId="34328" xr:uid="{00000000-0005-0000-0000-0000E5570000}"/>
    <cellStyle name="Standard 257 3 2 2 5 4 5" xfId="14475" xr:uid="{00000000-0005-0000-0000-0000E6570000}"/>
    <cellStyle name="Standard 257 3 2 2 5 4 5 2" xfId="40947" xr:uid="{00000000-0005-0000-0000-0000E7570000}"/>
    <cellStyle name="Standard 257 3 2 2 5 4 6" xfId="28448" xr:uid="{00000000-0005-0000-0000-0000E8570000}"/>
    <cellStyle name="Standard 257 3 2 2 5 5" xfId="2712" xr:uid="{00000000-0005-0000-0000-0000E9570000}"/>
    <cellStyle name="Standard 257 3 2 2 5 5 2" xfId="11534" xr:uid="{00000000-0005-0000-0000-0000EA570000}"/>
    <cellStyle name="Standard 257 3 2 2 5 5 2 2" xfId="24770" xr:uid="{00000000-0005-0000-0000-0000EB570000}"/>
    <cellStyle name="Standard 257 3 2 2 5 5 2 2 2" xfId="51242" xr:uid="{00000000-0005-0000-0000-0000EC570000}"/>
    <cellStyle name="Standard 257 3 2 2 5 5 2 3" xfId="38006" xr:uid="{00000000-0005-0000-0000-0000ED570000}"/>
    <cellStyle name="Standard 257 3 2 2 5 5 3" xfId="18153" xr:uid="{00000000-0005-0000-0000-0000EE570000}"/>
    <cellStyle name="Standard 257 3 2 2 5 5 3 2" xfId="44625" xr:uid="{00000000-0005-0000-0000-0000EF570000}"/>
    <cellStyle name="Standard 257 3 2 2 5 5 4" xfId="29184" xr:uid="{00000000-0005-0000-0000-0000F0570000}"/>
    <cellStyle name="Standard 257 3 2 2 5 6" xfId="4917" xr:uid="{00000000-0005-0000-0000-0000F1570000}"/>
    <cellStyle name="Standard 257 3 2 2 5 6 2" xfId="9327" xr:uid="{00000000-0005-0000-0000-0000F2570000}"/>
    <cellStyle name="Standard 257 3 2 2 5 6 2 2" xfId="22563" xr:uid="{00000000-0005-0000-0000-0000F3570000}"/>
    <cellStyle name="Standard 257 3 2 2 5 6 2 2 2" xfId="49035" xr:uid="{00000000-0005-0000-0000-0000F4570000}"/>
    <cellStyle name="Standard 257 3 2 2 5 6 2 3" xfId="35799" xr:uid="{00000000-0005-0000-0000-0000F5570000}"/>
    <cellStyle name="Standard 257 3 2 2 5 6 3" xfId="15946" xr:uid="{00000000-0005-0000-0000-0000F6570000}"/>
    <cellStyle name="Standard 257 3 2 2 5 6 3 2" xfId="42418" xr:uid="{00000000-0005-0000-0000-0000F7570000}"/>
    <cellStyle name="Standard 257 3 2 2 5 6 4" xfId="31389" xr:uid="{00000000-0005-0000-0000-0000F8570000}"/>
    <cellStyle name="Standard 257 3 2 2 5 7" xfId="7122" xr:uid="{00000000-0005-0000-0000-0000F9570000}"/>
    <cellStyle name="Standard 257 3 2 2 5 7 2" xfId="20358" xr:uid="{00000000-0005-0000-0000-0000FA570000}"/>
    <cellStyle name="Standard 257 3 2 2 5 7 2 2" xfId="46830" xr:uid="{00000000-0005-0000-0000-0000FB570000}"/>
    <cellStyle name="Standard 257 3 2 2 5 7 3" xfId="33594" xr:uid="{00000000-0005-0000-0000-0000FC570000}"/>
    <cellStyle name="Standard 257 3 2 2 5 8" xfId="13741" xr:uid="{00000000-0005-0000-0000-0000FD570000}"/>
    <cellStyle name="Standard 257 3 2 2 5 8 2" xfId="40213" xr:uid="{00000000-0005-0000-0000-0000FE570000}"/>
    <cellStyle name="Standard 257 3 2 2 5 9" xfId="26977" xr:uid="{00000000-0005-0000-0000-0000FF570000}"/>
    <cellStyle name="Standard 257 3 2 2 6" xfId="718" xr:uid="{00000000-0005-0000-0000-000000580000}"/>
    <cellStyle name="Standard 257 3 2 2 6 2" xfId="1468" xr:uid="{00000000-0005-0000-0000-000001580000}"/>
    <cellStyle name="Standard 257 3 2 2 6 2 2" xfId="4411" xr:uid="{00000000-0005-0000-0000-000002580000}"/>
    <cellStyle name="Standard 257 3 2 2 6 2 2 2" xfId="13233" xr:uid="{00000000-0005-0000-0000-000003580000}"/>
    <cellStyle name="Standard 257 3 2 2 6 2 2 2 2" xfId="26469" xr:uid="{00000000-0005-0000-0000-000004580000}"/>
    <cellStyle name="Standard 257 3 2 2 6 2 2 2 2 2" xfId="52941" xr:uid="{00000000-0005-0000-0000-000005580000}"/>
    <cellStyle name="Standard 257 3 2 2 6 2 2 2 3" xfId="39705" xr:uid="{00000000-0005-0000-0000-000006580000}"/>
    <cellStyle name="Standard 257 3 2 2 6 2 2 3" xfId="19852" xr:uid="{00000000-0005-0000-0000-000007580000}"/>
    <cellStyle name="Standard 257 3 2 2 6 2 2 3 2" xfId="46324" xr:uid="{00000000-0005-0000-0000-000008580000}"/>
    <cellStyle name="Standard 257 3 2 2 6 2 2 4" xfId="30883" xr:uid="{00000000-0005-0000-0000-000009580000}"/>
    <cellStyle name="Standard 257 3 2 2 6 2 3" xfId="5882" xr:uid="{00000000-0005-0000-0000-00000A580000}"/>
    <cellStyle name="Standard 257 3 2 2 6 2 3 2" xfId="10292" xr:uid="{00000000-0005-0000-0000-00000B580000}"/>
    <cellStyle name="Standard 257 3 2 2 6 2 3 2 2" xfId="23528" xr:uid="{00000000-0005-0000-0000-00000C580000}"/>
    <cellStyle name="Standard 257 3 2 2 6 2 3 2 2 2" xfId="50000" xr:uid="{00000000-0005-0000-0000-00000D580000}"/>
    <cellStyle name="Standard 257 3 2 2 6 2 3 2 3" xfId="36764" xr:uid="{00000000-0005-0000-0000-00000E580000}"/>
    <cellStyle name="Standard 257 3 2 2 6 2 3 3" xfId="16911" xr:uid="{00000000-0005-0000-0000-00000F580000}"/>
    <cellStyle name="Standard 257 3 2 2 6 2 3 3 2" xfId="43383" xr:uid="{00000000-0005-0000-0000-000010580000}"/>
    <cellStyle name="Standard 257 3 2 2 6 2 3 4" xfId="32354" xr:uid="{00000000-0005-0000-0000-000011580000}"/>
    <cellStyle name="Standard 257 3 2 2 6 2 4" xfId="8821" xr:uid="{00000000-0005-0000-0000-000012580000}"/>
    <cellStyle name="Standard 257 3 2 2 6 2 4 2" xfId="22057" xr:uid="{00000000-0005-0000-0000-000013580000}"/>
    <cellStyle name="Standard 257 3 2 2 6 2 4 2 2" xfId="48529" xr:uid="{00000000-0005-0000-0000-000014580000}"/>
    <cellStyle name="Standard 257 3 2 2 6 2 4 3" xfId="35293" xr:uid="{00000000-0005-0000-0000-000015580000}"/>
    <cellStyle name="Standard 257 3 2 2 6 2 5" xfId="15440" xr:uid="{00000000-0005-0000-0000-000016580000}"/>
    <cellStyle name="Standard 257 3 2 2 6 2 5 2" xfId="41912" xr:uid="{00000000-0005-0000-0000-000017580000}"/>
    <cellStyle name="Standard 257 3 2 2 6 2 6" xfId="27942" xr:uid="{00000000-0005-0000-0000-000018580000}"/>
    <cellStyle name="Standard 257 3 2 2 6 3" xfId="2204" xr:uid="{00000000-0005-0000-0000-000019580000}"/>
    <cellStyle name="Standard 257 3 2 2 6 3 2" xfId="3675" xr:uid="{00000000-0005-0000-0000-00001A580000}"/>
    <cellStyle name="Standard 257 3 2 2 6 3 2 2" xfId="12497" xr:uid="{00000000-0005-0000-0000-00001B580000}"/>
    <cellStyle name="Standard 257 3 2 2 6 3 2 2 2" xfId="25733" xr:uid="{00000000-0005-0000-0000-00001C580000}"/>
    <cellStyle name="Standard 257 3 2 2 6 3 2 2 2 2" xfId="52205" xr:uid="{00000000-0005-0000-0000-00001D580000}"/>
    <cellStyle name="Standard 257 3 2 2 6 3 2 2 3" xfId="38969" xr:uid="{00000000-0005-0000-0000-00001E580000}"/>
    <cellStyle name="Standard 257 3 2 2 6 3 2 3" xfId="19116" xr:uid="{00000000-0005-0000-0000-00001F580000}"/>
    <cellStyle name="Standard 257 3 2 2 6 3 2 3 2" xfId="45588" xr:uid="{00000000-0005-0000-0000-000020580000}"/>
    <cellStyle name="Standard 257 3 2 2 6 3 2 4" xfId="30147" xr:uid="{00000000-0005-0000-0000-000021580000}"/>
    <cellStyle name="Standard 257 3 2 2 6 3 3" xfId="6617" xr:uid="{00000000-0005-0000-0000-000022580000}"/>
    <cellStyle name="Standard 257 3 2 2 6 3 3 2" xfId="11027" xr:uid="{00000000-0005-0000-0000-000023580000}"/>
    <cellStyle name="Standard 257 3 2 2 6 3 3 2 2" xfId="24263" xr:uid="{00000000-0005-0000-0000-000024580000}"/>
    <cellStyle name="Standard 257 3 2 2 6 3 3 2 2 2" xfId="50735" xr:uid="{00000000-0005-0000-0000-000025580000}"/>
    <cellStyle name="Standard 257 3 2 2 6 3 3 2 3" xfId="37499" xr:uid="{00000000-0005-0000-0000-000026580000}"/>
    <cellStyle name="Standard 257 3 2 2 6 3 3 3" xfId="17646" xr:uid="{00000000-0005-0000-0000-000027580000}"/>
    <cellStyle name="Standard 257 3 2 2 6 3 3 3 2" xfId="44118" xr:uid="{00000000-0005-0000-0000-000028580000}"/>
    <cellStyle name="Standard 257 3 2 2 6 3 3 4" xfId="33089" xr:uid="{00000000-0005-0000-0000-000029580000}"/>
    <cellStyle name="Standard 257 3 2 2 6 3 4" xfId="8085" xr:uid="{00000000-0005-0000-0000-00002A580000}"/>
    <cellStyle name="Standard 257 3 2 2 6 3 4 2" xfId="21321" xr:uid="{00000000-0005-0000-0000-00002B580000}"/>
    <cellStyle name="Standard 257 3 2 2 6 3 4 2 2" xfId="47793" xr:uid="{00000000-0005-0000-0000-00002C580000}"/>
    <cellStyle name="Standard 257 3 2 2 6 3 4 3" xfId="34557" xr:uid="{00000000-0005-0000-0000-00002D580000}"/>
    <cellStyle name="Standard 257 3 2 2 6 3 5" xfId="14704" xr:uid="{00000000-0005-0000-0000-00002E580000}"/>
    <cellStyle name="Standard 257 3 2 2 6 3 5 2" xfId="41176" xr:uid="{00000000-0005-0000-0000-00002F580000}"/>
    <cellStyle name="Standard 257 3 2 2 6 3 6" xfId="28677" xr:uid="{00000000-0005-0000-0000-000030580000}"/>
    <cellStyle name="Standard 257 3 2 2 6 4" xfId="2941" xr:uid="{00000000-0005-0000-0000-000031580000}"/>
    <cellStyle name="Standard 257 3 2 2 6 4 2" xfId="11763" xr:uid="{00000000-0005-0000-0000-000032580000}"/>
    <cellStyle name="Standard 257 3 2 2 6 4 2 2" xfId="24999" xr:uid="{00000000-0005-0000-0000-000033580000}"/>
    <cellStyle name="Standard 257 3 2 2 6 4 2 2 2" xfId="51471" xr:uid="{00000000-0005-0000-0000-000034580000}"/>
    <cellStyle name="Standard 257 3 2 2 6 4 2 3" xfId="38235" xr:uid="{00000000-0005-0000-0000-000035580000}"/>
    <cellStyle name="Standard 257 3 2 2 6 4 3" xfId="18382" xr:uid="{00000000-0005-0000-0000-000036580000}"/>
    <cellStyle name="Standard 257 3 2 2 6 4 3 2" xfId="44854" xr:uid="{00000000-0005-0000-0000-000037580000}"/>
    <cellStyle name="Standard 257 3 2 2 6 4 4" xfId="29413" xr:uid="{00000000-0005-0000-0000-000038580000}"/>
    <cellStyle name="Standard 257 3 2 2 6 5" xfId="5146" xr:uid="{00000000-0005-0000-0000-000039580000}"/>
    <cellStyle name="Standard 257 3 2 2 6 5 2" xfId="9556" xr:uid="{00000000-0005-0000-0000-00003A580000}"/>
    <cellStyle name="Standard 257 3 2 2 6 5 2 2" xfId="22792" xr:uid="{00000000-0005-0000-0000-00003B580000}"/>
    <cellStyle name="Standard 257 3 2 2 6 5 2 2 2" xfId="49264" xr:uid="{00000000-0005-0000-0000-00003C580000}"/>
    <cellStyle name="Standard 257 3 2 2 6 5 2 3" xfId="36028" xr:uid="{00000000-0005-0000-0000-00003D580000}"/>
    <cellStyle name="Standard 257 3 2 2 6 5 3" xfId="16175" xr:uid="{00000000-0005-0000-0000-00003E580000}"/>
    <cellStyle name="Standard 257 3 2 2 6 5 3 2" xfId="42647" xr:uid="{00000000-0005-0000-0000-00003F580000}"/>
    <cellStyle name="Standard 257 3 2 2 6 5 4" xfId="31618" xr:uid="{00000000-0005-0000-0000-000040580000}"/>
    <cellStyle name="Standard 257 3 2 2 6 6" xfId="7351" xr:uid="{00000000-0005-0000-0000-000041580000}"/>
    <cellStyle name="Standard 257 3 2 2 6 6 2" xfId="20587" xr:uid="{00000000-0005-0000-0000-000042580000}"/>
    <cellStyle name="Standard 257 3 2 2 6 6 2 2" xfId="47059" xr:uid="{00000000-0005-0000-0000-000043580000}"/>
    <cellStyle name="Standard 257 3 2 2 6 6 3" xfId="33823" xr:uid="{00000000-0005-0000-0000-000044580000}"/>
    <cellStyle name="Standard 257 3 2 2 6 7" xfId="13970" xr:uid="{00000000-0005-0000-0000-000045580000}"/>
    <cellStyle name="Standard 257 3 2 2 6 7 2" xfId="40442" xr:uid="{00000000-0005-0000-0000-000046580000}"/>
    <cellStyle name="Standard 257 3 2 2 6 8" xfId="27206" xr:uid="{00000000-0005-0000-0000-000047580000}"/>
    <cellStyle name="Standard 257 3 2 2 7" xfId="1102" xr:uid="{00000000-0005-0000-0000-000048580000}"/>
    <cellStyle name="Standard 257 3 2 2 7 2" xfId="4045" xr:uid="{00000000-0005-0000-0000-000049580000}"/>
    <cellStyle name="Standard 257 3 2 2 7 2 2" xfId="12867" xr:uid="{00000000-0005-0000-0000-00004A580000}"/>
    <cellStyle name="Standard 257 3 2 2 7 2 2 2" xfId="26103" xr:uid="{00000000-0005-0000-0000-00004B580000}"/>
    <cellStyle name="Standard 257 3 2 2 7 2 2 2 2" xfId="52575" xr:uid="{00000000-0005-0000-0000-00004C580000}"/>
    <cellStyle name="Standard 257 3 2 2 7 2 2 3" xfId="39339" xr:uid="{00000000-0005-0000-0000-00004D580000}"/>
    <cellStyle name="Standard 257 3 2 2 7 2 3" xfId="19486" xr:uid="{00000000-0005-0000-0000-00004E580000}"/>
    <cellStyle name="Standard 257 3 2 2 7 2 3 2" xfId="45958" xr:uid="{00000000-0005-0000-0000-00004F580000}"/>
    <cellStyle name="Standard 257 3 2 2 7 2 4" xfId="30517" xr:uid="{00000000-0005-0000-0000-000050580000}"/>
    <cellStyle name="Standard 257 3 2 2 7 3" xfId="5516" xr:uid="{00000000-0005-0000-0000-000051580000}"/>
    <cellStyle name="Standard 257 3 2 2 7 3 2" xfId="9926" xr:uid="{00000000-0005-0000-0000-000052580000}"/>
    <cellStyle name="Standard 257 3 2 2 7 3 2 2" xfId="23162" xr:uid="{00000000-0005-0000-0000-000053580000}"/>
    <cellStyle name="Standard 257 3 2 2 7 3 2 2 2" xfId="49634" xr:uid="{00000000-0005-0000-0000-000054580000}"/>
    <cellStyle name="Standard 257 3 2 2 7 3 2 3" xfId="36398" xr:uid="{00000000-0005-0000-0000-000055580000}"/>
    <cellStyle name="Standard 257 3 2 2 7 3 3" xfId="16545" xr:uid="{00000000-0005-0000-0000-000056580000}"/>
    <cellStyle name="Standard 257 3 2 2 7 3 3 2" xfId="43017" xr:uid="{00000000-0005-0000-0000-000057580000}"/>
    <cellStyle name="Standard 257 3 2 2 7 3 4" xfId="31988" xr:uid="{00000000-0005-0000-0000-000058580000}"/>
    <cellStyle name="Standard 257 3 2 2 7 4" xfId="8455" xr:uid="{00000000-0005-0000-0000-000059580000}"/>
    <cellStyle name="Standard 257 3 2 2 7 4 2" xfId="21691" xr:uid="{00000000-0005-0000-0000-00005A580000}"/>
    <cellStyle name="Standard 257 3 2 2 7 4 2 2" xfId="48163" xr:uid="{00000000-0005-0000-0000-00005B580000}"/>
    <cellStyle name="Standard 257 3 2 2 7 4 3" xfId="34927" xr:uid="{00000000-0005-0000-0000-00005C580000}"/>
    <cellStyle name="Standard 257 3 2 2 7 5" xfId="15074" xr:uid="{00000000-0005-0000-0000-00005D580000}"/>
    <cellStyle name="Standard 257 3 2 2 7 5 2" xfId="41546" xr:uid="{00000000-0005-0000-0000-00005E580000}"/>
    <cellStyle name="Standard 257 3 2 2 7 6" xfId="27576" xr:uid="{00000000-0005-0000-0000-00005F580000}"/>
    <cellStyle name="Standard 257 3 2 2 8" xfId="1838" xr:uid="{00000000-0005-0000-0000-000060580000}"/>
    <cellStyle name="Standard 257 3 2 2 8 2" xfId="3309" xr:uid="{00000000-0005-0000-0000-000061580000}"/>
    <cellStyle name="Standard 257 3 2 2 8 2 2" xfId="12131" xr:uid="{00000000-0005-0000-0000-000062580000}"/>
    <cellStyle name="Standard 257 3 2 2 8 2 2 2" xfId="25367" xr:uid="{00000000-0005-0000-0000-000063580000}"/>
    <cellStyle name="Standard 257 3 2 2 8 2 2 2 2" xfId="51839" xr:uid="{00000000-0005-0000-0000-000064580000}"/>
    <cellStyle name="Standard 257 3 2 2 8 2 2 3" xfId="38603" xr:uid="{00000000-0005-0000-0000-000065580000}"/>
    <cellStyle name="Standard 257 3 2 2 8 2 3" xfId="18750" xr:uid="{00000000-0005-0000-0000-000066580000}"/>
    <cellStyle name="Standard 257 3 2 2 8 2 3 2" xfId="45222" xr:uid="{00000000-0005-0000-0000-000067580000}"/>
    <cellStyle name="Standard 257 3 2 2 8 2 4" xfId="29781" xr:uid="{00000000-0005-0000-0000-000068580000}"/>
    <cellStyle name="Standard 257 3 2 2 8 3" xfId="6251" xr:uid="{00000000-0005-0000-0000-000069580000}"/>
    <cellStyle name="Standard 257 3 2 2 8 3 2" xfId="10661" xr:uid="{00000000-0005-0000-0000-00006A580000}"/>
    <cellStyle name="Standard 257 3 2 2 8 3 2 2" xfId="23897" xr:uid="{00000000-0005-0000-0000-00006B580000}"/>
    <cellStyle name="Standard 257 3 2 2 8 3 2 2 2" xfId="50369" xr:uid="{00000000-0005-0000-0000-00006C580000}"/>
    <cellStyle name="Standard 257 3 2 2 8 3 2 3" xfId="37133" xr:uid="{00000000-0005-0000-0000-00006D580000}"/>
    <cellStyle name="Standard 257 3 2 2 8 3 3" xfId="17280" xr:uid="{00000000-0005-0000-0000-00006E580000}"/>
    <cellStyle name="Standard 257 3 2 2 8 3 3 2" xfId="43752" xr:uid="{00000000-0005-0000-0000-00006F580000}"/>
    <cellStyle name="Standard 257 3 2 2 8 3 4" xfId="32723" xr:uid="{00000000-0005-0000-0000-000070580000}"/>
    <cellStyle name="Standard 257 3 2 2 8 4" xfId="7719" xr:uid="{00000000-0005-0000-0000-000071580000}"/>
    <cellStyle name="Standard 257 3 2 2 8 4 2" xfId="20955" xr:uid="{00000000-0005-0000-0000-000072580000}"/>
    <cellStyle name="Standard 257 3 2 2 8 4 2 2" xfId="47427" xr:uid="{00000000-0005-0000-0000-000073580000}"/>
    <cellStyle name="Standard 257 3 2 2 8 4 3" xfId="34191" xr:uid="{00000000-0005-0000-0000-000074580000}"/>
    <cellStyle name="Standard 257 3 2 2 8 5" xfId="14338" xr:uid="{00000000-0005-0000-0000-000075580000}"/>
    <cellStyle name="Standard 257 3 2 2 8 5 2" xfId="40810" xr:uid="{00000000-0005-0000-0000-000076580000}"/>
    <cellStyle name="Standard 257 3 2 2 8 6" xfId="28311" xr:uid="{00000000-0005-0000-0000-000077580000}"/>
    <cellStyle name="Standard 257 3 2 2 9" xfId="2575" xr:uid="{00000000-0005-0000-0000-000078580000}"/>
    <cellStyle name="Standard 257 3 2 2 9 2" xfId="11397" xr:uid="{00000000-0005-0000-0000-000079580000}"/>
    <cellStyle name="Standard 257 3 2 2 9 2 2" xfId="24633" xr:uid="{00000000-0005-0000-0000-00007A580000}"/>
    <cellStyle name="Standard 257 3 2 2 9 2 2 2" xfId="51105" xr:uid="{00000000-0005-0000-0000-00007B580000}"/>
    <cellStyle name="Standard 257 3 2 2 9 2 3" xfId="37869" xr:uid="{00000000-0005-0000-0000-00007C580000}"/>
    <cellStyle name="Standard 257 3 2 2 9 3" xfId="18016" xr:uid="{00000000-0005-0000-0000-00007D580000}"/>
    <cellStyle name="Standard 257 3 2 2 9 3 2" xfId="44488" xr:uid="{00000000-0005-0000-0000-00007E580000}"/>
    <cellStyle name="Standard 257 3 2 2 9 4" xfId="29047" xr:uid="{00000000-0005-0000-0000-00007F580000}"/>
    <cellStyle name="Standard 257 3 2 3" xfId="285" xr:uid="{00000000-0005-0000-0000-000080580000}"/>
    <cellStyle name="Standard 257 3 2 3 10" xfId="4768" xr:uid="{00000000-0005-0000-0000-000081580000}"/>
    <cellStyle name="Standard 257 3 2 3 10 2" xfId="9178" xr:uid="{00000000-0005-0000-0000-000082580000}"/>
    <cellStyle name="Standard 257 3 2 3 10 2 2" xfId="22414" xr:uid="{00000000-0005-0000-0000-000083580000}"/>
    <cellStyle name="Standard 257 3 2 3 10 2 2 2" xfId="48886" xr:uid="{00000000-0005-0000-0000-000084580000}"/>
    <cellStyle name="Standard 257 3 2 3 10 2 3" xfId="35650" xr:uid="{00000000-0005-0000-0000-000085580000}"/>
    <cellStyle name="Standard 257 3 2 3 10 3" xfId="15797" xr:uid="{00000000-0005-0000-0000-000086580000}"/>
    <cellStyle name="Standard 257 3 2 3 10 3 2" xfId="42269" xr:uid="{00000000-0005-0000-0000-000087580000}"/>
    <cellStyle name="Standard 257 3 2 3 10 4" xfId="31240" xr:uid="{00000000-0005-0000-0000-000088580000}"/>
    <cellStyle name="Standard 257 3 2 3 11" xfId="6973" xr:uid="{00000000-0005-0000-0000-000089580000}"/>
    <cellStyle name="Standard 257 3 2 3 11 2" xfId="20209" xr:uid="{00000000-0005-0000-0000-00008A580000}"/>
    <cellStyle name="Standard 257 3 2 3 11 2 2" xfId="46681" xr:uid="{00000000-0005-0000-0000-00008B580000}"/>
    <cellStyle name="Standard 257 3 2 3 11 3" xfId="33445" xr:uid="{00000000-0005-0000-0000-00008C580000}"/>
    <cellStyle name="Standard 257 3 2 3 12" xfId="13592" xr:uid="{00000000-0005-0000-0000-00008D580000}"/>
    <cellStyle name="Standard 257 3 2 3 12 2" xfId="40064" xr:uid="{00000000-0005-0000-0000-00008E580000}"/>
    <cellStyle name="Standard 257 3 2 3 13" xfId="26828" xr:uid="{00000000-0005-0000-0000-00008F580000}"/>
    <cellStyle name="Standard 257 3 2 3 2" xfId="346" xr:uid="{00000000-0005-0000-0000-000090580000}"/>
    <cellStyle name="Standard 257 3 2 3 2 10" xfId="13632" xr:uid="{00000000-0005-0000-0000-000091580000}"/>
    <cellStyle name="Standard 257 3 2 3 2 10 2" xfId="40104" xr:uid="{00000000-0005-0000-0000-000092580000}"/>
    <cellStyle name="Standard 257 3 2 3 2 11" xfId="26868" xr:uid="{00000000-0005-0000-0000-000093580000}"/>
    <cellStyle name="Standard 257 3 2 3 2 2" xfId="434" xr:uid="{00000000-0005-0000-0000-000094580000}"/>
    <cellStyle name="Standard 257 3 2 3 2 2 10" xfId="26949" xr:uid="{00000000-0005-0000-0000-000095580000}"/>
    <cellStyle name="Standard 257 3 2 3 2 2 2" xfId="610" xr:uid="{00000000-0005-0000-0000-000096580000}"/>
    <cellStyle name="Standard 257 3 2 3 2 2 2 2" xfId="999" xr:uid="{00000000-0005-0000-0000-000097580000}"/>
    <cellStyle name="Standard 257 3 2 3 2 2 2 2 2" xfId="1748" xr:uid="{00000000-0005-0000-0000-000098580000}"/>
    <cellStyle name="Standard 257 3 2 3 2 2 2 2 2 2" xfId="4691" xr:uid="{00000000-0005-0000-0000-000099580000}"/>
    <cellStyle name="Standard 257 3 2 3 2 2 2 2 2 2 2" xfId="13513" xr:uid="{00000000-0005-0000-0000-00009A580000}"/>
    <cellStyle name="Standard 257 3 2 3 2 2 2 2 2 2 2 2" xfId="26749" xr:uid="{00000000-0005-0000-0000-00009B580000}"/>
    <cellStyle name="Standard 257 3 2 3 2 2 2 2 2 2 2 2 2" xfId="53221" xr:uid="{00000000-0005-0000-0000-00009C580000}"/>
    <cellStyle name="Standard 257 3 2 3 2 2 2 2 2 2 2 3" xfId="39985" xr:uid="{00000000-0005-0000-0000-00009D580000}"/>
    <cellStyle name="Standard 257 3 2 3 2 2 2 2 2 2 3" xfId="20132" xr:uid="{00000000-0005-0000-0000-00009E580000}"/>
    <cellStyle name="Standard 257 3 2 3 2 2 2 2 2 2 3 2" xfId="46604" xr:uid="{00000000-0005-0000-0000-00009F580000}"/>
    <cellStyle name="Standard 257 3 2 3 2 2 2 2 2 2 4" xfId="31163" xr:uid="{00000000-0005-0000-0000-0000A0580000}"/>
    <cellStyle name="Standard 257 3 2 3 2 2 2 2 2 3" xfId="6162" xr:uid="{00000000-0005-0000-0000-0000A1580000}"/>
    <cellStyle name="Standard 257 3 2 3 2 2 2 2 2 3 2" xfId="10572" xr:uid="{00000000-0005-0000-0000-0000A2580000}"/>
    <cellStyle name="Standard 257 3 2 3 2 2 2 2 2 3 2 2" xfId="23808" xr:uid="{00000000-0005-0000-0000-0000A3580000}"/>
    <cellStyle name="Standard 257 3 2 3 2 2 2 2 2 3 2 2 2" xfId="50280" xr:uid="{00000000-0005-0000-0000-0000A4580000}"/>
    <cellStyle name="Standard 257 3 2 3 2 2 2 2 2 3 2 3" xfId="37044" xr:uid="{00000000-0005-0000-0000-0000A5580000}"/>
    <cellStyle name="Standard 257 3 2 3 2 2 2 2 2 3 3" xfId="17191" xr:uid="{00000000-0005-0000-0000-0000A6580000}"/>
    <cellStyle name="Standard 257 3 2 3 2 2 2 2 2 3 3 2" xfId="43663" xr:uid="{00000000-0005-0000-0000-0000A7580000}"/>
    <cellStyle name="Standard 257 3 2 3 2 2 2 2 2 3 4" xfId="32634" xr:uid="{00000000-0005-0000-0000-0000A8580000}"/>
    <cellStyle name="Standard 257 3 2 3 2 2 2 2 2 4" xfId="9101" xr:uid="{00000000-0005-0000-0000-0000A9580000}"/>
    <cellStyle name="Standard 257 3 2 3 2 2 2 2 2 4 2" xfId="22337" xr:uid="{00000000-0005-0000-0000-0000AA580000}"/>
    <cellStyle name="Standard 257 3 2 3 2 2 2 2 2 4 2 2" xfId="48809" xr:uid="{00000000-0005-0000-0000-0000AB580000}"/>
    <cellStyle name="Standard 257 3 2 3 2 2 2 2 2 4 3" xfId="35573" xr:uid="{00000000-0005-0000-0000-0000AC580000}"/>
    <cellStyle name="Standard 257 3 2 3 2 2 2 2 2 5" xfId="15720" xr:uid="{00000000-0005-0000-0000-0000AD580000}"/>
    <cellStyle name="Standard 257 3 2 3 2 2 2 2 2 5 2" xfId="42192" xr:uid="{00000000-0005-0000-0000-0000AE580000}"/>
    <cellStyle name="Standard 257 3 2 3 2 2 2 2 2 6" xfId="28222" xr:uid="{00000000-0005-0000-0000-0000AF580000}"/>
    <cellStyle name="Standard 257 3 2 3 2 2 2 2 3" xfId="2484" xr:uid="{00000000-0005-0000-0000-0000B0580000}"/>
    <cellStyle name="Standard 257 3 2 3 2 2 2 2 3 2" xfId="3955" xr:uid="{00000000-0005-0000-0000-0000B1580000}"/>
    <cellStyle name="Standard 257 3 2 3 2 2 2 2 3 2 2" xfId="12777" xr:uid="{00000000-0005-0000-0000-0000B2580000}"/>
    <cellStyle name="Standard 257 3 2 3 2 2 2 2 3 2 2 2" xfId="26013" xr:uid="{00000000-0005-0000-0000-0000B3580000}"/>
    <cellStyle name="Standard 257 3 2 3 2 2 2 2 3 2 2 2 2" xfId="52485" xr:uid="{00000000-0005-0000-0000-0000B4580000}"/>
    <cellStyle name="Standard 257 3 2 3 2 2 2 2 3 2 2 3" xfId="39249" xr:uid="{00000000-0005-0000-0000-0000B5580000}"/>
    <cellStyle name="Standard 257 3 2 3 2 2 2 2 3 2 3" xfId="19396" xr:uid="{00000000-0005-0000-0000-0000B6580000}"/>
    <cellStyle name="Standard 257 3 2 3 2 2 2 2 3 2 3 2" xfId="45868" xr:uid="{00000000-0005-0000-0000-0000B7580000}"/>
    <cellStyle name="Standard 257 3 2 3 2 2 2 2 3 2 4" xfId="30427" xr:uid="{00000000-0005-0000-0000-0000B8580000}"/>
    <cellStyle name="Standard 257 3 2 3 2 2 2 2 3 3" xfId="6897" xr:uid="{00000000-0005-0000-0000-0000B9580000}"/>
    <cellStyle name="Standard 257 3 2 3 2 2 2 2 3 3 2" xfId="11307" xr:uid="{00000000-0005-0000-0000-0000BA580000}"/>
    <cellStyle name="Standard 257 3 2 3 2 2 2 2 3 3 2 2" xfId="24543" xr:uid="{00000000-0005-0000-0000-0000BB580000}"/>
    <cellStyle name="Standard 257 3 2 3 2 2 2 2 3 3 2 2 2" xfId="51015" xr:uid="{00000000-0005-0000-0000-0000BC580000}"/>
    <cellStyle name="Standard 257 3 2 3 2 2 2 2 3 3 2 3" xfId="37779" xr:uid="{00000000-0005-0000-0000-0000BD580000}"/>
    <cellStyle name="Standard 257 3 2 3 2 2 2 2 3 3 3" xfId="17926" xr:uid="{00000000-0005-0000-0000-0000BE580000}"/>
    <cellStyle name="Standard 257 3 2 3 2 2 2 2 3 3 3 2" xfId="44398" xr:uid="{00000000-0005-0000-0000-0000BF580000}"/>
    <cellStyle name="Standard 257 3 2 3 2 2 2 2 3 3 4" xfId="33369" xr:uid="{00000000-0005-0000-0000-0000C0580000}"/>
    <cellStyle name="Standard 257 3 2 3 2 2 2 2 3 4" xfId="8365" xr:uid="{00000000-0005-0000-0000-0000C1580000}"/>
    <cellStyle name="Standard 257 3 2 3 2 2 2 2 3 4 2" xfId="21601" xr:uid="{00000000-0005-0000-0000-0000C2580000}"/>
    <cellStyle name="Standard 257 3 2 3 2 2 2 2 3 4 2 2" xfId="48073" xr:uid="{00000000-0005-0000-0000-0000C3580000}"/>
    <cellStyle name="Standard 257 3 2 3 2 2 2 2 3 4 3" xfId="34837" xr:uid="{00000000-0005-0000-0000-0000C4580000}"/>
    <cellStyle name="Standard 257 3 2 3 2 2 2 2 3 5" xfId="14984" xr:uid="{00000000-0005-0000-0000-0000C5580000}"/>
    <cellStyle name="Standard 257 3 2 3 2 2 2 2 3 5 2" xfId="41456" xr:uid="{00000000-0005-0000-0000-0000C6580000}"/>
    <cellStyle name="Standard 257 3 2 3 2 2 2 2 3 6" xfId="28957" xr:uid="{00000000-0005-0000-0000-0000C7580000}"/>
    <cellStyle name="Standard 257 3 2 3 2 2 2 2 4" xfId="3221" xr:uid="{00000000-0005-0000-0000-0000C8580000}"/>
    <cellStyle name="Standard 257 3 2 3 2 2 2 2 4 2" xfId="12043" xr:uid="{00000000-0005-0000-0000-0000C9580000}"/>
    <cellStyle name="Standard 257 3 2 3 2 2 2 2 4 2 2" xfId="25279" xr:uid="{00000000-0005-0000-0000-0000CA580000}"/>
    <cellStyle name="Standard 257 3 2 3 2 2 2 2 4 2 2 2" xfId="51751" xr:uid="{00000000-0005-0000-0000-0000CB580000}"/>
    <cellStyle name="Standard 257 3 2 3 2 2 2 2 4 2 3" xfId="38515" xr:uid="{00000000-0005-0000-0000-0000CC580000}"/>
    <cellStyle name="Standard 257 3 2 3 2 2 2 2 4 3" xfId="18662" xr:uid="{00000000-0005-0000-0000-0000CD580000}"/>
    <cellStyle name="Standard 257 3 2 3 2 2 2 2 4 3 2" xfId="45134" xr:uid="{00000000-0005-0000-0000-0000CE580000}"/>
    <cellStyle name="Standard 257 3 2 3 2 2 2 2 4 4" xfId="29693" xr:uid="{00000000-0005-0000-0000-0000CF580000}"/>
    <cellStyle name="Standard 257 3 2 3 2 2 2 2 5" xfId="5426" xr:uid="{00000000-0005-0000-0000-0000D0580000}"/>
    <cellStyle name="Standard 257 3 2 3 2 2 2 2 5 2" xfId="9836" xr:uid="{00000000-0005-0000-0000-0000D1580000}"/>
    <cellStyle name="Standard 257 3 2 3 2 2 2 2 5 2 2" xfId="23072" xr:uid="{00000000-0005-0000-0000-0000D2580000}"/>
    <cellStyle name="Standard 257 3 2 3 2 2 2 2 5 2 2 2" xfId="49544" xr:uid="{00000000-0005-0000-0000-0000D3580000}"/>
    <cellStyle name="Standard 257 3 2 3 2 2 2 2 5 2 3" xfId="36308" xr:uid="{00000000-0005-0000-0000-0000D4580000}"/>
    <cellStyle name="Standard 257 3 2 3 2 2 2 2 5 3" xfId="16455" xr:uid="{00000000-0005-0000-0000-0000D5580000}"/>
    <cellStyle name="Standard 257 3 2 3 2 2 2 2 5 3 2" xfId="42927" xr:uid="{00000000-0005-0000-0000-0000D6580000}"/>
    <cellStyle name="Standard 257 3 2 3 2 2 2 2 5 4" xfId="31898" xr:uid="{00000000-0005-0000-0000-0000D7580000}"/>
    <cellStyle name="Standard 257 3 2 3 2 2 2 2 6" xfId="7631" xr:uid="{00000000-0005-0000-0000-0000D8580000}"/>
    <cellStyle name="Standard 257 3 2 3 2 2 2 2 6 2" xfId="20867" xr:uid="{00000000-0005-0000-0000-0000D9580000}"/>
    <cellStyle name="Standard 257 3 2 3 2 2 2 2 6 2 2" xfId="47339" xr:uid="{00000000-0005-0000-0000-0000DA580000}"/>
    <cellStyle name="Standard 257 3 2 3 2 2 2 2 6 3" xfId="34103" xr:uid="{00000000-0005-0000-0000-0000DB580000}"/>
    <cellStyle name="Standard 257 3 2 3 2 2 2 2 7" xfId="14250" xr:uid="{00000000-0005-0000-0000-0000DC580000}"/>
    <cellStyle name="Standard 257 3 2 3 2 2 2 2 7 2" xfId="40722" xr:uid="{00000000-0005-0000-0000-0000DD580000}"/>
    <cellStyle name="Standard 257 3 2 3 2 2 2 2 8" xfId="27486" xr:uid="{00000000-0005-0000-0000-0000DE580000}"/>
    <cellStyle name="Standard 257 3 2 3 2 2 2 3" xfId="1382" xr:uid="{00000000-0005-0000-0000-0000DF580000}"/>
    <cellStyle name="Standard 257 3 2 3 2 2 2 3 2" xfId="4325" xr:uid="{00000000-0005-0000-0000-0000E0580000}"/>
    <cellStyle name="Standard 257 3 2 3 2 2 2 3 2 2" xfId="13147" xr:uid="{00000000-0005-0000-0000-0000E1580000}"/>
    <cellStyle name="Standard 257 3 2 3 2 2 2 3 2 2 2" xfId="26383" xr:uid="{00000000-0005-0000-0000-0000E2580000}"/>
    <cellStyle name="Standard 257 3 2 3 2 2 2 3 2 2 2 2" xfId="52855" xr:uid="{00000000-0005-0000-0000-0000E3580000}"/>
    <cellStyle name="Standard 257 3 2 3 2 2 2 3 2 2 3" xfId="39619" xr:uid="{00000000-0005-0000-0000-0000E4580000}"/>
    <cellStyle name="Standard 257 3 2 3 2 2 2 3 2 3" xfId="19766" xr:uid="{00000000-0005-0000-0000-0000E5580000}"/>
    <cellStyle name="Standard 257 3 2 3 2 2 2 3 2 3 2" xfId="46238" xr:uid="{00000000-0005-0000-0000-0000E6580000}"/>
    <cellStyle name="Standard 257 3 2 3 2 2 2 3 2 4" xfId="30797" xr:uid="{00000000-0005-0000-0000-0000E7580000}"/>
    <cellStyle name="Standard 257 3 2 3 2 2 2 3 3" xfId="5796" xr:uid="{00000000-0005-0000-0000-0000E8580000}"/>
    <cellStyle name="Standard 257 3 2 3 2 2 2 3 3 2" xfId="10206" xr:uid="{00000000-0005-0000-0000-0000E9580000}"/>
    <cellStyle name="Standard 257 3 2 3 2 2 2 3 3 2 2" xfId="23442" xr:uid="{00000000-0005-0000-0000-0000EA580000}"/>
    <cellStyle name="Standard 257 3 2 3 2 2 2 3 3 2 2 2" xfId="49914" xr:uid="{00000000-0005-0000-0000-0000EB580000}"/>
    <cellStyle name="Standard 257 3 2 3 2 2 2 3 3 2 3" xfId="36678" xr:uid="{00000000-0005-0000-0000-0000EC580000}"/>
    <cellStyle name="Standard 257 3 2 3 2 2 2 3 3 3" xfId="16825" xr:uid="{00000000-0005-0000-0000-0000ED580000}"/>
    <cellStyle name="Standard 257 3 2 3 2 2 2 3 3 3 2" xfId="43297" xr:uid="{00000000-0005-0000-0000-0000EE580000}"/>
    <cellStyle name="Standard 257 3 2 3 2 2 2 3 3 4" xfId="32268" xr:uid="{00000000-0005-0000-0000-0000EF580000}"/>
    <cellStyle name="Standard 257 3 2 3 2 2 2 3 4" xfId="8735" xr:uid="{00000000-0005-0000-0000-0000F0580000}"/>
    <cellStyle name="Standard 257 3 2 3 2 2 2 3 4 2" xfId="21971" xr:uid="{00000000-0005-0000-0000-0000F1580000}"/>
    <cellStyle name="Standard 257 3 2 3 2 2 2 3 4 2 2" xfId="48443" xr:uid="{00000000-0005-0000-0000-0000F2580000}"/>
    <cellStyle name="Standard 257 3 2 3 2 2 2 3 4 3" xfId="35207" xr:uid="{00000000-0005-0000-0000-0000F3580000}"/>
    <cellStyle name="Standard 257 3 2 3 2 2 2 3 5" xfId="15354" xr:uid="{00000000-0005-0000-0000-0000F4580000}"/>
    <cellStyle name="Standard 257 3 2 3 2 2 2 3 5 2" xfId="41826" xr:uid="{00000000-0005-0000-0000-0000F5580000}"/>
    <cellStyle name="Standard 257 3 2 3 2 2 2 3 6" xfId="27856" xr:uid="{00000000-0005-0000-0000-0000F6580000}"/>
    <cellStyle name="Standard 257 3 2 3 2 2 2 4" xfId="2118" xr:uid="{00000000-0005-0000-0000-0000F7580000}"/>
    <cellStyle name="Standard 257 3 2 3 2 2 2 4 2" xfId="3589" xr:uid="{00000000-0005-0000-0000-0000F8580000}"/>
    <cellStyle name="Standard 257 3 2 3 2 2 2 4 2 2" xfId="12411" xr:uid="{00000000-0005-0000-0000-0000F9580000}"/>
    <cellStyle name="Standard 257 3 2 3 2 2 2 4 2 2 2" xfId="25647" xr:uid="{00000000-0005-0000-0000-0000FA580000}"/>
    <cellStyle name="Standard 257 3 2 3 2 2 2 4 2 2 2 2" xfId="52119" xr:uid="{00000000-0005-0000-0000-0000FB580000}"/>
    <cellStyle name="Standard 257 3 2 3 2 2 2 4 2 2 3" xfId="38883" xr:uid="{00000000-0005-0000-0000-0000FC580000}"/>
    <cellStyle name="Standard 257 3 2 3 2 2 2 4 2 3" xfId="19030" xr:uid="{00000000-0005-0000-0000-0000FD580000}"/>
    <cellStyle name="Standard 257 3 2 3 2 2 2 4 2 3 2" xfId="45502" xr:uid="{00000000-0005-0000-0000-0000FE580000}"/>
    <cellStyle name="Standard 257 3 2 3 2 2 2 4 2 4" xfId="30061" xr:uid="{00000000-0005-0000-0000-0000FF580000}"/>
    <cellStyle name="Standard 257 3 2 3 2 2 2 4 3" xfId="6531" xr:uid="{00000000-0005-0000-0000-000000590000}"/>
    <cellStyle name="Standard 257 3 2 3 2 2 2 4 3 2" xfId="10941" xr:uid="{00000000-0005-0000-0000-000001590000}"/>
    <cellStyle name="Standard 257 3 2 3 2 2 2 4 3 2 2" xfId="24177" xr:uid="{00000000-0005-0000-0000-000002590000}"/>
    <cellStyle name="Standard 257 3 2 3 2 2 2 4 3 2 2 2" xfId="50649" xr:uid="{00000000-0005-0000-0000-000003590000}"/>
    <cellStyle name="Standard 257 3 2 3 2 2 2 4 3 2 3" xfId="37413" xr:uid="{00000000-0005-0000-0000-000004590000}"/>
    <cellStyle name="Standard 257 3 2 3 2 2 2 4 3 3" xfId="17560" xr:uid="{00000000-0005-0000-0000-000005590000}"/>
    <cellStyle name="Standard 257 3 2 3 2 2 2 4 3 3 2" xfId="44032" xr:uid="{00000000-0005-0000-0000-000006590000}"/>
    <cellStyle name="Standard 257 3 2 3 2 2 2 4 3 4" xfId="33003" xr:uid="{00000000-0005-0000-0000-000007590000}"/>
    <cellStyle name="Standard 257 3 2 3 2 2 2 4 4" xfId="7999" xr:uid="{00000000-0005-0000-0000-000008590000}"/>
    <cellStyle name="Standard 257 3 2 3 2 2 2 4 4 2" xfId="21235" xr:uid="{00000000-0005-0000-0000-000009590000}"/>
    <cellStyle name="Standard 257 3 2 3 2 2 2 4 4 2 2" xfId="47707" xr:uid="{00000000-0005-0000-0000-00000A590000}"/>
    <cellStyle name="Standard 257 3 2 3 2 2 2 4 4 3" xfId="34471" xr:uid="{00000000-0005-0000-0000-00000B590000}"/>
    <cellStyle name="Standard 257 3 2 3 2 2 2 4 5" xfId="14618" xr:uid="{00000000-0005-0000-0000-00000C590000}"/>
    <cellStyle name="Standard 257 3 2 3 2 2 2 4 5 2" xfId="41090" xr:uid="{00000000-0005-0000-0000-00000D590000}"/>
    <cellStyle name="Standard 257 3 2 3 2 2 2 4 6" xfId="28591" xr:uid="{00000000-0005-0000-0000-00000E590000}"/>
    <cellStyle name="Standard 257 3 2 3 2 2 2 5" xfId="2855" xr:uid="{00000000-0005-0000-0000-00000F590000}"/>
    <cellStyle name="Standard 257 3 2 3 2 2 2 5 2" xfId="11677" xr:uid="{00000000-0005-0000-0000-000010590000}"/>
    <cellStyle name="Standard 257 3 2 3 2 2 2 5 2 2" xfId="24913" xr:uid="{00000000-0005-0000-0000-000011590000}"/>
    <cellStyle name="Standard 257 3 2 3 2 2 2 5 2 2 2" xfId="51385" xr:uid="{00000000-0005-0000-0000-000012590000}"/>
    <cellStyle name="Standard 257 3 2 3 2 2 2 5 2 3" xfId="38149" xr:uid="{00000000-0005-0000-0000-000013590000}"/>
    <cellStyle name="Standard 257 3 2 3 2 2 2 5 3" xfId="18296" xr:uid="{00000000-0005-0000-0000-000014590000}"/>
    <cellStyle name="Standard 257 3 2 3 2 2 2 5 3 2" xfId="44768" xr:uid="{00000000-0005-0000-0000-000015590000}"/>
    <cellStyle name="Standard 257 3 2 3 2 2 2 5 4" xfId="29327" xr:uid="{00000000-0005-0000-0000-000016590000}"/>
    <cellStyle name="Standard 257 3 2 3 2 2 2 6" xfId="5060" xr:uid="{00000000-0005-0000-0000-000017590000}"/>
    <cellStyle name="Standard 257 3 2 3 2 2 2 6 2" xfId="9470" xr:uid="{00000000-0005-0000-0000-000018590000}"/>
    <cellStyle name="Standard 257 3 2 3 2 2 2 6 2 2" xfId="22706" xr:uid="{00000000-0005-0000-0000-000019590000}"/>
    <cellStyle name="Standard 257 3 2 3 2 2 2 6 2 2 2" xfId="49178" xr:uid="{00000000-0005-0000-0000-00001A590000}"/>
    <cellStyle name="Standard 257 3 2 3 2 2 2 6 2 3" xfId="35942" xr:uid="{00000000-0005-0000-0000-00001B590000}"/>
    <cellStyle name="Standard 257 3 2 3 2 2 2 6 3" xfId="16089" xr:uid="{00000000-0005-0000-0000-00001C590000}"/>
    <cellStyle name="Standard 257 3 2 3 2 2 2 6 3 2" xfId="42561" xr:uid="{00000000-0005-0000-0000-00001D590000}"/>
    <cellStyle name="Standard 257 3 2 3 2 2 2 6 4" xfId="31532" xr:uid="{00000000-0005-0000-0000-00001E590000}"/>
    <cellStyle name="Standard 257 3 2 3 2 2 2 7" xfId="7265" xr:uid="{00000000-0005-0000-0000-00001F590000}"/>
    <cellStyle name="Standard 257 3 2 3 2 2 2 7 2" xfId="20501" xr:uid="{00000000-0005-0000-0000-000020590000}"/>
    <cellStyle name="Standard 257 3 2 3 2 2 2 7 2 2" xfId="46973" xr:uid="{00000000-0005-0000-0000-000021590000}"/>
    <cellStyle name="Standard 257 3 2 3 2 2 2 7 3" xfId="33737" xr:uid="{00000000-0005-0000-0000-000022590000}"/>
    <cellStyle name="Standard 257 3 2 3 2 2 2 8" xfId="13884" xr:uid="{00000000-0005-0000-0000-000023590000}"/>
    <cellStyle name="Standard 257 3 2 3 2 2 2 8 2" xfId="40356" xr:uid="{00000000-0005-0000-0000-000024590000}"/>
    <cellStyle name="Standard 257 3 2 3 2 2 2 9" xfId="27120" xr:uid="{00000000-0005-0000-0000-000025590000}"/>
    <cellStyle name="Standard 257 3 2 3 2 2 3" xfId="827" xr:uid="{00000000-0005-0000-0000-000026590000}"/>
    <cellStyle name="Standard 257 3 2 3 2 2 3 2" xfId="1577" xr:uid="{00000000-0005-0000-0000-000027590000}"/>
    <cellStyle name="Standard 257 3 2 3 2 2 3 2 2" xfId="4520" xr:uid="{00000000-0005-0000-0000-000028590000}"/>
    <cellStyle name="Standard 257 3 2 3 2 2 3 2 2 2" xfId="13342" xr:uid="{00000000-0005-0000-0000-000029590000}"/>
    <cellStyle name="Standard 257 3 2 3 2 2 3 2 2 2 2" xfId="26578" xr:uid="{00000000-0005-0000-0000-00002A590000}"/>
    <cellStyle name="Standard 257 3 2 3 2 2 3 2 2 2 2 2" xfId="53050" xr:uid="{00000000-0005-0000-0000-00002B590000}"/>
    <cellStyle name="Standard 257 3 2 3 2 2 3 2 2 2 3" xfId="39814" xr:uid="{00000000-0005-0000-0000-00002C590000}"/>
    <cellStyle name="Standard 257 3 2 3 2 2 3 2 2 3" xfId="19961" xr:uid="{00000000-0005-0000-0000-00002D590000}"/>
    <cellStyle name="Standard 257 3 2 3 2 2 3 2 2 3 2" xfId="46433" xr:uid="{00000000-0005-0000-0000-00002E590000}"/>
    <cellStyle name="Standard 257 3 2 3 2 2 3 2 2 4" xfId="30992" xr:uid="{00000000-0005-0000-0000-00002F590000}"/>
    <cellStyle name="Standard 257 3 2 3 2 2 3 2 3" xfId="5991" xr:uid="{00000000-0005-0000-0000-000030590000}"/>
    <cellStyle name="Standard 257 3 2 3 2 2 3 2 3 2" xfId="10401" xr:uid="{00000000-0005-0000-0000-000031590000}"/>
    <cellStyle name="Standard 257 3 2 3 2 2 3 2 3 2 2" xfId="23637" xr:uid="{00000000-0005-0000-0000-000032590000}"/>
    <cellStyle name="Standard 257 3 2 3 2 2 3 2 3 2 2 2" xfId="50109" xr:uid="{00000000-0005-0000-0000-000033590000}"/>
    <cellStyle name="Standard 257 3 2 3 2 2 3 2 3 2 3" xfId="36873" xr:uid="{00000000-0005-0000-0000-000034590000}"/>
    <cellStyle name="Standard 257 3 2 3 2 2 3 2 3 3" xfId="17020" xr:uid="{00000000-0005-0000-0000-000035590000}"/>
    <cellStyle name="Standard 257 3 2 3 2 2 3 2 3 3 2" xfId="43492" xr:uid="{00000000-0005-0000-0000-000036590000}"/>
    <cellStyle name="Standard 257 3 2 3 2 2 3 2 3 4" xfId="32463" xr:uid="{00000000-0005-0000-0000-000037590000}"/>
    <cellStyle name="Standard 257 3 2 3 2 2 3 2 4" xfId="8930" xr:uid="{00000000-0005-0000-0000-000038590000}"/>
    <cellStyle name="Standard 257 3 2 3 2 2 3 2 4 2" xfId="22166" xr:uid="{00000000-0005-0000-0000-000039590000}"/>
    <cellStyle name="Standard 257 3 2 3 2 2 3 2 4 2 2" xfId="48638" xr:uid="{00000000-0005-0000-0000-00003A590000}"/>
    <cellStyle name="Standard 257 3 2 3 2 2 3 2 4 3" xfId="35402" xr:uid="{00000000-0005-0000-0000-00003B590000}"/>
    <cellStyle name="Standard 257 3 2 3 2 2 3 2 5" xfId="15549" xr:uid="{00000000-0005-0000-0000-00003C590000}"/>
    <cellStyle name="Standard 257 3 2 3 2 2 3 2 5 2" xfId="42021" xr:uid="{00000000-0005-0000-0000-00003D590000}"/>
    <cellStyle name="Standard 257 3 2 3 2 2 3 2 6" xfId="28051" xr:uid="{00000000-0005-0000-0000-00003E590000}"/>
    <cellStyle name="Standard 257 3 2 3 2 2 3 3" xfId="2313" xr:uid="{00000000-0005-0000-0000-00003F590000}"/>
    <cellStyle name="Standard 257 3 2 3 2 2 3 3 2" xfId="3784" xr:uid="{00000000-0005-0000-0000-000040590000}"/>
    <cellStyle name="Standard 257 3 2 3 2 2 3 3 2 2" xfId="12606" xr:uid="{00000000-0005-0000-0000-000041590000}"/>
    <cellStyle name="Standard 257 3 2 3 2 2 3 3 2 2 2" xfId="25842" xr:uid="{00000000-0005-0000-0000-000042590000}"/>
    <cellStyle name="Standard 257 3 2 3 2 2 3 3 2 2 2 2" xfId="52314" xr:uid="{00000000-0005-0000-0000-000043590000}"/>
    <cellStyle name="Standard 257 3 2 3 2 2 3 3 2 2 3" xfId="39078" xr:uid="{00000000-0005-0000-0000-000044590000}"/>
    <cellStyle name="Standard 257 3 2 3 2 2 3 3 2 3" xfId="19225" xr:uid="{00000000-0005-0000-0000-000045590000}"/>
    <cellStyle name="Standard 257 3 2 3 2 2 3 3 2 3 2" xfId="45697" xr:uid="{00000000-0005-0000-0000-000046590000}"/>
    <cellStyle name="Standard 257 3 2 3 2 2 3 3 2 4" xfId="30256" xr:uid="{00000000-0005-0000-0000-000047590000}"/>
    <cellStyle name="Standard 257 3 2 3 2 2 3 3 3" xfId="6726" xr:uid="{00000000-0005-0000-0000-000048590000}"/>
    <cellStyle name="Standard 257 3 2 3 2 2 3 3 3 2" xfId="11136" xr:uid="{00000000-0005-0000-0000-000049590000}"/>
    <cellStyle name="Standard 257 3 2 3 2 2 3 3 3 2 2" xfId="24372" xr:uid="{00000000-0005-0000-0000-00004A590000}"/>
    <cellStyle name="Standard 257 3 2 3 2 2 3 3 3 2 2 2" xfId="50844" xr:uid="{00000000-0005-0000-0000-00004B590000}"/>
    <cellStyle name="Standard 257 3 2 3 2 2 3 3 3 2 3" xfId="37608" xr:uid="{00000000-0005-0000-0000-00004C590000}"/>
    <cellStyle name="Standard 257 3 2 3 2 2 3 3 3 3" xfId="17755" xr:uid="{00000000-0005-0000-0000-00004D590000}"/>
    <cellStyle name="Standard 257 3 2 3 2 2 3 3 3 3 2" xfId="44227" xr:uid="{00000000-0005-0000-0000-00004E590000}"/>
    <cellStyle name="Standard 257 3 2 3 2 2 3 3 3 4" xfId="33198" xr:uid="{00000000-0005-0000-0000-00004F590000}"/>
    <cellStyle name="Standard 257 3 2 3 2 2 3 3 4" xfId="8194" xr:uid="{00000000-0005-0000-0000-000050590000}"/>
    <cellStyle name="Standard 257 3 2 3 2 2 3 3 4 2" xfId="21430" xr:uid="{00000000-0005-0000-0000-000051590000}"/>
    <cellStyle name="Standard 257 3 2 3 2 2 3 3 4 2 2" xfId="47902" xr:uid="{00000000-0005-0000-0000-000052590000}"/>
    <cellStyle name="Standard 257 3 2 3 2 2 3 3 4 3" xfId="34666" xr:uid="{00000000-0005-0000-0000-000053590000}"/>
    <cellStyle name="Standard 257 3 2 3 2 2 3 3 5" xfId="14813" xr:uid="{00000000-0005-0000-0000-000054590000}"/>
    <cellStyle name="Standard 257 3 2 3 2 2 3 3 5 2" xfId="41285" xr:uid="{00000000-0005-0000-0000-000055590000}"/>
    <cellStyle name="Standard 257 3 2 3 2 2 3 3 6" xfId="28786" xr:uid="{00000000-0005-0000-0000-000056590000}"/>
    <cellStyle name="Standard 257 3 2 3 2 2 3 4" xfId="3050" xr:uid="{00000000-0005-0000-0000-000057590000}"/>
    <cellStyle name="Standard 257 3 2 3 2 2 3 4 2" xfId="11872" xr:uid="{00000000-0005-0000-0000-000058590000}"/>
    <cellStyle name="Standard 257 3 2 3 2 2 3 4 2 2" xfId="25108" xr:uid="{00000000-0005-0000-0000-000059590000}"/>
    <cellStyle name="Standard 257 3 2 3 2 2 3 4 2 2 2" xfId="51580" xr:uid="{00000000-0005-0000-0000-00005A590000}"/>
    <cellStyle name="Standard 257 3 2 3 2 2 3 4 2 3" xfId="38344" xr:uid="{00000000-0005-0000-0000-00005B590000}"/>
    <cellStyle name="Standard 257 3 2 3 2 2 3 4 3" xfId="18491" xr:uid="{00000000-0005-0000-0000-00005C590000}"/>
    <cellStyle name="Standard 257 3 2 3 2 2 3 4 3 2" xfId="44963" xr:uid="{00000000-0005-0000-0000-00005D590000}"/>
    <cellStyle name="Standard 257 3 2 3 2 2 3 4 4" xfId="29522" xr:uid="{00000000-0005-0000-0000-00005E590000}"/>
    <cellStyle name="Standard 257 3 2 3 2 2 3 5" xfId="5255" xr:uid="{00000000-0005-0000-0000-00005F590000}"/>
    <cellStyle name="Standard 257 3 2 3 2 2 3 5 2" xfId="9665" xr:uid="{00000000-0005-0000-0000-000060590000}"/>
    <cellStyle name="Standard 257 3 2 3 2 2 3 5 2 2" xfId="22901" xr:uid="{00000000-0005-0000-0000-000061590000}"/>
    <cellStyle name="Standard 257 3 2 3 2 2 3 5 2 2 2" xfId="49373" xr:uid="{00000000-0005-0000-0000-000062590000}"/>
    <cellStyle name="Standard 257 3 2 3 2 2 3 5 2 3" xfId="36137" xr:uid="{00000000-0005-0000-0000-000063590000}"/>
    <cellStyle name="Standard 257 3 2 3 2 2 3 5 3" xfId="16284" xr:uid="{00000000-0005-0000-0000-000064590000}"/>
    <cellStyle name="Standard 257 3 2 3 2 2 3 5 3 2" xfId="42756" xr:uid="{00000000-0005-0000-0000-000065590000}"/>
    <cellStyle name="Standard 257 3 2 3 2 2 3 5 4" xfId="31727" xr:uid="{00000000-0005-0000-0000-000066590000}"/>
    <cellStyle name="Standard 257 3 2 3 2 2 3 6" xfId="7460" xr:uid="{00000000-0005-0000-0000-000067590000}"/>
    <cellStyle name="Standard 257 3 2 3 2 2 3 6 2" xfId="20696" xr:uid="{00000000-0005-0000-0000-000068590000}"/>
    <cellStyle name="Standard 257 3 2 3 2 2 3 6 2 2" xfId="47168" xr:uid="{00000000-0005-0000-0000-000069590000}"/>
    <cellStyle name="Standard 257 3 2 3 2 2 3 6 3" xfId="33932" xr:uid="{00000000-0005-0000-0000-00006A590000}"/>
    <cellStyle name="Standard 257 3 2 3 2 2 3 7" xfId="14079" xr:uid="{00000000-0005-0000-0000-00006B590000}"/>
    <cellStyle name="Standard 257 3 2 3 2 2 3 7 2" xfId="40551" xr:uid="{00000000-0005-0000-0000-00006C590000}"/>
    <cellStyle name="Standard 257 3 2 3 2 2 3 8" xfId="27315" xr:uid="{00000000-0005-0000-0000-00006D590000}"/>
    <cellStyle name="Standard 257 3 2 3 2 2 4" xfId="1211" xr:uid="{00000000-0005-0000-0000-00006E590000}"/>
    <cellStyle name="Standard 257 3 2 3 2 2 4 2" xfId="4154" xr:uid="{00000000-0005-0000-0000-00006F590000}"/>
    <cellStyle name="Standard 257 3 2 3 2 2 4 2 2" xfId="12976" xr:uid="{00000000-0005-0000-0000-000070590000}"/>
    <cellStyle name="Standard 257 3 2 3 2 2 4 2 2 2" xfId="26212" xr:uid="{00000000-0005-0000-0000-000071590000}"/>
    <cellStyle name="Standard 257 3 2 3 2 2 4 2 2 2 2" xfId="52684" xr:uid="{00000000-0005-0000-0000-000072590000}"/>
    <cellStyle name="Standard 257 3 2 3 2 2 4 2 2 3" xfId="39448" xr:uid="{00000000-0005-0000-0000-000073590000}"/>
    <cellStyle name="Standard 257 3 2 3 2 2 4 2 3" xfId="19595" xr:uid="{00000000-0005-0000-0000-000074590000}"/>
    <cellStyle name="Standard 257 3 2 3 2 2 4 2 3 2" xfId="46067" xr:uid="{00000000-0005-0000-0000-000075590000}"/>
    <cellStyle name="Standard 257 3 2 3 2 2 4 2 4" xfId="30626" xr:uid="{00000000-0005-0000-0000-000076590000}"/>
    <cellStyle name="Standard 257 3 2 3 2 2 4 3" xfId="5625" xr:uid="{00000000-0005-0000-0000-000077590000}"/>
    <cellStyle name="Standard 257 3 2 3 2 2 4 3 2" xfId="10035" xr:uid="{00000000-0005-0000-0000-000078590000}"/>
    <cellStyle name="Standard 257 3 2 3 2 2 4 3 2 2" xfId="23271" xr:uid="{00000000-0005-0000-0000-000079590000}"/>
    <cellStyle name="Standard 257 3 2 3 2 2 4 3 2 2 2" xfId="49743" xr:uid="{00000000-0005-0000-0000-00007A590000}"/>
    <cellStyle name="Standard 257 3 2 3 2 2 4 3 2 3" xfId="36507" xr:uid="{00000000-0005-0000-0000-00007B590000}"/>
    <cellStyle name="Standard 257 3 2 3 2 2 4 3 3" xfId="16654" xr:uid="{00000000-0005-0000-0000-00007C590000}"/>
    <cellStyle name="Standard 257 3 2 3 2 2 4 3 3 2" xfId="43126" xr:uid="{00000000-0005-0000-0000-00007D590000}"/>
    <cellStyle name="Standard 257 3 2 3 2 2 4 3 4" xfId="32097" xr:uid="{00000000-0005-0000-0000-00007E590000}"/>
    <cellStyle name="Standard 257 3 2 3 2 2 4 4" xfId="8564" xr:uid="{00000000-0005-0000-0000-00007F590000}"/>
    <cellStyle name="Standard 257 3 2 3 2 2 4 4 2" xfId="21800" xr:uid="{00000000-0005-0000-0000-000080590000}"/>
    <cellStyle name="Standard 257 3 2 3 2 2 4 4 2 2" xfId="48272" xr:uid="{00000000-0005-0000-0000-000081590000}"/>
    <cellStyle name="Standard 257 3 2 3 2 2 4 4 3" xfId="35036" xr:uid="{00000000-0005-0000-0000-000082590000}"/>
    <cellStyle name="Standard 257 3 2 3 2 2 4 5" xfId="15183" xr:uid="{00000000-0005-0000-0000-000083590000}"/>
    <cellStyle name="Standard 257 3 2 3 2 2 4 5 2" xfId="41655" xr:uid="{00000000-0005-0000-0000-000084590000}"/>
    <cellStyle name="Standard 257 3 2 3 2 2 4 6" xfId="27685" xr:uid="{00000000-0005-0000-0000-000085590000}"/>
    <cellStyle name="Standard 257 3 2 3 2 2 5" xfId="1947" xr:uid="{00000000-0005-0000-0000-000086590000}"/>
    <cellStyle name="Standard 257 3 2 3 2 2 5 2" xfId="3418" xr:uid="{00000000-0005-0000-0000-000087590000}"/>
    <cellStyle name="Standard 257 3 2 3 2 2 5 2 2" xfId="12240" xr:uid="{00000000-0005-0000-0000-000088590000}"/>
    <cellStyle name="Standard 257 3 2 3 2 2 5 2 2 2" xfId="25476" xr:uid="{00000000-0005-0000-0000-000089590000}"/>
    <cellStyle name="Standard 257 3 2 3 2 2 5 2 2 2 2" xfId="51948" xr:uid="{00000000-0005-0000-0000-00008A590000}"/>
    <cellStyle name="Standard 257 3 2 3 2 2 5 2 2 3" xfId="38712" xr:uid="{00000000-0005-0000-0000-00008B590000}"/>
    <cellStyle name="Standard 257 3 2 3 2 2 5 2 3" xfId="18859" xr:uid="{00000000-0005-0000-0000-00008C590000}"/>
    <cellStyle name="Standard 257 3 2 3 2 2 5 2 3 2" xfId="45331" xr:uid="{00000000-0005-0000-0000-00008D590000}"/>
    <cellStyle name="Standard 257 3 2 3 2 2 5 2 4" xfId="29890" xr:uid="{00000000-0005-0000-0000-00008E590000}"/>
    <cellStyle name="Standard 257 3 2 3 2 2 5 3" xfId="6360" xr:uid="{00000000-0005-0000-0000-00008F590000}"/>
    <cellStyle name="Standard 257 3 2 3 2 2 5 3 2" xfId="10770" xr:uid="{00000000-0005-0000-0000-000090590000}"/>
    <cellStyle name="Standard 257 3 2 3 2 2 5 3 2 2" xfId="24006" xr:uid="{00000000-0005-0000-0000-000091590000}"/>
    <cellStyle name="Standard 257 3 2 3 2 2 5 3 2 2 2" xfId="50478" xr:uid="{00000000-0005-0000-0000-000092590000}"/>
    <cellStyle name="Standard 257 3 2 3 2 2 5 3 2 3" xfId="37242" xr:uid="{00000000-0005-0000-0000-000093590000}"/>
    <cellStyle name="Standard 257 3 2 3 2 2 5 3 3" xfId="17389" xr:uid="{00000000-0005-0000-0000-000094590000}"/>
    <cellStyle name="Standard 257 3 2 3 2 2 5 3 3 2" xfId="43861" xr:uid="{00000000-0005-0000-0000-000095590000}"/>
    <cellStyle name="Standard 257 3 2 3 2 2 5 3 4" xfId="32832" xr:uid="{00000000-0005-0000-0000-000096590000}"/>
    <cellStyle name="Standard 257 3 2 3 2 2 5 4" xfId="7828" xr:uid="{00000000-0005-0000-0000-000097590000}"/>
    <cellStyle name="Standard 257 3 2 3 2 2 5 4 2" xfId="21064" xr:uid="{00000000-0005-0000-0000-000098590000}"/>
    <cellStyle name="Standard 257 3 2 3 2 2 5 4 2 2" xfId="47536" xr:uid="{00000000-0005-0000-0000-000099590000}"/>
    <cellStyle name="Standard 257 3 2 3 2 2 5 4 3" xfId="34300" xr:uid="{00000000-0005-0000-0000-00009A590000}"/>
    <cellStyle name="Standard 257 3 2 3 2 2 5 5" xfId="14447" xr:uid="{00000000-0005-0000-0000-00009B590000}"/>
    <cellStyle name="Standard 257 3 2 3 2 2 5 5 2" xfId="40919" xr:uid="{00000000-0005-0000-0000-00009C590000}"/>
    <cellStyle name="Standard 257 3 2 3 2 2 5 6" xfId="28420" xr:uid="{00000000-0005-0000-0000-00009D590000}"/>
    <cellStyle name="Standard 257 3 2 3 2 2 6" xfId="2684" xr:uid="{00000000-0005-0000-0000-00009E590000}"/>
    <cellStyle name="Standard 257 3 2 3 2 2 6 2" xfId="11506" xr:uid="{00000000-0005-0000-0000-00009F590000}"/>
    <cellStyle name="Standard 257 3 2 3 2 2 6 2 2" xfId="24742" xr:uid="{00000000-0005-0000-0000-0000A0590000}"/>
    <cellStyle name="Standard 257 3 2 3 2 2 6 2 2 2" xfId="51214" xr:uid="{00000000-0005-0000-0000-0000A1590000}"/>
    <cellStyle name="Standard 257 3 2 3 2 2 6 2 3" xfId="37978" xr:uid="{00000000-0005-0000-0000-0000A2590000}"/>
    <cellStyle name="Standard 257 3 2 3 2 2 6 3" xfId="18125" xr:uid="{00000000-0005-0000-0000-0000A3590000}"/>
    <cellStyle name="Standard 257 3 2 3 2 2 6 3 2" xfId="44597" xr:uid="{00000000-0005-0000-0000-0000A4590000}"/>
    <cellStyle name="Standard 257 3 2 3 2 2 6 4" xfId="29156" xr:uid="{00000000-0005-0000-0000-0000A5590000}"/>
    <cellStyle name="Standard 257 3 2 3 2 2 7" xfId="4889" xr:uid="{00000000-0005-0000-0000-0000A6590000}"/>
    <cellStyle name="Standard 257 3 2 3 2 2 7 2" xfId="9299" xr:uid="{00000000-0005-0000-0000-0000A7590000}"/>
    <cellStyle name="Standard 257 3 2 3 2 2 7 2 2" xfId="22535" xr:uid="{00000000-0005-0000-0000-0000A8590000}"/>
    <cellStyle name="Standard 257 3 2 3 2 2 7 2 2 2" xfId="49007" xr:uid="{00000000-0005-0000-0000-0000A9590000}"/>
    <cellStyle name="Standard 257 3 2 3 2 2 7 2 3" xfId="35771" xr:uid="{00000000-0005-0000-0000-0000AA590000}"/>
    <cellStyle name="Standard 257 3 2 3 2 2 7 3" xfId="15918" xr:uid="{00000000-0005-0000-0000-0000AB590000}"/>
    <cellStyle name="Standard 257 3 2 3 2 2 7 3 2" xfId="42390" xr:uid="{00000000-0005-0000-0000-0000AC590000}"/>
    <cellStyle name="Standard 257 3 2 3 2 2 7 4" xfId="31361" xr:uid="{00000000-0005-0000-0000-0000AD590000}"/>
    <cellStyle name="Standard 257 3 2 3 2 2 8" xfId="7094" xr:uid="{00000000-0005-0000-0000-0000AE590000}"/>
    <cellStyle name="Standard 257 3 2 3 2 2 8 2" xfId="20330" xr:uid="{00000000-0005-0000-0000-0000AF590000}"/>
    <cellStyle name="Standard 257 3 2 3 2 2 8 2 2" xfId="46802" xr:uid="{00000000-0005-0000-0000-0000B0590000}"/>
    <cellStyle name="Standard 257 3 2 3 2 2 8 3" xfId="33566" xr:uid="{00000000-0005-0000-0000-0000B1590000}"/>
    <cellStyle name="Standard 257 3 2 3 2 2 9" xfId="13713" xr:uid="{00000000-0005-0000-0000-0000B2590000}"/>
    <cellStyle name="Standard 257 3 2 3 2 2 9 2" xfId="40185" xr:uid="{00000000-0005-0000-0000-0000B3590000}"/>
    <cellStyle name="Standard 257 3 2 3 2 3" xfId="529" xr:uid="{00000000-0005-0000-0000-0000B4590000}"/>
    <cellStyle name="Standard 257 3 2 3 2 3 2" xfId="918" xr:uid="{00000000-0005-0000-0000-0000B5590000}"/>
    <cellStyle name="Standard 257 3 2 3 2 3 2 2" xfId="1667" xr:uid="{00000000-0005-0000-0000-0000B6590000}"/>
    <cellStyle name="Standard 257 3 2 3 2 3 2 2 2" xfId="4610" xr:uid="{00000000-0005-0000-0000-0000B7590000}"/>
    <cellStyle name="Standard 257 3 2 3 2 3 2 2 2 2" xfId="13432" xr:uid="{00000000-0005-0000-0000-0000B8590000}"/>
    <cellStyle name="Standard 257 3 2 3 2 3 2 2 2 2 2" xfId="26668" xr:uid="{00000000-0005-0000-0000-0000B9590000}"/>
    <cellStyle name="Standard 257 3 2 3 2 3 2 2 2 2 2 2" xfId="53140" xr:uid="{00000000-0005-0000-0000-0000BA590000}"/>
    <cellStyle name="Standard 257 3 2 3 2 3 2 2 2 2 3" xfId="39904" xr:uid="{00000000-0005-0000-0000-0000BB590000}"/>
    <cellStyle name="Standard 257 3 2 3 2 3 2 2 2 3" xfId="20051" xr:uid="{00000000-0005-0000-0000-0000BC590000}"/>
    <cellStyle name="Standard 257 3 2 3 2 3 2 2 2 3 2" xfId="46523" xr:uid="{00000000-0005-0000-0000-0000BD590000}"/>
    <cellStyle name="Standard 257 3 2 3 2 3 2 2 2 4" xfId="31082" xr:uid="{00000000-0005-0000-0000-0000BE590000}"/>
    <cellStyle name="Standard 257 3 2 3 2 3 2 2 3" xfId="6081" xr:uid="{00000000-0005-0000-0000-0000BF590000}"/>
    <cellStyle name="Standard 257 3 2 3 2 3 2 2 3 2" xfId="10491" xr:uid="{00000000-0005-0000-0000-0000C0590000}"/>
    <cellStyle name="Standard 257 3 2 3 2 3 2 2 3 2 2" xfId="23727" xr:uid="{00000000-0005-0000-0000-0000C1590000}"/>
    <cellStyle name="Standard 257 3 2 3 2 3 2 2 3 2 2 2" xfId="50199" xr:uid="{00000000-0005-0000-0000-0000C2590000}"/>
    <cellStyle name="Standard 257 3 2 3 2 3 2 2 3 2 3" xfId="36963" xr:uid="{00000000-0005-0000-0000-0000C3590000}"/>
    <cellStyle name="Standard 257 3 2 3 2 3 2 2 3 3" xfId="17110" xr:uid="{00000000-0005-0000-0000-0000C4590000}"/>
    <cellStyle name="Standard 257 3 2 3 2 3 2 2 3 3 2" xfId="43582" xr:uid="{00000000-0005-0000-0000-0000C5590000}"/>
    <cellStyle name="Standard 257 3 2 3 2 3 2 2 3 4" xfId="32553" xr:uid="{00000000-0005-0000-0000-0000C6590000}"/>
    <cellStyle name="Standard 257 3 2 3 2 3 2 2 4" xfId="9020" xr:uid="{00000000-0005-0000-0000-0000C7590000}"/>
    <cellStyle name="Standard 257 3 2 3 2 3 2 2 4 2" xfId="22256" xr:uid="{00000000-0005-0000-0000-0000C8590000}"/>
    <cellStyle name="Standard 257 3 2 3 2 3 2 2 4 2 2" xfId="48728" xr:uid="{00000000-0005-0000-0000-0000C9590000}"/>
    <cellStyle name="Standard 257 3 2 3 2 3 2 2 4 3" xfId="35492" xr:uid="{00000000-0005-0000-0000-0000CA590000}"/>
    <cellStyle name="Standard 257 3 2 3 2 3 2 2 5" xfId="15639" xr:uid="{00000000-0005-0000-0000-0000CB590000}"/>
    <cellStyle name="Standard 257 3 2 3 2 3 2 2 5 2" xfId="42111" xr:uid="{00000000-0005-0000-0000-0000CC590000}"/>
    <cellStyle name="Standard 257 3 2 3 2 3 2 2 6" xfId="28141" xr:uid="{00000000-0005-0000-0000-0000CD590000}"/>
    <cellStyle name="Standard 257 3 2 3 2 3 2 3" xfId="2403" xr:uid="{00000000-0005-0000-0000-0000CE590000}"/>
    <cellStyle name="Standard 257 3 2 3 2 3 2 3 2" xfId="3874" xr:uid="{00000000-0005-0000-0000-0000CF590000}"/>
    <cellStyle name="Standard 257 3 2 3 2 3 2 3 2 2" xfId="12696" xr:uid="{00000000-0005-0000-0000-0000D0590000}"/>
    <cellStyle name="Standard 257 3 2 3 2 3 2 3 2 2 2" xfId="25932" xr:uid="{00000000-0005-0000-0000-0000D1590000}"/>
    <cellStyle name="Standard 257 3 2 3 2 3 2 3 2 2 2 2" xfId="52404" xr:uid="{00000000-0005-0000-0000-0000D2590000}"/>
    <cellStyle name="Standard 257 3 2 3 2 3 2 3 2 2 3" xfId="39168" xr:uid="{00000000-0005-0000-0000-0000D3590000}"/>
    <cellStyle name="Standard 257 3 2 3 2 3 2 3 2 3" xfId="19315" xr:uid="{00000000-0005-0000-0000-0000D4590000}"/>
    <cellStyle name="Standard 257 3 2 3 2 3 2 3 2 3 2" xfId="45787" xr:uid="{00000000-0005-0000-0000-0000D5590000}"/>
    <cellStyle name="Standard 257 3 2 3 2 3 2 3 2 4" xfId="30346" xr:uid="{00000000-0005-0000-0000-0000D6590000}"/>
    <cellStyle name="Standard 257 3 2 3 2 3 2 3 3" xfId="6816" xr:uid="{00000000-0005-0000-0000-0000D7590000}"/>
    <cellStyle name="Standard 257 3 2 3 2 3 2 3 3 2" xfId="11226" xr:uid="{00000000-0005-0000-0000-0000D8590000}"/>
    <cellStyle name="Standard 257 3 2 3 2 3 2 3 3 2 2" xfId="24462" xr:uid="{00000000-0005-0000-0000-0000D9590000}"/>
    <cellStyle name="Standard 257 3 2 3 2 3 2 3 3 2 2 2" xfId="50934" xr:uid="{00000000-0005-0000-0000-0000DA590000}"/>
    <cellStyle name="Standard 257 3 2 3 2 3 2 3 3 2 3" xfId="37698" xr:uid="{00000000-0005-0000-0000-0000DB590000}"/>
    <cellStyle name="Standard 257 3 2 3 2 3 2 3 3 3" xfId="17845" xr:uid="{00000000-0005-0000-0000-0000DC590000}"/>
    <cellStyle name="Standard 257 3 2 3 2 3 2 3 3 3 2" xfId="44317" xr:uid="{00000000-0005-0000-0000-0000DD590000}"/>
    <cellStyle name="Standard 257 3 2 3 2 3 2 3 3 4" xfId="33288" xr:uid="{00000000-0005-0000-0000-0000DE590000}"/>
    <cellStyle name="Standard 257 3 2 3 2 3 2 3 4" xfId="8284" xr:uid="{00000000-0005-0000-0000-0000DF590000}"/>
    <cellStyle name="Standard 257 3 2 3 2 3 2 3 4 2" xfId="21520" xr:uid="{00000000-0005-0000-0000-0000E0590000}"/>
    <cellStyle name="Standard 257 3 2 3 2 3 2 3 4 2 2" xfId="47992" xr:uid="{00000000-0005-0000-0000-0000E1590000}"/>
    <cellStyle name="Standard 257 3 2 3 2 3 2 3 4 3" xfId="34756" xr:uid="{00000000-0005-0000-0000-0000E2590000}"/>
    <cellStyle name="Standard 257 3 2 3 2 3 2 3 5" xfId="14903" xr:uid="{00000000-0005-0000-0000-0000E3590000}"/>
    <cellStyle name="Standard 257 3 2 3 2 3 2 3 5 2" xfId="41375" xr:uid="{00000000-0005-0000-0000-0000E4590000}"/>
    <cellStyle name="Standard 257 3 2 3 2 3 2 3 6" xfId="28876" xr:uid="{00000000-0005-0000-0000-0000E5590000}"/>
    <cellStyle name="Standard 257 3 2 3 2 3 2 4" xfId="3140" xr:uid="{00000000-0005-0000-0000-0000E6590000}"/>
    <cellStyle name="Standard 257 3 2 3 2 3 2 4 2" xfId="11962" xr:uid="{00000000-0005-0000-0000-0000E7590000}"/>
    <cellStyle name="Standard 257 3 2 3 2 3 2 4 2 2" xfId="25198" xr:uid="{00000000-0005-0000-0000-0000E8590000}"/>
    <cellStyle name="Standard 257 3 2 3 2 3 2 4 2 2 2" xfId="51670" xr:uid="{00000000-0005-0000-0000-0000E9590000}"/>
    <cellStyle name="Standard 257 3 2 3 2 3 2 4 2 3" xfId="38434" xr:uid="{00000000-0005-0000-0000-0000EA590000}"/>
    <cellStyle name="Standard 257 3 2 3 2 3 2 4 3" xfId="18581" xr:uid="{00000000-0005-0000-0000-0000EB590000}"/>
    <cellStyle name="Standard 257 3 2 3 2 3 2 4 3 2" xfId="45053" xr:uid="{00000000-0005-0000-0000-0000EC590000}"/>
    <cellStyle name="Standard 257 3 2 3 2 3 2 4 4" xfId="29612" xr:uid="{00000000-0005-0000-0000-0000ED590000}"/>
    <cellStyle name="Standard 257 3 2 3 2 3 2 5" xfId="5345" xr:uid="{00000000-0005-0000-0000-0000EE590000}"/>
    <cellStyle name="Standard 257 3 2 3 2 3 2 5 2" xfId="9755" xr:uid="{00000000-0005-0000-0000-0000EF590000}"/>
    <cellStyle name="Standard 257 3 2 3 2 3 2 5 2 2" xfId="22991" xr:uid="{00000000-0005-0000-0000-0000F0590000}"/>
    <cellStyle name="Standard 257 3 2 3 2 3 2 5 2 2 2" xfId="49463" xr:uid="{00000000-0005-0000-0000-0000F1590000}"/>
    <cellStyle name="Standard 257 3 2 3 2 3 2 5 2 3" xfId="36227" xr:uid="{00000000-0005-0000-0000-0000F2590000}"/>
    <cellStyle name="Standard 257 3 2 3 2 3 2 5 3" xfId="16374" xr:uid="{00000000-0005-0000-0000-0000F3590000}"/>
    <cellStyle name="Standard 257 3 2 3 2 3 2 5 3 2" xfId="42846" xr:uid="{00000000-0005-0000-0000-0000F4590000}"/>
    <cellStyle name="Standard 257 3 2 3 2 3 2 5 4" xfId="31817" xr:uid="{00000000-0005-0000-0000-0000F5590000}"/>
    <cellStyle name="Standard 257 3 2 3 2 3 2 6" xfId="7550" xr:uid="{00000000-0005-0000-0000-0000F6590000}"/>
    <cellStyle name="Standard 257 3 2 3 2 3 2 6 2" xfId="20786" xr:uid="{00000000-0005-0000-0000-0000F7590000}"/>
    <cellStyle name="Standard 257 3 2 3 2 3 2 6 2 2" xfId="47258" xr:uid="{00000000-0005-0000-0000-0000F8590000}"/>
    <cellStyle name="Standard 257 3 2 3 2 3 2 6 3" xfId="34022" xr:uid="{00000000-0005-0000-0000-0000F9590000}"/>
    <cellStyle name="Standard 257 3 2 3 2 3 2 7" xfId="14169" xr:uid="{00000000-0005-0000-0000-0000FA590000}"/>
    <cellStyle name="Standard 257 3 2 3 2 3 2 7 2" xfId="40641" xr:uid="{00000000-0005-0000-0000-0000FB590000}"/>
    <cellStyle name="Standard 257 3 2 3 2 3 2 8" xfId="27405" xr:uid="{00000000-0005-0000-0000-0000FC590000}"/>
    <cellStyle name="Standard 257 3 2 3 2 3 3" xfId="1301" xr:uid="{00000000-0005-0000-0000-0000FD590000}"/>
    <cellStyle name="Standard 257 3 2 3 2 3 3 2" xfId="4244" xr:uid="{00000000-0005-0000-0000-0000FE590000}"/>
    <cellStyle name="Standard 257 3 2 3 2 3 3 2 2" xfId="13066" xr:uid="{00000000-0005-0000-0000-0000FF590000}"/>
    <cellStyle name="Standard 257 3 2 3 2 3 3 2 2 2" xfId="26302" xr:uid="{00000000-0005-0000-0000-0000005A0000}"/>
    <cellStyle name="Standard 257 3 2 3 2 3 3 2 2 2 2" xfId="52774" xr:uid="{00000000-0005-0000-0000-0000015A0000}"/>
    <cellStyle name="Standard 257 3 2 3 2 3 3 2 2 3" xfId="39538" xr:uid="{00000000-0005-0000-0000-0000025A0000}"/>
    <cellStyle name="Standard 257 3 2 3 2 3 3 2 3" xfId="19685" xr:uid="{00000000-0005-0000-0000-0000035A0000}"/>
    <cellStyle name="Standard 257 3 2 3 2 3 3 2 3 2" xfId="46157" xr:uid="{00000000-0005-0000-0000-0000045A0000}"/>
    <cellStyle name="Standard 257 3 2 3 2 3 3 2 4" xfId="30716" xr:uid="{00000000-0005-0000-0000-0000055A0000}"/>
    <cellStyle name="Standard 257 3 2 3 2 3 3 3" xfId="5715" xr:uid="{00000000-0005-0000-0000-0000065A0000}"/>
    <cellStyle name="Standard 257 3 2 3 2 3 3 3 2" xfId="10125" xr:uid="{00000000-0005-0000-0000-0000075A0000}"/>
    <cellStyle name="Standard 257 3 2 3 2 3 3 3 2 2" xfId="23361" xr:uid="{00000000-0005-0000-0000-0000085A0000}"/>
    <cellStyle name="Standard 257 3 2 3 2 3 3 3 2 2 2" xfId="49833" xr:uid="{00000000-0005-0000-0000-0000095A0000}"/>
    <cellStyle name="Standard 257 3 2 3 2 3 3 3 2 3" xfId="36597" xr:uid="{00000000-0005-0000-0000-00000A5A0000}"/>
    <cellStyle name="Standard 257 3 2 3 2 3 3 3 3" xfId="16744" xr:uid="{00000000-0005-0000-0000-00000B5A0000}"/>
    <cellStyle name="Standard 257 3 2 3 2 3 3 3 3 2" xfId="43216" xr:uid="{00000000-0005-0000-0000-00000C5A0000}"/>
    <cellStyle name="Standard 257 3 2 3 2 3 3 3 4" xfId="32187" xr:uid="{00000000-0005-0000-0000-00000D5A0000}"/>
    <cellStyle name="Standard 257 3 2 3 2 3 3 4" xfId="8654" xr:uid="{00000000-0005-0000-0000-00000E5A0000}"/>
    <cellStyle name="Standard 257 3 2 3 2 3 3 4 2" xfId="21890" xr:uid="{00000000-0005-0000-0000-00000F5A0000}"/>
    <cellStyle name="Standard 257 3 2 3 2 3 3 4 2 2" xfId="48362" xr:uid="{00000000-0005-0000-0000-0000105A0000}"/>
    <cellStyle name="Standard 257 3 2 3 2 3 3 4 3" xfId="35126" xr:uid="{00000000-0005-0000-0000-0000115A0000}"/>
    <cellStyle name="Standard 257 3 2 3 2 3 3 5" xfId="15273" xr:uid="{00000000-0005-0000-0000-0000125A0000}"/>
    <cellStyle name="Standard 257 3 2 3 2 3 3 5 2" xfId="41745" xr:uid="{00000000-0005-0000-0000-0000135A0000}"/>
    <cellStyle name="Standard 257 3 2 3 2 3 3 6" xfId="27775" xr:uid="{00000000-0005-0000-0000-0000145A0000}"/>
    <cellStyle name="Standard 257 3 2 3 2 3 4" xfId="2037" xr:uid="{00000000-0005-0000-0000-0000155A0000}"/>
    <cellStyle name="Standard 257 3 2 3 2 3 4 2" xfId="3508" xr:uid="{00000000-0005-0000-0000-0000165A0000}"/>
    <cellStyle name="Standard 257 3 2 3 2 3 4 2 2" xfId="12330" xr:uid="{00000000-0005-0000-0000-0000175A0000}"/>
    <cellStyle name="Standard 257 3 2 3 2 3 4 2 2 2" xfId="25566" xr:uid="{00000000-0005-0000-0000-0000185A0000}"/>
    <cellStyle name="Standard 257 3 2 3 2 3 4 2 2 2 2" xfId="52038" xr:uid="{00000000-0005-0000-0000-0000195A0000}"/>
    <cellStyle name="Standard 257 3 2 3 2 3 4 2 2 3" xfId="38802" xr:uid="{00000000-0005-0000-0000-00001A5A0000}"/>
    <cellStyle name="Standard 257 3 2 3 2 3 4 2 3" xfId="18949" xr:uid="{00000000-0005-0000-0000-00001B5A0000}"/>
    <cellStyle name="Standard 257 3 2 3 2 3 4 2 3 2" xfId="45421" xr:uid="{00000000-0005-0000-0000-00001C5A0000}"/>
    <cellStyle name="Standard 257 3 2 3 2 3 4 2 4" xfId="29980" xr:uid="{00000000-0005-0000-0000-00001D5A0000}"/>
    <cellStyle name="Standard 257 3 2 3 2 3 4 3" xfId="6450" xr:uid="{00000000-0005-0000-0000-00001E5A0000}"/>
    <cellStyle name="Standard 257 3 2 3 2 3 4 3 2" xfId="10860" xr:uid="{00000000-0005-0000-0000-00001F5A0000}"/>
    <cellStyle name="Standard 257 3 2 3 2 3 4 3 2 2" xfId="24096" xr:uid="{00000000-0005-0000-0000-0000205A0000}"/>
    <cellStyle name="Standard 257 3 2 3 2 3 4 3 2 2 2" xfId="50568" xr:uid="{00000000-0005-0000-0000-0000215A0000}"/>
    <cellStyle name="Standard 257 3 2 3 2 3 4 3 2 3" xfId="37332" xr:uid="{00000000-0005-0000-0000-0000225A0000}"/>
    <cellStyle name="Standard 257 3 2 3 2 3 4 3 3" xfId="17479" xr:uid="{00000000-0005-0000-0000-0000235A0000}"/>
    <cellStyle name="Standard 257 3 2 3 2 3 4 3 3 2" xfId="43951" xr:uid="{00000000-0005-0000-0000-0000245A0000}"/>
    <cellStyle name="Standard 257 3 2 3 2 3 4 3 4" xfId="32922" xr:uid="{00000000-0005-0000-0000-0000255A0000}"/>
    <cellStyle name="Standard 257 3 2 3 2 3 4 4" xfId="7918" xr:uid="{00000000-0005-0000-0000-0000265A0000}"/>
    <cellStyle name="Standard 257 3 2 3 2 3 4 4 2" xfId="21154" xr:uid="{00000000-0005-0000-0000-0000275A0000}"/>
    <cellStyle name="Standard 257 3 2 3 2 3 4 4 2 2" xfId="47626" xr:uid="{00000000-0005-0000-0000-0000285A0000}"/>
    <cellStyle name="Standard 257 3 2 3 2 3 4 4 3" xfId="34390" xr:uid="{00000000-0005-0000-0000-0000295A0000}"/>
    <cellStyle name="Standard 257 3 2 3 2 3 4 5" xfId="14537" xr:uid="{00000000-0005-0000-0000-00002A5A0000}"/>
    <cellStyle name="Standard 257 3 2 3 2 3 4 5 2" xfId="41009" xr:uid="{00000000-0005-0000-0000-00002B5A0000}"/>
    <cellStyle name="Standard 257 3 2 3 2 3 4 6" xfId="28510" xr:uid="{00000000-0005-0000-0000-00002C5A0000}"/>
    <cellStyle name="Standard 257 3 2 3 2 3 5" xfId="2774" xr:uid="{00000000-0005-0000-0000-00002D5A0000}"/>
    <cellStyle name="Standard 257 3 2 3 2 3 5 2" xfId="11596" xr:uid="{00000000-0005-0000-0000-00002E5A0000}"/>
    <cellStyle name="Standard 257 3 2 3 2 3 5 2 2" xfId="24832" xr:uid="{00000000-0005-0000-0000-00002F5A0000}"/>
    <cellStyle name="Standard 257 3 2 3 2 3 5 2 2 2" xfId="51304" xr:uid="{00000000-0005-0000-0000-0000305A0000}"/>
    <cellStyle name="Standard 257 3 2 3 2 3 5 2 3" xfId="38068" xr:uid="{00000000-0005-0000-0000-0000315A0000}"/>
    <cellStyle name="Standard 257 3 2 3 2 3 5 3" xfId="18215" xr:uid="{00000000-0005-0000-0000-0000325A0000}"/>
    <cellStyle name="Standard 257 3 2 3 2 3 5 3 2" xfId="44687" xr:uid="{00000000-0005-0000-0000-0000335A0000}"/>
    <cellStyle name="Standard 257 3 2 3 2 3 5 4" xfId="29246" xr:uid="{00000000-0005-0000-0000-0000345A0000}"/>
    <cellStyle name="Standard 257 3 2 3 2 3 6" xfId="4979" xr:uid="{00000000-0005-0000-0000-0000355A0000}"/>
    <cellStyle name="Standard 257 3 2 3 2 3 6 2" xfId="9389" xr:uid="{00000000-0005-0000-0000-0000365A0000}"/>
    <cellStyle name="Standard 257 3 2 3 2 3 6 2 2" xfId="22625" xr:uid="{00000000-0005-0000-0000-0000375A0000}"/>
    <cellStyle name="Standard 257 3 2 3 2 3 6 2 2 2" xfId="49097" xr:uid="{00000000-0005-0000-0000-0000385A0000}"/>
    <cellStyle name="Standard 257 3 2 3 2 3 6 2 3" xfId="35861" xr:uid="{00000000-0005-0000-0000-0000395A0000}"/>
    <cellStyle name="Standard 257 3 2 3 2 3 6 3" xfId="16008" xr:uid="{00000000-0005-0000-0000-00003A5A0000}"/>
    <cellStyle name="Standard 257 3 2 3 2 3 6 3 2" xfId="42480" xr:uid="{00000000-0005-0000-0000-00003B5A0000}"/>
    <cellStyle name="Standard 257 3 2 3 2 3 6 4" xfId="31451" xr:uid="{00000000-0005-0000-0000-00003C5A0000}"/>
    <cellStyle name="Standard 257 3 2 3 2 3 7" xfId="7184" xr:uid="{00000000-0005-0000-0000-00003D5A0000}"/>
    <cellStyle name="Standard 257 3 2 3 2 3 7 2" xfId="20420" xr:uid="{00000000-0005-0000-0000-00003E5A0000}"/>
    <cellStyle name="Standard 257 3 2 3 2 3 7 2 2" xfId="46892" xr:uid="{00000000-0005-0000-0000-00003F5A0000}"/>
    <cellStyle name="Standard 257 3 2 3 2 3 7 3" xfId="33656" xr:uid="{00000000-0005-0000-0000-0000405A0000}"/>
    <cellStyle name="Standard 257 3 2 3 2 3 8" xfId="13803" xr:uid="{00000000-0005-0000-0000-0000415A0000}"/>
    <cellStyle name="Standard 257 3 2 3 2 3 8 2" xfId="40275" xr:uid="{00000000-0005-0000-0000-0000425A0000}"/>
    <cellStyle name="Standard 257 3 2 3 2 3 9" xfId="27039" xr:uid="{00000000-0005-0000-0000-0000435A0000}"/>
    <cellStyle name="Standard 257 3 2 3 2 4" xfId="746" xr:uid="{00000000-0005-0000-0000-0000445A0000}"/>
    <cellStyle name="Standard 257 3 2 3 2 4 2" xfId="1496" xr:uid="{00000000-0005-0000-0000-0000455A0000}"/>
    <cellStyle name="Standard 257 3 2 3 2 4 2 2" xfId="4439" xr:uid="{00000000-0005-0000-0000-0000465A0000}"/>
    <cellStyle name="Standard 257 3 2 3 2 4 2 2 2" xfId="13261" xr:uid="{00000000-0005-0000-0000-0000475A0000}"/>
    <cellStyle name="Standard 257 3 2 3 2 4 2 2 2 2" xfId="26497" xr:uid="{00000000-0005-0000-0000-0000485A0000}"/>
    <cellStyle name="Standard 257 3 2 3 2 4 2 2 2 2 2" xfId="52969" xr:uid="{00000000-0005-0000-0000-0000495A0000}"/>
    <cellStyle name="Standard 257 3 2 3 2 4 2 2 2 3" xfId="39733" xr:uid="{00000000-0005-0000-0000-00004A5A0000}"/>
    <cellStyle name="Standard 257 3 2 3 2 4 2 2 3" xfId="19880" xr:uid="{00000000-0005-0000-0000-00004B5A0000}"/>
    <cellStyle name="Standard 257 3 2 3 2 4 2 2 3 2" xfId="46352" xr:uid="{00000000-0005-0000-0000-00004C5A0000}"/>
    <cellStyle name="Standard 257 3 2 3 2 4 2 2 4" xfId="30911" xr:uid="{00000000-0005-0000-0000-00004D5A0000}"/>
    <cellStyle name="Standard 257 3 2 3 2 4 2 3" xfId="5910" xr:uid="{00000000-0005-0000-0000-00004E5A0000}"/>
    <cellStyle name="Standard 257 3 2 3 2 4 2 3 2" xfId="10320" xr:uid="{00000000-0005-0000-0000-00004F5A0000}"/>
    <cellStyle name="Standard 257 3 2 3 2 4 2 3 2 2" xfId="23556" xr:uid="{00000000-0005-0000-0000-0000505A0000}"/>
    <cellStyle name="Standard 257 3 2 3 2 4 2 3 2 2 2" xfId="50028" xr:uid="{00000000-0005-0000-0000-0000515A0000}"/>
    <cellStyle name="Standard 257 3 2 3 2 4 2 3 2 3" xfId="36792" xr:uid="{00000000-0005-0000-0000-0000525A0000}"/>
    <cellStyle name="Standard 257 3 2 3 2 4 2 3 3" xfId="16939" xr:uid="{00000000-0005-0000-0000-0000535A0000}"/>
    <cellStyle name="Standard 257 3 2 3 2 4 2 3 3 2" xfId="43411" xr:uid="{00000000-0005-0000-0000-0000545A0000}"/>
    <cellStyle name="Standard 257 3 2 3 2 4 2 3 4" xfId="32382" xr:uid="{00000000-0005-0000-0000-0000555A0000}"/>
    <cellStyle name="Standard 257 3 2 3 2 4 2 4" xfId="8849" xr:uid="{00000000-0005-0000-0000-0000565A0000}"/>
    <cellStyle name="Standard 257 3 2 3 2 4 2 4 2" xfId="22085" xr:uid="{00000000-0005-0000-0000-0000575A0000}"/>
    <cellStyle name="Standard 257 3 2 3 2 4 2 4 2 2" xfId="48557" xr:uid="{00000000-0005-0000-0000-0000585A0000}"/>
    <cellStyle name="Standard 257 3 2 3 2 4 2 4 3" xfId="35321" xr:uid="{00000000-0005-0000-0000-0000595A0000}"/>
    <cellStyle name="Standard 257 3 2 3 2 4 2 5" xfId="15468" xr:uid="{00000000-0005-0000-0000-00005A5A0000}"/>
    <cellStyle name="Standard 257 3 2 3 2 4 2 5 2" xfId="41940" xr:uid="{00000000-0005-0000-0000-00005B5A0000}"/>
    <cellStyle name="Standard 257 3 2 3 2 4 2 6" xfId="27970" xr:uid="{00000000-0005-0000-0000-00005C5A0000}"/>
    <cellStyle name="Standard 257 3 2 3 2 4 3" xfId="2232" xr:uid="{00000000-0005-0000-0000-00005D5A0000}"/>
    <cellStyle name="Standard 257 3 2 3 2 4 3 2" xfId="3703" xr:uid="{00000000-0005-0000-0000-00005E5A0000}"/>
    <cellStyle name="Standard 257 3 2 3 2 4 3 2 2" xfId="12525" xr:uid="{00000000-0005-0000-0000-00005F5A0000}"/>
    <cellStyle name="Standard 257 3 2 3 2 4 3 2 2 2" xfId="25761" xr:uid="{00000000-0005-0000-0000-0000605A0000}"/>
    <cellStyle name="Standard 257 3 2 3 2 4 3 2 2 2 2" xfId="52233" xr:uid="{00000000-0005-0000-0000-0000615A0000}"/>
    <cellStyle name="Standard 257 3 2 3 2 4 3 2 2 3" xfId="38997" xr:uid="{00000000-0005-0000-0000-0000625A0000}"/>
    <cellStyle name="Standard 257 3 2 3 2 4 3 2 3" xfId="19144" xr:uid="{00000000-0005-0000-0000-0000635A0000}"/>
    <cellStyle name="Standard 257 3 2 3 2 4 3 2 3 2" xfId="45616" xr:uid="{00000000-0005-0000-0000-0000645A0000}"/>
    <cellStyle name="Standard 257 3 2 3 2 4 3 2 4" xfId="30175" xr:uid="{00000000-0005-0000-0000-0000655A0000}"/>
    <cellStyle name="Standard 257 3 2 3 2 4 3 3" xfId="6645" xr:uid="{00000000-0005-0000-0000-0000665A0000}"/>
    <cellStyle name="Standard 257 3 2 3 2 4 3 3 2" xfId="11055" xr:uid="{00000000-0005-0000-0000-0000675A0000}"/>
    <cellStyle name="Standard 257 3 2 3 2 4 3 3 2 2" xfId="24291" xr:uid="{00000000-0005-0000-0000-0000685A0000}"/>
    <cellStyle name="Standard 257 3 2 3 2 4 3 3 2 2 2" xfId="50763" xr:uid="{00000000-0005-0000-0000-0000695A0000}"/>
    <cellStyle name="Standard 257 3 2 3 2 4 3 3 2 3" xfId="37527" xr:uid="{00000000-0005-0000-0000-00006A5A0000}"/>
    <cellStyle name="Standard 257 3 2 3 2 4 3 3 3" xfId="17674" xr:uid="{00000000-0005-0000-0000-00006B5A0000}"/>
    <cellStyle name="Standard 257 3 2 3 2 4 3 3 3 2" xfId="44146" xr:uid="{00000000-0005-0000-0000-00006C5A0000}"/>
    <cellStyle name="Standard 257 3 2 3 2 4 3 3 4" xfId="33117" xr:uid="{00000000-0005-0000-0000-00006D5A0000}"/>
    <cellStyle name="Standard 257 3 2 3 2 4 3 4" xfId="8113" xr:uid="{00000000-0005-0000-0000-00006E5A0000}"/>
    <cellStyle name="Standard 257 3 2 3 2 4 3 4 2" xfId="21349" xr:uid="{00000000-0005-0000-0000-00006F5A0000}"/>
    <cellStyle name="Standard 257 3 2 3 2 4 3 4 2 2" xfId="47821" xr:uid="{00000000-0005-0000-0000-0000705A0000}"/>
    <cellStyle name="Standard 257 3 2 3 2 4 3 4 3" xfId="34585" xr:uid="{00000000-0005-0000-0000-0000715A0000}"/>
    <cellStyle name="Standard 257 3 2 3 2 4 3 5" xfId="14732" xr:uid="{00000000-0005-0000-0000-0000725A0000}"/>
    <cellStyle name="Standard 257 3 2 3 2 4 3 5 2" xfId="41204" xr:uid="{00000000-0005-0000-0000-0000735A0000}"/>
    <cellStyle name="Standard 257 3 2 3 2 4 3 6" xfId="28705" xr:uid="{00000000-0005-0000-0000-0000745A0000}"/>
    <cellStyle name="Standard 257 3 2 3 2 4 4" xfId="2969" xr:uid="{00000000-0005-0000-0000-0000755A0000}"/>
    <cellStyle name="Standard 257 3 2 3 2 4 4 2" xfId="11791" xr:uid="{00000000-0005-0000-0000-0000765A0000}"/>
    <cellStyle name="Standard 257 3 2 3 2 4 4 2 2" xfId="25027" xr:uid="{00000000-0005-0000-0000-0000775A0000}"/>
    <cellStyle name="Standard 257 3 2 3 2 4 4 2 2 2" xfId="51499" xr:uid="{00000000-0005-0000-0000-0000785A0000}"/>
    <cellStyle name="Standard 257 3 2 3 2 4 4 2 3" xfId="38263" xr:uid="{00000000-0005-0000-0000-0000795A0000}"/>
    <cellStyle name="Standard 257 3 2 3 2 4 4 3" xfId="18410" xr:uid="{00000000-0005-0000-0000-00007A5A0000}"/>
    <cellStyle name="Standard 257 3 2 3 2 4 4 3 2" xfId="44882" xr:uid="{00000000-0005-0000-0000-00007B5A0000}"/>
    <cellStyle name="Standard 257 3 2 3 2 4 4 4" xfId="29441" xr:uid="{00000000-0005-0000-0000-00007C5A0000}"/>
    <cellStyle name="Standard 257 3 2 3 2 4 5" xfId="5174" xr:uid="{00000000-0005-0000-0000-00007D5A0000}"/>
    <cellStyle name="Standard 257 3 2 3 2 4 5 2" xfId="9584" xr:uid="{00000000-0005-0000-0000-00007E5A0000}"/>
    <cellStyle name="Standard 257 3 2 3 2 4 5 2 2" xfId="22820" xr:uid="{00000000-0005-0000-0000-00007F5A0000}"/>
    <cellStyle name="Standard 257 3 2 3 2 4 5 2 2 2" xfId="49292" xr:uid="{00000000-0005-0000-0000-0000805A0000}"/>
    <cellStyle name="Standard 257 3 2 3 2 4 5 2 3" xfId="36056" xr:uid="{00000000-0005-0000-0000-0000815A0000}"/>
    <cellStyle name="Standard 257 3 2 3 2 4 5 3" xfId="16203" xr:uid="{00000000-0005-0000-0000-0000825A0000}"/>
    <cellStyle name="Standard 257 3 2 3 2 4 5 3 2" xfId="42675" xr:uid="{00000000-0005-0000-0000-0000835A0000}"/>
    <cellStyle name="Standard 257 3 2 3 2 4 5 4" xfId="31646" xr:uid="{00000000-0005-0000-0000-0000845A0000}"/>
    <cellStyle name="Standard 257 3 2 3 2 4 6" xfId="7379" xr:uid="{00000000-0005-0000-0000-0000855A0000}"/>
    <cellStyle name="Standard 257 3 2 3 2 4 6 2" xfId="20615" xr:uid="{00000000-0005-0000-0000-0000865A0000}"/>
    <cellStyle name="Standard 257 3 2 3 2 4 6 2 2" xfId="47087" xr:uid="{00000000-0005-0000-0000-0000875A0000}"/>
    <cellStyle name="Standard 257 3 2 3 2 4 6 3" xfId="33851" xr:uid="{00000000-0005-0000-0000-0000885A0000}"/>
    <cellStyle name="Standard 257 3 2 3 2 4 7" xfId="13998" xr:uid="{00000000-0005-0000-0000-0000895A0000}"/>
    <cellStyle name="Standard 257 3 2 3 2 4 7 2" xfId="40470" xr:uid="{00000000-0005-0000-0000-00008A5A0000}"/>
    <cellStyle name="Standard 257 3 2 3 2 4 8" xfId="27234" xr:uid="{00000000-0005-0000-0000-00008B5A0000}"/>
    <cellStyle name="Standard 257 3 2 3 2 5" xfId="1130" xr:uid="{00000000-0005-0000-0000-00008C5A0000}"/>
    <cellStyle name="Standard 257 3 2 3 2 5 2" xfId="4073" xr:uid="{00000000-0005-0000-0000-00008D5A0000}"/>
    <cellStyle name="Standard 257 3 2 3 2 5 2 2" xfId="12895" xr:uid="{00000000-0005-0000-0000-00008E5A0000}"/>
    <cellStyle name="Standard 257 3 2 3 2 5 2 2 2" xfId="26131" xr:uid="{00000000-0005-0000-0000-00008F5A0000}"/>
    <cellStyle name="Standard 257 3 2 3 2 5 2 2 2 2" xfId="52603" xr:uid="{00000000-0005-0000-0000-0000905A0000}"/>
    <cellStyle name="Standard 257 3 2 3 2 5 2 2 3" xfId="39367" xr:uid="{00000000-0005-0000-0000-0000915A0000}"/>
    <cellStyle name="Standard 257 3 2 3 2 5 2 3" xfId="19514" xr:uid="{00000000-0005-0000-0000-0000925A0000}"/>
    <cellStyle name="Standard 257 3 2 3 2 5 2 3 2" xfId="45986" xr:uid="{00000000-0005-0000-0000-0000935A0000}"/>
    <cellStyle name="Standard 257 3 2 3 2 5 2 4" xfId="30545" xr:uid="{00000000-0005-0000-0000-0000945A0000}"/>
    <cellStyle name="Standard 257 3 2 3 2 5 3" xfId="5544" xr:uid="{00000000-0005-0000-0000-0000955A0000}"/>
    <cellStyle name="Standard 257 3 2 3 2 5 3 2" xfId="9954" xr:uid="{00000000-0005-0000-0000-0000965A0000}"/>
    <cellStyle name="Standard 257 3 2 3 2 5 3 2 2" xfId="23190" xr:uid="{00000000-0005-0000-0000-0000975A0000}"/>
    <cellStyle name="Standard 257 3 2 3 2 5 3 2 2 2" xfId="49662" xr:uid="{00000000-0005-0000-0000-0000985A0000}"/>
    <cellStyle name="Standard 257 3 2 3 2 5 3 2 3" xfId="36426" xr:uid="{00000000-0005-0000-0000-0000995A0000}"/>
    <cellStyle name="Standard 257 3 2 3 2 5 3 3" xfId="16573" xr:uid="{00000000-0005-0000-0000-00009A5A0000}"/>
    <cellStyle name="Standard 257 3 2 3 2 5 3 3 2" xfId="43045" xr:uid="{00000000-0005-0000-0000-00009B5A0000}"/>
    <cellStyle name="Standard 257 3 2 3 2 5 3 4" xfId="32016" xr:uid="{00000000-0005-0000-0000-00009C5A0000}"/>
    <cellStyle name="Standard 257 3 2 3 2 5 4" xfId="8483" xr:uid="{00000000-0005-0000-0000-00009D5A0000}"/>
    <cellStyle name="Standard 257 3 2 3 2 5 4 2" xfId="21719" xr:uid="{00000000-0005-0000-0000-00009E5A0000}"/>
    <cellStyle name="Standard 257 3 2 3 2 5 4 2 2" xfId="48191" xr:uid="{00000000-0005-0000-0000-00009F5A0000}"/>
    <cellStyle name="Standard 257 3 2 3 2 5 4 3" xfId="34955" xr:uid="{00000000-0005-0000-0000-0000A05A0000}"/>
    <cellStyle name="Standard 257 3 2 3 2 5 5" xfId="15102" xr:uid="{00000000-0005-0000-0000-0000A15A0000}"/>
    <cellStyle name="Standard 257 3 2 3 2 5 5 2" xfId="41574" xr:uid="{00000000-0005-0000-0000-0000A25A0000}"/>
    <cellStyle name="Standard 257 3 2 3 2 5 6" xfId="27604" xr:uid="{00000000-0005-0000-0000-0000A35A0000}"/>
    <cellStyle name="Standard 257 3 2 3 2 6" xfId="1866" xr:uid="{00000000-0005-0000-0000-0000A45A0000}"/>
    <cellStyle name="Standard 257 3 2 3 2 6 2" xfId="3337" xr:uid="{00000000-0005-0000-0000-0000A55A0000}"/>
    <cellStyle name="Standard 257 3 2 3 2 6 2 2" xfId="12159" xr:uid="{00000000-0005-0000-0000-0000A65A0000}"/>
    <cellStyle name="Standard 257 3 2 3 2 6 2 2 2" xfId="25395" xr:uid="{00000000-0005-0000-0000-0000A75A0000}"/>
    <cellStyle name="Standard 257 3 2 3 2 6 2 2 2 2" xfId="51867" xr:uid="{00000000-0005-0000-0000-0000A85A0000}"/>
    <cellStyle name="Standard 257 3 2 3 2 6 2 2 3" xfId="38631" xr:uid="{00000000-0005-0000-0000-0000A95A0000}"/>
    <cellStyle name="Standard 257 3 2 3 2 6 2 3" xfId="18778" xr:uid="{00000000-0005-0000-0000-0000AA5A0000}"/>
    <cellStyle name="Standard 257 3 2 3 2 6 2 3 2" xfId="45250" xr:uid="{00000000-0005-0000-0000-0000AB5A0000}"/>
    <cellStyle name="Standard 257 3 2 3 2 6 2 4" xfId="29809" xr:uid="{00000000-0005-0000-0000-0000AC5A0000}"/>
    <cellStyle name="Standard 257 3 2 3 2 6 3" xfId="6279" xr:uid="{00000000-0005-0000-0000-0000AD5A0000}"/>
    <cellStyle name="Standard 257 3 2 3 2 6 3 2" xfId="10689" xr:uid="{00000000-0005-0000-0000-0000AE5A0000}"/>
    <cellStyle name="Standard 257 3 2 3 2 6 3 2 2" xfId="23925" xr:uid="{00000000-0005-0000-0000-0000AF5A0000}"/>
    <cellStyle name="Standard 257 3 2 3 2 6 3 2 2 2" xfId="50397" xr:uid="{00000000-0005-0000-0000-0000B05A0000}"/>
    <cellStyle name="Standard 257 3 2 3 2 6 3 2 3" xfId="37161" xr:uid="{00000000-0005-0000-0000-0000B15A0000}"/>
    <cellStyle name="Standard 257 3 2 3 2 6 3 3" xfId="17308" xr:uid="{00000000-0005-0000-0000-0000B25A0000}"/>
    <cellStyle name="Standard 257 3 2 3 2 6 3 3 2" xfId="43780" xr:uid="{00000000-0005-0000-0000-0000B35A0000}"/>
    <cellStyle name="Standard 257 3 2 3 2 6 3 4" xfId="32751" xr:uid="{00000000-0005-0000-0000-0000B45A0000}"/>
    <cellStyle name="Standard 257 3 2 3 2 6 4" xfId="7747" xr:uid="{00000000-0005-0000-0000-0000B55A0000}"/>
    <cellStyle name="Standard 257 3 2 3 2 6 4 2" xfId="20983" xr:uid="{00000000-0005-0000-0000-0000B65A0000}"/>
    <cellStyle name="Standard 257 3 2 3 2 6 4 2 2" xfId="47455" xr:uid="{00000000-0005-0000-0000-0000B75A0000}"/>
    <cellStyle name="Standard 257 3 2 3 2 6 4 3" xfId="34219" xr:uid="{00000000-0005-0000-0000-0000B85A0000}"/>
    <cellStyle name="Standard 257 3 2 3 2 6 5" xfId="14366" xr:uid="{00000000-0005-0000-0000-0000B95A0000}"/>
    <cellStyle name="Standard 257 3 2 3 2 6 5 2" xfId="40838" xr:uid="{00000000-0005-0000-0000-0000BA5A0000}"/>
    <cellStyle name="Standard 257 3 2 3 2 6 6" xfId="28339" xr:uid="{00000000-0005-0000-0000-0000BB5A0000}"/>
    <cellStyle name="Standard 257 3 2 3 2 7" xfId="2603" xr:uid="{00000000-0005-0000-0000-0000BC5A0000}"/>
    <cellStyle name="Standard 257 3 2 3 2 7 2" xfId="11425" xr:uid="{00000000-0005-0000-0000-0000BD5A0000}"/>
    <cellStyle name="Standard 257 3 2 3 2 7 2 2" xfId="24661" xr:uid="{00000000-0005-0000-0000-0000BE5A0000}"/>
    <cellStyle name="Standard 257 3 2 3 2 7 2 2 2" xfId="51133" xr:uid="{00000000-0005-0000-0000-0000BF5A0000}"/>
    <cellStyle name="Standard 257 3 2 3 2 7 2 3" xfId="37897" xr:uid="{00000000-0005-0000-0000-0000C05A0000}"/>
    <cellStyle name="Standard 257 3 2 3 2 7 3" xfId="18044" xr:uid="{00000000-0005-0000-0000-0000C15A0000}"/>
    <cellStyle name="Standard 257 3 2 3 2 7 3 2" xfId="44516" xr:uid="{00000000-0005-0000-0000-0000C25A0000}"/>
    <cellStyle name="Standard 257 3 2 3 2 7 4" xfId="29075" xr:uid="{00000000-0005-0000-0000-0000C35A0000}"/>
    <cellStyle name="Standard 257 3 2 3 2 8" xfId="4808" xr:uid="{00000000-0005-0000-0000-0000C45A0000}"/>
    <cellStyle name="Standard 257 3 2 3 2 8 2" xfId="9218" xr:uid="{00000000-0005-0000-0000-0000C55A0000}"/>
    <cellStyle name="Standard 257 3 2 3 2 8 2 2" xfId="22454" xr:uid="{00000000-0005-0000-0000-0000C65A0000}"/>
    <cellStyle name="Standard 257 3 2 3 2 8 2 2 2" xfId="48926" xr:uid="{00000000-0005-0000-0000-0000C75A0000}"/>
    <cellStyle name="Standard 257 3 2 3 2 8 2 3" xfId="35690" xr:uid="{00000000-0005-0000-0000-0000C85A0000}"/>
    <cellStyle name="Standard 257 3 2 3 2 8 3" xfId="15837" xr:uid="{00000000-0005-0000-0000-0000C95A0000}"/>
    <cellStyle name="Standard 257 3 2 3 2 8 3 2" xfId="42309" xr:uid="{00000000-0005-0000-0000-0000CA5A0000}"/>
    <cellStyle name="Standard 257 3 2 3 2 8 4" xfId="31280" xr:uid="{00000000-0005-0000-0000-0000CB5A0000}"/>
    <cellStyle name="Standard 257 3 2 3 2 9" xfId="7013" xr:uid="{00000000-0005-0000-0000-0000CC5A0000}"/>
    <cellStyle name="Standard 257 3 2 3 2 9 2" xfId="20249" xr:uid="{00000000-0005-0000-0000-0000CD5A0000}"/>
    <cellStyle name="Standard 257 3 2 3 2 9 2 2" xfId="46721" xr:uid="{00000000-0005-0000-0000-0000CE5A0000}"/>
    <cellStyle name="Standard 257 3 2 3 2 9 3" xfId="33485" xr:uid="{00000000-0005-0000-0000-0000CF5A0000}"/>
    <cellStyle name="Standard 257 3 2 3 3" xfId="394" xr:uid="{00000000-0005-0000-0000-0000D05A0000}"/>
    <cellStyle name="Standard 257 3 2 3 3 10" xfId="26909" xr:uid="{00000000-0005-0000-0000-0000D15A0000}"/>
    <cellStyle name="Standard 257 3 2 3 3 2" xfId="570" xr:uid="{00000000-0005-0000-0000-0000D25A0000}"/>
    <cellStyle name="Standard 257 3 2 3 3 2 2" xfId="959" xr:uid="{00000000-0005-0000-0000-0000D35A0000}"/>
    <cellStyle name="Standard 257 3 2 3 3 2 2 2" xfId="1708" xr:uid="{00000000-0005-0000-0000-0000D45A0000}"/>
    <cellStyle name="Standard 257 3 2 3 3 2 2 2 2" xfId="4651" xr:uid="{00000000-0005-0000-0000-0000D55A0000}"/>
    <cellStyle name="Standard 257 3 2 3 3 2 2 2 2 2" xfId="13473" xr:uid="{00000000-0005-0000-0000-0000D65A0000}"/>
    <cellStyle name="Standard 257 3 2 3 3 2 2 2 2 2 2" xfId="26709" xr:uid="{00000000-0005-0000-0000-0000D75A0000}"/>
    <cellStyle name="Standard 257 3 2 3 3 2 2 2 2 2 2 2" xfId="53181" xr:uid="{00000000-0005-0000-0000-0000D85A0000}"/>
    <cellStyle name="Standard 257 3 2 3 3 2 2 2 2 2 3" xfId="39945" xr:uid="{00000000-0005-0000-0000-0000D95A0000}"/>
    <cellStyle name="Standard 257 3 2 3 3 2 2 2 2 3" xfId="20092" xr:uid="{00000000-0005-0000-0000-0000DA5A0000}"/>
    <cellStyle name="Standard 257 3 2 3 3 2 2 2 2 3 2" xfId="46564" xr:uid="{00000000-0005-0000-0000-0000DB5A0000}"/>
    <cellStyle name="Standard 257 3 2 3 3 2 2 2 2 4" xfId="31123" xr:uid="{00000000-0005-0000-0000-0000DC5A0000}"/>
    <cellStyle name="Standard 257 3 2 3 3 2 2 2 3" xfId="6122" xr:uid="{00000000-0005-0000-0000-0000DD5A0000}"/>
    <cellStyle name="Standard 257 3 2 3 3 2 2 2 3 2" xfId="10532" xr:uid="{00000000-0005-0000-0000-0000DE5A0000}"/>
    <cellStyle name="Standard 257 3 2 3 3 2 2 2 3 2 2" xfId="23768" xr:uid="{00000000-0005-0000-0000-0000DF5A0000}"/>
    <cellStyle name="Standard 257 3 2 3 3 2 2 2 3 2 2 2" xfId="50240" xr:uid="{00000000-0005-0000-0000-0000E05A0000}"/>
    <cellStyle name="Standard 257 3 2 3 3 2 2 2 3 2 3" xfId="37004" xr:uid="{00000000-0005-0000-0000-0000E15A0000}"/>
    <cellStyle name="Standard 257 3 2 3 3 2 2 2 3 3" xfId="17151" xr:uid="{00000000-0005-0000-0000-0000E25A0000}"/>
    <cellStyle name="Standard 257 3 2 3 3 2 2 2 3 3 2" xfId="43623" xr:uid="{00000000-0005-0000-0000-0000E35A0000}"/>
    <cellStyle name="Standard 257 3 2 3 3 2 2 2 3 4" xfId="32594" xr:uid="{00000000-0005-0000-0000-0000E45A0000}"/>
    <cellStyle name="Standard 257 3 2 3 3 2 2 2 4" xfId="9061" xr:uid="{00000000-0005-0000-0000-0000E55A0000}"/>
    <cellStyle name="Standard 257 3 2 3 3 2 2 2 4 2" xfId="22297" xr:uid="{00000000-0005-0000-0000-0000E65A0000}"/>
    <cellStyle name="Standard 257 3 2 3 3 2 2 2 4 2 2" xfId="48769" xr:uid="{00000000-0005-0000-0000-0000E75A0000}"/>
    <cellStyle name="Standard 257 3 2 3 3 2 2 2 4 3" xfId="35533" xr:uid="{00000000-0005-0000-0000-0000E85A0000}"/>
    <cellStyle name="Standard 257 3 2 3 3 2 2 2 5" xfId="15680" xr:uid="{00000000-0005-0000-0000-0000E95A0000}"/>
    <cellStyle name="Standard 257 3 2 3 3 2 2 2 5 2" xfId="42152" xr:uid="{00000000-0005-0000-0000-0000EA5A0000}"/>
    <cellStyle name="Standard 257 3 2 3 3 2 2 2 6" xfId="28182" xr:uid="{00000000-0005-0000-0000-0000EB5A0000}"/>
    <cellStyle name="Standard 257 3 2 3 3 2 2 3" xfId="2444" xr:uid="{00000000-0005-0000-0000-0000EC5A0000}"/>
    <cellStyle name="Standard 257 3 2 3 3 2 2 3 2" xfId="3915" xr:uid="{00000000-0005-0000-0000-0000ED5A0000}"/>
    <cellStyle name="Standard 257 3 2 3 3 2 2 3 2 2" xfId="12737" xr:uid="{00000000-0005-0000-0000-0000EE5A0000}"/>
    <cellStyle name="Standard 257 3 2 3 3 2 2 3 2 2 2" xfId="25973" xr:uid="{00000000-0005-0000-0000-0000EF5A0000}"/>
    <cellStyle name="Standard 257 3 2 3 3 2 2 3 2 2 2 2" xfId="52445" xr:uid="{00000000-0005-0000-0000-0000F05A0000}"/>
    <cellStyle name="Standard 257 3 2 3 3 2 2 3 2 2 3" xfId="39209" xr:uid="{00000000-0005-0000-0000-0000F15A0000}"/>
    <cellStyle name="Standard 257 3 2 3 3 2 2 3 2 3" xfId="19356" xr:uid="{00000000-0005-0000-0000-0000F25A0000}"/>
    <cellStyle name="Standard 257 3 2 3 3 2 2 3 2 3 2" xfId="45828" xr:uid="{00000000-0005-0000-0000-0000F35A0000}"/>
    <cellStyle name="Standard 257 3 2 3 3 2 2 3 2 4" xfId="30387" xr:uid="{00000000-0005-0000-0000-0000F45A0000}"/>
    <cellStyle name="Standard 257 3 2 3 3 2 2 3 3" xfId="6857" xr:uid="{00000000-0005-0000-0000-0000F55A0000}"/>
    <cellStyle name="Standard 257 3 2 3 3 2 2 3 3 2" xfId="11267" xr:uid="{00000000-0005-0000-0000-0000F65A0000}"/>
    <cellStyle name="Standard 257 3 2 3 3 2 2 3 3 2 2" xfId="24503" xr:uid="{00000000-0005-0000-0000-0000F75A0000}"/>
    <cellStyle name="Standard 257 3 2 3 3 2 2 3 3 2 2 2" xfId="50975" xr:uid="{00000000-0005-0000-0000-0000F85A0000}"/>
    <cellStyle name="Standard 257 3 2 3 3 2 2 3 3 2 3" xfId="37739" xr:uid="{00000000-0005-0000-0000-0000F95A0000}"/>
    <cellStyle name="Standard 257 3 2 3 3 2 2 3 3 3" xfId="17886" xr:uid="{00000000-0005-0000-0000-0000FA5A0000}"/>
    <cellStyle name="Standard 257 3 2 3 3 2 2 3 3 3 2" xfId="44358" xr:uid="{00000000-0005-0000-0000-0000FB5A0000}"/>
    <cellStyle name="Standard 257 3 2 3 3 2 2 3 3 4" xfId="33329" xr:uid="{00000000-0005-0000-0000-0000FC5A0000}"/>
    <cellStyle name="Standard 257 3 2 3 3 2 2 3 4" xfId="8325" xr:uid="{00000000-0005-0000-0000-0000FD5A0000}"/>
    <cellStyle name="Standard 257 3 2 3 3 2 2 3 4 2" xfId="21561" xr:uid="{00000000-0005-0000-0000-0000FE5A0000}"/>
    <cellStyle name="Standard 257 3 2 3 3 2 2 3 4 2 2" xfId="48033" xr:uid="{00000000-0005-0000-0000-0000FF5A0000}"/>
    <cellStyle name="Standard 257 3 2 3 3 2 2 3 4 3" xfId="34797" xr:uid="{00000000-0005-0000-0000-0000005B0000}"/>
    <cellStyle name="Standard 257 3 2 3 3 2 2 3 5" xfId="14944" xr:uid="{00000000-0005-0000-0000-0000015B0000}"/>
    <cellStyle name="Standard 257 3 2 3 3 2 2 3 5 2" xfId="41416" xr:uid="{00000000-0005-0000-0000-0000025B0000}"/>
    <cellStyle name="Standard 257 3 2 3 3 2 2 3 6" xfId="28917" xr:uid="{00000000-0005-0000-0000-0000035B0000}"/>
    <cellStyle name="Standard 257 3 2 3 3 2 2 4" xfId="3181" xr:uid="{00000000-0005-0000-0000-0000045B0000}"/>
    <cellStyle name="Standard 257 3 2 3 3 2 2 4 2" xfId="12003" xr:uid="{00000000-0005-0000-0000-0000055B0000}"/>
    <cellStyle name="Standard 257 3 2 3 3 2 2 4 2 2" xfId="25239" xr:uid="{00000000-0005-0000-0000-0000065B0000}"/>
    <cellStyle name="Standard 257 3 2 3 3 2 2 4 2 2 2" xfId="51711" xr:uid="{00000000-0005-0000-0000-0000075B0000}"/>
    <cellStyle name="Standard 257 3 2 3 3 2 2 4 2 3" xfId="38475" xr:uid="{00000000-0005-0000-0000-0000085B0000}"/>
    <cellStyle name="Standard 257 3 2 3 3 2 2 4 3" xfId="18622" xr:uid="{00000000-0005-0000-0000-0000095B0000}"/>
    <cellStyle name="Standard 257 3 2 3 3 2 2 4 3 2" xfId="45094" xr:uid="{00000000-0005-0000-0000-00000A5B0000}"/>
    <cellStyle name="Standard 257 3 2 3 3 2 2 4 4" xfId="29653" xr:uid="{00000000-0005-0000-0000-00000B5B0000}"/>
    <cellStyle name="Standard 257 3 2 3 3 2 2 5" xfId="5386" xr:uid="{00000000-0005-0000-0000-00000C5B0000}"/>
    <cellStyle name="Standard 257 3 2 3 3 2 2 5 2" xfId="9796" xr:uid="{00000000-0005-0000-0000-00000D5B0000}"/>
    <cellStyle name="Standard 257 3 2 3 3 2 2 5 2 2" xfId="23032" xr:uid="{00000000-0005-0000-0000-00000E5B0000}"/>
    <cellStyle name="Standard 257 3 2 3 3 2 2 5 2 2 2" xfId="49504" xr:uid="{00000000-0005-0000-0000-00000F5B0000}"/>
    <cellStyle name="Standard 257 3 2 3 3 2 2 5 2 3" xfId="36268" xr:uid="{00000000-0005-0000-0000-0000105B0000}"/>
    <cellStyle name="Standard 257 3 2 3 3 2 2 5 3" xfId="16415" xr:uid="{00000000-0005-0000-0000-0000115B0000}"/>
    <cellStyle name="Standard 257 3 2 3 3 2 2 5 3 2" xfId="42887" xr:uid="{00000000-0005-0000-0000-0000125B0000}"/>
    <cellStyle name="Standard 257 3 2 3 3 2 2 5 4" xfId="31858" xr:uid="{00000000-0005-0000-0000-0000135B0000}"/>
    <cellStyle name="Standard 257 3 2 3 3 2 2 6" xfId="7591" xr:uid="{00000000-0005-0000-0000-0000145B0000}"/>
    <cellStyle name="Standard 257 3 2 3 3 2 2 6 2" xfId="20827" xr:uid="{00000000-0005-0000-0000-0000155B0000}"/>
    <cellStyle name="Standard 257 3 2 3 3 2 2 6 2 2" xfId="47299" xr:uid="{00000000-0005-0000-0000-0000165B0000}"/>
    <cellStyle name="Standard 257 3 2 3 3 2 2 6 3" xfId="34063" xr:uid="{00000000-0005-0000-0000-0000175B0000}"/>
    <cellStyle name="Standard 257 3 2 3 3 2 2 7" xfId="14210" xr:uid="{00000000-0005-0000-0000-0000185B0000}"/>
    <cellStyle name="Standard 257 3 2 3 3 2 2 7 2" xfId="40682" xr:uid="{00000000-0005-0000-0000-0000195B0000}"/>
    <cellStyle name="Standard 257 3 2 3 3 2 2 8" xfId="27446" xr:uid="{00000000-0005-0000-0000-00001A5B0000}"/>
    <cellStyle name="Standard 257 3 2 3 3 2 3" xfId="1342" xr:uid="{00000000-0005-0000-0000-00001B5B0000}"/>
    <cellStyle name="Standard 257 3 2 3 3 2 3 2" xfId="4285" xr:uid="{00000000-0005-0000-0000-00001C5B0000}"/>
    <cellStyle name="Standard 257 3 2 3 3 2 3 2 2" xfId="13107" xr:uid="{00000000-0005-0000-0000-00001D5B0000}"/>
    <cellStyle name="Standard 257 3 2 3 3 2 3 2 2 2" xfId="26343" xr:uid="{00000000-0005-0000-0000-00001E5B0000}"/>
    <cellStyle name="Standard 257 3 2 3 3 2 3 2 2 2 2" xfId="52815" xr:uid="{00000000-0005-0000-0000-00001F5B0000}"/>
    <cellStyle name="Standard 257 3 2 3 3 2 3 2 2 3" xfId="39579" xr:uid="{00000000-0005-0000-0000-0000205B0000}"/>
    <cellStyle name="Standard 257 3 2 3 3 2 3 2 3" xfId="19726" xr:uid="{00000000-0005-0000-0000-0000215B0000}"/>
    <cellStyle name="Standard 257 3 2 3 3 2 3 2 3 2" xfId="46198" xr:uid="{00000000-0005-0000-0000-0000225B0000}"/>
    <cellStyle name="Standard 257 3 2 3 3 2 3 2 4" xfId="30757" xr:uid="{00000000-0005-0000-0000-0000235B0000}"/>
    <cellStyle name="Standard 257 3 2 3 3 2 3 3" xfId="5756" xr:uid="{00000000-0005-0000-0000-0000245B0000}"/>
    <cellStyle name="Standard 257 3 2 3 3 2 3 3 2" xfId="10166" xr:uid="{00000000-0005-0000-0000-0000255B0000}"/>
    <cellStyle name="Standard 257 3 2 3 3 2 3 3 2 2" xfId="23402" xr:uid="{00000000-0005-0000-0000-0000265B0000}"/>
    <cellStyle name="Standard 257 3 2 3 3 2 3 3 2 2 2" xfId="49874" xr:uid="{00000000-0005-0000-0000-0000275B0000}"/>
    <cellStyle name="Standard 257 3 2 3 3 2 3 3 2 3" xfId="36638" xr:uid="{00000000-0005-0000-0000-0000285B0000}"/>
    <cellStyle name="Standard 257 3 2 3 3 2 3 3 3" xfId="16785" xr:uid="{00000000-0005-0000-0000-0000295B0000}"/>
    <cellStyle name="Standard 257 3 2 3 3 2 3 3 3 2" xfId="43257" xr:uid="{00000000-0005-0000-0000-00002A5B0000}"/>
    <cellStyle name="Standard 257 3 2 3 3 2 3 3 4" xfId="32228" xr:uid="{00000000-0005-0000-0000-00002B5B0000}"/>
    <cellStyle name="Standard 257 3 2 3 3 2 3 4" xfId="8695" xr:uid="{00000000-0005-0000-0000-00002C5B0000}"/>
    <cellStyle name="Standard 257 3 2 3 3 2 3 4 2" xfId="21931" xr:uid="{00000000-0005-0000-0000-00002D5B0000}"/>
    <cellStyle name="Standard 257 3 2 3 3 2 3 4 2 2" xfId="48403" xr:uid="{00000000-0005-0000-0000-00002E5B0000}"/>
    <cellStyle name="Standard 257 3 2 3 3 2 3 4 3" xfId="35167" xr:uid="{00000000-0005-0000-0000-00002F5B0000}"/>
    <cellStyle name="Standard 257 3 2 3 3 2 3 5" xfId="15314" xr:uid="{00000000-0005-0000-0000-0000305B0000}"/>
    <cellStyle name="Standard 257 3 2 3 3 2 3 5 2" xfId="41786" xr:uid="{00000000-0005-0000-0000-0000315B0000}"/>
    <cellStyle name="Standard 257 3 2 3 3 2 3 6" xfId="27816" xr:uid="{00000000-0005-0000-0000-0000325B0000}"/>
    <cellStyle name="Standard 257 3 2 3 3 2 4" xfId="2078" xr:uid="{00000000-0005-0000-0000-0000335B0000}"/>
    <cellStyle name="Standard 257 3 2 3 3 2 4 2" xfId="3549" xr:uid="{00000000-0005-0000-0000-0000345B0000}"/>
    <cellStyle name="Standard 257 3 2 3 3 2 4 2 2" xfId="12371" xr:uid="{00000000-0005-0000-0000-0000355B0000}"/>
    <cellStyle name="Standard 257 3 2 3 3 2 4 2 2 2" xfId="25607" xr:uid="{00000000-0005-0000-0000-0000365B0000}"/>
    <cellStyle name="Standard 257 3 2 3 3 2 4 2 2 2 2" xfId="52079" xr:uid="{00000000-0005-0000-0000-0000375B0000}"/>
    <cellStyle name="Standard 257 3 2 3 3 2 4 2 2 3" xfId="38843" xr:uid="{00000000-0005-0000-0000-0000385B0000}"/>
    <cellStyle name="Standard 257 3 2 3 3 2 4 2 3" xfId="18990" xr:uid="{00000000-0005-0000-0000-0000395B0000}"/>
    <cellStyle name="Standard 257 3 2 3 3 2 4 2 3 2" xfId="45462" xr:uid="{00000000-0005-0000-0000-00003A5B0000}"/>
    <cellStyle name="Standard 257 3 2 3 3 2 4 2 4" xfId="30021" xr:uid="{00000000-0005-0000-0000-00003B5B0000}"/>
    <cellStyle name="Standard 257 3 2 3 3 2 4 3" xfId="6491" xr:uid="{00000000-0005-0000-0000-00003C5B0000}"/>
    <cellStyle name="Standard 257 3 2 3 3 2 4 3 2" xfId="10901" xr:uid="{00000000-0005-0000-0000-00003D5B0000}"/>
    <cellStyle name="Standard 257 3 2 3 3 2 4 3 2 2" xfId="24137" xr:uid="{00000000-0005-0000-0000-00003E5B0000}"/>
    <cellStyle name="Standard 257 3 2 3 3 2 4 3 2 2 2" xfId="50609" xr:uid="{00000000-0005-0000-0000-00003F5B0000}"/>
    <cellStyle name="Standard 257 3 2 3 3 2 4 3 2 3" xfId="37373" xr:uid="{00000000-0005-0000-0000-0000405B0000}"/>
    <cellStyle name="Standard 257 3 2 3 3 2 4 3 3" xfId="17520" xr:uid="{00000000-0005-0000-0000-0000415B0000}"/>
    <cellStyle name="Standard 257 3 2 3 3 2 4 3 3 2" xfId="43992" xr:uid="{00000000-0005-0000-0000-0000425B0000}"/>
    <cellStyle name="Standard 257 3 2 3 3 2 4 3 4" xfId="32963" xr:uid="{00000000-0005-0000-0000-0000435B0000}"/>
    <cellStyle name="Standard 257 3 2 3 3 2 4 4" xfId="7959" xr:uid="{00000000-0005-0000-0000-0000445B0000}"/>
    <cellStyle name="Standard 257 3 2 3 3 2 4 4 2" xfId="21195" xr:uid="{00000000-0005-0000-0000-0000455B0000}"/>
    <cellStyle name="Standard 257 3 2 3 3 2 4 4 2 2" xfId="47667" xr:uid="{00000000-0005-0000-0000-0000465B0000}"/>
    <cellStyle name="Standard 257 3 2 3 3 2 4 4 3" xfId="34431" xr:uid="{00000000-0005-0000-0000-0000475B0000}"/>
    <cellStyle name="Standard 257 3 2 3 3 2 4 5" xfId="14578" xr:uid="{00000000-0005-0000-0000-0000485B0000}"/>
    <cellStyle name="Standard 257 3 2 3 3 2 4 5 2" xfId="41050" xr:uid="{00000000-0005-0000-0000-0000495B0000}"/>
    <cellStyle name="Standard 257 3 2 3 3 2 4 6" xfId="28551" xr:uid="{00000000-0005-0000-0000-00004A5B0000}"/>
    <cellStyle name="Standard 257 3 2 3 3 2 5" xfId="2815" xr:uid="{00000000-0005-0000-0000-00004B5B0000}"/>
    <cellStyle name="Standard 257 3 2 3 3 2 5 2" xfId="11637" xr:uid="{00000000-0005-0000-0000-00004C5B0000}"/>
    <cellStyle name="Standard 257 3 2 3 3 2 5 2 2" xfId="24873" xr:uid="{00000000-0005-0000-0000-00004D5B0000}"/>
    <cellStyle name="Standard 257 3 2 3 3 2 5 2 2 2" xfId="51345" xr:uid="{00000000-0005-0000-0000-00004E5B0000}"/>
    <cellStyle name="Standard 257 3 2 3 3 2 5 2 3" xfId="38109" xr:uid="{00000000-0005-0000-0000-00004F5B0000}"/>
    <cellStyle name="Standard 257 3 2 3 3 2 5 3" xfId="18256" xr:uid="{00000000-0005-0000-0000-0000505B0000}"/>
    <cellStyle name="Standard 257 3 2 3 3 2 5 3 2" xfId="44728" xr:uid="{00000000-0005-0000-0000-0000515B0000}"/>
    <cellStyle name="Standard 257 3 2 3 3 2 5 4" xfId="29287" xr:uid="{00000000-0005-0000-0000-0000525B0000}"/>
    <cellStyle name="Standard 257 3 2 3 3 2 6" xfId="5020" xr:uid="{00000000-0005-0000-0000-0000535B0000}"/>
    <cellStyle name="Standard 257 3 2 3 3 2 6 2" xfId="9430" xr:uid="{00000000-0005-0000-0000-0000545B0000}"/>
    <cellStyle name="Standard 257 3 2 3 3 2 6 2 2" xfId="22666" xr:uid="{00000000-0005-0000-0000-0000555B0000}"/>
    <cellStyle name="Standard 257 3 2 3 3 2 6 2 2 2" xfId="49138" xr:uid="{00000000-0005-0000-0000-0000565B0000}"/>
    <cellStyle name="Standard 257 3 2 3 3 2 6 2 3" xfId="35902" xr:uid="{00000000-0005-0000-0000-0000575B0000}"/>
    <cellStyle name="Standard 257 3 2 3 3 2 6 3" xfId="16049" xr:uid="{00000000-0005-0000-0000-0000585B0000}"/>
    <cellStyle name="Standard 257 3 2 3 3 2 6 3 2" xfId="42521" xr:uid="{00000000-0005-0000-0000-0000595B0000}"/>
    <cellStyle name="Standard 257 3 2 3 3 2 6 4" xfId="31492" xr:uid="{00000000-0005-0000-0000-00005A5B0000}"/>
    <cellStyle name="Standard 257 3 2 3 3 2 7" xfId="7225" xr:uid="{00000000-0005-0000-0000-00005B5B0000}"/>
    <cellStyle name="Standard 257 3 2 3 3 2 7 2" xfId="20461" xr:uid="{00000000-0005-0000-0000-00005C5B0000}"/>
    <cellStyle name="Standard 257 3 2 3 3 2 7 2 2" xfId="46933" xr:uid="{00000000-0005-0000-0000-00005D5B0000}"/>
    <cellStyle name="Standard 257 3 2 3 3 2 7 3" xfId="33697" xr:uid="{00000000-0005-0000-0000-00005E5B0000}"/>
    <cellStyle name="Standard 257 3 2 3 3 2 8" xfId="13844" xr:uid="{00000000-0005-0000-0000-00005F5B0000}"/>
    <cellStyle name="Standard 257 3 2 3 3 2 8 2" xfId="40316" xr:uid="{00000000-0005-0000-0000-0000605B0000}"/>
    <cellStyle name="Standard 257 3 2 3 3 2 9" xfId="27080" xr:uid="{00000000-0005-0000-0000-0000615B0000}"/>
    <cellStyle name="Standard 257 3 2 3 3 3" xfId="787" xr:uid="{00000000-0005-0000-0000-0000625B0000}"/>
    <cellStyle name="Standard 257 3 2 3 3 3 2" xfId="1537" xr:uid="{00000000-0005-0000-0000-0000635B0000}"/>
    <cellStyle name="Standard 257 3 2 3 3 3 2 2" xfId="4480" xr:uid="{00000000-0005-0000-0000-0000645B0000}"/>
    <cellStyle name="Standard 257 3 2 3 3 3 2 2 2" xfId="13302" xr:uid="{00000000-0005-0000-0000-0000655B0000}"/>
    <cellStyle name="Standard 257 3 2 3 3 3 2 2 2 2" xfId="26538" xr:uid="{00000000-0005-0000-0000-0000665B0000}"/>
    <cellStyle name="Standard 257 3 2 3 3 3 2 2 2 2 2" xfId="53010" xr:uid="{00000000-0005-0000-0000-0000675B0000}"/>
    <cellStyle name="Standard 257 3 2 3 3 3 2 2 2 3" xfId="39774" xr:uid="{00000000-0005-0000-0000-0000685B0000}"/>
    <cellStyle name="Standard 257 3 2 3 3 3 2 2 3" xfId="19921" xr:uid="{00000000-0005-0000-0000-0000695B0000}"/>
    <cellStyle name="Standard 257 3 2 3 3 3 2 2 3 2" xfId="46393" xr:uid="{00000000-0005-0000-0000-00006A5B0000}"/>
    <cellStyle name="Standard 257 3 2 3 3 3 2 2 4" xfId="30952" xr:uid="{00000000-0005-0000-0000-00006B5B0000}"/>
    <cellStyle name="Standard 257 3 2 3 3 3 2 3" xfId="5951" xr:uid="{00000000-0005-0000-0000-00006C5B0000}"/>
    <cellStyle name="Standard 257 3 2 3 3 3 2 3 2" xfId="10361" xr:uid="{00000000-0005-0000-0000-00006D5B0000}"/>
    <cellStyle name="Standard 257 3 2 3 3 3 2 3 2 2" xfId="23597" xr:uid="{00000000-0005-0000-0000-00006E5B0000}"/>
    <cellStyle name="Standard 257 3 2 3 3 3 2 3 2 2 2" xfId="50069" xr:uid="{00000000-0005-0000-0000-00006F5B0000}"/>
    <cellStyle name="Standard 257 3 2 3 3 3 2 3 2 3" xfId="36833" xr:uid="{00000000-0005-0000-0000-0000705B0000}"/>
    <cellStyle name="Standard 257 3 2 3 3 3 2 3 3" xfId="16980" xr:uid="{00000000-0005-0000-0000-0000715B0000}"/>
    <cellStyle name="Standard 257 3 2 3 3 3 2 3 3 2" xfId="43452" xr:uid="{00000000-0005-0000-0000-0000725B0000}"/>
    <cellStyle name="Standard 257 3 2 3 3 3 2 3 4" xfId="32423" xr:uid="{00000000-0005-0000-0000-0000735B0000}"/>
    <cellStyle name="Standard 257 3 2 3 3 3 2 4" xfId="8890" xr:uid="{00000000-0005-0000-0000-0000745B0000}"/>
    <cellStyle name="Standard 257 3 2 3 3 3 2 4 2" xfId="22126" xr:uid="{00000000-0005-0000-0000-0000755B0000}"/>
    <cellStyle name="Standard 257 3 2 3 3 3 2 4 2 2" xfId="48598" xr:uid="{00000000-0005-0000-0000-0000765B0000}"/>
    <cellStyle name="Standard 257 3 2 3 3 3 2 4 3" xfId="35362" xr:uid="{00000000-0005-0000-0000-0000775B0000}"/>
    <cellStyle name="Standard 257 3 2 3 3 3 2 5" xfId="15509" xr:uid="{00000000-0005-0000-0000-0000785B0000}"/>
    <cellStyle name="Standard 257 3 2 3 3 3 2 5 2" xfId="41981" xr:uid="{00000000-0005-0000-0000-0000795B0000}"/>
    <cellStyle name="Standard 257 3 2 3 3 3 2 6" xfId="28011" xr:uid="{00000000-0005-0000-0000-00007A5B0000}"/>
    <cellStyle name="Standard 257 3 2 3 3 3 3" xfId="2273" xr:uid="{00000000-0005-0000-0000-00007B5B0000}"/>
    <cellStyle name="Standard 257 3 2 3 3 3 3 2" xfId="3744" xr:uid="{00000000-0005-0000-0000-00007C5B0000}"/>
    <cellStyle name="Standard 257 3 2 3 3 3 3 2 2" xfId="12566" xr:uid="{00000000-0005-0000-0000-00007D5B0000}"/>
    <cellStyle name="Standard 257 3 2 3 3 3 3 2 2 2" xfId="25802" xr:uid="{00000000-0005-0000-0000-00007E5B0000}"/>
    <cellStyle name="Standard 257 3 2 3 3 3 3 2 2 2 2" xfId="52274" xr:uid="{00000000-0005-0000-0000-00007F5B0000}"/>
    <cellStyle name="Standard 257 3 2 3 3 3 3 2 2 3" xfId="39038" xr:uid="{00000000-0005-0000-0000-0000805B0000}"/>
    <cellStyle name="Standard 257 3 2 3 3 3 3 2 3" xfId="19185" xr:uid="{00000000-0005-0000-0000-0000815B0000}"/>
    <cellStyle name="Standard 257 3 2 3 3 3 3 2 3 2" xfId="45657" xr:uid="{00000000-0005-0000-0000-0000825B0000}"/>
    <cellStyle name="Standard 257 3 2 3 3 3 3 2 4" xfId="30216" xr:uid="{00000000-0005-0000-0000-0000835B0000}"/>
    <cellStyle name="Standard 257 3 2 3 3 3 3 3" xfId="6686" xr:uid="{00000000-0005-0000-0000-0000845B0000}"/>
    <cellStyle name="Standard 257 3 2 3 3 3 3 3 2" xfId="11096" xr:uid="{00000000-0005-0000-0000-0000855B0000}"/>
    <cellStyle name="Standard 257 3 2 3 3 3 3 3 2 2" xfId="24332" xr:uid="{00000000-0005-0000-0000-0000865B0000}"/>
    <cellStyle name="Standard 257 3 2 3 3 3 3 3 2 2 2" xfId="50804" xr:uid="{00000000-0005-0000-0000-0000875B0000}"/>
    <cellStyle name="Standard 257 3 2 3 3 3 3 3 2 3" xfId="37568" xr:uid="{00000000-0005-0000-0000-0000885B0000}"/>
    <cellStyle name="Standard 257 3 2 3 3 3 3 3 3" xfId="17715" xr:uid="{00000000-0005-0000-0000-0000895B0000}"/>
    <cellStyle name="Standard 257 3 2 3 3 3 3 3 3 2" xfId="44187" xr:uid="{00000000-0005-0000-0000-00008A5B0000}"/>
    <cellStyle name="Standard 257 3 2 3 3 3 3 3 4" xfId="33158" xr:uid="{00000000-0005-0000-0000-00008B5B0000}"/>
    <cellStyle name="Standard 257 3 2 3 3 3 3 4" xfId="8154" xr:uid="{00000000-0005-0000-0000-00008C5B0000}"/>
    <cellStyle name="Standard 257 3 2 3 3 3 3 4 2" xfId="21390" xr:uid="{00000000-0005-0000-0000-00008D5B0000}"/>
    <cellStyle name="Standard 257 3 2 3 3 3 3 4 2 2" xfId="47862" xr:uid="{00000000-0005-0000-0000-00008E5B0000}"/>
    <cellStyle name="Standard 257 3 2 3 3 3 3 4 3" xfId="34626" xr:uid="{00000000-0005-0000-0000-00008F5B0000}"/>
    <cellStyle name="Standard 257 3 2 3 3 3 3 5" xfId="14773" xr:uid="{00000000-0005-0000-0000-0000905B0000}"/>
    <cellStyle name="Standard 257 3 2 3 3 3 3 5 2" xfId="41245" xr:uid="{00000000-0005-0000-0000-0000915B0000}"/>
    <cellStyle name="Standard 257 3 2 3 3 3 3 6" xfId="28746" xr:uid="{00000000-0005-0000-0000-0000925B0000}"/>
    <cellStyle name="Standard 257 3 2 3 3 3 4" xfId="3010" xr:uid="{00000000-0005-0000-0000-0000935B0000}"/>
    <cellStyle name="Standard 257 3 2 3 3 3 4 2" xfId="11832" xr:uid="{00000000-0005-0000-0000-0000945B0000}"/>
    <cellStyle name="Standard 257 3 2 3 3 3 4 2 2" xfId="25068" xr:uid="{00000000-0005-0000-0000-0000955B0000}"/>
    <cellStyle name="Standard 257 3 2 3 3 3 4 2 2 2" xfId="51540" xr:uid="{00000000-0005-0000-0000-0000965B0000}"/>
    <cellStyle name="Standard 257 3 2 3 3 3 4 2 3" xfId="38304" xr:uid="{00000000-0005-0000-0000-0000975B0000}"/>
    <cellStyle name="Standard 257 3 2 3 3 3 4 3" xfId="18451" xr:uid="{00000000-0005-0000-0000-0000985B0000}"/>
    <cellStyle name="Standard 257 3 2 3 3 3 4 3 2" xfId="44923" xr:uid="{00000000-0005-0000-0000-0000995B0000}"/>
    <cellStyle name="Standard 257 3 2 3 3 3 4 4" xfId="29482" xr:uid="{00000000-0005-0000-0000-00009A5B0000}"/>
    <cellStyle name="Standard 257 3 2 3 3 3 5" xfId="5215" xr:uid="{00000000-0005-0000-0000-00009B5B0000}"/>
    <cellStyle name="Standard 257 3 2 3 3 3 5 2" xfId="9625" xr:uid="{00000000-0005-0000-0000-00009C5B0000}"/>
    <cellStyle name="Standard 257 3 2 3 3 3 5 2 2" xfId="22861" xr:uid="{00000000-0005-0000-0000-00009D5B0000}"/>
    <cellStyle name="Standard 257 3 2 3 3 3 5 2 2 2" xfId="49333" xr:uid="{00000000-0005-0000-0000-00009E5B0000}"/>
    <cellStyle name="Standard 257 3 2 3 3 3 5 2 3" xfId="36097" xr:uid="{00000000-0005-0000-0000-00009F5B0000}"/>
    <cellStyle name="Standard 257 3 2 3 3 3 5 3" xfId="16244" xr:uid="{00000000-0005-0000-0000-0000A05B0000}"/>
    <cellStyle name="Standard 257 3 2 3 3 3 5 3 2" xfId="42716" xr:uid="{00000000-0005-0000-0000-0000A15B0000}"/>
    <cellStyle name="Standard 257 3 2 3 3 3 5 4" xfId="31687" xr:uid="{00000000-0005-0000-0000-0000A25B0000}"/>
    <cellStyle name="Standard 257 3 2 3 3 3 6" xfId="7420" xr:uid="{00000000-0005-0000-0000-0000A35B0000}"/>
    <cellStyle name="Standard 257 3 2 3 3 3 6 2" xfId="20656" xr:uid="{00000000-0005-0000-0000-0000A45B0000}"/>
    <cellStyle name="Standard 257 3 2 3 3 3 6 2 2" xfId="47128" xr:uid="{00000000-0005-0000-0000-0000A55B0000}"/>
    <cellStyle name="Standard 257 3 2 3 3 3 6 3" xfId="33892" xr:uid="{00000000-0005-0000-0000-0000A65B0000}"/>
    <cellStyle name="Standard 257 3 2 3 3 3 7" xfId="14039" xr:uid="{00000000-0005-0000-0000-0000A75B0000}"/>
    <cellStyle name="Standard 257 3 2 3 3 3 7 2" xfId="40511" xr:uid="{00000000-0005-0000-0000-0000A85B0000}"/>
    <cellStyle name="Standard 257 3 2 3 3 3 8" xfId="27275" xr:uid="{00000000-0005-0000-0000-0000A95B0000}"/>
    <cellStyle name="Standard 257 3 2 3 3 4" xfId="1171" xr:uid="{00000000-0005-0000-0000-0000AA5B0000}"/>
    <cellStyle name="Standard 257 3 2 3 3 4 2" xfId="4114" xr:uid="{00000000-0005-0000-0000-0000AB5B0000}"/>
    <cellStyle name="Standard 257 3 2 3 3 4 2 2" xfId="12936" xr:uid="{00000000-0005-0000-0000-0000AC5B0000}"/>
    <cellStyle name="Standard 257 3 2 3 3 4 2 2 2" xfId="26172" xr:uid="{00000000-0005-0000-0000-0000AD5B0000}"/>
    <cellStyle name="Standard 257 3 2 3 3 4 2 2 2 2" xfId="52644" xr:uid="{00000000-0005-0000-0000-0000AE5B0000}"/>
    <cellStyle name="Standard 257 3 2 3 3 4 2 2 3" xfId="39408" xr:uid="{00000000-0005-0000-0000-0000AF5B0000}"/>
    <cellStyle name="Standard 257 3 2 3 3 4 2 3" xfId="19555" xr:uid="{00000000-0005-0000-0000-0000B05B0000}"/>
    <cellStyle name="Standard 257 3 2 3 3 4 2 3 2" xfId="46027" xr:uid="{00000000-0005-0000-0000-0000B15B0000}"/>
    <cellStyle name="Standard 257 3 2 3 3 4 2 4" xfId="30586" xr:uid="{00000000-0005-0000-0000-0000B25B0000}"/>
    <cellStyle name="Standard 257 3 2 3 3 4 3" xfId="5585" xr:uid="{00000000-0005-0000-0000-0000B35B0000}"/>
    <cellStyle name="Standard 257 3 2 3 3 4 3 2" xfId="9995" xr:uid="{00000000-0005-0000-0000-0000B45B0000}"/>
    <cellStyle name="Standard 257 3 2 3 3 4 3 2 2" xfId="23231" xr:uid="{00000000-0005-0000-0000-0000B55B0000}"/>
    <cellStyle name="Standard 257 3 2 3 3 4 3 2 2 2" xfId="49703" xr:uid="{00000000-0005-0000-0000-0000B65B0000}"/>
    <cellStyle name="Standard 257 3 2 3 3 4 3 2 3" xfId="36467" xr:uid="{00000000-0005-0000-0000-0000B75B0000}"/>
    <cellStyle name="Standard 257 3 2 3 3 4 3 3" xfId="16614" xr:uid="{00000000-0005-0000-0000-0000B85B0000}"/>
    <cellStyle name="Standard 257 3 2 3 3 4 3 3 2" xfId="43086" xr:uid="{00000000-0005-0000-0000-0000B95B0000}"/>
    <cellStyle name="Standard 257 3 2 3 3 4 3 4" xfId="32057" xr:uid="{00000000-0005-0000-0000-0000BA5B0000}"/>
    <cellStyle name="Standard 257 3 2 3 3 4 4" xfId="8524" xr:uid="{00000000-0005-0000-0000-0000BB5B0000}"/>
    <cellStyle name="Standard 257 3 2 3 3 4 4 2" xfId="21760" xr:uid="{00000000-0005-0000-0000-0000BC5B0000}"/>
    <cellStyle name="Standard 257 3 2 3 3 4 4 2 2" xfId="48232" xr:uid="{00000000-0005-0000-0000-0000BD5B0000}"/>
    <cellStyle name="Standard 257 3 2 3 3 4 4 3" xfId="34996" xr:uid="{00000000-0005-0000-0000-0000BE5B0000}"/>
    <cellStyle name="Standard 257 3 2 3 3 4 5" xfId="15143" xr:uid="{00000000-0005-0000-0000-0000BF5B0000}"/>
    <cellStyle name="Standard 257 3 2 3 3 4 5 2" xfId="41615" xr:uid="{00000000-0005-0000-0000-0000C05B0000}"/>
    <cellStyle name="Standard 257 3 2 3 3 4 6" xfId="27645" xr:uid="{00000000-0005-0000-0000-0000C15B0000}"/>
    <cellStyle name="Standard 257 3 2 3 3 5" xfId="1907" xr:uid="{00000000-0005-0000-0000-0000C25B0000}"/>
    <cellStyle name="Standard 257 3 2 3 3 5 2" xfId="3378" xr:uid="{00000000-0005-0000-0000-0000C35B0000}"/>
    <cellStyle name="Standard 257 3 2 3 3 5 2 2" xfId="12200" xr:uid="{00000000-0005-0000-0000-0000C45B0000}"/>
    <cellStyle name="Standard 257 3 2 3 3 5 2 2 2" xfId="25436" xr:uid="{00000000-0005-0000-0000-0000C55B0000}"/>
    <cellStyle name="Standard 257 3 2 3 3 5 2 2 2 2" xfId="51908" xr:uid="{00000000-0005-0000-0000-0000C65B0000}"/>
    <cellStyle name="Standard 257 3 2 3 3 5 2 2 3" xfId="38672" xr:uid="{00000000-0005-0000-0000-0000C75B0000}"/>
    <cellStyle name="Standard 257 3 2 3 3 5 2 3" xfId="18819" xr:uid="{00000000-0005-0000-0000-0000C85B0000}"/>
    <cellStyle name="Standard 257 3 2 3 3 5 2 3 2" xfId="45291" xr:uid="{00000000-0005-0000-0000-0000C95B0000}"/>
    <cellStyle name="Standard 257 3 2 3 3 5 2 4" xfId="29850" xr:uid="{00000000-0005-0000-0000-0000CA5B0000}"/>
    <cellStyle name="Standard 257 3 2 3 3 5 3" xfId="6320" xr:uid="{00000000-0005-0000-0000-0000CB5B0000}"/>
    <cellStyle name="Standard 257 3 2 3 3 5 3 2" xfId="10730" xr:uid="{00000000-0005-0000-0000-0000CC5B0000}"/>
    <cellStyle name="Standard 257 3 2 3 3 5 3 2 2" xfId="23966" xr:uid="{00000000-0005-0000-0000-0000CD5B0000}"/>
    <cellStyle name="Standard 257 3 2 3 3 5 3 2 2 2" xfId="50438" xr:uid="{00000000-0005-0000-0000-0000CE5B0000}"/>
    <cellStyle name="Standard 257 3 2 3 3 5 3 2 3" xfId="37202" xr:uid="{00000000-0005-0000-0000-0000CF5B0000}"/>
    <cellStyle name="Standard 257 3 2 3 3 5 3 3" xfId="17349" xr:uid="{00000000-0005-0000-0000-0000D05B0000}"/>
    <cellStyle name="Standard 257 3 2 3 3 5 3 3 2" xfId="43821" xr:uid="{00000000-0005-0000-0000-0000D15B0000}"/>
    <cellStyle name="Standard 257 3 2 3 3 5 3 4" xfId="32792" xr:uid="{00000000-0005-0000-0000-0000D25B0000}"/>
    <cellStyle name="Standard 257 3 2 3 3 5 4" xfId="7788" xr:uid="{00000000-0005-0000-0000-0000D35B0000}"/>
    <cellStyle name="Standard 257 3 2 3 3 5 4 2" xfId="21024" xr:uid="{00000000-0005-0000-0000-0000D45B0000}"/>
    <cellStyle name="Standard 257 3 2 3 3 5 4 2 2" xfId="47496" xr:uid="{00000000-0005-0000-0000-0000D55B0000}"/>
    <cellStyle name="Standard 257 3 2 3 3 5 4 3" xfId="34260" xr:uid="{00000000-0005-0000-0000-0000D65B0000}"/>
    <cellStyle name="Standard 257 3 2 3 3 5 5" xfId="14407" xr:uid="{00000000-0005-0000-0000-0000D75B0000}"/>
    <cellStyle name="Standard 257 3 2 3 3 5 5 2" xfId="40879" xr:uid="{00000000-0005-0000-0000-0000D85B0000}"/>
    <cellStyle name="Standard 257 3 2 3 3 5 6" xfId="28380" xr:uid="{00000000-0005-0000-0000-0000D95B0000}"/>
    <cellStyle name="Standard 257 3 2 3 3 6" xfId="2644" xr:uid="{00000000-0005-0000-0000-0000DA5B0000}"/>
    <cellStyle name="Standard 257 3 2 3 3 6 2" xfId="11466" xr:uid="{00000000-0005-0000-0000-0000DB5B0000}"/>
    <cellStyle name="Standard 257 3 2 3 3 6 2 2" xfId="24702" xr:uid="{00000000-0005-0000-0000-0000DC5B0000}"/>
    <cellStyle name="Standard 257 3 2 3 3 6 2 2 2" xfId="51174" xr:uid="{00000000-0005-0000-0000-0000DD5B0000}"/>
    <cellStyle name="Standard 257 3 2 3 3 6 2 3" xfId="37938" xr:uid="{00000000-0005-0000-0000-0000DE5B0000}"/>
    <cellStyle name="Standard 257 3 2 3 3 6 3" xfId="18085" xr:uid="{00000000-0005-0000-0000-0000DF5B0000}"/>
    <cellStyle name="Standard 257 3 2 3 3 6 3 2" xfId="44557" xr:uid="{00000000-0005-0000-0000-0000E05B0000}"/>
    <cellStyle name="Standard 257 3 2 3 3 6 4" xfId="29116" xr:uid="{00000000-0005-0000-0000-0000E15B0000}"/>
    <cellStyle name="Standard 257 3 2 3 3 7" xfId="4849" xr:uid="{00000000-0005-0000-0000-0000E25B0000}"/>
    <cellStyle name="Standard 257 3 2 3 3 7 2" xfId="9259" xr:uid="{00000000-0005-0000-0000-0000E35B0000}"/>
    <cellStyle name="Standard 257 3 2 3 3 7 2 2" xfId="22495" xr:uid="{00000000-0005-0000-0000-0000E45B0000}"/>
    <cellStyle name="Standard 257 3 2 3 3 7 2 2 2" xfId="48967" xr:uid="{00000000-0005-0000-0000-0000E55B0000}"/>
    <cellStyle name="Standard 257 3 2 3 3 7 2 3" xfId="35731" xr:uid="{00000000-0005-0000-0000-0000E65B0000}"/>
    <cellStyle name="Standard 257 3 2 3 3 7 3" xfId="15878" xr:uid="{00000000-0005-0000-0000-0000E75B0000}"/>
    <cellStyle name="Standard 257 3 2 3 3 7 3 2" xfId="42350" xr:uid="{00000000-0005-0000-0000-0000E85B0000}"/>
    <cellStyle name="Standard 257 3 2 3 3 7 4" xfId="31321" xr:uid="{00000000-0005-0000-0000-0000E95B0000}"/>
    <cellStyle name="Standard 257 3 2 3 3 8" xfId="7054" xr:uid="{00000000-0005-0000-0000-0000EA5B0000}"/>
    <cellStyle name="Standard 257 3 2 3 3 8 2" xfId="20290" xr:uid="{00000000-0005-0000-0000-0000EB5B0000}"/>
    <cellStyle name="Standard 257 3 2 3 3 8 2 2" xfId="46762" xr:uid="{00000000-0005-0000-0000-0000EC5B0000}"/>
    <cellStyle name="Standard 257 3 2 3 3 8 3" xfId="33526" xr:uid="{00000000-0005-0000-0000-0000ED5B0000}"/>
    <cellStyle name="Standard 257 3 2 3 3 9" xfId="13673" xr:uid="{00000000-0005-0000-0000-0000EE5B0000}"/>
    <cellStyle name="Standard 257 3 2 3 3 9 2" xfId="40145" xr:uid="{00000000-0005-0000-0000-0000EF5B0000}"/>
    <cellStyle name="Standard 257 3 2 3 4" xfId="487" xr:uid="{00000000-0005-0000-0000-0000F05B0000}"/>
    <cellStyle name="Standard 257 3 2 3 4 2" xfId="877" xr:uid="{00000000-0005-0000-0000-0000F15B0000}"/>
    <cellStyle name="Standard 257 3 2 3 4 2 2" xfId="1626" xr:uid="{00000000-0005-0000-0000-0000F25B0000}"/>
    <cellStyle name="Standard 257 3 2 3 4 2 2 2" xfId="4569" xr:uid="{00000000-0005-0000-0000-0000F35B0000}"/>
    <cellStyle name="Standard 257 3 2 3 4 2 2 2 2" xfId="13391" xr:uid="{00000000-0005-0000-0000-0000F45B0000}"/>
    <cellStyle name="Standard 257 3 2 3 4 2 2 2 2 2" xfId="26627" xr:uid="{00000000-0005-0000-0000-0000F55B0000}"/>
    <cellStyle name="Standard 257 3 2 3 4 2 2 2 2 2 2" xfId="53099" xr:uid="{00000000-0005-0000-0000-0000F65B0000}"/>
    <cellStyle name="Standard 257 3 2 3 4 2 2 2 2 3" xfId="39863" xr:uid="{00000000-0005-0000-0000-0000F75B0000}"/>
    <cellStyle name="Standard 257 3 2 3 4 2 2 2 3" xfId="20010" xr:uid="{00000000-0005-0000-0000-0000F85B0000}"/>
    <cellStyle name="Standard 257 3 2 3 4 2 2 2 3 2" xfId="46482" xr:uid="{00000000-0005-0000-0000-0000F95B0000}"/>
    <cellStyle name="Standard 257 3 2 3 4 2 2 2 4" xfId="31041" xr:uid="{00000000-0005-0000-0000-0000FA5B0000}"/>
    <cellStyle name="Standard 257 3 2 3 4 2 2 3" xfId="6040" xr:uid="{00000000-0005-0000-0000-0000FB5B0000}"/>
    <cellStyle name="Standard 257 3 2 3 4 2 2 3 2" xfId="10450" xr:uid="{00000000-0005-0000-0000-0000FC5B0000}"/>
    <cellStyle name="Standard 257 3 2 3 4 2 2 3 2 2" xfId="23686" xr:uid="{00000000-0005-0000-0000-0000FD5B0000}"/>
    <cellStyle name="Standard 257 3 2 3 4 2 2 3 2 2 2" xfId="50158" xr:uid="{00000000-0005-0000-0000-0000FE5B0000}"/>
    <cellStyle name="Standard 257 3 2 3 4 2 2 3 2 3" xfId="36922" xr:uid="{00000000-0005-0000-0000-0000FF5B0000}"/>
    <cellStyle name="Standard 257 3 2 3 4 2 2 3 3" xfId="17069" xr:uid="{00000000-0005-0000-0000-0000005C0000}"/>
    <cellStyle name="Standard 257 3 2 3 4 2 2 3 3 2" xfId="43541" xr:uid="{00000000-0005-0000-0000-0000015C0000}"/>
    <cellStyle name="Standard 257 3 2 3 4 2 2 3 4" xfId="32512" xr:uid="{00000000-0005-0000-0000-0000025C0000}"/>
    <cellStyle name="Standard 257 3 2 3 4 2 2 4" xfId="8979" xr:uid="{00000000-0005-0000-0000-0000035C0000}"/>
    <cellStyle name="Standard 257 3 2 3 4 2 2 4 2" xfId="22215" xr:uid="{00000000-0005-0000-0000-0000045C0000}"/>
    <cellStyle name="Standard 257 3 2 3 4 2 2 4 2 2" xfId="48687" xr:uid="{00000000-0005-0000-0000-0000055C0000}"/>
    <cellStyle name="Standard 257 3 2 3 4 2 2 4 3" xfId="35451" xr:uid="{00000000-0005-0000-0000-0000065C0000}"/>
    <cellStyle name="Standard 257 3 2 3 4 2 2 5" xfId="15598" xr:uid="{00000000-0005-0000-0000-0000075C0000}"/>
    <cellStyle name="Standard 257 3 2 3 4 2 2 5 2" xfId="42070" xr:uid="{00000000-0005-0000-0000-0000085C0000}"/>
    <cellStyle name="Standard 257 3 2 3 4 2 2 6" xfId="28100" xr:uid="{00000000-0005-0000-0000-0000095C0000}"/>
    <cellStyle name="Standard 257 3 2 3 4 2 3" xfId="2362" xr:uid="{00000000-0005-0000-0000-00000A5C0000}"/>
    <cellStyle name="Standard 257 3 2 3 4 2 3 2" xfId="3833" xr:uid="{00000000-0005-0000-0000-00000B5C0000}"/>
    <cellStyle name="Standard 257 3 2 3 4 2 3 2 2" xfId="12655" xr:uid="{00000000-0005-0000-0000-00000C5C0000}"/>
    <cellStyle name="Standard 257 3 2 3 4 2 3 2 2 2" xfId="25891" xr:uid="{00000000-0005-0000-0000-00000D5C0000}"/>
    <cellStyle name="Standard 257 3 2 3 4 2 3 2 2 2 2" xfId="52363" xr:uid="{00000000-0005-0000-0000-00000E5C0000}"/>
    <cellStyle name="Standard 257 3 2 3 4 2 3 2 2 3" xfId="39127" xr:uid="{00000000-0005-0000-0000-00000F5C0000}"/>
    <cellStyle name="Standard 257 3 2 3 4 2 3 2 3" xfId="19274" xr:uid="{00000000-0005-0000-0000-0000105C0000}"/>
    <cellStyle name="Standard 257 3 2 3 4 2 3 2 3 2" xfId="45746" xr:uid="{00000000-0005-0000-0000-0000115C0000}"/>
    <cellStyle name="Standard 257 3 2 3 4 2 3 2 4" xfId="30305" xr:uid="{00000000-0005-0000-0000-0000125C0000}"/>
    <cellStyle name="Standard 257 3 2 3 4 2 3 3" xfId="6775" xr:uid="{00000000-0005-0000-0000-0000135C0000}"/>
    <cellStyle name="Standard 257 3 2 3 4 2 3 3 2" xfId="11185" xr:uid="{00000000-0005-0000-0000-0000145C0000}"/>
    <cellStyle name="Standard 257 3 2 3 4 2 3 3 2 2" xfId="24421" xr:uid="{00000000-0005-0000-0000-0000155C0000}"/>
    <cellStyle name="Standard 257 3 2 3 4 2 3 3 2 2 2" xfId="50893" xr:uid="{00000000-0005-0000-0000-0000165C0000}"/>
    <cellStyle name="Standard 257 3 2 3 4 2 3 3 2 3" xfId="37657" xr:uid="{00000000-0005-0000-0000-0000175C0000}"/>
    <cellStyle name="Standard 257 3 2 3 4 2 3 3 3" xfId="17804" xr:uid="{00000000-0005-0000-0000-0000185C0000}"/>
    <cellStyle name="Standard 257 3 2 3 4 2 3 3 3 2" xfId="44276" xr:uid="{00000000-0005-0000-0000-0000195C0000}"/>
    <cellStyle name="Standard 257 3 2 3 4 2 3 3 4" xfId="33247" xr:uid="{00000000-0005-0000-0000-00001A5C0000}"/>
    <cellStyle name="Standard 257 3 2 3 4 2 3 4" xfId="8243" xr:uid="{00000000-0005-0000-0000-00001B5C0000}"/>
    <cellStyle name="Standard 257 3 2 3 4 2 3 4 2" xfId="21479" xr:uid="{00000000-0005-0000-0000-00001C5C0000}"/>
    <cellStyle name="Standard 257 3 2 3 4 2 3 4 2 2" xfId="47951" xr:uid="{00000000-0005-0000-0000-00001D5C0000}"/>
    <cellStyle name="Standard 257 3 2 3 4 2 3 4 3" xfId="34715" xr:uid="{00000000-0005-0000-0000-00001E5C0000}"/>
    <cellStyle name="Standard 257 3 2 3 4 2 3 5" xfId="14862" xr:uid="{00000000-0005-0000-0000-00001F5C0000}"/>
    <cellStyle name="Standard 257 3 2 3 4 2 3 5 2" xfId="41334" xr:uid="{00000000-0005-0000-0000-0000205C0000}"/>
    <cellStyle name="Standard 257 3 2 3 4 2 3 6" xfId="28835" xr:uid="{00000000-0005-0000-0000-0000215C0000}"/>
    <cellStyle name="Standard 257 3 2 3 4 2 4" xfId="3099" xr:uid="{00000000-0005-0000-0000-0000225C0000}"/>
    <cellStyle name="Standard 257 3 2 3 4 2 4 2" xfId="11921" xr:uid="{00000000-0005-0000-0000-0000235C0000}"/>
    <cellStyle name="Standard 257 3 2 3 4 2 4 2 2" xfId="25157" xr:uid="{00000000-0005-0000-0000-0000245C0000}"/>
    <cellStyle name="Standard 257 3 2 3 4 2 4 2 2 2" xfId="51629" xr:uid="{00000000-0005-0000-0000-0000255C0000}"/>
    <cellStyle name="Standard 257 3 2 3 4 2 4 2 3" xfId="38393" xr:uid="{00000000-0005-0000-0000-0000265C0000}"/>
    <cellStyle name="Standard 257 3 2 3 4 2 4 3" xfId="18540" xr:uid="{00000000-0005-0000-0000-0000275C0000}"/>
    <cellStyle name="Standard 257 3 2 3 4 2 4 3 2" xfId="45012" xr:uid="{00000000-0005-0000-0000-0000285C0000}"/>
    <cellStyle name="Standard 257 3 2 3 4 2 4 4" xfId="29571" xr:uid="{00000000-0005-0000-0000-0000295C0000}"/>
    <cellStyle name="Standard 257 3 2 3 4 2 5" xfId="5304" xr:uid="{00000000-0005-0000-0000-00002A5C0000}"/>
    <cellStyle name="Standard 257 3 2 3 4 2 5 2" xfId="9714" xr:uid="{00000000-0005-0000-0000-00002B5C0000}"/>
    <cellStyle name="Standard 257 3 2 3 4 2 5 2 2" xfId="22950" xr:uid="{00000000-0005-0000-0000-00002C5C0000}"/>
    <cellStyle name="Standard 257 3 2 3 4 2 5 2 2 2" xfId="49422" xr:uid="{00000000-0005-0000-0000-00002D5C0000}"/>
    <cellStyle name="Standard 257 3 2 3 4 2 5 2 3" xfId="36186" xr:uid="{00000000-0005-0000-0000-00002E5C0000}"/>
    <cellStyle name="Standard 257 3 2 3 4 2 5 3" xfId="16333" xr:uid="{00000000-0005-0000-0000-00002F5C0000}"/>
    <cellStyle name="Standard 257 3 2 3 4 2 5 3 2" xfId="42805" xr:uid="{00000000-0005-0000-0000-0000305C0000}"/>
    <cellStyle name="Standard 257 3 2 3 4 2 5 4" xfId="31776" xr:uid="{00000000-0005-0000-0000-0000315C0000}"/>
    <cellStyle name="Standard 257 3 2 3 4 2 6" xfId="7509" xr:uid="{00000000-0005-0000-0000-0000325C0000}"/>
    <cellStyle name="Standard 257 3 2 3 4 2 6 2" xfId="20745" xr:uid="{00000000-0005-0000-0000-0000335C0000}"/>
    <cellStyle name="Standard 257 3 2 3 4 2 6 2 2" xfId="47217" xr:uid="{00000000-0005-0000-0000-0000345C0000}"/>
    <cellStyle name="Standard 257 3 2 3 4 2 6 3" xfId="33981" xr:uid="{00000000-0005-0000-0000-0000355C0000}"/>
    <cellStyle name="Standard 257 3 2 3 4 2 7" xfId="14128" xr:uid="{00000000-0005-0000-0000-0000365C0000}"/>
    <cellStyle name="Standard 257 3 2 3 4 2 7 2" xfId="40600" xr:uid="{00000000-0005-0000-0000-0000375C0000}"/>
    <cellStyle name="Standard 257 3 2 3 4 2 8" xfId="27364" xr:uid="{00000000-0005-0000-0000-0000385C0000}"/>
    <cellStyle name="Standard 257 3 2 3 4 3" xfId="1260" xr:uid="{00000000-0005-0000-0000-0000395C0000}"/>
    <cellStyle name="Standard 257 3 2 3 4 3 2" xfId="4203" xr:uid="{00000000-0005-0000-0000-00003A5C0000}"/>
    <cellStyle name="Standard 257 3 2 3 4 3 2 2" xfId="13025" xr:uid="{00000000-0005-0000-0000-00003B5C0000}"/>
    <cellStyle name="Standard 257 3 2 3 4 3 2 2 2" xfId="26261" xr:uid="{00000000-0005-0000-0000-00003C5C0000}"/>
    <cellStyle name="Standard 257 3 2 3 4 3 2 2 2 2" xfId="52733" xr:uid="{00000000-0005-0000-0000-00003D5C0000}"/>
    <cellStyle name="Standard 257 3 2 3 4 3 2 2 3" xfId="39497" xr:uid="{00000000-0005-0000-0000-00003E5C0000}"/>
    <cellStyle name="Standard 257 3 2 3 4 3 2 3" xfId="19644" xr:uid="{00000000-0005-0000-0000-00003F5C0000}"/>
    <cellStyle name="Standard 257 3 2 3 4 3 2 3 2" xfId="46116" xr:uid="{00000000-0005-0000-0000-0000405C0000}"/>
    <cellStyle name="Standard 257 3 2 3 4 3 2 4" xfId="30675" xr:uid="{00000000-0005-0000-0000-0000415C0000}"/>
    <cellStyle name="Standard 257 3 2 3 4 3 3" xfId="5674" xr:uid="{00000000-0005-0000-0000-0000425C0000}"/>
    <cellStyle name="Standard 257 3 2 3 4 3 3 2" xfId="10084" xr:uid="{00000000-0005-0000-0000-0000435C0000}"/>
    <cellStyle name="Standard 257 3 2 3 4 3 3 2 2" xfId="23320" xr:uid="{00000000-0005-0000-0000-0000445C0000}"/>
    <cellStyle name="Standard 257 3 2 3 4 3 3 2 2 2" xfId="49792" xr:uid="{00000000-0005-0000-0000-0000455C0000}"/>
    <cellStyle name="Standard 257 3 2 3 4 3 3 2 3" xfId="36556" xr:uid="{00000000-0005-0000-0000-0000465C0000}"/>
    <cellStyle name="Standard 257 3 2 3 4 3 3 3" xfId="16703" xr:uid="{00000000-0005-0000-0000-0000475C0000}"/>
    <cellStyle name="Standard 257 3 2 3 4 3 3 3 2" xfId="43175" xr:uid="{00000000-0005-0000-0000-0000485C0000}"/>
    <cellStyle name="Standard 257 3 2 3 4 3 3 4" xfId="32146" xr:uid="{00000000-0005-0000-0000-0000495C0000}"/>
    <cellStyle name="Standard 257 3 2 3 4 3 4" xfId="8613" xr:uid="{00000000-0005-0000-0000-00004A5C0000}"/>
    <cellStyle name="Standard 257 3 2 3 4 3 4 2" xfId="21849" xr:uid="{00000000-0005-0000-0000-00004B5C0000}"/>
    <cellStyle name="Standard 257 3 2 3 4 3 4 2 2" xfId="48321" xr:uid="{00000000-0005-0000-0000-00004C5C0000}"/>
    <cellStyle name="Standard 257 3 2 3 4 3 4 3" xfId="35085" xr:uid="{00000000-0005-0000-0000-00004D5C0000}"/>
    <cellStyle name="Standard 257 3 2 3 4 3 5" xfId="15232" xr:uid="{00000000-0005-0000-0000-00004E5C0000}"/>
    <cellStyle name="Standard 257 3 2 3 4 3 5 2" xfId="41704" xr:uid="{00000000-0005-0000-0000-00004F5C0000}"/>
    <cellStyle name="Standard 257 3 2 3 4 3 6" xfId="27734" xr:uid="{00000000-0005-0000-0000-0000505C0000}"/>
    <cellStyle name="Standard 257 3 2 3 4 4" xfId="1996" xr:uid="{00000000-0005-0000-0000-0000515C0000}"/>
    <cellStyle name="Standard 257 3 2 3 4 4 2" xfId="3467" xr:uid="{00000000-0005-0000-0000-0000525C0000}"/>
    <cellStyle name="Standard 257 3 2 3 4 4 2 2" xfId="12289" xr:uid="{00000000-0005-0000-0000-0000535C0000}"/>
    <cellStyle name="Standard 257 3 2 3 4 4 2 2 2" xfId="25525" xr:uid="{00000000-0005-0000-0000-0000545C0000}"/>
    <cellStyle name="Standard 257 3 2 3 4 4 2 2 2 2" xfId="51997" xr:uid="{00000000-0005-0000-0000-0000555C0000}"/>
    <cellStyle name="Standard 257 3 2 3 4 4 2 2 3" xfId="38761" xr:uid="{00000000-0005-0000-0000-0000565C0000}"/>
    <cellStyle name="Standard 257 3 2 3 4 4 2 3" xfId="18908" xr:uid="{00000000-0005-0000-0000-0000575C0000}"/>
    <cellStyle name="Standard 257 3 2 3 4 4 2 3 2" xfId="45380" xr:uid="{00000000-0005-0000-0000-0000585C0000}"/>
    <cellStyle name="Standard 257 3 2 3 4 4 2 4" xfId="29939" xr:uid="{00000000-0005-0000-0000-0000595C0000}"/>
    <cellStyle name="Standard 257 3 2 3 4 4 3" xfId="6409" xr:uid="{00000000-0005-0000-0000-00005A5C0000}"/>
    <cellStyle name="Standard 257 3 2 3 4 4 3 2" xfId="10819" xr:uid="{00000000-0005-0000-0000-00005B5C0000}"/>
    <cellStyle name="Standard 257 3 2 3 4 4 3 2 2" xfId="24055" xr:uid="{00000000-0005-0000-0000-00005C5C0000}"/>
    <cellStyle name="Standard 257 3 2 3 4 4 3 2 2 2" xfId="50527" xr:uid="{00000000-0005-0000-0000-00005D5C0000}"/>
    <cellStyle name="Standard 257 3 2 3 4 4 3 2 3" xfId="37291" xr:uid="{00000000-0005-0000-0000-00005E5C0000}"/>
    <cellStyle name="Standard 257 3 2 3 4 4 3 3" xfId="17438" xr:uid="{00000000-0005-0000-0000-00005F5C0000}"/>
    <cellStyle name="Standard 257 3 2 3 4 4 3 3 2" xfId="43910" xr:uid="{00000000-0005-0000-0000-0000605C0000}"/>
    <cellStyle name="Standard 257 3 2 3 4 4 3 4" xfId="32881" xr:uid="{00000000-0005-0000-0000-0000615C0000}"/>
    <cellStyle name="Standard 257 3 2 3 4 4 4" xfId="7877" xr:uid="{00000000-0005-0000-0000-0000625C0000}"/>
    <cellStyle name="Standard 257 3 2 3 4 4 4 2" xfId="21113" xr:uid="{00000000-0005-0000-0000-0000635C0000}"/>
    <cellStyle name="Standard 257 3 2 3 4 4 4 2 2" xfId="47585" xr:uid="{00000000-0005-0000-0000-0000645C0000}"/>
    <cellStyle name="Standard 257 3 2 3 4 4 4 3" xfId="34349" xr:uid="{00000000-0005-0000-0000-0000655C0000}"/>
    <cellStyle name="Standard 257 3 2 3 4 4 5" xfId="14496" xr:uid="{00000000-0005-0000-0000-0000665C0000}"/>
    <cellStyle name="Standard 257 3 2 3 4 4 5 2" xfId="40968" xr:uid="{00000000-0005-0000-0000-0000675C0000}"/>
    <cellStyle name="Standard 257 3 2 3 4 4 6" xfId="28469" xr:uid="{00000000-0005-0000-0000-0000685C0000}"/>
    <cellStyle name="Standard 257 3 2 3 4 5" xfId="2733" xr:uid="{00000000-0005-0000-0000-0000695C0000}"/>
    <cellStyle name="Standard 257 3 2 3 4 5 2" xfId="11555" xr:uid="{00000000-0005-0000-0000-00006A5C0000}"/>
    <cellStyle name="Standard 257 3 2 3 4 5 2 2" xfId="24791" xr:uid="{00000000-0005-0000-0000-00006B5C0000}"/>
    <cellStyle name="Standard 257 3 2 3 4 5 2 2 2" xfId="51263" xr:uid="{00000000-0005-0000-0000-00006C5C0000}"/>
    <cellStyle name="Standard 257 3 2 3 4 5 2 3" xfId="38027" xr:uid="{00000000-0005-0000-0000-00006D5C0000}"/>
    <cellStyle name="Standard 257 3 2 3 4 5 3" xfId="18174" xr:uid="{00000000-0005-0000-0000-00006E5C0000}"/>
    <cellStyle name="Standard 257 3 2 3 4 5 3 2" xfId="44646" xr:uid="{00000000-0005-0000-0000-00006F5C0000}"/>
    <cellStyle name="Standard 257 3 2 3 4 5 4" xfId="29205" xr:uid="{00000000-0005-0000-0000-0000705C0000}"/>
    <cellStyle name="Standard 257 3 2 3 4 6" xfId="4938" xr:uid="{00000000-0005-0000-0000-0000715C0000}"/>
    <cellStyle name="Standard 257 3 2 3 4 6 2" xfId="9348" xr:uid="{00000000-0005-0000-0000-0000725C0000}"/>
    <cellStyle name="Standard 257 3 2 3 4 6 2 2" xfId="22584" xr:uid="{00000000-0005-0000-0000-0000735C0000}"/>
    <cellStyle name="Standard 257 3 2 3 4 6 2 2 2" xfId="49056" xr:uid="{00000000-0005-0000-0000-0000745C0000}"/>
    <cellStyle name="Standard 257 3 2 3 4 6 2 3" xfId="35820" xr:uid="{00000000-0005-0000-0000-0000755C0000}"/>
    <cellStyle name="Standard 257 3 2 3 4 6 3" xfId="15967" xr:uid="{00000000-0005-0000-0000-0000765C0000}"/>
    <cellStyle name="Standard 257 3 2 3 4 6 3 2" xfId="42439" xr:uid="{00000000-0005-0000-0000-0000775C0000}"/>
    <cellStyle name="Standard 257 3 2 3 4 6 4" xfId="31410" xr:uid="{00000000-0005-0000-0000-0000785C0000}"/>
    <cellStyle name="Standard 257 3 2 3 4 7" xfId="7143" xr:uid="{00000000-0005-0000-0000-0000795C0000}"/>
    <cellStyle name="Standard 257 3 2 3 4 7 2" xfId="20379" xr:uid="{00000000-0005-0000-0000-00007A5C0000}"/>
    <cellStyle name="Standard 257 3 2 3 4 7 2 2" xfId="46851" xr:uid="{00000000-0005-0000-0000-00007B5C0000}"/>
    <cellStyle name="Standard 257 3 2 3 4 7 3" xfId="33615" xr:uid="{00000000-0005-0000-0000-00007C5C0000}"/>
    <cellStyle name="Standard 257 3 2 3 4 8" xfId="13762" xr:uid="{00000000-0005-0000-0000-00007D5C0000}"/>
    <cellStyle name="Standard 257 3 2 3 4 8 2" xfId="40234" xr:uid="{00000000-0005-0000-0000-00007E5C0000}"/>
    <cellStyle name="Standard 257 3 2 3 4 9" xfId="26998" xr:uid="{00000000-0005-0000-0000-00007F5C0000}"/>
    <cellStyle name="Standard 257 3 2 3 5" xfId="654" xr:uid="{00000000-0005-0000-0000-0000805C0000}"/>
    <cellStyle name="Standard 257 3 2 3 5 2" xfId="1043" xr:uid="{00000000-0005-0000-0000-0000815C0000}"/>
    <cellStyle name="Standard 257 3 2 3 5 2 2" xfId="1787" xr:uid="{00000000-0005-0000-0000-0000825C0000}"/>
    <cellStyle name="Standard 257 3 2 3 5 2 2 2" xfId="4730" xr:uid="{00000000-0005-0000-0000-0000835C0000}"/>
    <cellStyle name="Standard 257 3 2 3 5 2 2 2 2" xfId="13552" xr:uid="{00000000-0005-0000-0000-0000845C0000}"/>
    <cellStyle name="Standard 257 3 2 3 5 2 2 2 2 2" xfId="26788" xr:uid="{00000000-0005-0000-0000-0000855C0000}"/>
    <cellStyle name="Standard 257 3 2 3 5 2 2 2 2 2 2" xfId="53260" xr:uid="{00000000-0005-0000-0000-0000865C0000}"/>
    <cellStyle name="Standard 257 3 2 3 5 2 2 2 2 3" xfId="40024" xr:uid="{00000000-0005-0000-0000-0000875C0000}"/>
    <cellStyle name="Standard 257 3 2 3 5 2 2 2 3" xfId="20171" xr:uid="{00000000-0005-0000-0000-0000885C0000}"/>
    <cellStyle name="Standard 257 3 2 3 5 2 2 2 3 2" xfId="46643" xr:uid="{00000000-0005-0000-0000-0000895C0000}"/>
    <cellStyle name="Standard 257 3 2 3 5 2 2 2 4" xfId="31202" xr:uid="{00000000-0005-0000-0000-00008A5C0000}"/>
    <cellStyle name="Standard 257 3 2 3 5 2 2 3" xfId="6201" xr:uid="{00000000-0005-0000-0000-00008B5C0000}"/>
    <cellStyle name="Standard 257 3 2 3 5 2 2 3 2" xfId="10611" xr:uid="{00000000-0005-0000-0000-00008C5C0000}"/>
    <cellStyle name="Standard 257 3 2 3 5 2 2 3 2 2" xfId="23847" xr:uid="{00000000-0005-0000-0000-00008D5C0000}"/>
    <cellStyle name="Standard 257 3 2 3 5 2 2 3 2 2 2" xfId="50319" xr:uid="{00000000-0005-0000-0000-00008E5C0000}"/>
    <cellStyle name="Standard 257 3 2 3 5 2 2 3 2 3" xfId="37083" xr:uid="{00000000-0005-0000-0000-00008F5C0000}"/>
    <cellStyle name="Standard 257 3 2 3 5 2 2 3 3" xfId="17230" xr:uid="{00000000-0005-0000-0000-0000905C0000}"/>
    <cellStyle name="Standard 257 3 2 3 5 2 2 3 3 2" xfId="43702" xr:uid="{00000000-0005-0000-0000-0000915C0000}"/>
    <cellStyle name="Standard 257 3 2 3 5 2 2 3 4" xfId="32673" xr:uid="{00000000-0005-0000-0000-0000925C0000}"/>
    <cellStyle name="Standard 257 3 2 3 5 2 2 4" xfId="9140" xr:uid="{00000000-0005-0000-0000-0000935C0000}"/>
    <cellStyle name="Standard 257 3 2 3 5 2 2 4 2" xfId="22376" xr:uid="{00000000-0005-0000-0000-0000945C0000}"/>
    <cellStyle name="Standard 257 3 2 3 5 2 2 4 2 2" xfId="48848" xr:uid="{00000000-0005-0000-0000-0000955C0000}"/>
    <cellStyle name="Standard 257 3 2 3 5 2 2 4 3" xfId="35612" xr:uid="{00000000-0005-0000-0000-0000965C0000}"/>
    <cellStyle name="Standard 257 3 2 3 5 2 2 5" xfId="15759" xr:uid="{00000000-0005-0000-0000-0000975C0000}"/>
    <cellStyle name="Standard 257 3 2 3 5 2 2 5 2" xfId="42231" xr:uid="{00000000-0005-0000-0000-0000985C0000}"/>
    <cellStyle name="Standard 257 3 2 3 5 2 2 6" xfId="28261" xr:uid="{00000000-0005-0000-0000-0000995C0000}"/>
    <cellStyle name="Standard 257 3 2 3 5 2 3" xfId="2523" xr:uid="{00000000-0005-0000-0000-00009A5C0000}"/>
    <cellStyle name="Standard 257 3 2 3 5 2 3 2" xfId="3994" xr:uid="{00000000-0005-0000-0000-00009B5C0000}"/>
    <cellStyle name="Standard 257 3 2 3 5 2 3 2 2" xfId="12816" xr:uid="{00000000-0005-0000-0000-00009C5C0000}"/>
    <cellStyle name="Standard 257 3 2 3 5 2 3 2 2 2" xfId="26052" xr:uid="{00000000-0005-0000-0000-00009D5C0000}"/>
    <cellStyle name="Standard 257 3 2 3 5 2 3 2 2 2 2" xfId="52524" xr:uid="{00000000-0005-0000-0000-00009E5C0000}"/>
    <cellStyle name="Standard 257 3 2 3 5 2 3 2 2 3" xfId="39288" xr:uid="{00000000-0005-0000-0000-00009F5C0000}"/>
    <cellStyle name="Standard 257 3 2 3 5 2 3 2 3" xfId="19435" xr:uid="{00000000-0005-0000-0000-0000A05C0000}"/>
    <cellStyle name="Standard 257 3 2 3 5 2 3 2 3 2" xfId="45907" xr:uid="{00000000-0005-0000-0000-0000A15C0000}"/>
    <cellStyle name="Standard 257 3 2 3 5 2 3 2 4" xfId="30466" xr:uid="{00000000-0005-0000-0000-0000A25C0000}"/>
    <cellStyle name="Standard 257 3 2 3 5 2 3 3" xfId="6936" xr:uid="{00000000-0005-0000-0000-0000A35C0000}"/>
    <cellStyle name="Standard 257 3 2 3 5 2 3 3 2" xfId="11346" xr:uid="{00000000-0005-0000-0000-0000A45C0000}"/>
    <cellStyle name="Standard 257 3 2 3 5 2 3 3 2 2" xfId="24582" xr:uid="{00000000-0005-0000-0000-0000A55C0000}"/>
    <cellStyle name="Standard 257 3 2 3 5 2 3 3 2 2 2" xfId="51054" xr:uid="{00000000-0005-0000-0000-0000A65C0000}"/>
    <cellStyle name="Standard 257 3 2 3 5 2 3 3 2 3" xfId="37818" xr:uid="{00000000-0005-0000-0000-0000A75C0000}"/>
    <cellStyle name="Standard 257 3 2 3 5 2 3 3 3" xfId="17965" xr:uid="{00000000-0005-0000-0000-0000A85C0000}"/>
    <cellStyle name="Standard 257 3 2 3 5 2 3 3 3 2" xfId="44437" xr:uid="{00000000-0005-0000-0000-0000A95C0000}"/>
    <cellStyle name="Standard 257 3 2 3 5 2 3 3 4" xfId="33408" xr:uid="{00000000-0005-0000-0000-0000AA5C0000}"/>
    <cellStyle name="Standard 257 3 2 3 5 2 3 4" xfId="8404" xr:uid="{00000000-0005-0000-0000-0000AB5C0000}"/>
    <cellStyle name="Standard 257 3 2 3 5 2 3 4 2" xfId="21640" xr:uid="{00000000-0005-0000-0000-0000AC5C0000}"/>
    <cellStyle name="Standard 257 3 2 3 5 2 3 4 2 2" xfId="48112" xr:uid="{00000000-0005-0000-0000-0000AD5C0000}"/>
    <cellStyle name="Standard 257 3 2 3 5 2 3 4 3" xfId="34876" xr:uid="{00000000-0005-0000-0000-0000AE5C0000}"/>
    <cellStyle name="Standard 257 3 2 3 5 2 3 5" xfId="15023" xr:uid="{00000000-0005-0000-0000-0000AF5C0000}"/>
    <cellStyle name="Standard 257 3 2 3 5 2 3 5 2" xfId="41495" xr:uid="{00000000-0005-0000-0000-0000B05C0000}"/>
    <cellStyle name="Standard 257 3 2 3 5 2 3 6" xfId="28996" xr:uid="{00000000-0005-0000-0000-0000B15C0000}"/>
    <cellStyle name="Standard 257 3 2 3 5 2 4" xfId="3260" xr:uid="{00000000-0005-0000-0000-0000B25C0000}"/>
    <cellStyle name="Standard 257 3 2 3 5 2 4 2" xfId="12082" xr:uid="{00000000-0005-0000-0000-0000B35C0000}"/>
    <cellStyle name="Standard 257 3 2 3 5 2 4 2 2" xfId="25318" xr:uid="{00000000-0005-0000-0000-0000B45C0000}"/>
    <cellStyle name="Standard 257 3 2 3 5 2 4 2 2 2" xfId="51790" xr:uid="{00000000-0005-0000-0000-0000B55C0000}"/>
    <cellStyle name="Standard 257 3 2 3 5 2 4 2 3" xfId="38554" xr:uid="{00000000-0005-0000-0000-0000B65C0000}"/>
    <cellStyle name="Standard 257 3 2 3 5 2 4 3" xfId="18701" xr:uid="{00000000-0005-0000-0000-0000B75C0000}"/>
    <cellStyle name="Standard 257 3 2 3 5 2 4 3 2" xfId="45173" xr:uid="{00000000-0005-0000-0000-0000B85C0000}"/>
    <cellStyle name="Standard 257 3 2 3 5 2 4 4" xfId="29732" xr:uid="{00000000-0005-0000-0000-0000B95C0000}"/>
    <cellStyle name="Standard 257 3 2 3 5 2 5" xfId="5465" xr:uid="{00000000-0005-0000-0000-0000BA5C0000}"/>
    <cellStyle name="Standard 257 3 2 3 5 2 5 2" xfId="9875" xr:uid="{00000000-0005-0000-0000-0000BB5C0000}"/>
    <cellStyle name="Standard 257 3 2 3 5 2 5 2 2" xfId="23111" xr:uid="{00000000-0005-0000-0000-0000BC5C0000}"/>
    <cellStyle name="Standard 257 3 2 3 5 2 5 2 2 2" xfId="49583" xr:uid="{00000000-0005-0000-0000-0000BD5C0000}"/>
    <cellStyle name="Standard 257 3 2 3 5 2 5 2 3" xfId="36347" xr:uid="{00000000-0005-0000-0000-0000BE5C0000}"/>
    <cellStyle name="Standard 257 3 2 3 5 2 5 3" xfId="16494" xr:uid="{00000000-0005-0000-0000-0000BF5C0000}"/>
    <cellStyle name="Standard 257 3 2 3 5 2 5 3 2" xfId="42966" xr:uid="{00000000-0005-0000-0000-0000C05C0000}"/>
    <cellStyle name="Standard 257 3 2 3 5 2 5 4" xfId="31937" xr:uid="{00000000-0005-0000-0000-0000C15C0000}"/>
    <cellStyle name="Standard 257 3 2 3 5 2 6" xfId="7670" xr:uid="{00000000-0005-0000-0000-0000C25C0000}"/>
    <cellStyle name="Standard 257 3 2 3 5 2 6 2" xfId="20906" xr:uid="{00000000-0005-0000-0000-0000C35C0000}"/>
    <cellStyle name="Standard 257 3 2 3 5 2 6 2 2" xfId="47378" xr:uid="{00000000-0005-0000-0000-0000C45C0000}"/>
    <cellStyle name="Standard 257 3 2 3 5 2 6 3" xfId="34142" xr:uid="{00000000-0005-0000-0000-0000C55C0000}"/>
    <cellStyle name="Standard 257 3 2 3 5 2 7" xfId="14289" xr:uid="{00000000-0005-0000-0000-0000C65C0000}"/>
    <cellStyle name="Standard 257 3 2 3 5 2 7 2" xfId="40761" xr:uid="{00000000-0005-0000-0000-0000C75C0000}"/>
    <cellStyle name="Standard 257 3 2 3 5 2 8" xfId="27525" xr:uid="{00000000-0005-0000-0000-0000C85C0000}"/>
    <cellStyle name="Standard 257 3 2 3 5 3" xfId="1421" xr:uid="{00000000-0005-0000-0000-0000C95C0000}"/>
    <cellStyle name="Standard 257 3 2 3 5 3 2" xfId="4364" xr:uid="{00000000-0005-0000-0000-0000CA5C0000}"/>
    <cellStyle name="Standard 257 3 2 3 5 3 2 2" xfId="13186" xr:uid="{00000000-0005-0000-0000-0000CB5C0000}"/>
    <cellStyle name="Standard 257 3 2 3 5 3 2 2 2" xfId="26422" xr:uid="{00000000-0005-0000-0000-0000CC5C0000}"/>
    <cellStyle name="Standard 257 3 2 3 5 3 2 2 2 2" xfId="52894" xr:uid="{00000000-0005-0000-0000-0000CD5C0000}"/>
    <cellStyle name="Standard 257 3 2 3 5 3 2 2 3" xfId="39658" xr:uid="{00000000-0005-0000-0000-0000CE5C0000}"/>
    <cellStyle name="Standard 257 3 2 3 5 3 2 3" xfId="19805" xr:uid="{00000000-0005-0000-0000-0000CF5C0000}"/>
    <cellStyle name="Standard 257 3 2 3 5 3 2 3 2" xfId="46277" xr:uid="{00000000-0005-0000-0000-0000D05C0000}"/>
    <cellStyle name="Standard 257 3 2 3 5 3 2 4" xfId="30836" xr:uid="{00000000-0005-0000-0000-0000D15C0000}"/>
    <cellStyle name="Standard 257 3 2 3 5 3 3" xfId="5835" xr:uid="{00000000-0005-0000-0000-0000D25C0000}"/>
    <cellStyle name="Standard 257 3 2 3 5 3 3 2" xfId="10245" xr:uid="{00000000-0005-0000-0000-0000D35C0000}"/>
    <cellStyle name="Standard 257 3 2 3 5 3 3 2 2" xfId="23481" xr:uid="{00000000-0005-0000-0000-0000D45C0000}"/>
    <cellStyle name="Standard 257 3 2 3 5 3 3 2 2 2" xfId="49953" xr:uid="{00000000-0005-0000-0000-0000D55C0000}"/>
    <cellStyle name="Standard 257 3 2 3 5 3 3 2 3" xfId="36717" xr:uid="{00000000-0005-0000-0000-0000D65C0000}"/>
    <cellStyle name="Standard 257 3 2 3 5 3 3 3" xfId="16864" xr:uid="{00000000-0005-0000-0000-0000D75C0000}"/>
    <cellStyle name="Standard 257 3 2 3 5 3 3 3 2" xfId="43336" xr:uid="{00000000-0005-0000-0000-0000D85C0000}"/>
    <cellStyle name="Standard 257 3 2 3 5 3 3 4" xfId="32307" xr:uid="{00000000-0005-0000-0000-0000D95C0000}"/>
    <cellStyle name="Standard 257 3 2 3 5 3 4" xfId="8774" xr:uid="{00000000-0005-0000-0000-0000DA5C0000}"/>
    <cellStyle name="Standard 257 3 2 3 5 3 4 2" xfId="22010" xr:uid="{00000000-0005-0000-0000-0000DB5C0000}"/>
    <cellStyle name="Standard 257 3 2 3 5 3 4 2 2" xfId="48482" xr:uid="{00000000-0005-0000-0000-0000DC5C0000}"/>
    <cellStyle name="Standard 257 3 2 3 5 3 4 3" xfId="35246" xr:uid="{00000000-0005-0000-0000-0000DD5C0000}"/>
    <cellStyle name="Standard 257 3 2 3 5 3 5" xfId="15393" xr:uid="{00000000-0005-0000-0000-0000DE5C0000}"/>
    <cellStyle name="Standard 257 3 2 3 5 3 5 2" xfId="41865" xr:uid="{00000000-0005-0000-0000-0000DF5C0000}"/>
    <cellStyle name="Standard 257 3 2 3 5 3 6" xfId="27895" xr:uid="{00000000-0005-0000-0000-0000E05C0000}"/>
    <cellStyle name="Standard 257 3 2 3 5 4" xfId="2157" xr:uid="{00000000-0005-0000-0000-0000E15C0000}"/>
    <cellStyle name="Standard 257 3 2 3 5 4 2" xfId="3628" xr:uid="{00000000-0005-0000-0000-0000E25C0000}"/>
    <cellStyle name="Standard 257 3 2 3 5 4 2 2" xfId="12450" xr:uid="{00000000-0005-0000-0000-0000E35C0000}"/>
    <cellStyle name="Standard 257 3 2 3 5 4 2 2 2" xfId="25686" xr:uid="{00000000-0005-0000-0000-0000E45C0000}"/>
    <cellStyle name="Standard 257 3 2 3 5 4 2 2 2 2" xfId="52158" xr:uid="{00000000-0005-0000-0000-0000E55C0000}"/>
    <cellStyle name="Standard 257 3 2 3 5 4 2 2 3" xfId="38922" xr:uid="{00000000-0005-0000-0000-0000E65C0000}"/>
    <cellStyle name="Standard 257 3 2 3 5 4 2 3" xfId="19069" xr:uid="{00000000-0005-0000-0000-0000E75C0000}"/>
    <cellStyle name="Standard 257 3 2 3 5 4 2 3 2" xfId="45541" xr:uid="{00000000-0005-0000-0000-0000E85C0000}"/>
    <cellStyle name="Standard 257 3 2 3 5 4 2 4" xfId="30100" xr:uid="{00000000-0005-0000-0000-0000E95C0000}"/>
    <cellStyle name="Standard 257 3 2 3 5 4 3" xfId="6570" xr:uid="{00000000-0005-0000-0000-0000EA5C0000}"/>
    <cellStyle name="Standard 257 3 2 3 5 4 3 2" xfId="10980" xr:uid="{00000000-0005-0000-0000-0000EB5C0000}"/>
    <cellStyle name="Standard 257 3 2 3 5 4 3 2 2" xfId="24216" xr:uid="{00000000-0005-0000-0000-0000EC5C0000}"/>
    <cellStyle name="Standard 257 3 2 3 5 4 3 2 2 2" xfId="50688" xr:uid="{00000000-0005-0000-0000-0000ED5C0000}"/>
    <cellStyle name="Standard 257 3 2 3 5 4 3 2 3" xfId="37452" xr:uid="{00000000-0005-0000-0000-0000EE5C0000}"/>
    <cellStyle name="Standard 257 3 2 3 5 4 3 3" xfId="17599" xr:uid="{00000000-0005-0000-0000-0000EF5C0000}"/>
    <cellStyle name="Standard 257 3 2 3 5 4 3 3 2" xfId="44071" xr:uid="{00000000-0005-0000-0000-0000F05C0000}"/>
    <cellStyle name="Standard 257 3 2 3 5 4 3 4" xfId="33042" xr:uid="{00000000-0005-0000-0000-0000F15C0000}"/>
    <cellStyle name="Standard 257 3 2 3 5 4 4" xfId="8038" xr:uid="{00000000-0005-0000-0000-0000F25C0000}"/>
    <cellStyle name="Standard 257 3 2 3 5 4 4 2" xfId="21274" xr:uid="{00000000-0005-0000-0000-0000F35C0000}"/>
    <cellStyle name="Standard 257 3 2 3 5 4 4 2 2" xfId="47746" xr:uid="{00000000-0005-0000-0000-0000F45C0000}"/>
    <cellStyle name="Standard 257 3 2 3 5 4 4 3" xfId="34510" xr:uid="{00000000-0005-0000-0000-0000F55C0000}"/>
    <cellStyle name="Standard 257 3 2 3 5 4 5" xfId="14657" xr:uid="{00000000-0005-0000-0000-0000F65C0000}"/>
    <cellStyle name="Standard 257 3 2 3 5 4 5 2" xfId="41129" xr:uid="{00000000-0005-0000-0000-0000F75C0000}"/>
    <cellStyle name="Standard 257 3 2 3 5 4 6" xfId="28630" xr:uid="{00000000-0005-0000-0000-0000F85C0000}"/>
    <cellStyle name="Standard 257 3 2 3 5 5" xfId="2894" xr:uid="{00000000-0005-0000-0000-0000F95C0000}"/>
    <cellStyle name="Standard 257 3 2 3 5 5 2" xfId="11716" xr:uid="{00000000-0005-0000-0000-0000FA5C0000}"/>
    <cellStyle name="Standard 257 3 2 3 5 5 2 2" xfId="24952" xr:uid="{00000000-0005-0000-0000-0000FB5C0000}"/>
    <cellStyle name="Standard 257 3 2 3 5 5 2 2 2" xfId="51424" xr:uid="{00000000-0005-0000-0000-0000FC5C0000}"/>
    <cellStyle name="Standard 257 3 2 3 5 5 2 3" xfId="38188" xr:uid="{00000000-0005-0000-0000-0000FD5C0000}"/>
    <cellStyle name="Standard 257 3 2 3 5 5 3" xfId="18335" xr:uid="{00000000-0005-0000-0000-0000FE5C0000}"/>
    <cellStyle name="Standard 257 3 2 3 5 5 3 2" xfId="44807" xr:uid="{00000000-0005-0000-0000-0000FF5C0000}"/>
    <cellStyle name="Standard 257 3 2 3 5 5 4" xfId="29366" xr:uid="{00000000-0005-0000-0000-0000005D0000}"/>
    <cellStyle name="Standard 257 3 2 3 5 6" xfId="5099" xr:uid="{00000000-0005-0000-0000-0000015D0000}"/>
    <cellStyle name="Standard 257 3 2 3 5 6 2" xfId="9509" xr:uid="{00000000-0005-0000-0000-0000025D0000}"/>
    <cellStyle name="Standard 257 3 2 3 5 6 2 2" xfId="22745" xr:uid="{00000000-0005-0000-0000-0000035D0000}"/>
    <cellStyle name="Standard 257 3 2 3 5 6 2 2 2" xfId="49217" xr:uid="{00000000-0005-0000-0000-0000045D0000}"/>
    <cellStyle name="Standard 257 3 2 3 5 6 2 3" xfId="35981" xr:uid="{00000000-0005-0000-0000-0000055D0000}"/>
    <cellStyle name="Standard 257 3 2 3 5 6 3" xfId="16128" xr:uid="{00000000-0005-0000-0000-0000065D0000}"/>
    <cellStyle name="Standard 257 3 2 3 5 6 3 2" xfId="42600" xr:uid="{00000000-0005-0000-0000-0000075D0000}"/>
    <cellStyle name="Standard 257 3 2 3 5 6 4" xfId="31571" xr:uid="{00000000-0005-0000-0000-0000085D0000}"/>
    <cellStyle name="Standard 257 3 2 3 5 7" xfId="7304" xr:uid="{00000000-0005-0000-0000-0000095D0000}"/>
    <cellStyle name="Standard 257 3 2 3 5 7 2" xfId="20540" xr:uid="{00000000-0005-0000-0000-00000A5D0000}"/>
    <cellStyle name="Standard 257 3 2 3 5 7 2 2" xfId="47012" xr:uid="{00000000-0005-0000-0000-00000B5D0000}"/>
    <cellStyle name="Standard 257 3 2 3 5 7 3" xfId="33776" xr:uid="{00000000-0005-0000-0000-00000C5D0000}"/>
    <cellStyle name="Standard 257 3 2 3 5 8" xfId="13923" xr:uid="{00000000-0005-0000-0000-00000D5D0000}"/>
    <cellStyle name="Standard 257 3 2 3 5 8 2" xfId="40395" xr:uid="{00000000-0005-0000-0000-00000E5D0000}"/>
    <cellStyle name="Standard 257 3 2 3 5 9" xfId="27159" xr:uid="{00000000-0005-0000-0000-00000F5D0000}"/>
    <cellStyle name="Standard 257 3 2 3 6" xfId="706" xr:uid="{00000000-0005-0000-0000-0000105D0000}"/>
    <cellStyle name="Standard 257 3 2 3 6 2" xfId="1456" xr:uid="{00000000-0005-0000-0000-0000115D0000}"/>
    <cellStyle name="Standard 257 3 2 3 6 2 2" xfId="4399" xr:uid="{00000000-0005-0000-0000-0000125D0000}"/>
    <cellStyle name="Standard 257 3 2 3 6 2 2 2" xfId="13221" xr:uid="{00000000-0005-0000-0000-0000135D0000}"/>
    <cellStyle name="Standard 257 3 2 3 6 2 2 2 2" xfId="26457" xr:uid="{00000000-0005-0000-0000-0000145D0000}"/>
    <cellStyle name="Standard 257 3 2 3 6 2 2 2 2 2" xfId="52929" xr:uid="{00000000-0005-0000-0000-0000155D0000}"/>
    <cellStyle name="Standard 257 3 2 3 6 2 2 2 3" xfId="39693" xr:uid="{00000000-0005-0000-0000-0000165D0000}"/>
    <cellStyle name="Standard 257 3 2 3 6 2 2 3" xfId="19840" xr:uid="{00000000-0005-0000-0000-0000175D0000}"/>
    <cellStyle name="Standard 257 3 2 3 6 2 2 3 2" xfId="46312" xr:uid="{00000000-0005-0000-0000-0000185D0000}"/>
    <cellStyle name="Standard 257 3 2 3 6 2 2 4" xfId="30871" xr:uid="{00000000-0005-0000-0000-0000195D0000}"/>
    <cellStyle name="Standard 257 3 2 3 6 2 3" xfId="5870" xr:uid="{00000000-0005-0000-0000-00001A5D0000}"/>
    <cellStyle name="Standard 257 3 2 3 6 2 3 2" xfId="10280" xr:uid="{00000000-0005-0000-0000-00001B5D0000}"/>
    <cellStyle name="Standard 257 3 2 3 6 2 3 2 2" xfId="23516" xr:uid="{00000000-0005-0000-0000-00001C5D0000}"/>
    <cellStyle name="Standard 257 3 2 3 6 2 3 2 2 2" xfId="49988" xr:uid="{00000000-0005-0000-0000-00001D5D0000}"/>
    <cellStyle name="Standard 257 3 2 3 6 2 3 2 3" xfId="36752" xr:uid="{00000000-0005-0000-0000-00001E5D0000}"/>
    <cellStyle name="Standard 257 3 2 3 6 2 3 3" xfId="16899" xr:uid="{00000000-0005-0000-0000-00001F5D0000}"/>
    <cellStyle name="Standard 257 3 2 3 6 2 3 3 2" xfId="43371" xr:uid="{00000000-0005-0000-0000-0000205D0000}"/>
    <cellStyle name="Standard 257 3 2 3 6 2 3 4" xfId="32342" xr:uid="{00000000-0005-0000-0000-0000215D0000}"/>
    <cellStyle name="Standard 257 3 2 3 6 2 4" xfId="8809" xr:uid="{00000000-0005-0000-0000-0000225D0000}"/>
    <cellStyle name="Standard 257 3 2 3 6 2 4 2" xfId="22045" xr:uid="{00000000-0005-0000-0000-0000235D0000}"/>
    <cellStyle name="Standard 257 3 2 3 6 2 4 2 2" xfId="48517" xr:uid="{00000000-0005-0000-0000-0000245D0000}"/>
    <cellStyle name="Standard 257 3 2 3 6 2 4 3" xfId="35281" xr:uid="{00000000-0005-0000-0000-0000255D0000}"/>
    <cellStyle name="Standard 257 3 2 3 6 2 5" xfId="15428" xr:uid="{00000000-0005-0000-0000-0000265D0000}"/>
    <cellStyle name="Standard 257 3 2 3 6 2 5 2" xfId="41900" xr:uid="{00000000-0005-0000-0000-0000275D0000}"/>
    <cellStyle name="Standard 257 3 2 3 6 2 6" xfId="27930" xr:uid="{00000000-0005-0000-0000-0000285D0000}"/>
    <cellStyle name="Standard 257 3 2 3 6 3" xfId="2192" xr:uid="{00000000-0005-0000-0000-0000295D0000}"/>
    <cellStyle name="Standard 257 3 2 3 6 3 2" xfId="3663" xr:uid="{00000000-0005-0000-0000-00002A5D0000}"/>
    <cellStyle name="Standard 257 3 2 3 6 3 2 2" xfId="12485" xr:uid="{00000000-0005-0000-0000-00002B5D0000}"/>
    <cellStyle name="Standard 257 3 2 3 6 3 2 2 2" xfId="25721" xr:uid="{00000000-0005-0000-0000-00002C5D0000}"/>
    <cellStyle name="Standard 257 3 2 3 6 3 2 2 2 2" xfId="52193" xr:uid="{00000000-0005-0000-0000-00002D5D0000}"/>
    <cellStyle name="Standard 257 3 2 3 6 3 2 2 3" xfId="38957" xr:uid="{00000000-0005-0000-0000-00002E5D0000}"/>
    <cellStyle name="Standard 257 3 2 3 6 3 2 3" xfId="19104" xr:uid="{00000000-0005-0000-0000-00002F5D0000}"/>
    <cellStyle name="Standard 257 3 2 3 6 3 2 3 2" xfId="45576" xr:uid="{00000000-0005-0000-0000-0000305D0000}"/>
    <cellStyle name="Standard 257 3 2 3 6 3 2 4" xfId="30135" xr:uid="{00000000-0005-0000-0000-0000315D0000}"/>
    <cellStyle name="Standard 257 3 2 3 6 3 3" xfId="6605" xr:uid="{00000000-0005-0000-0000-0000325D0000}"/>
    <cellStyle name="Standard 257 3 2 3 6 3 3 2" xfId="11015" xr:uid="{00000000-0005-0000-0000-0000335D0000}"/>
    <cellStyle name="Standard 257 3 2 3 6 3 3 2 2" xfId="24251" xr:uid="{00000000-0005-0000-0000-0000345D0000}"/>
    <cellStyle name="Standard 257 3 2 3 6 3 3 2 2 2" xfId="50723" xr:uid="{00000000-0005-0000-0000-0000355D0000}"/>
    <cellStyle name="Standard 257 3 2 3 6 3 3 2 3" xfId="37487" xr:uid="{00000000-0005-0000-0000-0000365D0000}"/>
    <cellStyle name="Standard 257 3 2 3 6 3 3 3" xfId="17634" xr:uid="{00000000-0005-0000-0000-0000375D0000}"/>
    <cellStyle name="Standard 257 3 2 3 6 3 3 3 2" xfId="44106" xr:uid="{00000000-0005-0000-0000-0000385D0000}"/>
    <cellStyle name="Standard 257 3 2 3 6 3 3 4" xfId="33077" xr:uid="{00000000-0005-0000-0000-0000395D0000}"/>
    <cellStyle name="Standard 257 3 2 3 6 3 4" xfId="8073" xr:uid="{00000000-0005-0000-0000-00003A5D0000}"/>
    <cellStyle name="Standard 257 3 2 3 6 3 4 2" xfId="21309" xr:uid="{00000000-0005-0000-0000-00003B5D0000}"/>
    <cellStyle name="Standard 257 3 2 3 6 3 4 2 2" xfId="47781" xr:uid="{00000000-0005-0000-0000-00003C5D0000}"/>
    <cellStyle name="Standard 257 3 2 3 6 3 4 3" xfId="34545" xr:uid="{00000000-0005-0000-0000-00003D5D0000}"/>
    <cellStyle name="Standard 257 3 2 3 6 3 5" xfId="14692" xr:uid="{00000000-0005-0000-0000-00003E5D0000}"/>
    <cellStyle name="Standard 257 3 2 3 6 3 5 2" xfId="41164" xr:uid="{00000000-0005-0000-0000-00003F5D0000}"/>
    <cellStyle name="Standard 257 3 2 3 6 3 6" xfId="28665" xr:uid="{00000000-0005-0000-0000-0000405D0000}"/>
    <cellStyle name="Standard 257 3 2 3 6 4" xfId="2929" xr:uid="{00000000-0005-0000-0000-0000415D0000}"/>
    <cellStyle name="Standard 257 3 2 3 6 4 2" xfId="11751" xr:uid="{00000000-0005-0000-0000-0000425D0000}"/>
    <cellStyle name="Standard 257 3 2 3 6 4 2 2" xfId="24987" xr:uid="{00000000-0005-0000-0000-0000435D0000}"/>
    <cellStyle name="Standard 257 3 2 3 6 4 2 2 2" xfId="51459" xr:uid="{00000000-0005-0000-0000-0000445D0000}"/>
    <cellStyle name="Standard 257 3 2 3 6 4 2 3" xfId="38223" xr:uid="{00000000-0005-0000-0000-0000455D0000}"/>
    <cellStyle name="Standard 257 3 2 3 6 4 3" xfId="18370" xr:uid="{00000000-0005-0000-0000-0000465D0000}"/>
    <cellStyle name="Standard 257 3 2 3 6 4 3 2" xfId="44842" xr:uid="{00000000-0005-0000-0000-0000475D0000}"/>
    <cellStyle name="Standard 257 3 2 3 6 4 4" xfId="29401" xr:uid="{00000000-0005-0000-0000-0000485D0000}"/>
    <cellStyle name="Standard 257 3 2 3 6 5" xfId="5134" xr:uid="{00000000-0005-0000-0000-0000495D0000}"/>
    <cellStyle name="Standard 257 3 2 3 6 5 2" xfId="9544" xr:uid="{00000000-0005-0000-0000-00004A5D0000}"/>
    <cellStyle name="Standard 257 3 2 3 6 5 2 2" xfId="22780" xr:uid="{00000000-0005-0000-0000-00004B5D0000}"/>
    <cellStyle name="Standard 257 3 2 3 6 5 2 2 2" xfId="49252" xr:uid="{00000000-0005-0000-0000-00004C5D0000}"/>
    <cellStyle name="Standard 257 3 2 3 6 5 2 3" xfId="36016" xr:uid="{00000000-0005-0000-0000-00004D5D0000}"/>
    <cellStyle name="Standard 257 3 2 3 6 5 3" xfId="16163" xr:uid="{00000000-0005-0000-0000-00004E5D0000}"/>
    <cellStyle name="Standard 257 3 2 3 6 5 3 2" xfId="42635" xr:uid="{00000000-0005-0000-0000-00004F5D0000}"/>
    <cellStyle name="Standard 257 3 2 3 6 5 4" xfId="31606" xr:uid="{00000000-0005-0000-0000-0000505D0000}"/>
    <cellStyle name="Standard 257 3 2 3 6 6" xfId="7339" xr:uid="{00000000-0005-0000-0000-0000515D0000}"/>
    <cellStyle name="Standard 257 3 2 3 6 6 2" xfId="20575" xr:uid="{00000000-0005-0000-0000-0000525D0000}"/>
    <cellStyle name="Standard 257 3 2 3 6 6 2 2" xfId="47047" xr:uid="{00000000-0005-0000-0000-0000535D0000}"/>
    <cellStyle name="Standard 257 3 2 3 6 6 3" xfId="33811" xr:uid="{00000000-0005-0000-0000-0000545D0000}"/>
    <cellStyle name="Standard 257 3 2 3 6 7" xfId="13958" xr:uid="{00000000-0005-0000-0000-0000555D0000}"/>
    <cellStyle name="Standard 257 3 2 3 6 7 2" xfId="40430" xr:uid="{00000000-0005-0000-0000-0000565D0000}"/>
    <cellStyle name="Standard 257 3 2 3 6 8" xfId="27194" xr:uid="{00000000-0005-0000-0000-0000575D0000}"/>
    <cellStyle name="Standard 257 3 2 3 7" xfId="1090" xr:uid="{00000000-0005-0000-0000-0000585D0000}"/>
    <cellStyle name="Standard 257 3 2 3 7 2" xfId="4033" xr:uid="{00000000-0005-0000-0000-0000595D0000}"/>
    <cellStyle name="Standard 257 3 2 3 7 2 2" xfId="12855" xr:uid="{00000000-0005-0000-0000-00005A5D0000}"/>
    <cellStyle name="Standard 257 3 2 3 7 2 2 2" xfId="26091" xr:uid="{00000000-0005-0000-0000-00005B5D0000}"/>
    <cellStyle name="Standard 257 3 2 3 7 2 2 2 2" xfId="52563" xr:uid="{00000000-0005-0000-0000-00005C5D0000}"/>
    <cellStyle name="Standard 257 3 2 3 7 2 2 3" xfId="39327" xr:uid="{00000000-0005-0000-0000-00005D5D0000}"/>
    <cellStyle name="Standard 257 3 2 3 7 2 3" xfId="19474" xr:uid="{00000000-0005-0000-0000-00005E5D0000}"/>
    <cellStyle name="Standard 257 3 2 3 7 2 3 2" xfId="45946" xr:uid="{00000000-0005-0000-0000-00005F5D0000}"/>
    <cellStyle name="Standard 257 3 2 3 7 2 4" xfId="30505" xr:uid="{00000000-0005-0000-0000-0000605D0000}"/>
    <cellStyle name="Standard 257 3 2 3 7 3" xfId="5504" xr:uid="{00000000-0005-0000-0000-0000615D0000}"/>
    <cellStyle name="Standard 257 3 2 3 7 3 2" xfId="9914" xr:uid="{00000000-0005-0000-0000-0000625D0000}"/>
    <cellStyle name="Standard 257 3 2 3 7 3 2 2" xfId="23150" xr:uid="{00000000-0005-0000-0000-0000635D0000}"/>
    <cellStyle name="Standard 257 3 2 3 7 3 2 2 2" xfId="49622" xr:uid="{00000000-0005-0000-0000-0000645D0000}"/>
    <cellStyle name="Standard 257 3 2 3 7 3 2 3" xfId="36386" xr:uid="{00000000-0005-0000-0000-0000655D0000}"/>
    <cellStyle name="Standard 257 3 2 3 7 3 3" xfId="16533" xr:uid="{00000000-0005-0000-0000-0000665D0000}"/>
    <cellStyle name="Standard 257 3 2 3 7 3 3 2" xfId="43005" xr:uid="{00000000-0005-0000-0000-0000675D0000}"/>
    <cellStyle name="Standard 257 3 2 3 7 3 4" xfId="31976" xr:uid="{00000000-0005-0000-0000-0000685D0000}"/>
    <cellStyle name="Standard 257 3 2 3 7 4" xfId="8443" xr:uid="{00000000-0005-0000-0000-0000695D0000}"/>
    <cellStyle name="Standard 257 3 2 3 7 4 2" xfId="21679" xr:uid="{00000000-0005-0000-0000-00006A5D0000}"/>
    <cellStyle name="Standard 257 3 2 3 7 4 2 2" xfId="48151" xr:uid="{00000000-0005-0000-0000-00006B5D0000}"/>
    <cellStyle name="Standard 257 3 2 3 7 4 3" xfId="34915" xr:uid="{00000000-0005-0000-0000-00006C5D0000}"/>
    <cellStyle name="Standard 257 3 2 3 7 5" xfId="15062" xr:uid="{00000000-0005-0000-0000-00006D5D0000}"/>
    <cellStyle name="Standard 257 3 2 3 7 5 2" xfId="41534" xr:uid="{00000000-0005-0000-0000-00006E5D0000}"/>
    <cellStyle name="Standard 257 3 2 3 7 6" xfId="27564" xr:uid="{00000000-0005-0000-0000-00006F5D0000}"/>
    <cellStyle name="Standard 257 3 2 3 8" xfId="1826" xr:uid="{00000000-0005-0000-0000-0000705D0000}"/>
    <cellStyle name="Standard 257 3 2 3 8 2" xfId="3297" xr:uid="{00000000-0005-0000-0000-0000715D0000}"/>
    <cellStyle name="Standard 257 3 2 3 8 2 2" xfId="12119" xr:uid="{00000000-0005-0000-0000-0000725D0000}"/>
    <cellStyle name="Standard 257 3 2 3 8 2 2 2" xfId="25355" xr:uid="{00000000-0005-0000-0000-0000735D0000}"/>
    <cellStyle name="Standard 257 3 2 3 8 2 2 2 2" xfId="51827" xr:uid="{00000000-0005-0000-0000-0000745D0000}"/>
    <cellStyle name="Standard 257 3 2 3 8 2 2 3" xfId="38591" xr:uid="{00000000-0005-0000-0000-0000755D0000}"/>
    <cellStyle name="Standard 257 3 2 3 8 2 3" xfId="18738" xr:uid="{00000000-0005-0000-0000-0000765D0000}"/>
    <cellStyle name="Standard 257 3 2 3 8 2 3 2" xfId="45210" xr:uid="{00000000-0005-0000-0000-0000775D0000}"/>
    <cellStyle name="Standard 257 3 2 3 8 2 4" xfId="29769" xr:uid="{00000000-0005-0000-0000-0000785D0000}"/>
    <cellStyle name="Standard 257 3 2 3 8 3" xfId="6239" xr:uid="{00000000-0005-0000-0000-0000795D0000}"/>
    <cellStyle name="Standard 257 3 2 3 8 3 2" xfId="10649" xr:uid="{00000000-0005-0000-0000-00007A5D0000}"/>
    <cellStyle name="Standard 257 3 2 3 8 3 2 2" xfId="23885" xr:uid="{00000000-0005-0000-0000-00007B5D0000}"/>
    <cellStyle name="Standard 257 3 2 3 8 3 2 2 2" xfId="50357" xr:uid="{00000000-0005-0000-0000-00007C5D0000}"/>
    <cellStyle name="Standard 257 3 2 3 8 3 2 3" xfId="37121" xr:uid="{00000000-0005-0000-0000-00007D5D0000}"/>
    <cellStyle name="Standard 257 3 2 3 8 3 3" xfId="17268" xr:uid="{00000000-0005-0000-0000-00007E5D0000}"/>
    <cellStyle name="Standard 257 3 2 3 8 3 3 2" xfId="43740" xr:uid="{00000000-0005-0000-0000-00007F5D0000}"/>
    <cellStyle name="Standard 257 3 2 3 8 3 4" xfId="32711" xr:uid="{00000000-0005-0000-0000-0000805D0000}"/>
    <cellStyle name="Standard 257 3 2 3 8 4" xfId="7707" xr:uid="{00000000-0005-0000-0000-0000815D0000}"/>
    <cellStyle name="Standard 257 3 2 3 8 4 2" xfId="20943" xr:uid="{00000000-0005-0000-0000-0000825D0000}"/>
    <cellStyle name="Standard 257 3 2 3 8 4 2 2" xfId="47415" xr:uid="{00000000-0005-0000-0000-0000835D0000}"/>
    <cellStyle name="Standard 257 3 2 3 8 4 3" xfId="34179" xr:uid="{00000000-0005-0000-0000-0000845D0000}"/>
    <cellStyle name="Standard 257 3 2 3 8 5" xfId="14326" xr:uid="{00000000-0005-0000-0000-0000855D0000}"/>
    <cellStyle name="Standard 257 3 2 3 8 5 2" xfId="40798" xr:uid="{00000000-0005-0000-0000-0000865D0000}"/>
    <cellStyle name="Standard 257 3 2 3 8 6" xfId="28299" xr:uid="{00000000-0005-0000-0000-0000875D0000}"/>
    <cellStyle name="Standard 257 3 2 3 9" xfId="2563" xr:uid="{00000000-0005-0000-0000-0000885D0000}"/>
    <cellStyle name="Standard 257 3 2 3 9 2" xfId="11385" xr:uid="{00000000-0005-0000-0000-0000895D0000}"/>
    <cellStyle name="Standard 257 3 2 3 9 2 2" xfId="24621" xr:uid="{00000000-0005-0000-0000-00008A5D0000}"/>
    <cellStyle name="Standard 257 3 2 3 9 2 2 2" xfId="51093" xr:uid="{00000000-0005-0000-0000-00008B5D0000}"/>
    <cellStyle name="Standard 257 3 2 3 9 2 3" xfId="37857" xr:uid="{00000000-0005-0000-0000-00008C5D0000}"/>
    <cellStyle name="Standard 257 3 2 3 9 3" xfId="18004" xr:uid="{00000000-0005-0000-0000-00008D5D0000}"/>
    <cellStyle name="Standard 257 3 2 3 9 3 2" xfId="44476" xr:uid="{00000000-0005-0000-0000-00008E5D0000}"/>
    <cellStyle name="Standard 257 3 2 3 9 4" xfId="29035" xr:uid="{00000000-0005-0000-0000-00008F5D0000}"/>
    <cellStyle name="Standard 257 3 2 4" xfId="318" xr:uid="{00000000-0005-0000-0000-0000905D0000}"/>
    <cellStyle name="Standard 257 3 2 4 10" xfId="4785" xr:uid="{00000000-0005-0000-0000-0000915D0000}"/>
    <cellStyle name="Standard 257 3 2 4 10 2" xfId="9195" xr:uid="{00000000-0005-0000-0000-0000925D0000}"/>
    <cellStyle name="Standard 257 3 2 4 10 2 2" xfId="22431" xr:uid="{00000000-0005-0000-0000-0000935D0000}"/>
    <cellStyle name="Standard 257 3 2 4 10 2 2 2" xfId="48903" xr:uid="{00000000-0005-0000-0000-0000945D0000}"/>
    <cellStyle name="Standard 257 3 2 4 10 2 3" xfId="35667" xr:uid="{00000000-0005-0000-0000-0000955D0000}"/>
    <cellStyle name="Standard 257 3 2 4 10 3" xfId="15814" xr:uid="{00000000-0005-0000-0000-0000965D0000}"/>
    <cellStyle name="Standard 257 3 2 4 10 3 2" xfId="42286" xr:uid="{00000000-0005-0000-0000-0000975D0000}"/>
    <cellStyle name="Standard 257 3 2 4 10 4" xfId="31257" xr:uid="{00000000-0005-0000-0000-0000985D0000}"/>
    <cellStyle name="Standard 257 3 2 4 11" xfId="6990" xr:uid="{00000000-0005-0000-0000-0000995D0000}"/>
    <cellStyle name="Standard 257 3 2 4 11 2" xfId="20226" xr:uid="{00000000-0005-0000-0000-00009A5D0000}"/>
    <cellStyle name="Standard 257 3 2 4 11 2 2" xfId="46698" xr:uid="{00000000-0005-0000-0000-00009B5D0000}"/>
    <cellStyle name="Standard 257 3 2 4 11 3" xfId="33462" xr:uid="{00000000-0005-0000-0000-00009C5D0000}"/>
    <cellStyle name="Standard 257 3 2 4 12" xfId="13609" xr:uid="{00000000-0005-0000-0000-00009D5D0000}"/>
    <cellStyle name="Standard 257 3 2 4 12 2" xfId="40081" xr:uid="{00000000-0005-0000-0000-00009E5D0000}"/>
    <cellStyle name="Standard 257 3 2 4 13" xfId="26845" xr:uid="{00000000-0005-0000-0000-00009F5D0000}"/>
    <cellStyle name="Standard 257 3 2 4 2" xfId="363" xr:uid="{00000000-0005-0000-0000-0000A05D0000}"/>
    <cellStyle name="Standard 257 3 2 4 2 10" xfId="13649" xr:uid="{00000000-0005-0000-0000-0000A15D0000}"/>
    <cellStyle name="Standard 257 3 2 4 2 10 2" xfId="40121" xr:uid="{00000000-0005-0000-0000-0000A25D0000}"/>
    <cellStyle name="Standard 257 3 2 4 2 11" xfId="26885" xr:uid="{00000000-0005-0000-0000-0000A35D0000}"/>
    <cellStyle name="Standard 257 3 2 4 2 2" xfId="451" xr:uid="{00000000-0005-0000-0000-0000A45D0000}"/>
    <cellStyle name="Standard 257 3 2 4 2 2 10" xfId="26966" xr:uid="{00000000-0005-0000-0000-0000A55D0000}"/>
    <cellStyle name="Standard 257 3 2 4 2 2 2" xfId="627" xr:uid="{00000000-0005-0000-0000-0000A65D0000}"/>
    <cellStyle name="Standard 257 3 2 4 2 2 2 2" xfId="1016" xr:uid="{00000000-0005-0000-0000-0000A75D0000}"/>
    <cellStyle name="Standard 257 3 2 4 2 2 2 2 2" xfId="1765" xr:uid="{00000000-0005-0000-0000-0000A85D0000}"/>
    <cellStyle name="Standard 257 3 2 4 2 2 2 2 2 2" xfId="4708" xr:uid="{00000000-0005-0000-0000-0000A95D0000}"/>
    <cellStyle name="Standard 257 3 2 4 2 2 2 2 2 2 2" xfId="13530" xr:uid="{00000000-0005-0000-0000-0000AA5D0000}"/>
    <cellStyle name="Standard 257 3 2 4 2 2 2 2 2 2 2 2" xfId="26766" xr:uid="{00000000-0005-0000-0000-0000AB5D0000}"/>
    <cellStyle name="Standard 257 3 2 4 2 2 2 2 2 2 2 2 2" xfId="53238" xr:uid="{00000000-0005-0000-0000-0000AC5D0000}"/>
    <cellStyle name="Standard 257 3 2 4 2 2 2 2 2 2 2 3" xfId="40002" xr:uid="{00000000-0005-0000-0000-0000AD5D0000}"/>
    <cellStyle name="Standard 257 3 2 4 2 2 2 2 2 2 3" xfId="20149" xr:uid="{00000000-0005-0000-0000-0000AE5D0000}"/>
    <cellStyle name="Standard 257 3 2 4 2 2 2 2 2 2 3 2" xfId="46621" xr:uid="{00000000-0005-0000-0000-0000AF5D0000}"/>
    <cellStyle name="Standard 257 3 2 4 2 2 2 2 2 2 4" xfId="31180" xr:uid="{00000000-0005-0000-0000-0000B05D0000}"/>
    <cellStyle name="Standard 257 3 2 4 2 2 2 2 2 3" xfId="6179" xr:uid="{00000000-0005-0000-0000-0000B15D0000}"/>
    <cellStyle name="Standard 257 3 2 4 2 2 2 2 2 3 2" xfId="10589" xr:uid="{00000000-0005-0000-0000-0000B25D0000}"/>
    <cellStyle name="Standard 257 3 2 4 2 2 2 2 2 3 2 2" xfId="23825" xr:uid="{00000000-0005-0000-0000-0000B35D0000}"/>
    <cellStyle name="Standard 257 3 2 4 2 2 2 2 2 3 2 2 2" xfId="50297" xr:uid="{00000000-0005-0000-0000-0000B45D0000}"/>
    <cellStyle name="Standard 257 3 2 4 2 2 2 2 2 3 2 3" xfId="37061" xr:uid="{00000000-0005-0000-0000-0000B55D0000}"/>
    <cellStyle name="Standard 257 3 2 4 2 2 2 2 2 3 3" xfId="17208" xr:uid="{00000000-0005-0000-0000-0000B65D0000}"/>
    <cellStyle name="Standard 257 3 2 4 2 2 2 2 2 3 3 2" xfId="43680" xr:uid="{00000000-0005-0000-0000-0000B75D0000}"/>
    <cellStyle name="Standard 257 3 2 4 2 2 2 2 2 3 4" xfId="32651" xr:uid="{00000000-0005-0000-0000-0000B85D0000}"/>
    <cellStyle name="Standard 257 3 2 4 2 2 2 2 2 4" xfId="9118" xr:uid="{00000000-0005-0000-0000-0000B95D0000}"/>
    <cellStyle name="Standard 257 3 2 4 2 2 2 2 2 4 2" xfId="22354" xr:uid="{00000000-0005-0000-0000-0000BA5D0000}"/>
    <cellStyle name="Standard 257 3 2 4 2 2 2 2 2 4 2 2" xfId="48826" xr:uid="{00000000-0005-0000-0000-0000BB5D0000}"/>
    <cellStyle name="Standard 257 3 2 4 2 2 2 2 2 4 3" xfId="35590" xr:uid="{00000000-0005-0000-0000-0000BC5D0000}"/>
    <cellStyle name="Standard 257 3 2 4 2 2 2 2 2 5" xfId="15737" xr:uid="{00000000-0005-0000-0000-0000BD5D0000}"/>
    <cellStyle name="Standard 257 3 2 4 2 2 2 2 2 5 2" xfId="42209" xr:uid="{00000000-0005-0000-0000-0000BE5D0000}"/>
    <cellStyle name="Standard 257 3 2 4 2 2 2 2 2 6" xfId="28239" xr:uid="{00000000-0005-0000-0000-0000BF5D0000}"/>
    <cellStyle name="Standard 257 3 2 4 2 2 2 2 3" xfId="2501" xr:uid="{00000000-0005-0000-0000-0000C05D0000}"/>
    <cellStyle name="Standard 257 3 2 4 2 2 2 2 3 2" xfId="3972" xr:uid="{00000000-0005-0000-0000-0000C15D0000}"/>
    <cellStyle name="Standard 257 3 2 4 2 2 2 2 3 2 2" xfId="12794" xr:uid="{00000000-0005-0000-0000-0000C25D0000}"/>
    <cellStyle name="Standard 257 3 2 4 2 2 2 2 3 2 2 2" xfId="26030" xr:uid="{00000000-0005-0000-0000-0000C35D0000}"/>
    <cellStyle name="Standard 257 3 2 4 2 2 2 2 3 2 2 2 2" xfId="52502" xr:uid="{00000000-0005-0000-0000-0000C45D0000}"/>
    <cellStyle name="Standard 257 3 2 4 2 2 2 2 3 2 2 3" xfId="39266" xr:uid="{00000000-0005-0000-0000-0000C55D0000}"/>
    <cellStyle name="Standard 257 3 2 4 2 2 2 2 3 2 3" xfId="19413" xr:uid="{00000000-0005-0000-0000-0000C65D0000}"/>
    <cellStyle name="Standard 257 3 2 4 2 2 2 2 3 2 3 2" xfId="45885" xr:uid="{00000000-0005-0000-0000-0000C75D0000}"/>
    <cellStyle name="Standard 257 3 2 4 2 2 2 2 3 2 4" xfId="30444" xr:uid="{00000000-0005-0000-0000-0000C85D0000}"/>
    <cellStyle name="Standard 257 3 2 4 2 2 2 2 3 3" xfId="6914" xr:uid="{00000000-0005-0000-0000-0000C95D0000}"/>
    <cellStyle name="Standard 257 3 2 4 2 2 2 2 3 3 2" xfId="11324" xr:uid="{00000000-0005-0000-0000-0000CA5D0000}"/>
    <cellStyle name="Standard 257 3 2 4 2 2 2 2 3 3 2 2" xfId="24560" xr:uid="{00000000-0005-0000-0000-0000CB5D0000}"/>
    <cellStyle name="Standard 257 3 2 4 2 2 2 2 3 3 2 2 2" xfId="51032" xr:uid="{00000000-0005-0000-0000-0000CC5D0000}"/>
    <cellStyle name="Standard 257 3 2 4 2 2 2 2 3 3 2 3" xfId="37796" xr:uid="{00000000-0005-0000-0000-0000CD5D0000}"/>
    <cellStyle name="Standard 257 3 2 4 2 2 2 2 3 3 3" xfId="17943" xr:uid="{00000000-0005-0000-0000-0000CE5D0000}"/>
    <cellStyle name="Standard 257 3 2 4 2 2 2 2 3 3 3 2" xfId="44415" xr:uid="{00000000-0005-0000-0000-0000CF5D0000}"/>
    <cellStyle name="Standard 257 3 2 4 2 2 2 2 3 3 4" xfId="33386" xr:uid="{00000000-0005-0000-0000-0000D05D0000}"/>
    <cellStyle name="Standard 257 3 2 4 2 2 2 2 3 4" xfId="8382" xr:uid="{00000000-0005-0000-0000-0000D15D0000}"/>
    <cellStyle name="Standard 257 3 2 4 2 2 2 2 3 4 2" xfId="21618" xr:uid="{00000000-0005-0000-0000-0000D25D0000}"/>
    <cellStyle name="Standard 257 3 2 4 2 2 2 2 3 4 2 2" xfId="48090" xr:uid="{00000000-0005-0000-0000-0000D35D0000}"/>
    <cellStyle name="Standard 257 3 2 4 2 2 2 2 3 4 3" xfId="34854" xr:uid="{00000000-0005-0000-0000-0000D45D0000}"/>
    <cellStyle name="Standard 257 3 2 4 2 2 2 2 3 5" xfId="15001" xr:uid="{00000000-0005-0000-0000-0000D55D0000}"/>
    <cellStyle name="Standard 257 3 2 4 2 2 2 2 3 5 2" xfId="41473" xr:uid="{00000000-0005-0000-0000-0000D65D0000}"/>
    <cellStyle name="Standard 257 3 2 4 2 2 2 2 3 6" xfId="28974" xr:uid="{00000000-0005-0000-0000-0000D75D0000}"/>
    <cellStyle name="Standard 257 3 2 4 2 2 2 2 4" xfId="3238" xr:uid="{00000000-0005-0000-0000-0000D85D0000}"/>
    <cellStyle name="Standard 257 3 2 4 2 2 2 2 4 2" xfId="12060" xr:uid="{00000000-0005-0000-0000-0000D95D0000}"/>
    <cellStyle name="Standard 257 3 2 4 2 2 2 2 4 2 2" xfId="25296" xr:uid="{00000000-0005-0000-0000-0000DA5D0000}"/>
    <cellStyle name="Standard 257 3 2 4 2 2 2 2 4 2 2 2" xfId="51768" xr:uid="{00000000-0005-0000-0000-0000DB5D0000}"/>
    <cellStyle name="Standard 257 3 2 4 2 2 2 2 4 2 3" xfId="38532" xr:uid="{00000000-0005-0000-0000-0000DC5D0000}"/>
    <cellStyle name="Standard 257 3 2 4 2 2 2 2 4 3" xfId="18679" xr:uid="{00000000-0005-0000-0000-0000DD5D0000}"/>
    <cellStyle name="Standard 257 3 2 4 2 2 2 2 4 3 2" xfId="45151" xr:uid="{00000000-0005-0000-0000-0000DE5D0000}"/>
    <cellStyle name="Standard 257 3 2 4 2 2 2 2 4 4" xfId="29710" xr:uid="{00000000-0005-0000-0000-0000DF5D0000}"/>
    <cellStyle name="Standard 257 3 2 4 2 2 2 2 5" xfId="5443" xr:uid="{00000000-0005-0000-0000-0000E05D0000}"/>
    <cellStyle name="Standard 257 3 2 4 2 2 2 2 5 2" xfId="9853" xr:uid="{00000000-0005-0000-0000-0000E15D0000}"/>
    <cellStyle name="Standard 257 3 2 4 2 2 2 2 5 2 2" xfId="23089" xr:uid="{00000000-0005-0000-0000-0000E25D0000}"/>
    <cellStyle name="Standard 257 3 2 4 2 2 2 2 5 2 2 2" xfId="49561" xr:uid="{00000000-0005-0000-0000-0000E35D0000}"/>
    <cellStyle name="Standard 257 3 2 4 2 2 2 2 5 2 3" xfId="36325" xr:uid="{00000000-0005-0000-0000-0000E45D0000}"/>
    <cellStyle name="Standard 257 3 2 4 2 2 2 2 5 3" xfId="16472" xr:uid="{00000000-0005-0000-0000-0000E55D0000}"/>
    <cellStyle name="Standard 257 3 2 4 2 2 2 2 5 3 2" xfId="42944" xr:uid="{00000000-0005-0000-0000-0000E65D0000}"/>
    <cellStyle name="Standard 257 3 2 4 2 2 2 2 5 4" xfId="31915" xr:uid="{00000000-0005-0000-0000-0000E75D0000}"/>
    <cellStyle name="Standard 257 3 2 4 2 2 2 2 6" xfId="7648" xr:uid="{00000000-0005-0000-0000-0000E85D0000}"/>
    <cellStyle name="Standard 257 3 2 4 2 2 2 2 6 2" xfId="20884" xr:uid="{00000000-0005-0000-0000-0000E95D0000}"/>
    <cellStyle name="Standard 257 3 2 4 2 2 2 2 6 2 2" xfId="47356" xr:uid="{00000000-0005-0000-0000-0000EA5D0000}"/>
    <cellStyle name="Standard 257 3 2 4 2 2 2 2 6 3" xfId="34120" xr:uid="{00000000-0005-0000-0000-0000EB5D0000}"/>
    <cellStyle name="Standard 257 3 2 4 2 2 2 2 7" xfId="14267" xr:uid="{00000000-0005-0000-0000-0000EC5D0000}"/>
    <cellStyle name="Standard 257 3 2 4 2 2 2 2 7 2" xfId="40739" xr:uid="{00000000-0005-0000-0000-0000ED5D0000}"/>
    <cellStyle name="Standard 257 3 2 4 2 2 2 2 8" xfId="27503" xr:uid="{00000000-0005-0000-0000-0000EE5D0000}"/>
    <cellStyle name="Standard 257 3 2 4 2 2 2 3" xfId="1399" xr:uid="{00000000-0005-0000-0000-0000EF5D0000}"/>
    <cellStyle name="Standard 257 3 2 4 2 2 2 3 2" xfId="4342" xr:uid="{00000000-0005-0000-0000-0000F05D0000}"/>
    <cellStyle name="Standard 257 3 2 4 2 2 2 3 2 2" xfId="13164" xr:uid="{00000000-0005-0000-0000-0000F15D0000}"/>
    <cellStyle name="Standard 257 3 2 4 2 2 2 3 2 2 2" xfId="26400" xr:uid="{00000000-0005-0000-0000-0000F25D0000}"/>
    <cellStyle name="Standard 257 3 2 4 2 2 2 3 2 2 2 2" xfId="52872" xr:uid="{00000000-0005-0000-0000-0000F35D0000}"/>
    <cellStyle name="Standard 257 3 2 4 2 2 2 3 2 2 3" xfId="39636" xr:uid="{00000000-0005-0000-0000-0000F45D0000}"/>
    <cellStyle name="Standard 257 3 2 4 2 2 2 3 2 3" xfId="19783" xr:uid="{00000000-0005-0000-0000-0000F55D0000}"/>
    <cellStyle name="Standard 257 3 2 4 2 2 2 3 2 3 2" xfId="46255" xr:uid="{00000000-0005-0000-0000-0000F65D0000}"/>
    <cellStyle name="Standard 257 3 2 4 2 2 2 3 2 4" xfId="30814" xr:uid="{00000000-0005-0000-0000-0000F75D0000}"/>
    <cellStyle name="Standard 257 3 2 4 2 2 2 3 3" xfId="5813" xr:uid="{00000000-0005-0000-0000-0000F85D0000}"/>
    <cellStyle name="Standard 257 3 2 4 2 2 2 3 3 2" xfId="10223" xr:uid="{00000000-0005-0000-0000-0000F95D0000}"/>
    <cellStyle name="Standard 257 3 2 4 2 2 2 3 3 2 2" xfId="23459" xr:uid="{00000000-0005-0000-0000-0000FA5D0000}"/>
    <cellStyle name="Standard 257 3 2 4 2 2 2 3 3 2 2 2" xfId="49931" xr:uid="{00000000-0005-0000-0000-0000FB5D0000}"/>
    <cellStyle name="Standard 257 3 2 4 2 2 2 3 3 2 3" xfId="36695" xr:uid="{00000000-0005-0000-0000-0000FC5D0000}"/>
    <cellStyle name="Standard 257 3 2 4 2 2 2 3 3 3" xfId="16842" xr:uid="{00000000-0005-0000-0000-0000FD5D0000}"/>
    <cellStyle name="Standard 257 3 2 4 2 2 2 3 3 3 2" xfId="43314" xr:uid="{00000000-0005-0000-0000-0000FE5D0000}"/>
    <cellStyle name="Standard 257 3 2 4 2 2 2 3 3 4" xfId="32285" xr:uid="{00000000-0005-0000-0000-0000FF5D0000}"/>
    <cellStyle name="Standard 257 3 2 4 2 2 2 3 4" xfId="8752" xr:uid="{00000000-0005-0000-0000-0000005E0000}"/>
    <cellStyle name="Standard 257 3 2 4 2 2 2 3 4 2" xfId="21988" xr:uid="{00000000-0005-0000-0000-0000015E0000}"/>
    <cellStyle name="Standard 257 3 2 4 2 2 2 3 4 2 2" xfId="48460" xr:uid="{00000000-0005-0000-0000-0000025E0000}"/>
    <cellStyle name="Standard 257 3 2 4 2 2 2 3 4 3" xfId="35224" xr:uid="{00000000-0005-0000-0000-0000035E0000}"/>
    <cellStyle name="Standard 257 3 2 4 2 2 2 3 5" xfId="15371" xr:uid="{00000000-0005-0000-0000-0000045E0000}"/>
    <cellStyle name="Standard 257 3 2 4 2 2 2 3 5 2" xfId="41843" xr:uid="{00000000-0005-0000-0000-0000055E0000}"/>
    <cellStyle name="Standard 257 3 2 4 2 2 2 3 6" xfId="27873" xr:uid="{00000000-0005-0000-0000-0000065E0000}"/>
    <cellStyle name="Standard 257 3 2 4 2 2 2 4" xfId="2135" xr:uid="{00000000-0005-0000-0000-0000075E0000}"/>
    <cellStyle name="Standard 257 3 2 4 2 2 2 4 2" xfId="3606" xr:uid="{00000000-0005-0000-0000-0000085E0000}"/>
    <cellStyle name="Standard 257 3 2 4 2 2 2 4 2 2" xfId="12428" xr:uid="{00000000-0005-0000-0000-0000095E0000}"/>
    <cellStyle name="Standard 257 3 2 4 2 2 2 4 2 2 2" xfId="25664" xr:uid="{00000000-0005-0000-0000-00000A5E0000}"/>
    <cellStyle name="Standard 257 3 2 4 2 2 2 4 2 2 2 2" xfId="52136" xr:uid="{00000000-0005-0000-0000-00000B5E0000}"/>
    <cellStyle name="Standard 257 3 2 4 2 2 2 4 2 2 3" xfId="38900" xr:uid="{00000000-0005-0000-0000-00000C5E0000}"/>
    <cellStyle name="Standard 257 3 2 4 2 2 2 4 2 3" xfId="19047" xr:uid="{00000000-0005-0000-0000-00000D5E0000}"/>
    <cellStyle name="Standard 257 3 2 4 2 2 2 4 2 3 2" xfId="45519" xr:uid="{00000000-0005-0000-0000-00000E5E0000}"/>
    <cellStyle name="Standard 257 3 2 4 2 2 2 4 2 4" xfId="30078" xr:uid="{00000000-0005-0000-0000-00000F5E0000}"/>
    <cellStyle name="Standard 257 3 2 4 2 2 2 4 3" xfId="6548" xr:uid="{00000000-0005-0000-0000-0000105E0000}"/>
    <cellStyle name="Standard 257 3 2 4 2 2 2 4 3 2" xfId="10958" xr:uid="{00000000-0005-0000-0000-0000115E0000}"/>
    <cellStyle name="Standard 257 3 2 4 2 2 2 4 3 2 2" xfId="24194" xr:uid="{00000000-0005-0000-0000-0000125E0000}"/>
    <cellStyle name="Standard 257 3 2 4 2 2 2 4 3 2 2 2" xfId="50666" xr:uid="{00000000-0005-0000-0000-0000135E0000}"/>
    <cellStyle name="Standard 257 3 2 4 2 2 2 4 3 2 3" xfId="37430" xr:uid="{00000000-0005-0000-0000-0000145E0000}"/>
    <cellStyle name="Standard 257 3 2 4 2 2 2 4 3 3" xfId="17577" xr:uid="{00000000-0005-0000-0000-0000155E0000}"/>
    <cellStyle name="Standard 257 3 2 4 2 2 2 4 3 3 2" xfId="44049" xr:uid="{00000000-0005-0000-0000-0000165E0000}"/>
    <cellStyle name="Standard 257 3 2 4 2 2 2 4 3 4" xfId="33020" xr:uid="{00000000-0005-0000-0000-0000175E0000}"/>
    <cellStyle name="Standard 257 3 2 4 2 2 2 4 4" xfId="8016" xr:uid="{00000000-0005-0000-0000-0000185E0000}"/>
    <cellStyle name="Standard 257 3 2 4 2 2 2 4 4 2" xfId="21252" xr:uid="{00000000-0005-0000-0000-0000195E0000}"/>
    <cellStyle name="Standard 257 3 2 4 2 2 2 4 4 2 2" xfId="47724" xr:uid="{00000000-0005-0000-0000-00001A5E0000}"/>
    <cellStyle name="Standard 257 3 2 4 2 2 2 4 4 3" xfId="34488" xr:uid="{00000000-0005-0000-0000-00001B5E0000}"/>
    <cellStyle name="Standard 257 3 2 4 2 2 2 4 5" xfId="14635" xr:uid="{00000000-0005-0000-0000-00001C5E0000}"/>
    <cellStyle name="Standard 257 3 2 4 2 2 2 4 5 2" xfId="41107" xr:uid="{00000000-0005-0000-0000-00001D5E0000}"/>
    <cellStyle name="Standard 257 3 2 4 2 2 2 4 6" xfId="28608" xr:uid="{00000000-0005-0000-0000-00001E5E0000}"/>
    <cellStyle name="Standard 257 3 2 4 2 2 2 5" xfId="2872" xr:uid="{00000000-0005-0000-0000-00001F5E0000}"/>
    <cellStyle name="Standard 257 3 2 4 2 2 2 5 2" xfId="11694" xr:uid="{00000000-0005-0000-0000-0000205E0000}"/>
    <cellStyle name="Standard 257 3 2 4 2 2 2 5 2 2" xfId="24930" xr:uid="{00000000-0005-0000-0000-0000215E0000}"/>
    <cellStyle name="Standard 257 3 2 4 2 2 2 5 2 2 2" xfId="51402" xr:uid="{00000000-0005-0000-0000-0000225E0000}"/>
    <cellStyle name="Standard 257 3 2 4 2 2 2 5 2 3" xfId="38166" xr:uid="{00000000-0005-0000-0000-0000235E0000}"/>
    <cellStyle name="Standard 257 3 2 4 2 2 2 5 3" xfId="18313" xr:uid="{00000000-0005-0000-0000-0000245E0000}"/>
    <cellStyle name="Standard 257 3 2 4 2 2 2 5 3 2" xfId="44785" xr:uid="{00000000-0005-0000-0000-0000255E0000}"/>
    <cellStyle name="Standard 257 3 2 4 2 2 2 5 4" xfId="29344" xr:uid="{00000000-0005-0000-0000-0000265E0000}"/>
    <cellStyle name="Standard 257 3 2 4 2 2 2 6" xfId="5077" xr:uid="{00000000-0005-0000-0000-0000275E0000}"/>
    <cellStyle name="Standard 257 3 2 4 2 2 2 6 2" xfId="9487" xr:uid="{00000000-0005-0000-0000-0000285E0000}"/>
    <cellStyle name="Standard 257 3 2 4 2 2 2 6 2 2" xfId="22723" xr:uid="{00000000-0005-0000-0000-0000295E0000}"/>
    <cellStyle name="Standard 257 3 2 4 2 2 2 6 2 2 2" xfId="49195" xr:uid="{00000000-0005-0000-0000-00002A5E0000}"/>
    <cellStyle name="Standard 257 3 2 4 2 2 2 6 2 3" xfId="35959" xr:uid="{00000000-0005-0000-0000-00002B5E0000}"/>
    <cellStyle name="Standard 257 3 2 4 2 2 2 6 3" xfId="16106" xr:uid="{00000000-0005-0000-0000-00002C5E0000}"/>
    <cellStyle name="Standard 257 3 2 4 2 2 2 6 3 2" xfId="42578" xr:uid="{00000000-0005-0000-0000-00002D5E0000}"/>
    <cellStyle name="Standard 257 3 2 4 2 2 2 6 4" xfId="31549" xr:uid="{00000000-0005-0000-0000-00002E5E0000}"/>
    <cellStyle name="Standard 257 3 2 4 2 2 2 7" xfId="7282" xr:uid="{00000000-0005-0000-0000-00002F5E0000}"/>
    <cellStyle name="Standard 257 3 2 4 2 2 2 7 2" xfId="20518" xr:uid="{00000000-0005-0000-0000-0000305E0000}"/>
    <cellStyle name="Standard 257 3 2 4 2 2 2 7 2 2" xfId="46990" xr:uid="{00000000-0005-0000-0000-0000315E0000}"/>
    <cellStyle name="Standard 257 3 2 4 2 2 2 7 3" xfId="33754" xr:uid="{00000000-0005-0000-0000-0000325E0000}"/>
    <cellStyle name="Standard 257 3 2 4 2 2 2 8" xfId="13901" xr:uid="{00000000-0005-0000-0000-0000335E0000}"/>
    <cellStyle name="Standard 257 3 2 4 2 2 2 8 2" xfId="40373" xr:uid="{00000000-0005-0000-0000-0000345E0000}"/>
    <cellStyle name="Standard 257 3 2 4 2 2 2 9" xfId="27137" xr:uid="{00000000-0005-0000-0000-0000355E0000}"/>
    <cellStyle name="Standard 257 3 2 4 2 2 3" xfId="844" xr:uid="{00000000-0005-0000-0000-0000365E0000}"/>
    <cellStyle name="Standard 257 3 2 4 2 2 3 2" xfId="1594" xr:uid="{00000000-0005-0000-0000-0000375E0000}"/>
    <cellStyle name="Standard 257 3 2 4 2 2 3 2 2" xfId="4537" xr:uid="{00000000-0005-0000-0000-0000385E0000}"/>
    <cellStyle name="Standard 257 3 2 4 2 2 3 2 2 2" xfId="13359" xr:uid="{00000000-0005-0000-0000-0000395E0000}"/>
    <cellStyle name="Standard 257 3 2 4 2 2 3 2 2 2 2" xfId="26595" xr:uid="{00000000-0005-0000-0000-00003A5E0000}"/>
    <cellStyle name="Standard 257 3 2 4 2 2 3 2 2 2 2 2" xfId="53067" xr:uid="{00000000-0005-0000-0000-00003B5E0000}"/>
    <cellStyle name="Standard 257 3 2 4 2 2 3 2 2 2 3" xfId="39831" xr:uid="{00000000-0005-0000-0000-00003C5E0000}"/>
    <cellStyle name="Standard 257 3 2 4 2 2 3 2 2 3" xfId="19978" xr:uid="{00000000-0005-0000-0000-00003D5E0000}"/>
    <cellStyle name="Standard 257 3 2 4 2 2 3 2 2 3 2" xfId="46450" xr:uid="{00000000-0005-0000-0000-00003E5E0000}"/>
    <cellStyle name="Standard 257 3 2 4 2 2 3 2 2 4" xfId="31009" xr:uid="{00000000-0005-0000-0000-00003F5E0000}"/>
    <cellStyle name="Standard 257 3 2 4 2 2 3 2 3" xfId="6008" xr:uid="{00000000-0005-0000-0000-0000405E0000}"/>
    <cellStyle name="Standard 257 3 2 4 2 2 3 2 3 2" xfId="10418" xr:uid="{00000000-0005-0000-0000-0000415E0000}"/>
    <cellStyle name="Standard 257 3 2 4 2 2 3 2 3 2 2" xfId="23654" xr:uid="{00000000-0005-0000-0000-0000425E0000}"/>
    <cellStyle name="Standard 257 3 2 4 2 2 3 2 3 2 2 2" xfId="50126" xr:uid="{00000000-0005-0000-0000-0000435E0000}"/>
    <cellStyle name="Standard 257 3 2 4 2 2 3 2 3 2 3" xfId="36890" xr:uid="{00000000-0005-0000-0000-0000445E0000}"/>
    <cellStyle name="Standard 257 3 2 4 2 2 3 2 3 3" xfId="17037" xr:uid="{00000000-0005-0000-0000-0000455E0000}"/>
    <cellStyle name="Standard 257 3 2 4 2 2 3 2 3 3 2" xfId="43509" xr:uid="{00000000-0005-0000-0000-0000465E0000}"/>
    <cellStyle name="Standard 257 3 2 4 2 2 3 2 3 4" xfId="32480" xr:uid="{00000000-0005-0000-0000-0000475E0000}"/>
    <cellStyle name="Standard 257 3 2 4 2 2 3 2 4" xfId="8947" xr:uid="{00000000-0005-0000-0000-0000485E0000}"/>
    <cellStyle name="Standard 257 3 2 4 2 2 3 2 4 2" xfId="22183" xr:uid="{00000000-0005-0000-0000-0000495E0000}"/>
    <cellStyle name="Standard 257 3 2 4 2 2 3 2 4 2 2" xfId="48655" xr:uid="{00000000-0005-0000-0000-00004A5E0000}"/>
    <cellStyle name="Standard 257 3 2 4 2 2 3 2 4 3" xfId="35419" xr:uid="{00000000-0005-0000-0000-00004B5E0000}"/>
    <cellStyle name="Standard 257 3 2 4 2 2 3 2 5" xfId="15566" xr:uid="{00000000-0005-0000-0000-00004C5E0000}"/>
    <cellStyle name="Standard 257 3 2 4 2 2 3 2 5 2" xfId="42038" xr:uid="{00000000-0005-0000-0000-00004D5E0000}"/>
    <cellStyle name="Standard 257 3 2 4 2 2 3 2 6" xfId="28068" xr:uid="{00000000-0005-0000-0000-00004E5E0000}"/>
    <cellStyle name="Standard 257 3 2 4 2 2 3 3" xfId="2330" xr:uid="{00000000-0005-0000-0000-00004F5E0000}"/>
    <cellStyle name="Standard 257 3 2 4 2 2 3 3 2" xfId="3801" xr:uid="{00000000-0005-0000-0000-0000505E0000}"/>
    <cellStyle name="Standard 257 3 2 4 2 2 3 3 2 2" xfId="12623" xr:uid="{00000000-0005-0000-0000-0000515E0000}"/>
    <cellStyle name="Standard 257 3 2 4 2 2 3 3 2 2 2" xfId="25859" xr:uid="{00000000-0005-0000-0000-0000525E0000}"/>
    <cellStyle name="Standard 257 3 2 4 2 2 3 3 2 2 2 2" xfId="52331" xr:uid="{00000000-0005-0000-0000-0000535E0000}"/>
    <cellStyle name="Standard 257 3 2 4 2 2 3 3 2 2 3" xfId="39095" xr:uid="{00000000-0005-0000-0000-0000545E0000}"/>
    <cellStyle name="Standard 257 3 2 4 2 2 3 3 2 3" xfId="19242" xr:uid="{00000000-0005-0000-0000-0000555E0000}"/>
    <cellStyle name="Standard 257 3 2 4 2 2 3 3 2 3 2" xfId="45714" xr:uid="{00000000-0005-0000-0000-0000565E0000}"/>
    <cellStyle name="Standard 257 3 2 4 2 2 3 3 2 4" xfId="30273" xr:uid="{00000000-0005-0000-0000-0000575E0000}"/>
    <cellStyle name="Standard 257 3 2 4 2 2 3 3 3" xfId="6743" xr:uid="{00000000-0005-0000-0000-0000585E0000}"/>
    <cellStyle name="Standard 257 3 2 4 2 2 3 3 3 2" xfId="11153" xr:uid="{00000000-0005-0000-0000-0000595E0000}"/>
    <cellStyle name="Standard 257 3 2 4 2 2 3 3 3 2 2" xfId="24389" xr:uid="{00000000-0005-0000-0000-00005A5E0000}"/>
    <cellStyle name="Standard 257 3 2 4 2 2 3 3 3 2 2 2" xfId="50861" xr:uid="{00000000-0005-0000-0000-00005B5E0000}"/>
    <cellStyle name="Standard 257 3 2 4 2 2 3 3 3 2 3" xfId="37625" xr:uid="{00000000-0005-0000-0000-00005C5E0000}"/>
    <cellStyle name="Standard 257 3 2 4 2 2 3 3 3 3" xfId="17772" xr:uid="{00000000-0005-0000-0000-00005D5E0000}"/>
    <cellStyle name="Standard 257 3 2 4 2 2 3 3 3 3 2" xfId="44244" xr:uid="{00000000-0005-0000-0000-00005E5E0000}"/>
    <cellStyle name="Standard 257 3 2 4 2 2 3 3 3 4" xfId="33215" xr:uid="{00000000-0005-0000-0000-00005F5E0000}"/>
    <cellStyle name="Standard 257 3 2 4 2 2 3 3 4" xfId="8211" xr:uid="{00000000-0005-0000-0000-0000605E0000}"/>
    <cellStyle name="Standard 257 3 2 4 2 2 3 3 4 2" xfId="21447" xr:uid="{00000000-0005-0000-0000-0000615E0000}"/>
    <cellStyle name="Standard 257 3 2 4 2 2 3 3 4 2 2" xfId="47919" xr:uid="{00000000-0005-0000-0000-0000625E0000}"/>
    <cellStyle name="Standard 257 3 2 4 2 2 3 3 4 3" xfId="34683" xr:uid="{00000000-0005-0000-0000-0000635E0000}"/>
    <cellStyle name="Standard 257 3 2 4 2 2 3 3 5" xfId="14830" xr:uid="{00000000-0005-0000-0000-0000645E0000}"/>
    <cellStyle name="Standard 257 3 2 4 2 2 3 3 5 2" xfId="41302" xr:uid="{00000000-0005-0000-0000-0000655E0000}"/>
    <cellStyle name="Standard 257 3 2 4 2 2 3 3 6" xfId="28803" xr:uid="{00000000-0005-0000-0000-0000665E0000}"/>
    <cellStyle name="Standard 257 3 2 4 2 2 3 4" xfId="3067" xr:uid="{00000000-0005-0000-0000-0000675E0000}"/>
    <cellStyle name="Standard 257 3 2 4 2 2 3 4 2" xfId="11889" xr:uid="{00000000-0005-0000-0000-0000685E0000}"/>
    <cellStyle name="Standard 257 3 2 4 2 2 3 4 2 2" xfId="25125" xr:uid="{00000000-0005-0000-0000-0000695E0000}"/>
    <cellStyle name="Standard 257 3 2 4 2 2 3 4 2 2 2" xfId="51597" xr:uid="{00000000-0005-0000-0000-00006A5E0000}"/>
    <cellStyle name="Standard 257 3 2 4 2 2 3 4 2 3" xfId="38361" xr:uid="{00000000-0005-0000-0000-00006B5E0000}"/>
    <cellStyle name="Standard 257 3 2 4 2 2 3 4 3" xfId="18508" xr:uid="{00000000-0005-0000-0000-00006C5E0000}"/>
    <cellStyle name="Standard 257 3 2 4 2 2 3 4 3 2" xfId="44980" xr:uid="{00000000-0005-0000-0000-00006D5E0000}"/>
    <cellStyle name="Standard 257 3 2 4 2 2 3 4 4" xfId="29539" xr:uid="{00000000-0005-0000-0000-00006E5E0000}"/>
    <cellStyle name="Standard 257 3 2 4 2 2 3 5" xfId="5272" xr:uid="{00000000-0005-0000-0000-00006F5E0000}"/>
    <cellStyle name="Standard 257 3 2 4 2 2 3 5 2" xfId="9682" xr:uid="{00000000-0005-0000-0000-0000705E0000}"/>
    <cellStyle name="Standard 257 3 2 4 2 2 3 5 2 2" xfId="22918" xr:uid="{00000000-0005-0000-0000-0000715E0000}"/>
    <cellStyle name="Standard 257 3 2 4 2 2 3 5 2 2 2" xfId="49390" xr:uid="{00000000-0005-0000-0000-0000725E0000}"/>
    <cellStyle name="Standard 257 3 2 4 2 2 3 5 2 3" xfId="36154" xr:uid="{00000000-0005-0000-0000-0000735E0000}"/>
    <cellStyle name="Standard 257 3 2 4 2 2 3 5 3" xfId="16301" xr:uid="{00000000-0005-0000-0000-0000745E0000}"/>
    <cellStyle name="Standard 257 3 2 4 2 2 3 5 3 2" xfId="42773" xr:uid="{00000000-0005-0000-0000-0000755E0000}"/>
    <cellStyle name="Standard 257 3 2 4 2 2 3 5 4" xfId="31744" xr:uid="{00000000-0005-0000-0000-0000765E0000}"/>
    <cellStyle name="Standard 257 3 2 4 2 2 3 6" xfId="7477" xr:uid="{00000000-0005-0000-0000-0000775E0000}"/>
    <cellStyle name="Standard 257 3 2 4 2 2 3 6 2" xfId="20713" xr:uid="{00000000-0005-0000-0000-0000785E0000}"/>
    <cellStyle name="Standard 257 3 2 4 2 2 3 6 2 2" xfId="47185" xr:uid="{00000000-0005-0000-0000-0000795E0000}"/>
    <cellStyle name="Standard 257 3 2 4 2 2 3 6 3" xfId="33949" xr:uid="{00000000-0005-0000-0000-00007A5E0000}"/>
    <cellStyle name="Standard 257 3 2 4 2 2 3 7" xfId="14096" xr:uid="{00000000-0005-0000-0000-00007B5E0000}"/>
    <cellStyle name="Standard 257 3 2 4 2 2 3 7 2" xfId="40568" xr:uid="{00000000-0005-0000-0000-00007C5E0000}"/>
    <cellStyle name="Standard 257 3 2 4 2 2 3 8" xfId="27332" xr:uid="{00000000-0005-0000-0000-00007D5E0000}"/>
    <cellStyle name="Standard 257 3 2 4 2 2 4" xfId="1228" xr:uid="{00000000-0005-0000-0000-00007E5E0000}"/>
    <cellStyle name="Standard 257 3 2 4 2 2 4 2" xfId="4171" xr:uid="{00000000-0005-0000-0000-00007F5E0000}"/>
    <cellStyle name="Standard 257 3 2 4 2 2 4 2 2" xfId="12993" xr:uid="{00000000-0005-0000-0000-0000805E0000}"/>
    <cellStyle name="Standard 257 3 2 4 2 2 4 2 2 2" xfId="26229" xr:uid="{00000000-0005-0000-0000-0000815E0000}"/>
    <cellStyle name="Standard 257 3 2 4 2 2 4 2 2 2 2" xfId="52701" xr:uid="{00000000-0005-0000-0000-0000825E0000}"/>
    <cellStyle name="Standard 257 3 2 4 2 2 4 2 2 3" xfId="39465" xr:uid="{00000000-0005-0000-0000-0000835E0000}"/>
    <cellStyle name="Standard 257 3 2 4 2 2 4 2 3" xfId="19612" xr:uid="{00000000-0005-0000-0000-0000845E0000}"/>
    <cellStyle name="Standard 257 3 2 4 2 2 4 2 3 2" xfId="46084" xr:uid="{00000000-0005-0000-0000-0000855E0000}"/>
    <cellStyle name="Standard 257 3 2 4 2 2 4 2 4" xfId="30643" xr:uid="{00000000-0005-0000-0000-0000865E0000}"/>
    <cellStyle name="Standard 257 3 2 4 2 2 4 3" xfId="5642" xr:uid="{00000000-0005-0000-0000-0000875E0000}"/>
    <cellStyle name="Standard 257 3 2 4 2 2 4 3 2" xfId="10052" xr:uid="{00000000-0005-0000-0000-0000885E0000}"/>
    <cellStyle name="Standard 257 3 2 4 2 2 4 3 2 2" xfId="23288" xr:uid="{00000000-0005-0000-0000-0000895E0000}"/>
    <cellStyle name="Standard 257 3 2 4 2 2 4 3 2 2 2" xfId="49760" xr:uid="{00000000-0005-0000-0000-00008A5E0000}"/>
    <cellStyle name="Standard 257 3 2 4 2 2 4 3 2 3" xfId="36524" xr:uid="{00000000-0005-0000-0000-00008B5E0000}"/>
    <cellStyle name="Standard 257 3 2 4 2 2 4 3 3" xfId="16671" xr:uid="{00000000-0005-0000-0000-00008C5E0000}"/>
    <cellStyle name="Standard 257 3 2 4 2 2 4 3 3 2" xfId="43143" xr:uid="{00000000-0005-0000-0000-00008D5E0000}"/>
    <cellStyle name="Standard 257 3 2 4 2 2 4 3 4" xfId="32114" xr:uid="{00000000-0005-0000-0000-00008E5E0000}"/>
    <cellStyle name="Standard 257 3 2 4 2 2 4 4" xfId="8581" xr:uid="{00000000-0005-0000-0000-00008F5E0000}"/>
    <cellStyle name="Standard 257 3 2 4 2 2 4 4 2" xfId="21817" xr:uid="{00000000-0005-0000-0000-0000905E0000}"/>
    <cellStyle name="Standard 257 3 2 4 2 2 4 4 2 2" xfId="48289" xr:uid="{00000000-0005-0000-0000-0000915E0000}"/>
    <cellStyle name="Standard 257 3 2 4 2 2 4 4 3" xfId="35053" xr:uid="{00000000-0005-0000-0000-0000925E0000}"/>
    <cellStyle name="Standard 257 3 2 4 2 2 4 5" xfId="15200" xr:uid="{00000000-0005-0000-0000-0000935E0000}"/>
    <cellStyle name="Standard 257 3 2 4 2 2 4 5 2" xfId="41672" xr:uid="{00000000-0005-0000-0000-0000945E0000}"/>
    <cellStyle name="Standard 257 3 2 4 2 2 4 6" xfId="27702" xr:uid="{00000000-0005-0000-0000-0000955E0000}"/>
    <cellStyle name="Standard 257 3 2 4 2 2 5" xfId="1964" xr:uid="{00000000-0005-0000-0000-0000965E0000}"/>
    <cellStyle name="Standard 257 3 2 4 2 2 5 2" xfId="3435" xr:uid="{00000000-0005-0000-0000-0000975E0000}"/>
    <cellStyle name="Standard 257 3 2 4 2 2 5 2 2" xfId="12257" xr:uid="{00000000-0005-0000-0000-0000985E0000}"/>
    <cellStyle name="Standard 257 3 2 4 2 2 5 2 2 2" xfId="25493" xr:uid="{00000000-0005-0000-0000-0000995E0000}"/>
    <cellStyle name="Standard 257 3 2 4 2 2 5 2 2 2 2" xfId="51965" xr:uid="{00000000-0005-0000-0000-00009A5E0000}"/>
    <cellStyle name="Standard 257 3 2 4 2 2 5 2 2 3" xfId="38729" xr:uid="{00000000-0005-0000-0000-00009B5E0000}"/>
    <cellStyle name="Standard 257 3 2 4 2 2 5 2 3" xfId="18876" xr:uid="{00000000-0005-0000-0000-00009C5E0000}"/>
    <cellStyle name="Standard 257 3 2 4 2 2 5 2 3 2" xfId="45348" xr:uid="{00000000-0005-0000-0000-00009D5E0000}"/>
    <cellStyle name="Standard 257 3 2 4 2 2 5 2 4" xfId="29907" xr:uid="{00000000-0005-0000-0000-00009E5E0000}"/>
    <cellStyle name="Standard 257 3 2 4 2 2 5 3" xfId="6377" xr:uid="{00000000-0005-0000-0000-00009F5E0000}"/>
    <cellStyle name="Standard 257 3 2 4 2 2 5 3 2" xfId="10787" xr:uid="{00000000-0005-0000-0000-0000A05E0000}"/>
    <cellStyle name="Standard 257 3 2 4 2 2 5 3 2 2" xfId="24023" xr:uid="{00000000-0005-0000-0000-0000A15E0000}"/>
    <cellStyle name="Standard 257 3 2 4 2 2 5 3 2 2 2" xfId="50495" xr:uid="{00000000-0005-0000-0000-0000A25E0000}"/>
    <cellStyle name="Standard 257 3 2 4 2 2 5 3 2 3" xfId="37259" xr:uid="{00000000-0005-0000-0000-0000A35E0000}"/>
    <cellStyle name="Standard 257 3 2 4 2 2 5 3 3" xfId="17406" xr:uid="{00000000-0005-0000-0000-0000A45E0000}"/>
    <cellStyle name="Standard 257 3 2 4 2 2 5 3 3 2" xfId="43878" xr:uid="{00000000-0005-0000-0000-0000A55E0000}"/>
    <cellStyle name="Standard 257 3 2 4 2 2 5 3 4" xfId="32849" xr:uid="{00000000-0005-0000-0000-0000A65E0000}"/>
    <cellStyle name="Standard 257 3 2 4 2 2 5 4" xfId="7845" xr:uid="{00000000-0005-0000-0000-0000A75E0000}"/>
    <cellStyle name="Standard 257 3 2 4 2 2 5 4 2" xfId="21081" xr:uid="{00000000-0005-0000-0000-0000A85E0000}"/>
    <cellStyle name="Standard 257 3 2 4 2 2 5 4 2 2" xfId="47553" xr:uid="{00000000-0005-0000-0000-0000A95E0000}"/>
    <cellStyle name="Standard 257 3 2 4 2 2 5 4 3" xfId="34317" xr:uid="{00000000-0005-0000-0000-0000AA5E0000}"/>
    <cellStyle name="Standard 257 3 2 4 2 2 5 5" xfId="14464" xr:uid="{00000000-0005-0000-0000-0000AB5E0000}"/>
    <cellStyle name="Standard 257 3 2 4 2 2 5 5 2" xfId="40936" xr:uid="{00000000-0005-0000-0000-0000AC5E0000}"/>
    <cellStyle name="Standard 257 3 2 4 2 2 5 6" xfId="28437" xr:uid="{00000000-0005-0000-0000-0000AD5E0000}"/>
    <cellStyle name="Standard 257 3 2 4 2 2 6" xfId="2701" xr:uid="{00000000-0005-0000-0000-0000AE5E0000}"/>
    <cellStyle name="Standard 257 3 2 4 2 2 6 2" xfId="11523" xr:uid="{00000000-0005-0000-0000-0000AF5E0000}"/>
    <cellStyle name="Standard 257 3 2 4 2 2 6 2 2" xfId="24759" xr:uid="{00000000-0005-0000-0000-0000B05E0000}"/>
    <cellStyle name="Standard 257 3 2 4 2 2 6 2 2 2" xfId="51231" xr:uid="{00000000-0005-0000-0000-0000B15E0000}"/>
    <cellStyle name="Standard 257 3 2 4 2 2 6 2 3" xfId="37995" xr:uid="{00000000-0005-0000-0000-0000B25E0000}"/>
    <cellStyle name="Standard 257 3 2 4 2 2 6 3" xfId="18142" xr:uid="{00000000-0005-0000-0000-0000B35E0000}"/>
    <cellStyle name="Standard 257 3 2 4 2 2 6 3 2" xfId="44614" xr:uid="{00000000-0005-0000-0000-0000B45E0000}"/>
    <cellStyle name="Standard 257 3 2 4 2 2 6 4" xfId="29173" xr:uid="{00000000-0005-0000-0000-0000B55E0000}"/>
    <cellStyle name="Standard 257 3 2 4 2 2 7" xfId="4906" xr:uid="{00000000-0005-0000-0000-0000B65E0000}"/>
    <cellStyle name="Standard 257 3 2 4 2 2 7 2" xfId="9316" xr:uid="{00000000-0005-0000-0000-0000B75E0000}"/>
    <cellStyle name="Standard 257 3 2 4 2 2 7 2 2" xfId="22552" xr:uid="{00000000-0005-0000-0000-0000B85E0000}"/>
    <cellStyle name="Standard 257 3 2 4 2 2 7 2 2 2" xfId="49024" xr:uid="{00000000-0005-0000-0000-0000B95E0000}"/>
    <cellStyle name="Standard 257 3 2 4 2 2 7 2 3" xfId="35788" xr:uid="{00000000-0005-0000-0000-0000BA5E0000}"/>
    <cellStyle name="Standard 257 3 2 4 2 2 7 3" xfId="15935" xr:uid="{00000000-0005-0000-0000-0000BB5E0000}"/>
    <cellStyle name="Standard 257 3 2 4 2 2 7 3 2" xfId="42407" xr:uid="{00000000-0005-0000-0000-0000BC5E0000}"/>
    <cellStyle name="Standard 257 3 2 4 2 2 7 4" xfId="31378" xr:uid="{00000000-0005-0000-0000-0000BD5E0000}"/>
    <cellStyle name="Standard 257 3 2 4 2 2 8" xfId="7111" xr:uid="{00000000-0005-0000-0000-0000BE5E0000}"/>
    <cellStyle name="Standard 257 3 2 4 2 2 8 2" xfId="20347" xr:uid="{00000000-0005-0000-0000-0000BF5E0000}"/>
    <cellStyle name="Standard 257 3 2 4 2 2 8 2 2" xfId="46819" xr:uid="{00000000-0005-0000-0000-0000C05E0000}"/>
    <cellStyle name="Standard 257 3 2 4 2 2 8 3" xfId="33583" xr:uid="{00000000-0005-0000-0000-0000C15E0000}"/>
    <cellStyle name="Standard 257 3 2 4 2 2 9" xfId="13730" xr:uid="{00000000-0005-0000-0000-0000C25E0000}"/>
    <cellStyle name="Standard 257 3 2 4 2 2 9 2" xfId="40202" xr:uid="{00000000-0005-0000-0000-0000C35E0000}"/>
    <cellStyle name="Standard 257 3 2 4 2 3" xfId="546" xr:uid="{00000000-0005-0000-0000-0000C45E0000}"/>
    <cellStyle name="Standard 257 3 2 4 2 3 2" xfId="935" xr:uid="{00000000-0005-0000-0000-0000C55E0000}"/>
    <cellStyle name="Standard 257 3 2 4 2 3 2 2" xfId="1684" xr:uid="{00000000-0005-0000-0000-0000C65E0000}"/>
    <cellStyle name="Standard 257 3 2 4 2 3 2 2 2" xfId="4627" xr:uid="{00000000-0005-0000-0000-0000C75E0000}"/>
    <cellStyle name="Standard 257 3 2 4 2 3 2 2 2 2" xfId="13449" xr:uid="{00000000-0005-0000-0000-0000C85E0000}"/>
    <cellStyle name="Standard 257 3 2 4 2 3 2 2 2 2 2" xfId="26685" xr:uid="{00000000-0005-0000-0000-0000C95E0000}"/>
    <cellStyle name="Standard 257 3 2 4 2 3 2 2 2 2 2 2" xfId="53157" xr:uid="{00000000-0005-0000-0000-0000CA5E0000}"/>
    <cellStyle name="Standard 257 3 2 4 2 3 2 2 2 2 3" xfId="39921" xr:uid="{00000000-0005-0000-0000-0000CB5E0000}"/>
    <cellStyle name="Standard 257 3 2 4 2 3 2 2 2 3" xfId="20068" xr:uid="{00000000-0005-0000-0000-0000CC5E0000}"/>
    <cellStyle name="Standard 257 3 2 4 2 3 2 2 2 3 2" xfId="46540" xr:uid="{00000000-0005-0000-0000-0000CD5E0000}"/>
    <cellStyle name="Standard 257 3 2 4 2 3 2 2 2 4" xfId="31099" xr:uid="{00000000-0005-0000-0000-0000CE5E0000}"/>
    <cellStyle name="Standard 257 3 2 4 2 3 2 2 3" xfId="6098" xr:uid="{00000000-0005-0000-0000-0000CF5E0000}"/>
    <cellStyle name="Standard 257 3 2 4 2 3 2 2 3 2" xfId="10508" xr:uid="{00000000-0005-0000-0000-0000D05E0000}"/>
    <cellStyle name="Standard 257 3 2 4 2 3 2 2 3 2 2" xfId="23744" xr:uid="{00000000-0005-0000-0000-0000D15E0000}"/>
    <cellStyle name="Standard 257 3 2 4 2 3 2 2 3 2 2 2" xfId="50216" xr:uid="{00000000-0005-0000-0000-0000D25E0000}"/>
    <cellStyle name="Standard 257 3 2 4 2 3 2 2 3 2 3" xfId="36980" xr:uid="{00000000-0005-0000-0000-0000D35E0000}"/>
    <cellStyle name="Standard 257 3 2 4 2 3 2 2 3 3" xfId="17127" xr:uid="{00000000-0005-0000-0000-0000D45E0000}"/>
    <cellStyle name="Standard 257 3 2 4 2 3 2 2 3 3 2" xfId="43599" xr:uid="{00000000-0005-0000-0000-0000D55E0000}"/>
    <cellStyle name="Standard 257 3 2 4 2 3 2 2 3 4" xfId="32570" xr:uid="{00000000-0005-0000-0000-0000D65E0000}"/>
    <cellStyle name="Standard 257 3 2 4 2 3 2 2 4" xfId="9037" xr:uid="{00000000-0005-0000-0000-0000D75E0000}"/>
    <cellStyle name="Standard 257 3 2 4 2 3 2 2 4 2" xfId="22273" xr:uid="{00000000-0005-0000-0000-0000D85E0000}"/>
    <cellStyle name="Standard 257 3 2 4 2 3 2 2 4 2 2" xfId="48745" xr:uid="{00000000-0005-0000-0000-0000D95E0000}"/>
    <cellStyle name="Standard 257 3 2 4 2 3 2 2 4 3" xfId="35509" xr:uid="{00000000-0005-0000-0000-0000DA5E0000}"/>
    <cellStyle name="Standard 257 3 2 4 2 3 2 2 5" xfId="15656" xr:uid="{00000000-0005-0000-0000-0000DB5E0000}"/>
    <cellStyle name="Standard 257 3 2 4 2 3 2 2 5 2" xfId="42128" xr:uid="{00000000-0005-0000-0000-0000DC5E0000}"/>
    <cellStyle name="Standard 257 3 2 4 2 3 2 2 6" xfId="28158" xr:uid="{00000000-0005-0000-0000-0000DD5E0000}"/>
    <cellStyle name="Standard 257 3 2 4 2 3 2 3" xfId="2420" xr:uid="{00000000-0005-0000-0000-0000DE5E0000}"/>
    <cellStyle name="Standard 257 3 2 4 2 3 2 3 2" xfId="3891" xr:uid="{00000000-0005-0000-0000-0000DF5E0000}"/>
    <cellStyle name="Standard 257 3 2 4 2 3 2 3 2 2" xfId="12713" xr:uid="{00000000-0005-0000-0000-0000E05E0000}"/>
    <cellStyle name="Standard 257 3 2 4 2 3 2 3 2 2 2" xfId="25949" xr:uid="{00000000-0005-0000-0000-0000E15E0000}"/>
    <cellStyle name="Standard 257 3 2 4 2 3 2 3 2 2 2 2" xfId="52421" xr:uid="{00000000-0005-0000-0000-0000E25E0000}"/>
    <cellStyle name="Standard 257 3 2 4 2 3 2 3 2 2 3" xfId="39185" xr:uid="{00000000-0005-0000-0000-0000E35E0000}"/>
    <cellStyle name="Standard 257 3 2 4 2 3 2 3 2 3" xfId="19332" xr:uid="{00000000-0005-0000-0000-0000E45E0000}"/>
    <cellStyle name="Standard 257 3 2 4 2 3 2 3 2 3 2" xfId="45804" xr:uid="{00000000-0005-0000-0000-0000E55E0000}"/>
    <cellStyle name="Standard 257 3 2 4 2 3 2 3 2 4" xfId="30363" xr:uid="{00000000-0005-0000-0000-0000E65E0000}"/>
    <cellStyle name="Standard 257 3 2 4 2 3 2 3 3" xfId="6833" xr:uid="{00000000-0005-0000-0000-0000E75E0000}"/>
    <cellStyle name="Standard 257 3 2 4 2 3 2 3 3 2" xfId="11243" xr:uid="{00000000-0005-0000-0000-0000E85E0000}"/>
    <cellStyle name="Standard 257 3 2 4 2 3 2 3 3 2 2" xfId="24479" xr:uid="{00000000-0005-0000-0000-0000E95E0000}"/>
    <cellStyle name="Standard 257 3 2 4 2 3 2 3 3 2 2 2" xfId="50951" xr:uid="{00000000-0005-0000-0000-0000EA5E0000}"/>
    <cellStyle name="Standard 257 3 2 4 2 3 2 3 3 2 3" xfId="37715" xr:uid="{00000000-0005-0000-0000-0000EB5E0000}"/>
    <cellStyle name="Standard 257 3 2 4 2 3 2 3 3 3" xfId="17862" xr:uid="{00000000-0005-0000-0000-0000EC5E0000}"/>
    <cellStyle name="Standard 257 3 2 4 2 3 2 3 3 3 2" xfId="44334" xr:uid="{00000000-0005-0000-0000-0000ED5E0000}"/>
    <cellStyle name="Standard 257 3 2 4 2 3 2 3 3 4" xfId="33305" xr:uid="{00000000-0005-0000-0000-0000EE5E0000}"/>
    <cellStyle name="Standard 257 3 2 4 2 3 2 3 4" xfId="8301" xr:uid="{00000000-0005-0000-0000-0000EF5E0000}"/>
    <cellStyle name="Standard 257 3 2 4 2 3 2 3 4 2" xfId="21537" xr:uid="{00000000-0005-0000-0000-0000F05E0000}"/>
    <cellStyle name="Standard 257 3 2 4 2 3 2 3 4 2 2" xfId="48009" xr:uid="{00000000-0005-0000-0000-0000F15E0000}"/>
    <cellStyle name="Standard 257 3 2 4 2 3 2 3 4 3" xfId="34773" xr:uid="{00000000-0005-0000-0000-0000F25E0000}"/>
    <cellStyle name="Standard 257 3 2 4 2 3 2 3 5" xfId="14920" xr:uid="{00000000-0005-0000-0000-0000F35E0000}"/>
    <cellStyle name="Standard 257 3 2 4 2 3 2 3 5 2" xfId="41392" xr:uid="{00000000-0005-0000-0000-0000F45E0000}"/>
    <cellStyle name="Standard 257 3 2 4 2 3 2 3 6" xfId="28893" xr:uid="{00000000-0005-0000-0000-0000F55E0000}"/>
    <cellStyle name="Standard 257 3 2 4 2 3 2 4" xfId="3157" xr:uid="{00000000-0005-0000-0000-0000F65E0000}"/>
    <cellStyle name="Standard 257 3 2 4 2 3 2 4 2" xfId="11979" xr:uid="{00000000-0005-0000-0000-0000F75E0000}"/>
    <cellStyle name="Standard 257 3 2 4 2 3 2 4 2 2" xfId="25215" xr:uid="{00000000-0005-0000-0000-0000F85E0000}"/>
    <cellStyle name="Standard 257 3 2 4 2 3 2 4 2 2 2" xfId="51687" xr:uid="{00000000-0005-0000-0000-0000F95E0000}"/>
    <cellStyle name="Standard 257 3 2 4 2 3 2 4 2 3" xfId="38451" xr:uid="{00000000-0005-0000-0000-0000FA5E0000}"/>
    <cellStyle name="Standard 257 3 2 4 2 3 2 4 3" xfId="18598" xr:uid="{00000000-0005-0000-0000-0000FB5E0000}"/>
    <cellStyle name="Standard 257 3 2 4 2 3 2 4 3 2" xfId="45070" xr:uid="{00000000-0005-0000-0000-0000FC5E0000}"/>
    <cellStyle name="Standard 257 3 2 4 2 3 2 4 4" xfId="29629" xr:uid="{00000000-0005-0000-0000-0000FD5E0000}"/>
    <cellStyle name="Standard 257 3 2 4 2 3 2 5" xfId="5362" xr:uid="{00000000-0005-0000-0000-0000FE5E0000}"/>
    <cellStyle name="Standard 257 3 2 4 2 3 2 5 2" xfId="9772" xr:uid="{00000000-0005-0000-0000-0000FF5E0000}"/>
    <cellStyle name="Standard 257 3 2 4 2 3 2 5 2 2" xfId="23008" xr:uid="{00000000-0005-0000-0000-0000005F0000}"/>
    <cellStyle name="Standard 257 3 2 4 2 3 2 5 2 2 2" xfId="49480" xr:uid="{00000000-0005-0000-0000-0000015F0000}"/>
    <cellStyle name="Standard 257 3 2 4 2 3 2 5 2 3" xfId="36244" xr:uid="{00000000-0005-0000-0000-0000025F0000}"/>
    <cellStyle name="Standard 257 3 2 4 2 3 2 5 3" xfId="16391" xr:uid="{00000000-0005-0000-0000-0000035F0000}"/>
    <cellStyle name="Standard 257 3 2 4 2 3 2 5 3 2" xfId="42863" xr:uid="{00000000-0005-0000-0000-0000045F0000}"/>
    <cellStyle name="Standard 257 3 2 4 2 3 2 5 4" xfId="31834" xr:uid="{00000000-0005-0000-0000-0000055F0000}"/>
    <cellStyle name="Standard 257 3 2 4 2 3 2 6" xfId="7567" xr:uid="{00000000-0005-0000-0000-0000065F0000}"/>
    <cellStyle name="Standard 257 3 2 4 2 3 2 6 2" xfId="20803" xr:uid="{00000000-0005-0000-0000-0000075F0000}"/>
    <cellStyle name="Standard 257 3 2 4 2 3 2 6 2 2" xfId="47275" xr:uid="{00000000-0005-0000-0000-0000085F0000}"/>
    <cellStyle name="Standard 257 3 2 4 2 3 2 6 3" xfId="34039" xr:uid="{00000000-0005-0000-0000-0000095F0000}"/>
    <cellStyle name="Standard 257 3 2 4 2 3 2 7" xfId="14186" xr:uid="{00000000-0005-0000-0000-00000A5F0000}"/>
    <cellStyle name="Standard 257 3 2 4 2 3 2 7 2" xfId="40658" xr:uid="{00000000-0005-0000-0000-00000B5F0000}"/>
    <cellStyle name="Standard 257 3 2 4 2 3 2 8" xfId="27422" xr:uid="{00000000-0005-0000-0000-00000C5F0000}"/>
    <cellStyle name="Standard 257 3 2 4 2 3 3" xfId="1318" xr:uid="{00000000-0005-0000-0000-00000D5F0000}"/>
    <cellStyle name="Standard 257 3 2 4 2 3 3 2" xfId="4261" xr:uid="{00000000-0005-0000-0000-00000E5F0000}"/>
    <cellStyle name="Standard 257 3 2 4 2 3 3 2 2" xfId="13083" xr:uid="{00000000-0005-0000-0000-00000F5F0000}"/>
    <cellStyle name="Standard 257 3 2 4 2 3 3 2 2 2" xfId="26319" xr:uid="{00000000-0005-0000-0000-0000105F0000}"/>
    <cellStyle name="Standard 257 3 2 4 2 3 3 2 2 2 2" xfId="52791" xr:uid="{00000000-0005-0000-0000-0000115F0000}"/>
    <cellStyle name="Standard 257 3 2 4 2 3 3 2 2 3" xfId="39555" xr:uid="{00000000-0005-0000-0000-0000125F0000}"/>
    <cellStyle name="Standard 257 3 2 4 2 3 3 2 3" xfId="19702" xr:uid="{00000000-0005-0000-0000-0000135F0000}"/>
    <cellStyle name="Standard 257 3 2 4 2 3 3 2 3 2" xfId="46174" xr:uid="{00000000-0005-0000-0000-0000145F0000}"/>
    <cellStyle name="Standard 257 3 2 4 2 3 3 2 4" xfId="30733" xr:uid="{00000000-0005-0000-0000-0000155F0000}"/>
    <cellStyle name="Standard 257 3 2 4 2 3 3 3" xfId="5732" xr:uid="{00000000-0005-0000-0000-0000165F0000}"/>
    <cellStyle name="Standard 257 3 2 4 2 3 3 3 2" xfId="10142" xr:uid="{00000000-0005-0000-0000-0000175F0000}"/>
    <cellStyle name="Standard 257 3 2 4 2 3 3 3 2 2" xfId="23378" xr:uid="{00000000-0005-0000-0000-0000185F0000}"/>
    <cellStyle name="Standard 257 3 2 4 2 3 3 3 2 2 2" xfId="49850" xr:uid="{00000000-0005-0000-0000-0000195F0000}"/>
    <cellStyle name="Standard 257 3 2 4 2 3 3 3 2 3" xfId="36614" xr:uid="{00000000-0005-0000-0000-00001A5F0000}"/>
    <cellStyle name="Standard 257 3 2 4 2 3 3 3 3" xfId="16761" xr:uid="{00000000-0005-0000-0000-00001B5F0000}"/>
    <cellStyle name="Standard 257 3 2 4 2 3 3 3 3 2" xfId="43233" xr:uid="{00000000-0005-0000-0000-00001C5F0000}"/>
    <cellStyle name="Standard 257 3 2 4 2 3 3 3 4" xfId="32204" xr:uid="{00000000-0005-0000-0000-00001D5F0000}"/>
    <cellStyle name="Standard 257 3 2 4 2 3 3 4" xfId="8671" xr:uid="{00000000-0005-0000-0000-00001E5F0000}"/>
    <cellStyle name="Standard 257 3 2 4 2 3 3 4 2" xfId="21907" xr:uid="{00000000-0005-0000-0000-00001F5F0000}"/>
    <cellStyle name="Standard 257 3 2 4 2 3 3 4 2 2" xfId="48379" xr:uid="{00000000-0005-0000-0000-0000205F0000}"/>
    <cellStyle name="Standard 257 3 2 4 2 3 3 4 3" xfId="35143" xr:uid="{00000000-0005-0000-0000-0000215F0000}"/>
    <cellStyle name="Standard 257 3 2 4 2 3 3 5" xfId="15290" xr:uid="{00000000-0005-0000-0000-0000225F0000}"/>
    <cellStyle name="Standard 257 3 2 4 2 3 3 5 2" xfId="41762" xr:uid="{00000000-0005-0000-0000-0000235F0000}"/>
    <cellStyle name="Standard 257 3 2 4 2 3 3 6" xfId="27792" xr:uid="{00000000-0005-0000-0000-0000245F0000}"/>
    <cellStyle name="Standard 257 3 2 4 2 3 4" xfId="2054" xr:uid="{00000000-0005-0000-0000-0000255F0000}"/>
    <cellStyle name="Standard 257 3 2 4 2 3 4 2" xfId="3525" xr:uid="{00000000-0005-0000-0000-0000265F0000}"/>
    <cellStyle name="Standard 257 3 2 4 2 3 4 2 2" xfId="12347" xr:uid="{00000000-0005-0000-0000-0000275F0000}"/>
    <cellStyle name="Standard 257 3 2 4 2 3 4 2 2 2" xfId="25583" xr:uid="{00000000-0005-0000-0000-0000285F0000}"/>
    <cellStyle name="Standard 257 3 2 4 2 3 4 2 2 2 2" xfId="52055" xr:uid="{00000000-0005-0000-0000-0000295F0000}"/>
    <cellStyle name="Standard 257 3 2 4 2 3 4 2 2 3" xfId="38819" xr:uid="{00000000-0005-0000-0000-00002A5F0000}"/>
    <cellStyle name="Standard 257 3 2 4 2 3 4 2 3" xfId="18966" xr:uid="{00000000-0005-0000-0000-00002B5F0000}"/>
    <cellStyle name="Standard 257 3 2 4 2 3 4 2 3 2" xfId="45438" xr:uid="{00000000-0005-0000-0000-00002C5F0000}"/>
    <cellStyle name="Standard 257 3 2 4 2 3 4 2 4" xfId="29997" xr:uid="{00000000-0005-0000-0000-00002D5F0000}"/>
    <cellStyle name="Standard 257 3 2 4 2 3 4 3" xfId="6467" xr:uid="{00000000-0005-0000-0000-00002E5F0000}"/>
    <cellStyle name="Standard 257 3 2 4 2 3 4 3 2" xfId="10877" xr:uid="{00000000-0005-0000-0000-00002F5F0000}"/>
    <cellStyle name="Standard 257 3 2 4 2 3 4 3 2 2" xfId="24113" xr:uid="{00000000-0005-0000-0000-0000305F0000}"/>
    <cellStyle name="Standard 257 3 2 4 2 3 4 3 2 2 2" xfId="50585" xr:uid="{00000000-0005-0000-0000-0000315F0000}"/>
    <cellStyle name="Standard 257 3 2 4 2 3 4 3 2 3" xfId="37349" xr:uid="{00000000-0005-0000-0000-0000325F0000}"/>
    <cellStyle name="Standard 257 3 2 4 2 3 4 3 3" xfId="17496" xr:uid="{00000000-0005-0000-0000-0000335F0000}"/>
    <cellStyle name="Standard 257 3 2 4 2 3 4 3 3 2" xfId="43968" xr:uid="{00000000-0005-0000-0000-0000345F0000}"/>
    <cellStyle name="Standard 257 3 2 4 2 3 4 3 4" xfId="32939" xr:uid="{00000000-0005-0000-0000-0000355F0000}"/>
    <cellStyle name="Standard 257 3 2 4 2 3 4 4" xfId="7935" xr:uid="{00000000-0005-0000-0000-0000365F0000}"/>
    <cellStyle name="Standard 257 3 2 4 2 3 4 4 2" xfId="21171" xr:uid="{00000000-0005-0000-0000-0000375F0000}"/>
    <cellStyle name="Standard 257 3 2 4 2 3 4 4 2 2" xfId="47643" xr:uid="{00000000-0005-0000-0000-0000385F0000}"/>
    <cellStyle name="Standard 257 3 2 4 2 3 4 4 3" xfId="34407" xr:uid="{00000000-0005-0000-0000-0000395F0000}"/>
    <cellStyle name="Standard 257 3 2 4 2 3 4 5" xfId="14554" xr:uid="{00000000-0005-0000-0000-00003A5F0000}"/>
    <cellStyle name="Standard 257 3 2 4 2 3 4 5 2" xfId="41026" xr:uid="{00000000-0005-0000-0000-00003B5F0000}"/>
    <cellStyle name="Standard 257 3 2 4 2 3 4 6" xfId="28527" xr:uid="{00000000-0005-0000-0000-00003C5F0000}"/>
    <cellStyle name="Standard 257 3 2 4 2 3 5" xfId="2791" xr:uid="{00000000-0005-0000-0000-00003D5F0000}"/>
    <cellStyle name="Standard 257 3 2 4 2 3 5 2" xfId="11613" xr:uid="{00000000-0005-0000-0000-00003E5F0000}"/>
    <cellStyle name="Standard 257 3 2 4 2 3 5 2 2" xfId="24849" xr:uid="{00000000-0005-0000-0000-00003F5F0000}"/>
    <cellStyle name="Standard 257 3 2 4 2 3 5 2 2 2" xfId="51321" xr:uid="{00000000-0005-0000-0000-0000405F0000}"/>
    <cellStyle name="Standard 257 3 2 4 2 3 5 2 3" xfId="38085" xr:uid="{00000000-0005-0000-0000-0000415F0000}"/>
    <cellStyle name="Standard 257 3 2 4 2 3 5 3" xfId="18232" xr:uid="{00000000-0005-0000-0000-0000425F0000}"/>
    <cellStyle name="Standard 257 3 2 4 2 3 5 3 2" xfId="44704" xr:uid="{00000000-0005-0000-0000-0000435F0000}"/>
    <cellStyle name="Standard 257 3 2 4 2 3 5 4" xfId="29263" xr:uid="{00000000-0005-0000-0000-0000445F0000}"/>
    <cellStyle name="Standard 257 3 2 4 2 3 6" xfId="4996" xr:uid="{00000000-0005-0000-0000-0000455F0000}"/>
    <cellStyle name="Standard 257 3 2 4 2 3 6 2" xfId="9406" xr:uid="{00000000-0005-0000-0000-0000465F0000}"/>
    <cellStyle name="Standard 257 3 2 4 2 3 6 2 2" xfId="22642" xr:uid="{00000000-0005-0000-0000-0000475F0000}"/>
    <cellStyle name="Standard 257 3 2 4 2 3 6 2 2 2" xfId="49114" xr:uid="{00000000-0005-0000-0000-0000485F0000}"/>
    <cellStyle name="Standard 257 3 2 4 2 3 6 2 3" xfId="35878" xr:uid="{00000000-0005-0000-0000-0000495F0000}"/>
    <cellStyle name="Standard 257 3 2 4 2 3 6 3" xfId="16025" xr:uid="{00000000-0005-0000-0000-00004A5F0000}"/>
    <cellStyle name="Standard 257 3 2 4 2 3 6 3 2" xfId="42497" xr:uid="{00000000-0005-0000-0000-00004B5F0000}"/>
    <cellStyle name="Standard 257 3 2 4 2 3 6 4" xfId="31468" xr:uid="{00000000-0005-0000-0000-00004C5F0000}"/>
    <cellStyle name="Standard 257 3 2 4 2 3 7" xfId="7201" xr:uid="{00000000-0005-0000-0000-00004D5F0000}"/>
    <cellStyle name="Standard 257 3 2 4 2 3 7 2" xfId="20437" xr:uid="{00000000-0005-0000-0000-00004E5F0000}"/>
    <cellStyle name="Standard 257 3 2 4 2 3 7 2 2" xfId="46909" xr:uid="{00000000-0005-0000-0000-00004F5F0000}"/>
    <cellStyle name="Standard 257 3 2 4 2 3 7 3" xfId="33673" xr:uid="{00000000-0005-0000-0000-0000505F0000}"/>
    <cellStyle name="Standard 257 3 2 4 2 3 8" xfId="13820" xr:uid="{00000000-0005-0000-0000-0000515F0000}"/>
    <cellStyle name="Standard 257 3 2 4 2 3 8 2" xfId="40292" xr:uid="{00000000-0005-0000-0000-0000525F0000}"/>
    <cellStyle name="Standard 257 3 2 4 2 3 9" xfId="27056" xr:uid="{00000000-0005-0000-0000-0000535F0000}"/>
    <cellStyle name="Standard 257 3 2 4 2 4" xfId="763" xr:uid="{00000000-0005-0000-0000-0000545F0000}"/>
    <cellStyle name="Standard 257 3 2 4 2 4 2" xfId="1513" xr:uid="{00000000-0005-0000-0000-0000555F0000}"/>
    <cellStyle name="Standard 257 3 2 4 2 4 2 2" xfId="4456" xr:uid="{00000000-0005-0000-0000-0000565F0000}"/>
    <cellStyle name="Standard 257 3 2 4 2 4 2 2 2" xfId="13278" xr:uid="{00000000-0005-0000-0000-0000575F0000}"/>
    <cellStyle name="Standard 257 3 2 4 2 4 2 2 2 2" xfId="26514" xr:uid="{00000000-0005-0000-0000-0000585F0000}"/>
    <cellStyle name="Standard 257 3 2 4 2 4 2 2 2 2 2" xfId="52986" xr:uid="{00000000-0005-0000-0000-0000595F0000}"/>
    <cellStyle name="Standard 257 3 2 4 2 4 2 2 2 3" xfId="39750" xr:uid="{00000000-0005-0000-0000-00005A5F0000}"/>
    <cellStyle name="Standard 257 3 2 4 2 4 2 2 3" xfId="19897" xr:uid="{00000000-0005-0000-0000-00005B5F0000}"/>
    <cellStyle name="Standard 257 3 2 4 2 4 2 2 3 2" xfId="46369" xr:uid="{00000000-0005-0000-0000-00005C5F0000}"/>
    <cellStyle name="Standard 257 3 2 4 2 4 2 2 4" xfId="30928" xr:uid="{00000000-0005-0000-0000-00005D5F0000}"/>
    <cellStyle name="Standard 257 3 2 4 2 4 2 3" xfId="5927" xr:uid="{00000000-0005-0000-0000-00005E5F0000}"/>
    <cellStyle name="Standard 257 3 2 4 2 4 2 3 2" xfId="10337" xr:uid="{00000000-0005-0000-0000-00005F5F0000}"/>
    <cellStyle name="Standard 257 3 2 4 2 4 2 3 2 2" xfId="23573" xr:uid="{00000000-0005-0000-0000-0000605F0000}"/>
    <cellStyle name="Standard 257 3 2 4 2 4 2 3 2 2 2" xfId="50045" xr:uid="{00000000-0005-0000-0000-0000615F0000}"/>
    <cellStyle name="Standard 257 3 2 4 2 4 2 3 2 3" xfId="36809" xr:uid="{00000000-0005-0000-0000-0000625F0000}"/>
    <cellStyle name="Standard 257 3 2 4 2 4 2 3 3" xfId="16956" xr:uid="{00000000-0005-0000-0000-0000635F0000}"/>
    <cellStyle name="Standard 257 3 2 4 2 4 2 3 3 2" xfId="43428" xr:uid="{00000000-0005-0000-0000-0000645F0000}"/>
    <cellStyle name="Standard 257 3 2 4 2 4 2 3 4" xfId="32399" xr:uid="{00000000-0005-0000-0000-0000655F0000}"/>
    <cellStyle name="Standard 257 3 2 4 2 4 2 4" xfId="8866" xr:uid="{00000000-0005-0000-0000-0000665F0000}"/>
    <cellStyle name="Standard 257 3 2 4 2 4 2 4 2" xfId="22102" xr:uid="{00000000-0005-0000-0000-0000675F0000}"/>
    <cellStyle name="Standard 257 3 2 4 2 4 2 4 2 2" xfId="48574" xr:uid="{00000000-0005-0000-0000-0000685F0000}"/>
    <cellStyle name="Standard 257 3 2 4 2 4 2 4 3" xfId="35338" xr:uid="{00000000-0005-0000-0000-0000695F0000}"/>
    <cellStyle name="Standard 257 3 2 4 2 4 2 5" xfId="15485" xr:uid="{00000000-0005-0000-0000-00006A5F0000}"/>
    <cellStyle name="Standard 257 3 2 4 2 4 2 5 2" xfId="41957" xr:uid="{00000000-0005-0000-0000-00006B5F0000}"/>
    <cellStyle name="Standard 257 3 2 4 2 4 2 6" xfId="27987" xr:uid="{00000000-0005-0000-0000-00006C5F0000}"/>
    <cellStyle name="Standard 257 3 2 4 2 4 3" xfId="2249" xr:uid="{00000000-0005-0000-0000-00006D5F0000}"/>
    <cellStyle name="Standard 257 3 2 4 2 4 3 2" xfId="3720" xr:uid="{00000000-0005-0000-0000-00006E5F0000}"/>
    <cellStyle name="Standard 257 3 2 4 2 4 3 2 2" xfId="12542" xr:uid="{00000000-0005-0000-0000-00006F5F0000}"/>
    <cellStyle name="Standard 257 3 2 4 2 4 3 2 2 2" xfId="25778" xr:uid="{00000000-0005-0000-0000-0000705F0000}"/>
    <cellStyle name="Standard 257 3 2 4 2 4 3 2 2 2 2" xfId="52250" xr:uid="{00000000-0005-0000-0000-0000715F0000}"/>
    <cellStyle name="Standard 257 3 2 4 2 4 3 2 2 3" xfId="39014" xr:uid="{00000000-0005-0000-0000-0000725F0000}"/>
    <cellStyle name="Standard 257 3 2 4 2 4 3 2 3" xfId="19161" xr:uid="{00000000-0005-0000-0000-0000735F0000}"/>
    <cellStyle name="Standard 257 3 2 4 2 4 3 2 3 2" xfId="45633" xr:uid="{00000000-0005-0000-0000-0000745F0000}"/>
    <cellStyle name="Standard 257 3 2 4 2 4 3 2 4" xfId="30192" xr:uid="{00000000-0005-0000-0000-0000755F0000}"/>
    <cellStyle name="Standard 257 3 2 4 2 4 3 3" xfId="6662" xr:uid="{00000000-0005-0000-0000-0000765F0000}"/>
    <cellStyle name="Standard 257 3 2 4 2 4 3 3 2" xfId="11072" xr:uid="{00000000-0005-0000-0000-0000775F0000}"/>
    <cellStyle name="Standard 257 3 2 4 2 4 3 3 2 2" xfId="24308" xr:uid="{00000000-0005-0000-0000-0000785F0000}"/>
    <cellStyle name="Standard 257 3 2 4 2 4 3 3 2 2 2" xfId="50780" xr:uid="{00000000-0005-0000-0000-0000795F0000}"/>
    <cellStyle name="Standard 257 3 2 4 2 4 3 3 2 3" xfId="37544" xr:uid="{00000000-0005-0000-0000-00007A5F0000}"/>
    <cellStyle name="Standard 257 3 2 4 2 4 3 3 3" xfId="17691" xr:uid="{00000000-0005-0000-0000-00007B5F0000}"/>
    <cellStyle name="Standard 257 3 2 4 2 4 3 3 3 2" xfId="44163" xr:uid="{00000000-0005-0000-0000-00007C5F0000}"/>
    <cellStyle name="Standard 257 3 2 4 2 4 3 3 4" xfId="33134" xr:uid="{00000000-0005-0000-0000-00007D5F0000}"/>
    <cellStyle name="Standard 257 3 2 4 2 4 3 4" xfId="8130" xr:uid="{00000000-0005-0000-0000-00007E5F0000}"/>
    <cellStyle name="Standard 257 3 2 4 2 4 3 4 2" xfId="21366" xr:uid="{00000000-0005-0000-0000-00007F5F0000}"/>
    <cellStyle name="Standard 257 3 2 4 2 4 3 4 2 2" xfId="47838" xr:uid="{00000000-0005-0000-0000-0000805F0000}"/>
    <cellStyle name="Standard 257 3 2 4 2 4 3 4 3" xfId="34602" xr:uid="{00000000-0005-0000-0000-0000815F0000}"/>
    <cellStyle name="Standard 257 3 2 4 2 4 3 5" xfId="14749" xr:uid="{00000000-0005-0000-0000-0000825F0000}"/>
    <cellStyle name="Standard 257 3 2 4 2 4 3 5 2" xfId="41221" xr:uid="{00000000-0005-0000-0000-0000835F0000}"/>
    <cellStyle name="Standard 257 3 2 4 2 4 3 6" xfId="28722" xr:uid="{00000000-0005-0000-0000-0000845F0000}"/>
    <cellStyle name="Standard 257 3 2 4 2 4 4" xfId="2986" xr:uid="{00000000-0005-0000-0000-0000855F0000}"/>
    <cellStyle name="Standard 257 3 2 4 2 4 4 2" xfId="11808" xr:uid="{00000000-0005-0000-0000-0000865F0000}"/>
    <cellStyle name="Standard 257 3 2 4 2 4 4 2 2" xfId="25044" xr:uid="{00000000-0005-0000-0000-0000875F0000}"/>
    <cellStyle name="Standard 257 3 2 4 2 4 4 2 2 2" xfId="51516" xr:uid="{00000000-0005-0000-0000-0000885F0000}"/>
    <cellStyle name="Standard 257 3 2 4 2 4 4 2 3" xfId="38280" xr:uid="{00000000-0005-0000-0000-0000895F0000}"/>
    <cellStyle name="Standard 257 3 2 4 2 4 4 3" xfId="18427" xr:uid="{00000000-0005-0000-0000-00008A5F0000}"/>
    <cellStyle name="Standard 257 3 2 4 2 4 4 3 2" xfId="44899" xr:uid="{00000000-0005-0000-0000-00008B5F0000}"/>
    <cellStyle name="Standard 257 3 2 4 2 4 4 4" xfId="29458" xr:uid="{00000000-0005-0000-0000-00008C5F0000}"/>
    <cellStyle name="Standard 257 3 2 4 2 4 5" xfId="5191" xr:uid="{00000000-0005-0000-0000-00008D5F0000}"/>
    <cellStyle name="Standard 257 3 2 4 2 4 5 2" xfId="9601" xr:uid="{00000000-0005-0000-0000-00008E5F0000}"/>
    <cellStyle name="Standard 257 3 2 4 2 4 5 2 2" xfId="22837" xr:uid="{00000000-0005-0000-0000-00008F5F0000}"/>
    <cellStyle name="Standard 257 3 2 4 2 4 5 2 2 2" xfId="49309" xr:uid="{00000000-0005-0000-0000-0000905F0000}"/>
    <cellStyle name="Standard 257 3 2 4 2 4 5 2 3" xfId="36073" xr:uid="{00000000-0005-0000-0000-0000915F0000}"/>
    <cellStyle name="Standard 257 3 2 4 2 4 5 3" xfId="16220" xr:uid="{00000000-0005-0000-0000-0000925F0000}"/>
    <cellStyle name="Standard 257 3 2 4 2 4 5 3 2" xfId="42692" xr:uid="{00000000-0005-0000-0000-0000935F0000}"/>
    <cellStyle name="Standard 257 3 2 4 2 4 5 4" xfId="31663" xr:uid="{00000000-0005-0000-0000-0000945F0000}"/>
    <cellStyle name="Standard 257 3 2 4 2 4 6" xfId="7396" xr:uid="{00000000-0005-0000-0000-0000955F0000}"/>
    <cellStyle name="Standard 257 3 2 4 2 4 6 2" xfId="20632" xr:uid="{00000000-0005-0000-0000-0000965F0000}"/>
    <cellStyle name="Standard 257 3 2 4 2 4 6 2 2" xfId="47104" xr:uid="{00000000-0005-0000-0000-0000975F0000}"/>
    <cellStyle name="Standard 257 3 2 4 2 4 6 3" xfId="33868" xr:uid="{00000000-0005-0000-0000-0000985F0000}"/>
    <cellStyle name="Standard 257 3 2 4 2 4 7" xfId="14015" xr:uid="{00000000-0005-0000-0000-0000995F0000}"/>
    <cellStyle name="Standard 257 3 2 4 2 4 7 2" xfId="40487" xr:uid="{00000000-0005-0000-0000-00009A5F0000}"/>
    <cellStyle name="Standard 257 3 2 4 2 4 8" xfId="27251" xr:uid="{00000000-0005-0000-0000-00009B5F0000}"/>
    <cellStyle name="Standard 257 3 2 4 2 5" xfId="1147" xr:uid="{00000000-0005-0000-0000-00009C5F0000}"/>
    <cellStyle name="Standard 257 3 2 4 2 5 2" xfId="4090" xr:uid="{00000000-0005-0000-0000-00009D5F0000}"/>
    <cellStyle name="Standard 257 3 2 4 2 5 2 2" xfId="12912" xr:uid="{00000000-0005-0000-0000-00009E5F0000}"/>
    <cellStyle name="Standard 257 3 2 4 2 5 2 2 2" xfId="26148" xr:uid="{00000000-0005-0000-0000-00009F5F0000}"/>
    <cellStyle name="Standard 257 3 2 4 2 5 2 2 2 2" xfId="52620" xr:uid="{00000000-0005-0000-0000-0000A05F0000}"/>
    <cellStyle name="Standard 257 3 2 4 2 5 2 2 3" xfId="39384" xr:uid="{00000000-0005-0000-0000-0000A15F0000}"/>
    <cellStyle name="Standard 257 3 2 4 2 5 2 3" xfId="19531" xr:uid="{00000000-0005-0000-0000-0000A25F0000}"/>
    <cellStyle name="Standard 257 3 2 4 2 5 2 3 2" xfId="46003" xr:uid="{00000000-0005-0000-0000-0000A35F0000}"/>
    <cellStyle name="Standard 257 3 2 4 2 5 2 4" xfId="30562" xr:uid="{00000000-0005-0000-0000-0000A45F0000}"/>
    <cellStyle name="Standard 257 3 2 4 2 5 3" xfId="5561" xr:uid="{00000000-0005-0000-0000-0000A55F0000}"/>
    <cellStyle name="Standard 257 3 2 4 2 5 3 2" xfId="9971" xr:uid="{00000000-0005-0000-0000-0000A65F0000}"/>
    <cellStyle name="Standard 257 3 2 4 2 5 3 2 2" xfId="23207" xr:uid="{00000000-0005-0000-0000-0000A75F0000}"/>
    <cellStyle name="Standard 257 3 2 4 2 5 3 2 2 2" xfId="49679" xr:uid="{00000000-0005-0000-0000-0000A85F0000}"/>
    <cellStyle name="Standard 257 3 2 4 2 5 3 2 3" xfId="36443" xr:uid="{00000000-0005-0000-0000-0000A95F0000}"/>
    <cellStyle name="Standard 257 3 2 4 2 5 3 3" xfId="16590" xr:uid="{00000000-0005-0000-0000-0000AA5F0000}"/>
    <cellStyle name="Standard 257 3 2 4 2 5 3 3 2" xfId="43062" xr:uid="{00000000-0005-0000-0000-0000AB5F0000}"/>
    <cellStyle name="Standard 257 3 2 4 2 5 3 4" xfId="32033" xr:uid="{00000000-0005-0000-0000-0000AC5F0000}"/>
    <cellStyle name="Standard 257 3 2 4 2 5 4" xfId="8500" xr:uid="{00000000-0005-0000-0000-0000AD5F0000}"/>
    <cellStyle name="Standard 257 3 2 4 2 5 4 2" xfId="21736" xr:uid="{00000000-0005-0000-0000-0000AE5F0000}"/>
    <cellStyle name="Standard 257 3 2 4 2 5 4 2 2" xfId="48208" xr:uid="{00000000-0005-0000-0000-0000AF5F0000}"/>
    <cellStyle name="Standard 257 3 2 4 2 5 4 3" xfId="34972" xr:uid="{00000000-0005-0000-0000-0000B05F0000}"/>
    <cellStyle name="Standard 257 3 2 4 2 5 5" xfId="15119" xr:uid="{00000000-0005-0000-0000-0000B15F0000}"/>
    <cellStyle name="Standard 257 3 2 4 2 5 5 2" xfId="41591" xr:uid="{00000000-0005-0000-0000-0000B25F0000}"/>
    <cellStyle name="Standard 257 3 2 4 2 5 6" xfId="27621" xr:uid="{00000000-0005-0000-0000-0000B35F0000}"/>
    <cellStyle name="Standard 257 3 2 4 2 6" xfId="1883" xr:uid="{00000000-0005-0000-0000-0000B45F0000}"/>
    <cellStyle name="Standard 257 3 2 4 2 6 2" xfId="3354" xr:uid="{00000000-0005-0000-0000-0000B55F0000}"/>
    <cellStyle name="Standard 257 3 2 4 2 6 2 2" xfId="12176" xr:uid="{00000000-0005-0000-0000-0000B65F0000}"/>
    <cellStyle name="Standard 257 3 2 4 2 6 2 2 2" xfId="25412" xr:uid="{00000000-0005-0000-0000-0000B75F0000}"/>
    <cellStyle name="Standard 257 3 2 4 2 6 2 2 2 2" xfId="51884" xr:uid="{00000000-0005-0000-0000-0000B85F0000}"/>
    <cellStyle name="Standard 257 3 2 4 2 6 2 2 3" xfId="38648" xr:uid="{00000000-0005-0000-0000-0000B95F0000}"/>
    <cellStyle name="Standard 257 3 2 4 2 6 2 3" xfId="18795" xr:uid="{00000000-0005-0000-0000-0000BA5F0000}"/>
    <cellStyle name="Standard 257 3 2 4 2 6 2 3 2" xfId="45267" xr:uid="{00000000-0005-0000-0000-0000BB5F0000}"/>
    <cellStyle name="Standard 257 3 2 4 2 6 2 4" xfId="29826" xr:uid="{00000000-0005-0000-0000-0000BC5F0000}"/>
    <cellStyle name="Standard 257 3 2 4 2 6 3" xfId="6296" xr:uid="{00000000-0005-0000-0000-0000BD5F0000}"/>
    <cellStyle name="Standard 257 3 2 4 2 6 3 2" xfId="10706" xr:uid="{00000000-0005-0000-0000-0000BE5F0000}"/>
    <cellStyle name="Standard 257 3 2 4 2 6 3 2 2" xfId="23942" xr:uid="{00000000-0005-0000-0000-0000BF5F0000}"/>
    <cellStyle name="Standard 257 3 2 4 2 6 3 2 2 2" xfId="50414" xr:uid="{00000000-0005-0000-0000-0000C05F0000}"/>
    <cellStyle name="Standard 257 3 2 4 2 6 3 2 3" xfId="37178" xr:uid="{00000000-0005-0000-0000-0000C15F0000}"/>
    <cellStyle name="Standard 257 3 2 4 2 6 3 3" xfId="17325" xr:uid="{00000000-0005-0000-0000-0000C25F0000}"/>
    <cellStyle name="Standard 257 3 2 4 2 6 3 3 2" xfId="43797" xr:uid="{00000000-0005-0000-0000-0000C35F0000}"/>
    <cellStyle name="Standard 257 3 2 4 2 6 3 4" xfId="32768" xr:uid="{00000000-0005-0000-0000-0000C45F0000}"/>
    <cellStyle name="Standard 257 3 2 4 2 6 4" xfId="7764" xr:uid="{00000000-0005-0000-0000-0000C55F0000}"/>
    <cellStyle name="Standard 257 3 2 4 2 6 4 2" xfId="21000" xr:uid="{00000000-0005-0000-0000-0000C65F0000}"/>
    <cellStyle name="Standard 257 3 2 4 2 6 4 2 2" xfId="47472" xr:uid="{00000000-0005-0000-0000-0000C75F0000}"/>
    <cellStyle name="Standard 257 3 2 4 2 6 4 3" xfId="34236" xr:uid="{00000000-0005-0000-0000-0000C85F0000}"/>
    <cellStyle name="Standard 257 3 2 4 2 6 5" xfId="14383" xr:uid="{00000000-0005-0000-0000-0000C95F0000}"/>
    <cellStyle name="Standard 257 3 2 4 2 6 5 2" xfId="40855" xr:uid="{00000000-0005-0000-0000-0000CA5F0000}"/>
    <cellStyle name="Standard 257 3 2 4 2 6 6" xfId="28356" xr:uid="{00000000-0005-0000-0000-0000CB5F0000}"/>
    <cellStyle name="Standard 257 3 2 4 2 7" xfId="2620" xr:uid="{00000000-0005-0000-0000-0000CC5F0000}"/>
    <cellStyle name="Standard 257 3 2 4 2 7 2" xfId="11442" xr:uid="{00000000-0005-0000-0000-0000CD5F0000}"/>
    <cellStyle name="Standard 257 3 2 4 2 7 2 2" xfId="24678" xr:uid="{00000000-0005-0000-0000-0000CE5F0000}"/>
    <cellStyle name="Standard 257 3 2 4 2 7 2 2 2" xfId="51150" xr:uid="{00000000-0005-0000-0000-0000CF5F0000}"/>
    <cellStyle name="Standard 257 3 2 4 2 7 2 3" xfId="37914" xr:uid="{00000000-0005-0000-0000-0000D05F0000}"/>
    <cellStyle name="Standard 257 3 2 4 2 7 3" xfId="18061" xr:uid="{00000000-0005-0000-0000-0000D15F0000}"/>
    <cellStyle name="Standard 257 3 2 4 2 7 3 2" xfId="44533" xr:uid="{00000000-0005-0000-0000-0000D25F0000}"/>
    <cellStyle name="Standard 257 3 2 4 2 7 4" xfId="29092" xr:uid="{00000000-0005-0000-0000-0000D35F0000}"/>
    <cellStyle name="Standard 257 3 2 4 2 8" xfId="4825" xr:uid="{00000000-0005-0000-0000-0000D45F0000}"/>
    <cellStyle name="Standard 257 3 2 4 2 8 2" xfId="9235" xr:uid="{00000000-0005-0000-0000-0000D55F0000}"/>
    <cellStyle name="Standard 257 3 2 4 2 8 2 2" xfId="22471" xr:uid="{00000000-0005-0000-0000-0000D65F0000}"/>
    <cellStyle name="Standard 257 3 2 4 2 8 2 2 2" xfId="48943" xr:uid="{00000000-0005-0000-0000-0000D75F0000}"/>
    <cellStyle name="Standard 257 3 2 4 2 8 2 3" xfId="35707" xr:uid="{00000000-0005-0000-0000-0000D85F0000}"/>
    <cellStyle name="Standard 257 3 2 4 2 8 3" xfId="15854" xr:uid="{00000000-0005-0000-0000-0000D95F0000}"/>
    <cellStyle name="Standard 257 3 2 4 2 8 3 2" xfId="42326" xr:uid="{00000000-0005-0000-0000-0000DA5F0000}"/>
    <cellStyle name="Standard 257 3 2 4 2 8 4" xfId="31297" xr:uid="{00000000-0005-0000-0000-0000DB5F0000}"/>
    <cellStyle name="Standard 257 3 2 4 2 9" xfId="7030" xr:uid="{00000000-0005-0000-0000-0000DC5F0000}"/>
    <cellStyle name="Standard 257 3 2 4 2 9 2" xfId="20266" xr:uid="{00000000-0005-0000-0000-0000DD5F0000}"/>
    <cellStyle name="Standard 257 3 2 4 2 9 2 2" xfId="46738" xr:uid="{00000000-0005-0000-0000-0000DE5F0000}"/>
    <cellStyle name="Standard 257 3 2 4 2 9 3" xfId="33502" xr:uid="{00000000-0005-0000-0000-0000DF5F0000}"/>
    <cellStyle name="Standard 257 3 2 4 3" xfId="411" xr:uid="{00000000-0005-0000-0000-0000E05F0000}"/>
    <cellStyle name="Standard 257 3 2 4 3 10" xfId="26926" xr:uid="{00000000-0005-0000-0000-0000E15F0000}"/>
    <cellStyle name="Standard 257 3 2 4 3 2" xfId="587" xr:uid="{00000000-0005-0000-0000-0000E25F0000}"/>
    <cellStyle name="Standard 257 3 2 4 3 2 2" xfId="976" xr:uid="{00000000-0005-0000-0000-0000E35F0000}"/>
    <cellStyle name="Standard 257 3 2 4 3 2 2 2" xfId="1725" xr:uid="{00000000-0005-0000-0000-0000E45F0000}"/>
    <cellStyle name="Standard 257 3 2 4 3 2 2 2 2" xfId="4668" xr:uid="{00000000-0005-0000-0000-0000E55F0000}"/>
    <cellStyle name="Standard 257 3 2 4 3 2 2 2 2 2" xfId="13490" xr:uid="{00000000-0005-0000-0000-0000E65F0000}"/>
    <cellStyle name="Standard 257 3 2 4 3 2 2 2 2 2 2" xfId="26726" xr:uid="{00000000-0005-0000-0000-0000E75F0000}"/>
    <cellStyle name="Standard 257 3 2 4 3 2 2 2 2 2 2 2" xfId="53198" xr:uid="{00000000-0005-0000-0000-0000E85F0000}"/>
    <cellStyle name="Standard 257 3 2 4 3 2 2 2 2 2 3" xfId="39962" xr:uid="{00000000-0005-0000-0000-0000E95F0000}"/>
    <cellStyle name="Standard 257 3 2 4 3 2 2 2 2 3" xfId="20109" xr:uid="{00000000-0005-0000-0000-0000EA5F0000}"/>
    <cellStyle name="Standard 257 3 2 4 3 2 2 2 2 3 2" xfId="46581" xr:uid="{00000000-0005-0000-0000-0000EB5F0000}"/>
    <cellStyle name="Standard 257 3 2 4 3 2 2 2 2 4" xfId="31140" xr:uid="{00000000-0005-0000-0000-0000EC5F0000}"/>
    <cellStyle name="Standard 257 3 2 4 3 2 2 2 3" xfId="6139" xr:uid="{00000000-0005-0000-0000-0000ED5F0000}"/>
    <cellStyle name="Standard 257 3 2 4 3 2 2 2 3 2" xfId="10549" xr:uid="{00000000-0005-0000-0000-0000EE5F0000}"/>
    <cellStyle name="Standard 257 3 2 4 3 2 2 2 3 2 2" xfId="23785" xr:uid="{00000000-0005-0000-0000-0000EF5F0000}"/>
    <cellStyle name="Standard 257 3 2 4 3 2 2 2 3 2 2 2" xfId="50257" xr:uid="{00000000-0005-0000-0000-0000F05F0000}"/>
    <cellStyle name="Standard 257 3 2 4 3 2 2 2 3 2 3" xfId="37021" xr:uid="{00000000-0005-0000-0000-0000F15F0000}"/>
    <cellStyle name="Standard 257 3 2 4 3 2 2 2 3 3" xfId="17168" xr:uid="{00000000-0005-0000-0000-0000F25F0000}"/>
    <cellStyle name="Standard 257 3 2 4 3 2 2 2 3 3 2" xfId="43640" xr:uid="{00000000-0005-0000-0000-0000F35F0000}"/>
    <cellStyle name="Standard 257 3 2 4 3 2 2 2 3 4" xfId="32611" xr:uid="{00000000-0005-0000-0000-0000F45F0000}"/>
    <cellStyle name="Standard 257 3 2 4 3 2 2 2 4" xfId="9078" xr:uid="{00000000-0005-0000-0000-0000F55F0000}"/>
    <cellStyle name="Standard 257 3 2 4 3 2 2 2 4 2" xfId="22314" xr:uid="{00000000-0005-0000-0000-0000F65F0000}"/>
    <cellStyle name="Standard 257 3 2 4 3 2 2 2 4 2 2" xfId="48786" xr:uid="{00000000-0005-0000-0000-0000F75F0000}"/>
    <cellStyle name="Standard 257 3 2 4 3 2 2 2 4 3" xfId="35550" xr:uid="{00000000-0005-0000-0000-0000F85F0000}"/>
    <cellStyle name="Standard 257 3 2 4 3 2 2 2 5" xfId="15697" xr:uid="{00000000-0005-0000-0000-0000F95F0000}"/>
    <cellStyle name="Standard 257 3 2 4 3 2 2 2 5 2" xfId="42169" xr:uid="{00000000-0005-0000-0000-0000FA5F0000}"/>
    <cellStyle name="Standard 257 3 2 4 3 2 2 2 6" xfId="28199" xr:uid="{00000000-0005-0000-0000-0000FB5F0000}"/>
    <cellStyle name="Standard 257 3 2 4 3 2 2 3" xfId="2461" xr:uid="{00000000-0005-0000-0000-0000FC5F0000}"/>
    <cellStyle name="Standard 257 3 2 4 3 2 2 3 2" xfId="3932" xr:uid="{00000000-0005-0000-0000-0000FD5F0000}"/>
    <cellStyle name="Standard 257 3 2 4 3 2 2 3 2 2" xfId="12754" xr:uid="{00000000-0005-0000-0000-0000FE5F0000}"/>
    <cellStyle name="Standard 257 3 2 4 3 2 2 3 2 2 2" xfId="25990" xr:uid="{00000000-0005-0000-0000-0000FF5F0000}"/>
    <cellStyle name="Standard 257 3 2 4 3 2 2 3 2 2 2 2" xfId="52462" xr:uid="{00000000-0005-0000-0000-000000600000}"/>
    <cellStyle name="Standard 257 3 2 4 3 2 2 3 2 2 3" xfId="39226" xr:uid="{00000000-0005-0000-0000-000001600000}"/>
    <cellStyle name="Standard 257 3 2 4 3 2 2 3 2 3" xfId="19373" xr:uid="{00000000-0005-0000-0000-000002600000}"/>
    <cellStyle name="Standard 257 3 2 4 3 2 2 3 2 3 2" xfId="45845" xr:uid="{00000000-0005-0000-0000-000003600000}"/>
    <cellStyle name="Standard 257 3 2 4 3 2 2 3 2 4" xfId="30404" xr:uid="{00000000-0005-0000-0000-000004600000}"/>
    <cellStyle name="Standard 257 3 2 4 3 2 2 3 3" xfId="6874" xr:uid="{00000000-0005-0000-0000-000005600000}"/>
    <cellStyle name="Standard 257 3 2 4 3 2 2 3 3 2" xfId="11284" xr:uid="{00000000-0005-0000-0000-000006600000}"/>
    <cellStyle name="Standard 257 3 2 4 3 2 2 3 3 2 2" xfId="24520" xr:uid="{00000000-0005-0000-0000-000007600000}"/>
    <cellStyle name="Standard 257 3 2 4 3 2 2 3 3 2 2 2" xfId="50992" xr:uid="{00000000-0005-0000-0000-000008600000}"/>
    <cellStyle name="Standard 257 3 2 4 3 2 2 3 3 2 3" xfId="37756" xr:uid="{00000000-0005-0000-0000-000009600000}"/>
    <cellStyle name="Standard 257 3 2 4 3 2 2 3 3 3" xfId="17903" xr:uid="{00000000-0005-0000-0000-00000A600000}"/>
    <cellStyle name="Standard 257 3 2 4 3 2 2 3 3 3 2" xfId="44375" xr:uid="{00000000-0005-0000-0000-00000B600000}"/>
    <cellStyle name="Standard 257 3 2 4 3 2 2 3 3 4" xfId="33346" xr:uid="{00000000-0005-0000-0000-00000C600000}"/>
    <cellStyle name="Standard 257 3 2 4 3 2 2 3 4" xfId="8342" xr:uid="{00000000-0005-0000-0000-00000D600000}"/>
    <cellStyle name="Standard 257 3 2 4 3 2 2 3 4 2" xfId="21578" xr:uid="{00000000-0005-0000-0000-00000E600000}"/>
    <cellStyle name="Standard 257 3 2 4 3 2 2 3 4 2 2" xfId="48050" xr:uid="{00000000-0005-0000-0000-00000F600000}"/>
    <cellStyle name="Standard 257 3 2 4 3 2 2 3 4 3" xfId="34814" xr:uid="{00000000-0005-0000-0000-000010600000}"/>
    <cellStyle name="Standard 257 3 2 4 3 2 2 3 5" xfId="14961" xr:uid="{00000000-0005-0000-0000-000011600000}"/>
    <cellStyle name="Standard 257 3 2 4 3 2 2 3 5 2" xfId="41433" xr:uid="{00000000-0005-0000-0000-000012600000}"/>
    <cellStyle name="Standard 257 3 2 4 3 2 2 3 6" xfId="28934" xr:uid="{00000000-0005-0000-0000-000013600000}"/>
    <cellStyle name="Standard 257 3 2 4 3 2 2 4" xfId="3198" xr:uid="{00000000-0005-0000-0000-000014600000}"/>
    <cellStyle name="Standard 257 3 2 4 3 2 2 4 2" xfId="12020" xr:uid="{00000000-0005-0000-0000-000015600000}"/>
    <cellStyle name="Standard 257 3 2 4 3 2 2 4 2 2" xfId="25256" xr:uid="{00000000-0005-0000-0000-000016600000}"/>
    <cellStyle name="Standard 257 3 2 4 3 2 2 4 2 2 2" xfId="51728" xr:uid="{00000000-0005-0000-0000-000017600000}"/>
    <cellStyle name="Standard 257 3 2 4 3 2 2 4 2 3" xfId="38492" xr:uid="{00000000-0005-0000-0000-000018600000}"/>
    <cellStyle name="Standard 257 3 2 4 3 2 2 4 3" xfId="18639" xr:uid="{00000000-0005-0000-0000-000019600000}"/>
    <cellStyle name="Standard 257 3 2 4 3 2 2 4 3 2" xfId="45111" xr:uid="{00000000-0005-0000-0000-00001A600000}"/>
    <cellStyle name="Standard 257 3 2 4 3 2 2 4 4" xfId="29670" xr:uid="{00000000-0005-0000-0000-00001B600000}"/>
    <cellStyle name="Standard 257 3 2 4 3 2 2 5" xfId="5403" xr:uid="{00000000-0005-0000-0000-00001C600000}"/>
    <cellStyle name="Standard 257 3 2 4 3 2 2 5 2" xfId="9813" xr:uid="{00000000-0005-0000-0000-00001D600000}"/>
    <cellStyle name="Standard 257 3 2 4 3 2 2 5 2 2" xfId="23049" xr:uid="{00000000-0005-0000-0000-00001E600000}"/>
    <cellStyle name="Standard 257 3 2 4 3 2 2 5 2 2 2" xfId="49521" xr:uid="{00000000-0005-0000-0000-00001F600000}"/>
    <cellStyle name="Standard 257 3 2 4 3 2 2 5 2 3" xfId="36285" xr:uid="{00000000-0005-0000-0000-000020600000}"/>
    <cellStyle name="Standard 257 3 2 4 3 2 2 5 3" xfId="16432" xr:uid="{00000000-0005-0000-0000-000021600000}"/>
    <cellStyle name="Standard 257 3 2 4 3 2 2 5 3 2" xfId="42904" xr:uid="{00000000-0005-0000-0000-000022600000}"/>
    <cellStyle name="Standard 257 3 2 4 3 2 2 5 4" xfId="31875" xr:uid="{00000000-0005-0000-0000-000023600000}"/>
    <cellStyle name="Standard 257 3 2 4 3 2 2 6" xfId="7608" xr:uid="{00000000-0005-0000-0000-000024600000}"/>
    <cellStyle name="Standard 257 3 2 4 3 2 2 6 2" xfId="20844" xr:uid="{00000000-0005-0000-0000-000025600000}"/>
    <cellStyle name="Standard 257 3 2 4 3 2 2 6 2 2" xfId="47316" xr:uid="{00000000-0005-0000-0000-000026600000}"/>
    <cellStyle name="Standard 257 3 2 4 3 2 2 6 3" xfId="34080" xr:uid="{00000000-0005-0000-0000-000027600000}"/>
    <cellStyle name="Standard 257 3 2 4 3 2 2 7" xfId="14227" xr:uid="{00000000-0005-0000-0000-000028600000}"/>
    <cellStyle name="Standard 257 3 2 4 3 2 2 7 2" xfId="40699" xr:uid="{00000000-0005-0000-0000-000029600000}"/>
    <cellStyle name="Standard 257 3 2 4 3 2 2 8" xfId="27463" xr:uid="{00000000-0005-0000-0000-00002A600000}"/>
    <cellStyle name="Standard 257 3 2 4 3 2 3" xfId="1359" xr:uid="{00000000-0005-0000-0000-00002B600000}"/>
    <cellStyle name="Standard 257 3 2 4 3 2 3 2" xfId="4302" xr:uid="{00000000-0005-0000-0000-00002C600000}"/>
    <cellStyle name="Standard 257 3 2 4 3 2 3 2 2" xfId="13124" xr:uid="{00000000-0005-0000-0000-00002D600000}"/>
    <cellStyle name="Standard 257 3 2 4 3 2 3 2 2 2" xfId="26360" xr:uid="{00000000-0005-0000-0000-00002E600000}"/>
    <cellStyle name="Standard 257 3 2 4 3 2 3 2 2 2 2" xfId="52832" xr:uid="{00000000-0005-0000-0000-00002F600000}"/>
    <cellStyle name="Standard 257 3 2 4 3 2 3 2 2 3" xfId="39596" xr:uid="{00000000-0005-0000-0000-000030600000}"/>
    <cellStyle name="Standard 257 3 2 4 3 2 3 2 3" xfId="19743" xr:uid="{00000000-0005-0000-0000-000031600000}"/>
    <cellStyle name="Standard 257 3 2 4 3 2 3 2 3 2" xfId="46215" xr:uid="{00000000-0005-0000-0000-000032600000}"/>
    <cellStyle name="Standard 257 3 2 4 3 2 3 2 4" xfId="30774" xr:uid="{00000000-0005-0000-0000-000033600000}"/>
    <cellStyle name="Standard 257 3 2 4 3 2 3 3" xfId="5773" xr:uid="{00000000-0005-0000-0000-000034600000}"/>
    <cellStyle name="Standard 257 3 2 4 3 2 3 3 2" xfId="10183" xr:uid="{00000000-0005-0000-0000-000035600000}"/>
    <cellStyle name="Standard 257 3 2 4 3 2 3 3 2 2" xfId="23419" xr:uid="{00000000-0005-0000-0000-000036600000}"/>
    <cellStyle name="Standard 257 3 2 4 3 2 3 3 2 2 2" xfId="49891" xr:uid="{00000000-0005-0000-0000-000037600000}"/>
    <cellStyle name="Standard 257 3 2 4 3 2 3 3 2 3" xfId="36655" xr:uid="{00000000-0005-0000-0000-000038600000}"/>
    <cellStyle name="Standard 257 3 2 4 3 2 3 3 3" xfId="16802" xr:uid="{00000000-0005-0000-0000-000039600000}"/>
    <cellStyle name="Standard 257 3 2 4 3 2 3 3 3 2" xfId="43274" xr:uid="{00000000-0005-0000-0000-00003A600000}"/>
    <cellStyle name="Standard 257 3 2 4 3 2 3 3 4" xfId="32245" xr:uid="{00000000-0005-0000-0000-00003B600000}"/>
    <cellStyle name="Standard 257 3 2 4 3 2 3 4" xfId="8712" xr:uid="{00000000-0005-0000-0000-00003C600000}"/>
    <cellStyle name="Standard 257 3 2 4 3 2 3 4 2" xfId="21948" xr:uid="{00000000-0005-0000-0000-00003D600000}"/>
    <cellStyle name="Standard 257 3 2 4 3 2 3 4 2 2" xfId="48420" xr:uid="{00000000-0005-0000-0000-00003E600000}"/>
    <cellStyle name="Standard 257 3 2 4 3 2 3 4 3" xfId="35184" xr:uid="{00000000-0005-0000-0000-00003F600000}"/>
    <cellStyle name="Standard 257 3 2 4 3 2 3 5" xfId="15331" xr:uid="{00000000-0005-0000-0000-000040600000}"/>
    <cellStyle name="Standard 257 3 2 4 3 2 3 5 2" xfId="41803" xr:uid="{00000000-0005-0000-0000-000041600000}"/>
    <cellStyle name="Standard 257 3 2 4 3 2 3 6" xfId="27833" xr:uid="{00000000-0005-0000-0000-000042600000}"/>
    <cellStyle name="Standard 257 3 2 4 3 2 4" xfId="2095" xr:uid="{00000000-0005-0000-0000-000043600000}"/>
    <cellStyle name="Standard 257 3 2 4 3 2 4 2" xfId="3566" xr:uid="{00000000-0005-0000-0000-000044600000}"/>
    <cellStyle name="Standard 257 3 2 4 3 2 4 2 2" xfId="12388" xr:uid="{00000000-0005-0000-0000-000045600000}"/>
    <cellStyle name="Standard 257 3 2 4 3 2 4 2 2 2" xfId="25624" xr:uid="{00000000-0005-0000-0000-000046600000}"/>
    <cellStyle name="Standard 257 3 2 4 3 2 4 2 2 2 2" xfId="52096" xr:uid="{00000000-0005-0000-0000-000047600000}"/>
    <cellStyle name="Standard 257 3 2 4 3 2 4 2 2 3" xfId="38860" xr:uid="{00000000-0005-0000-0000-000048600000}"/>
    <cellStyle name="Standard 257 3 2 4 3 2 4 2 3" xfId="19007" xr:uid="{00000000-0005-0000-0000-000049600000}"/>
    <cellStyle name="Standard 257 3 2 4 3 2 4 2 3 2" xfId="45479" xr:uid="{00000000-0005-0000-0000-00004A600000}"/>
    <cellStyle name="Standard 257 3 2 4 3 2 4 2 4" xfId="30038" xr:uid="{00000000-0005-0000-0000-00004B600000}"/>
    <cellStyle name="Standard 257 3 2 4 3 2 4 3" xfId="6508" xr:uid="{00000000-0005-0000-0000-00004C600000}"/>
    <cellStyle name="Standard 257 3 2 4 3 2 4 3 2" xfId="10918" xr:uid="{00000000-0005-0000-0000-00004D600000}"/>
    <cellStyle name="Standard 257 3 2 4 3 2 4 3 2 2" xfId="24154" xr:uid="{00000000-0005-0000-0000-00004E600000}"/>
    <cellStyle name="Standard 257 3 2 4 3 2 4 3 2 2 2" xfId="50626" xr:uid="{00000000-0005-0000-0000-00004F600000}"/>
    <cellStyle name="Standard 257 3 2 4 3 2 4 3 2 3" xfId="37390" xr:uid="{00000000-0005-0000-0000-000050600000}"/>
    <cellStyle name="Standard 257 3 2 4 3 2 4 3 3" xfId="17537" xr:uid="{00000000-0005-0000-0000-000051600000}"/>
    <cellStyle name="Standard 257 3 2 4 3 2 4 3 3 2" xfId="44009" xr:uid="{00000000-0005-0000-0000-000052600000}"/>
    <cellStyle name="Standard 257 3 2 4 3 2 4 3 4" xfId="32980" xr:uid="{00000000-0005-0000-0000-000053600000}"/>
    <cellStyle name="Standard 257 3 2 4 3 2 4 4" xfId="7976" xr:uid="{00000000-0005-0000-0000-000054600000}"/>
    <cellStyle name="Standard 257 3 2 4 3 2 4 4 2" xfId="21212" xr:uid="{00000000-0005-0000-0000-000055600000}"/>
    <cellStyle name="Standard 257 3 2 4 3 2 4 4 2 2" xfId="47684" xr:uid="{00000000-0005-0000-0000-000056600000}"/>
    <cellStyle name="Standard 257 3 2 4 3 2 4 4 3" xfId="34448" xr:uid="{00000000-0005-0000-0000-000057600000}"/>
    <cellStyle name="Standard 257 3 2 4 3 2 4 5" xfId="14595" xr:uid="{00000000-0005-0000-0000-000058600000}"/>
    <cellStyle name="Standard 257 3 2 4 3 2 4 5 2" xfId="41067" xr:uid="{00000000-0005-0000-0000-000059600000}"/>
    <cellStyle name="Standard 257 3 2 4 3 2 4 6" xfId="28568" xr:uid="{00000000-0005-0000-0000-00005A600000}"/>
    <cellStyle name="Standard 257 3 2 4 3 2 5" xfId="2832" xr:uid="{00000000-0005-0000-0000-00005B600000}"/>
    <cellStyle name="Standard 257 3 2 4 3 2 5 2" xfId="11654" xr:uid="{00000000-0005-0000-0000-00005C600000}"/>
    <cellStyle name="Standard 257 3 2 4 3 2 5 2 2" xfId="24890" xr:uid="{00000000-0005-0000-0000-00005D600000}"/>
    <cellStyle name="Standard 257 3 2 4 3 2 5 2 2 2" xfId="51362" xr:uid="{00000000-0005-0000-0000-00005E600000}"/>
    <cellStyle name="Standard 257 3 2 4 3 2 5 2 3" xfId="38126" xr:uid="{00000000-0005-0000-0000-00005F600000}"/>
    <cellStyle name="Standard 257 3 2 4 3 2 5 3" xfId="18273" xr:uid="{00000000-0005-0000-0000-000060600000}"/>
    <cellStyle name="Standard 257 3 2 4 3 2 5 3 2" xfId="44745" xr:uid="{00000000-0005-0000-0000-000061600000}"/>
    <cellStyle name="Standard 257 3 2 4 3 2 5 4" xfId="29304" xr:uid="{00000000-0005-0000-0000-000062600000}"/>
    <cellStyle name="Standard 257 3 2 4 3 2 6" xfId="5037" xr:uid="{00000000-0005-0000-0000-000063600000}"/>
    <cellStyle name="Standard 257 3 2 4 3 2 6 2" xfId="9447" xr:uid="{00000000-0005-0000-0000-000064600000}"/>
    <cellStyle name="Standard 257 3 2 4 3 2 6 2 2" xfId="22683" xr:uid="{00000000-0005-0000-0000-000065600000}"/>
    <cellStyle name="Standard 257 3 2 4 3 2 6 2 2 2" xfId="49155" xr:uid="{00000000-0005-0000-0000-000066600000}"/>
    <cellStyle name="Standard 257 3 2 4 3 2 6 2 3" xfId="35919" xr:uid="{00000000-0005-0000-0000-000067600000}"/>
    <cellStyle name="Standard 257 3 2 4 3 2 6 3" xfId="16066" xr:uid="{00000000-0005-0000-0000-000068600000}"/>
    <cellStyle name="Standard 257 3 2 4 3 2 6 3 2" xfId="42538" xr:uid="{00000000-0005-0000-0000-000069600000}"/>
    <cellStyle name="Standard 257 3 2 4 3 2 6 4" xfId="31509" xr:uid="{00000000-0005-0000-0000-00006A600000}"/>
    <cellStyle name="Standard 257 3 2 4 3 2 7" xfId="7242" xr:uid="{00000000-0005-0000-0000-00006B600000}"/>
    <cellStyle name="Standard 257 3 2 4 3 2 7 2" xfId="20478" xr:uid="{00000000-0005-0000-0000-00006C600000}"/>
    <cellStyle name="Standard 257 3 2 4 3 2 7 2 2" xfId="46950" xr:uid="{00000000-0005-0000-0000-00006D600000}"/>
    <cellStyle name="Standard 257 3 2 4 3 2 7 3" xfId="33714" xr:uid="{00000000-0005-0000-0000-00006E600000}"/>
    <cellStyle name="Standard 257 3 2 4 3 2 8" xfId="13861" xr:uid="{00000000-0005-0000-0000-00006F600000}"/>
    <cellStyle name="Standard 257 3 2 4 3 2 8 2" xfId="40333" xr:uid="{00000000-0005-0000-0000-000070600000}"/>
    <cellStyle name="Standard 257 3 2 4 3 2 9" xfId="27097" xr:uid="{00000000-0005-0000-0000-000071600000}"/>
    <cellStyle name="Standard 257 3 2 4 3 3" xfId="804" xr:uid="{00000000-0005-0000-0000-000072600000}"/>
    <cellStyle name="Standard 257 3 2 4 3 3 2" xfId="1554" xr:uid="{00000000-0005-0000-0000-000073600000}"/>
    <cellStyle name="Standard 257 3 2 4 3 3 2 2" xfId="4497" xr:uid="{00000000-0005-0000-0000-000074600000}"/>
    <cellStyle name="Standard 257 3 2 4 3 3 2 2 2" xfId="13319" xr:uid="{00000000-0005-0000-0000-000075600000}"/>
    <cellStyle name="Standard 257 3 2 4 3 3 2 2 2 2" xfId="26555" xr:uid="{00000000-0005-0000-0000-000076600000}"/>
    <cellStyle name="Standard 257 3 2 4 3 3 2 2 2 2 2" xfId="53027" xr:uid="{00000000-0005-0000-0000-000077600000}"/>
    <cellStyle name="Standard 257 3 2 4 3 3 2 2 2 3" xfId="39791" xr:uid="{00000000-0005-0000-0000-000078600000}"/>
    <cellStyle name="Standard 257 3 2 4 3 3 2 2 3" xfId="19938" xr:uid="{00000000-0005-0000-0000-000079600000}"/>
    <cellStyle name="Standard 257 3 2 4 3 3 2 2 3 2" xfId="46410" xr:uid="{00000000-0005-0000-0000-00007A600000}"/>
    <cellStyle name="Standard 257 3 2 4 3 3 2 2 4" xfId="30969" xr:uid="{00000000-0005-0000-0000-00007B600000}"/>
    <cellStyle name="Standard 257 3 2 4 3 3 2 3" xfId="5968" xr:uid="{00000000-0005-0000-0000-00007C600000}"/>
    <cellStyle name="Standard 257 3 2 4 3 3 2 3 2" xfId="10378" xr:uid="{00000000-0005-0000-0000-00007D600000}"/>
    <cellStyle name="Standard 257 3 2 4 3 3 2 3 2 2" xfId="23614" xr:uid="{00000000-0005-0000-0000-00007E600000}"/>
    <cellStyle name="Standard 257 3 2 4 3 3 2 3 2 2 2" xfId="50086" xr:uid="{00000000-0005-0000-0000-00007F600000}"/>
    <cellStyle name="Standard 257 3 2 4 3 3 2 3 2 3" xfId="36850" xr:uid="{00000000-0005-0000-0000-000080600000}"/>
    <cellStyle name="Standard 257 3 2 4 3 3 2 3 3" xfId="16997" xr:uid="{00000000-0005-0000-0000-000081600000}"/>
    <cellStyle name="Standard 257 3 2 4 3 3 2 3 3 2" xfId="43469" xr:uid="{00000000-0005-0000-0000-000082600000}"/>
    <cellStyle name="Standard 257 3 2 4 3 3 2 3 4" xfId="32440" xr:uid="{00000000-0005-0000-0000-000083600000}"/>
    <cellStyle name="Standard 257 3 2 4 3 3 2 4" xfId="8907" xr:uid="{00000000-0005-0000-0000-000084600000}"/>
    <cellStyle name="Standard 257 3 2 4 3 3 2 4 2" xfId="22143" xr:uid="{00000000-0005-0000-0000-000085600000}"/>
    <cellStyle name="Standard 257 3 2 4 3 3 2 4 2 2" xfId="48615" xr:uid="{00000000-0005-0000-0000-000086600000}"/>
    <cellStyle name="Standard 257 3 2 4 3 3 2 4 3" xfId="35379" xr:uid="{00000000-0005-0000-0000-000087600000}"/>
    <cellStyle name="Standard 257 3 2 4 3 3 2 5" xfId="15526" xr:uid="{00000000-0005-0000-0000-000088600000}"/>
    <cellStyle name="Standard 257 3 2 4 3 3 2 5 2" xfId="41998" xr:uid="{00000000-0005-0000-0000-000089600000}"/>
    <cellStyle name="Standard 257 3 2 4 3 3 2 6" xfId="28028" xr:uid="{00000000-0005-0000-0000-00008A600000}"/>
    <cellStyle name="Standard 257 3 2 4 3 3 3" xfId="2290" xr:uid="{00000000-0005-0000-0000-00008B600000}"/>
    <cellStyle name="Standard 257 3 2 4 3 3 3 2" xfId="3761" xr:uid="{00000000-0005-0000-0000-00008C600000}"/>
    <cellStyle name="Standard 257 3 2 4 3 3 3 2 2" xfId="12583" xr:uid="{00000000-0005-0000-0000-00008D600000}"/>
    <cellStyle name="Standard 257 3 2 4 3 3 3 2 2 2" xfId="25819" xr:uid="{00000000-0005-0000-0000-00008E600000}"/>
    <cellStyle name="Standard 257 3 2 4 3 3 3 2 2 2 2" xfId="52291" xr:uid="{00000000-0005-0000-0000-00008F600000}"/>
    <cellStyle name="Standard 257 3 2 4 3 3 3 2 2 3" xfId="39055" xr:uid="{00000000-0005-0000-0000-000090600000}"/>
    <cellStyle name="Standard 257 3 2 4 3 3 3 2 3" xfId="19202" xr:uid="{00000000-0005-0000-0000-000091600000}"/>
    <cellStyle name="Standard 257 3 2 4 3 3 3 2 3 2" xfId="45674" xr:uid="{00000000-0005-0000-0000-000092600000}"/>
    <cellStyle name="Standard 257 3 2 4 3 3 3 2 4" xfId="30233" xr:uid="{00000000-0005-0000-0000-000093600000}"/>
    <cellStyle name="Standard 257 3 2 4 3 3 3 3" xfId="6703" xr:uid="{00000000-0005-0000-0000-000094600000}"/>
    <cellStyle name="Standard 257 3 2 4 3 3 3 3 2" xfId="11113" xr:uid="{00000000-0005-0000-0000-000095600000}"/>
    <cellStyle name="Standard 257 3 2 4 3 3 3 3 2 2" xfId="24349" xr:uid="{00000000-0005-0000-0000-000096600000}"/>
    <cellStyle name="Standard 257 3 2 4 3 3 3 3 2 2 2" xfId="50821" xr:uid="{00000000-0005-0000-0000-000097600000}"/>
    <cellStyle name="Standard 257 3 2 4 3 3 3 3 2 3" xfId="37585" xr:uid="{00000000-0005-0000-0000-000098600000}"/>
    <cellStyle name="Standard 257 3 2 4 3 3 3 3 3" xfId="17732" xr:uid="{00000000-0005-0000-0000-000099600000}"/>
    <cellStyle name="Standard 257 3 2 4 3 3 3 3 3 2" xfId="44204" xr:uid="{00000000-0005-0000-0000-00009A600000}"/>
    <cellStyle name="Standard 257 3 2 4 3 3 3 3 4" xfId="33175" xr:uid="{00000000-0005-0000-0000-00009B600000}"/>
    <cellStyle name="Standard 257 3 2 4 3 3 3 4" xfId="8171" xr:uid="{00000000-0005-0000-0000-00009C600000}"/>
    <cellStyle name="Standard 257 3 2 4 3 3 3 4 2" xfId="21407" xr:uid="{00000000-0005-0000-0000-00009D600000}"/>
    <cellStyle name="Standard 257 3 2 4 3 3 3 4 2 2" xfId="47879" xr:uid="{00000000-0005-0000-0000-00009E600000}"/>
    <cellStyle name="Standard 257 3 2 4 3 3 3 4 3" xfId="34643" xr:uid="{00000000-0005-0000-0000-00009F600000}"/>
    <cellStyle name="Standard 257 3 2 4 3 3 3 5" xfId="14790" xr:uid="{00000000-0005-0000-0000-0000A0600000}"/>
    <cellStyle name="Standard 257 3 2 4 3 3 3 5 2" xfId="41262" xr:uid="{00000000-0005-0000-0000-0000A1600000}"/>
    <cellStyle name="Standard 257 3 2 4 3 3 3 6" xfId="28763" xr:uid="{00000000-0005-0000-0000-0000A2600000}"/>
    <cellStyle name="Standard 257 3 2 4 3 3 4" xfId="3027" xr:uid="{00000000-0005-0000-0000-0000A3600000}"/>
    <cellStyle name="Standard 257 3 2 4 3 3 4 2" xfId="11849" xr:uid="{00000000-0005-0000-0000-0000A4600000}"/>
    <cellStyle name="Standard 257 3 2 4 3 3 4 2 2" xfId="25085" xr:uid="{00000000-0005-0000-0000-0000A5600000}"/>
    <cellStyle name="Standard 257 3 2 4 3 3 4 2 2 2" xfId="51557" xr:uid="{00000000-0005-0000-0000-0000A6600000}"/>
    <cellStyle name="Standard 257 3 2 4 3 3 4 2 3" xfId="38321" xr:uid="{00000000-0005-0000-0000-0000A7600000}"/>
    <cellStyle name="Standard 257 3 2 4 3 3 4 3" xfId="18468" xr:uid="{00000000-0005-0000-0000-0000A8600000}"/>
    <cellStyle name="Standard 257 3 2 4 3 3 4 3 2" xfId="44940" xr:uid="{00000000-0005-0000-0000-0000A9600000}"/>
    <cellStyle name="Standard 257 3 2 4 3 3 4 4" xfId="29499" xr:uid="{00000000-0005-0000-0000-0000AA600000}"/>
    <cellStyle name="Standard 257 3 2 4 3 3 5" xfId="5232" xr:uid="{00000000-0005-0000-0000-0000AB600000}"/>
    <cellStyle name="Standard 257 3 2 4 3 3 5 2" xfId="9642" xr:uid="{00000000-0005-0000-0000-0000AC600000}"/>
    <cellStyle name="Standard 257 3 2 4 3 3 5 2 2" xfId="22878" xr:uid="{00000000-0005-0000-0000-0000AD600000}"/>
    <cellStyle name="Standard 257 3 2 4 3 3 5 2 2 2" xfId="49350" xr:uid="{00000000-0005-0000-0000-0000AE600000}"/>
    <cellStyle name="Standard 257 3 2 4 3 3 5 2 3" xfId="36114" xr:uid="{00000000-0005-0000-0000-0000AF600000}"/>
    <cellStyle name="Standard 257 3 2 4 3 3 5 3" xfId="16261" xr:uid="{00000000-0005-0000-0000-0000B0600000}"/>
    <cellStyle name="Standard 257 3 2 4 3 3 5 3 2" xfId="42733" xr:uid="{00000000-0005-0000-0000-0000B1600000}"/>
    <cellStyle name="Standard 257 3 2 4 3 3 5 4" xfId="31704" xr:uid="{00000000-0005-0000-0000-0000B2600000}"/>
    <cellStyle name="Standard 257 3 2 4 3 3 6" xfId="7437" xr:uid="{00000000-0005-0000-0000-0000B3600000}"/>
    <cellStyle name="Standard 257 3 2 4 3 3 6 2" xfId="20673" xr:uid="{00000000-0005-0000-0000-0000B4600000}"/>
    <cellStyle name="Standard 257 3 2 4 3 3 6 2 2" xfId="47145" xr:uid="{00000000-0005-0000-0000-0000B5600000}"/>
    <cellStyle name="Standard 257 3 2 4 3 3 6 3" xfId="33909" xr:uid="{00000000-0005-0000-0000-0000B6600000}"/>
    <cellStyle name="Standard 257 3 2 4 3 3 7" xfId="14056" xr:uid="{00000000-0005-0000-0000-0000B7600000}"/>
    <cellStyle name="Standard 257 3 2 4 3 3 7 2" xfId="40528" xr:uid="{00000000-0005-0000-0000-0000B8600000}"/>
    <cellStyle name="Standard 257 3 2 4 3 3 8" xfId="27292" xr:uid="{00000000-0005-0000-0000-0000B9600000}"/>
    <cellStyle name="Standard 257 3 2 4 3 4" xfId="1188" xr:uid="{00000000-0005-0000-0000-0000BA600000}"/>
    <cellStyle name="Standard 257 3 2 4 3 4 2" xfId="4131" xr:uid="{00000000-0005-0000-0000-0000BB600000}"/>
    <cellStyle name="Standard 257 3 2 4 3 4 2 2" xfId="12953" xr:uid="{00000000-0005-0000-0000-0000BC600000}"/>
    <cellStyle name="Standard 257 3 2 4 3 4 2 2 2" xfId="26189" xr:uid="{00000000-0005-0000-0000-0000BD600000}"/>
    <cellStyle name="Standard 257 3 2 4 3 4 2 2 2 2" xfId="52661" xr:uid="{00000000-0005-0000-0000-0000BE600000}"/>
    <cellStyle name="Standard 257 3 2 4 3 4 2 2 3" xfId="39425" xr:uid="{00000000-0005-0000-0000-0000BF600000}"/>
    <cellStyle name="Standard 257 3 2 4 3 4 2 3" xfId="19572" xr:uid="{00000000-0005-0000-0000-0000C0600000}"/>
    <cellStyle name="Standard 257 3 2 4 3 4 2 3 2" xfId="46044" xr:uid="{00000000-0005-0000-0000-0000C1600000}"/>
    <cellStyle name="Standard 257 3 2 4 3 4 2 4" xfId="30603" xr:uid="{00000000-0005-0000-0000-0000C2600000}"/>
    <cellStyle name="Standard 257 3 2 4 3 4 3" xfId="5602" xr:uid="{00000000-0005-0000-0000-0000C3600000}"/>
    <cellStyle name="Standard 257 3 2 4 3 4 3 2" xfId="10012" xr:uid="{00000000-0005-0000-0000-0000C4600000}"/>
    <cellStyle name="Standard 257 3 2 4 3 4 3 2 2" xfId="23248" xr:uid="{00000000-0005-0000-0000-0000C5600000}"/>
    <cellStyle name="Standard 257 3 2 4 3 4 3 2 2 2" xfId="49720" xr:uid="{00000000-0005-0000-0000-0000C6600000}"/>
    <cellStyle name="Standard 257 3 2 4 3 4 3 2 3" xfId="36484" xr:uid="{00000000-0005-0000-0000-0000C7600000}"/>
    <cellStyle name="Standard 257 3 2 4 3 4 3 3" xfId="16631" xr:uid="{00000000-0005-0000-0000-0000C8600000}"/>
    <cellStyle name="Standard 257 3 2 4 3 4 3 3 2" xfId="43103" xr:uid="{00000000-0005-0000-0000-0000C9600000}"/>
    <cellStyle name="Standard 257 3 2 4 3 4 3 4" xfId="32074" xr:uid="{00000000-0005-0000-0000-0000CA600000}"/>
    <cellStyle name="Standard 257 3 2 4 3 4 4" xfId="8541" xr:uid="{00000000-0005-0000-0000-0000CB600000}"/>
    <cellStyle name="Standard 257 3 2 4 3 4 4 2" xfId="21777" xr:uid="{00000000-0005-0000-0000-0000CC600000}"/>
    <cellStyle name="Standard 257 3 2 4 3 4 4 2 2" xfId="48249" xr:uid="{00000000-0005-0000-0000-0000CD600000}"/>
    <cellStyle name="Standard 257 3 2 4 3 4 4 3" xfId="35013" xr:uid="{00000000-0005-0000-0000-0000CE600000}"/>
    <cellStyle name="Standard 257 3 2 4 3 4 5" xfId="15160" xr:uid="{00000000-0005-0000-0000-0000CF600000}"/>
    <cellStyle name="Standard 257 3 2 4 3 4 5 2" xfId="41632" xr:uid="{00000000-0005-0000-0000-0000D0600000}"/>
    <cellStyle name="Standard 257 3 2 4 3 4 6" xfId="27662" xr:uid="{00000000-0005-0000-0000-0000D1600000}"/>
    <cellStyle name="Standard 257 3 2 4 3 5" xfId="1924" xr:uid="{00000000-0005-0000-0000-0000D2600000}"/>
    <cellStyle name="Standard 257 3 2 4 3 5 2" xfId="3395" xr:uid="{00000000-0005-0000-0000-0000D3600000}"/>
    <cellStyle name="Standard 257 3 2 4 3 5 2 2" xfId="12217" xr:uid="{00000000-0005-0000-0000-0000D4600000}"/>
    <cellStyle name="Standard 257 3 2 4 3 5 2 2 2" xfId="25453" xr:uid="{00000000-0005-0000-0000-0000D5600000}"/>
    <cellStyle name="Standard 257 3 2 4 3 5 2 2 2 2" xfId="51925" xr:uid="{00000000-0005-0000-0000-0000D6600000}"/>
    <cellStyle name="Standard 257 3 2 4 3 5 2 2 3" xfId="38689" xr:uid="{00000000-0005-0000-0000-0000D7600000}"/>
    <cellStyle name="Standard 257 3 2 4 3 5 2 3" xfId="18836" xr:uid="{00000000-0005-0000-0000-0000D8600000}"/>
    <cellStyle name="Standard 257 3 2 4 3 5 2 3 2" xfId="45308" xr:uid="{00000000-0005-0000-0000-0000D9600000}"/>
    <cellStyle name="Standard 257 3 2 4 3 5 2 4" xfId="29867" xr:uid="{00000000-0005-0000-0000-0000DA600000}"/>
    <cellStyle name="Standard 257 3 2 4 3 5 3" xfId="6337" xr:uid="{00000000-0005-0000-0000-0000DB600000}"/>
    <cellStyle name="Standard 257 3 2 4 3 5 3 2" xfId="10747" xr:uid="{00000000-0005-0000-0000-0000DC600000}"/>
    <cellStyle name="Standard 257 3 2 4 3 5 3 2 2" xfId="23983" xr:uid="{00000000-0005-0000-0000-0000DD600000}"/>
    <cellStyle name="Standard 257 3 2 4 3 5 3 2 2 2" xfId="50455" xr:uid="{00000000-0005-0000-0000-0000DE600000}"/>
    <cellStyle name="Standard 257 3 2 4 3 5 3 2 3" xfId="37219" xr:uid="{00000000-0005-0000-0000-0000DF600000}"/>
    <cellStyle name="Standard 257 3 2 4 3 5 3 3" xfId="17366" xr:uid="{00000000-0005-0000-0000-0000E0600000}"/>
    <cellStyle name="Standard 257 3 2 4 3 5 3 3 2" xfId="43838" xr:uid="{00000000-0005-0000-0000-0000E1600000}"/>
    <cellStyle name="Standard 257 3 2 4 3 5 3 4" xfId="32809" xr:uid="{00000000-0005-0000-0000-0000E2600000}"/>
    <cellStyle name="Standard 257 3 2 4 3 5 4" xfId="7805" xr:uid="{00000000-0005-0000-0000-0000E3600000}"/>
    <cellStyle name="Standard 257 3 2 4 3 5 4 2" xfId="21041" xr:uid="{00000000-0005-0000-0000-0000E4600000}"/>
    <cellStyle name="Standard 257 3 2 4 3 5 4 2 2" xfId="47513" xr:uid="{00000000-0005-0000-0000-0000E5600000}"/>
    <cellStyle name="Standard 257 3 2 4 3 5 4 3" xfId="34277" xr:uid="{00000000-0005-0000-0000-0000E6600000}"/>
    <cellStyle name="Standard 257 3 2 4 3 5 5" xfId="14424" xr:uid="{00000000-0005-0000-0000-0000E7600000}"/>
    <cellStyle name="Standard 257 3 2 4 3 5 5 2" xfId="40896" xr:uid="{00000000-0005-0000-0000-0000E8600000}"/>
    <cellStyle name="Standard 257 3 2 4 3 5 6" xfId="28397" xr:uid="{00000000-0005-0000-0000-0000E9600000}"/>
    <cellStyle name="Standard 257 3 2 4 3 6" xfId="2661" xr:uid="{00000000-0005-0000-0000-0000EA600000}"/>
    <cellStyle name="Standard 257 3 2 4 3 6 2" xfId="11483" xr:uid="{00000000-0005-0000-0000-0000EB600000}"/>
    <cellStyle name="Standard 257 3 2 4 3 6 2 2" xfId="24719" xr:uid="{00000000-0005-0000-0000-0000EC600000}"/>
    <cellStyle name="Standard 257 3 2 4 3 6 2 2 2" xfId="51191" xr:uid="{00000000-0005-0000-0000-0000ED600000}"/>
    <cellStyle name="Standard 257 3 2 4 3 6 2 3" xfId="37955" xr:uid="{00000000-0005-0000-0000-0000EE600000}"/>
    <cellStyle name="Standard 257 3 2 4 3 6 3" xfId="18102" xr:uid="{00000000-0005-0000-0000-0000EF600000}"/>
    <cellStyle name="Standard 257 3 2 4 3 6 3 2" xfId="44574" xr:uid="{00000000-0005-0000-0000-0000F0600000}"/>
    <cellStyle name="Standard 257 3 2 4 3 6 4" xfId="29133" xr:uid="{00000000-0005-0000-0000-0000F1600000}"/>
    <cellStyle name="Standard 257 3 2 4 3 7" xfId="4866" xr:uid="{00000000-0005-0000-0000-0000F2600000}"/>
    <cellStyle name="Standard 257 3 2 4 3 7 2" xfId="9276" xr:uid="{00000000-0005-0000-0000-0000F3600000}"/>
    <cellStyle name="Standard 257 3 2 4 3 7 2 2" xfId="22512" xr:uid="{00000000-0005-0000-0000-0000F4600000}"/>
    <cellStyle name="Standard 257 3 2 4 3 7 2 2 2" xfId="48984" xr:uid="{00000000-0005-0000-0000-0000F5600000}"/>
    <cellStyle name="Standard 257 3 2 4 3 7 2 3" xfId="35748" xr:uid="{00000000-0005-0000-0000-0000F6600000}"/>
    <cellStyle name="Standard 257 3 2 4 3 7 3" xfId="15895" xr:uid="{00000000-0005-0000-0000-0000F7600000}"/>
    <cellStyle name="Standard 257 3 2 4 3 7 3 2" xfId="42367" xr:uid="{00000000-0005-0000-0000-0000F8600000}"/>
    <cellStyle name="Standard 257 3 2 4 3 7 4" xfId="31338" xr:uid="{00000000-0005-0000-0000-0000F9600000}"/>
    <cellStyle name="Standard 257 3 2 4 3 8" xfId="7071" xr:uid="{00000000-0005-0000-0000-0000FA600000}"/>
    <cellStyle name="Standard 257 3 2 4 3 8 2" xfId="20307" xr:uid="{00000000-0005-0000-0000-0000FB600000}"/>
    <cellStyle name="Standard 257 3 2 4 3 8 2 2" xfId="46779" xr:uid="{00000000-0005-0000-0000-0000FC600000}"/>
    <cellStyle name="Standard 257 3 2 4 3 8 3" xfId="33543" xr:uid="{00000000-0005-0000-0000-0000FD600000}"/>
    <cellStyle name="Standard 257 3 2 4 3 9" xfId="13690" xr:uid="{00000000-0005-0000-0000-0000FE600000}"/>
    <cellStyle name="Standard 257 3 2 4 3 9 2" xfId="40162" xr:uid="{00000000-0005-0000-0000-0000FF600000}"/>
    <cellStyle name="Standard 257 3 2 4 4" xfId="505" xr:uid="{00000000-0005-0000-0000-000000610000}"/>
    <cellStyle name="Standard 257 3 2 4 4 2" xfId="894" xr:uid="{00000000-0005-0000-0000-000001610000}"/>
    <cellStyle name="Standard 257 3 2 4 4 2 2" xfId="1643" xr:uid="{00000000-0005-0000-0000-000002610000}"/>
    <cellStyle name="Standard 257 3 2 4 4 2 2 2" xfId="4586" xr:uid="{00000000-0005-0000-0000-000003610000}"/>
    <cellStyle name="Standard 257 3 2 4 4 2 2 2 2" xfId="13408" xr:uid="{00000000-0005-0000-0000-000004610000}"/>
    <cellStyle name="Standard 257 3 2 4 4 2 2 2 2 2" xfId="26644" xr:uid="{00000000-0005-0000-0000-000005610000}"/>
    <cellStyle name="Standard 257 3 2 4 4 2 2 2 2 2 2" xfId="53116" xr:uid="{00000000-0005-0000-0000-000006610000}"/>
    <cellStyle name="Standard 257 3 2 4 4 2 2 2 2 3" xfId="39880" xr:uid="{00000000-0005-0000-0000-000007610000}"/>
    <cellStyle name="Standard 257 3 2 4 4 2 2 2 3" xfId="20027" xr:uid="{00000000-0005-0000-0000-000008610000}"/>
    <cellStyle name="Standard 257 3 2 4 4 2 2 2 3 2" xfId="46499" xr:uid="{00000000-0005-0000-0000-000009610000}"/>
    <cellStyle name="Standard 257 3 2 4 4 2 2 2 4" xfId="31058" xr:uid="{00000000-0005-0000-0000-00000A610000}"/>
    <cellStyle name="Standard 257 3 2 4 4 2 2 3" xfId="6057" xr:uid="{00000000-0005-0000-0000-00000B610000}"/>
    <cellStyle name="Standard 257 3 2 4 4 2 2 3 2" xfId="10467" xr:uid="{00000000-0005-0000-0000-00000C610000}"/>
    <cellStyle name="Standard 257 3 2 4 4 2 2 3 2 2" xfId="23703" xr:uid="{00000000-0005-0000-0000-00000D610000}"/>
    <cellStyle name="Standard 257 3 2 4 4 2 2 3 2 2 2" xfId="50175" xr:uid="{00000000-0005-0000-0000-00000E610000}"/>
    <cellStyle name="Standard 257 3 2 4 4 2 2 3 2 3" xfId="36939" xr:uid="{00000000-0005-0000-0000-00000F610000}"/>
    <cellStyle name="Standard 257 3 2 4 4 2 2 3 3" xfId="17086" xr:uid="{00000000-0005-0000-0000-000010610000}"/>
    <cellStyle name="Standard 257 3 2 4 4 2 2 3 3 2" xfId="43558" xr:uid="{00000000-0005-0000-0000-000011610000}"/>
    <cellStyle name="Standard 257 3 2 4 4 2 2 3 4" xfId="32529" xr:uid="{00000000-0005-0000-0000-000012610000}"/>
    <cellStyle name="Standard 257 3 2 4 4 2 2 4" xfId="8996" xr:uid="{00000000-0005-0000-0000-000013610000}"/>
    <cellStyle name="Standard 257 3 2 4 4 2 2 4 2" xfId="22232" xr:uid="{00000000-0005-0000-0000-000014610000}"/>
    <cellStyle name="Standard 257 3 2 4 4 2 2 4 2 2" xfId="48704" xr:uid="{00000000-0005-0000-0000-000015610000}"/>
    <cellStyle name="Standard 257 3 2 4 4 2 2 4 3" xfId="35468" xr:uid="{00000000-0005-0000-0000-000016610000}"/>
    <cellStyle name="Standard 257 3 2 4 4 2 2 5" xfId="15615" xr:uid="{00000000-0005-0000-0000-000017610000}"/>
    <cellStyle name="Standard 257 3 2 4 4 2 2 5 2" xfId="42087" xr:uid="{00000000-0005-0000-0000-000018610000}"/>
    <cellStyle name="Standard 257 3 2 4 4 2 2 6" xfId="28117" xr:uid="{00000000-0005-0000-0000-000019610000}"/>
    <cellStyle name="Standard 257 3 2 4 4 2 3" xfId="2379" xr:uid="{00000000-0005-0000-0000-00001A610000}"/>
    <cellStyle name="Standard 257 3 2 4 4 2 3 2" xfId="3850" xr:uid="{00000000-0005-0000-0000-00001B610000}"/>
    <cellStyle name="Standard 257 3 2 4 4 2 3 2 2" xfId="12672" xr:uid="{00000000-0005-0000-0000-00001C610000}"/>
    <cellStyle name="Standard 257 3 2 4 4 2 3 2 2 2" xfId="25908" xr:uid="{00000000-0005-0000-0000-00001D610000}"/>
    <cellStyle name="Standard 257 3 2 4 4 2 3 2 2 2 2" xfId="52380" xr:uid="{00000000-0005-0000-0000-00001E610000}"/>
    <cellStyle name="Standard 257 3 2 4 4 2 3 2 2 3" xfId="39144" xr:uid="{00000000-0005-0000-0000-00001F610000}"/>
    <cellStyle name="Standard 257 3 2 4 4 2 3 2 3" xfId="19291" xr:uid="{00000000-0005-0000-0000-000020610000}"/>
    <cellStyle name="Standard 257 3 2 4 4 2 3 2 3 2" xfId="45763" xr:uid="{00000000-0005-0000-0000-000021610000}"/>
    <cellStyle name="Standard 257 3 2 4 4 2 3 2 4" xfId="30322" xr:uid="{00000000-0005-0000-0000-000022610000}"/>
    <cellStyle name="Standard 257 3 2 4 4 2 3 3" xfId="6792" xr:uid="{00000000-0005-0000-0000-000023610000}"/>
    <cellStyle name="Standard 257 3 2 4 4 2 3 3 2" xfId="11202" xr:uid="{00000000-0005-0000-0000-000024610000}"/>
    <cellStyle name="Standard 257 3 2 4 4 2 3 3 2 2" xfId="24438" xr:uid="{00000000-0005-0000-0000-000025610000}"/>
    <cellStyle name="Standard 257 3 2 4 4 2 3 3 2 2 2" xfId="50910" xr:uid="{00000000-0005-0000-0000-000026610000}"/>
    <cellStyle name="Standard 257 3 2 4 4 2 3 3 2 3" xfId="37674" xr:uid="{00000000-0005-0000-0000-000027610000}"/>
    <cellStyle name="Standard 257 3 2 4 4 2 3 3 3" xfId="17821" xr:uid="{00000000-0005-0000-0000-000028610000}"/>
    <cellStyle name="Standard 257 3 2 4 4 2 3 3 3 2" xfId="44293" xr:uid="{00000000-0005-0000-0000-000029610000}"/>
    <cellStyle name="Standard 257 3 2 4 4 2 3 3 4" xfId="33264" xr:uid="{00000000-0005-0000-0000-00002A610000}"/>
    <cellStyle name="Standard 257 3 2 4 4 2 3 4" xfId="8260" xr:uid="{00000000-0005-0000-0000-00002B610000}"/>
    <cellStyle name="Standard 257 3 2 4 4 2 3 4 2" xfId="21496" xr:uid="{00000000-0005-0000-0000-00002C610000}"/>
    <cellStyle name="Standard 257 3 2 4 4 2 3 4 2 2" xfId="47968" xr:uid="{00000000-0005-0000-0000-00002D610000}"/>
    <cellStyle name="Standard 257 3 2 4 4 2 3 4 3" xfId="34732" xr:uid="{00000000-0005-0000-0000-00002E610000}"/>
    <cellStyle name="Standard 257 3 2 4 4 2 3 5" xfId="14879" xr:uid="{00000000-0005-0000-0000-00002F610000}"/>
    <cellStyle name="Standard 257 3 2 4 4 2 3 5 2" xfId="41351" xr:uid="{00000000-0005-0000-0000-000030610000}"/>
    <cellStyle name="Standard 257 3 2 4 4 2 3 6" xfId="28852" xr:uid="{00000000-0005-0000-0000-000031610000}"/>
    <cellStyle name="Standard 257 3 2 4 4 2 4" xfId="3116" xr:uid="{00000000-0005-0000-0000-000032610000}"/>
    <cellStyle name="Standard 257 3 2 4 4 2 4 2" xfId="11938" xr:uid="{00000000-0005-0000-0000-000033610000}"/>
    <cellStyle name="Standard 257 3 2 4 4 2 4 2 2" xfId="25174" xr:uid="{00000000-0005-0000-0000-000034610000}"/>
    <cellStyle name="Standard 257 3 2 4 4 2 4 2 2 2" xfId="51646" xr:uid="{00000000-0005-0000-0000-000035610000}"/>
    <cellStyle name="Standard 257 3 2 4 4 2 4 2 3" xfId="38410" xr:uid="{00000000-0005-0000-0000-000036610000}"/>
    <cellStyle name="Standard 257 3 2 4 4 2 4 3" xfId="18557" xr:uid="{00000000-0005-0000-0000-000037610000}"/>
    <cellStyle name="Standard 257 3 2 4 4 2 4 3 2" xfId="45029" xr:uid="{00000000-0005-0000-0000-000038610000}"/>
    <cellStyle name="Standard 257 3 2 4 4 2 4 4" xfId="29588" xr:uid="{00000000-0005-0000-0000-000039610000}"/>
    <cellStyle name="Standard 257 3 2 4 4 2 5" xfId="5321" xr:uid="{00000000-0005-0000-0000-00003A610000}"/>
    <cellStyle name="Standard 257 3 2 4 4 2 5 2" xfId="9731" xr:uid="{00000000-0005-0000-0000-00003B610000}"/>
    <cellStyle name="Standard 257 3 2 4 4 2 5 2 2" xfId="22967" xr:uid="{00000000-0005-0000-0000-00003C610000}"/>
    <cellStyle name="Standard 257 3 2 4 4 2 5 2 2 2" xfId="49439" xr:uid="{00000000-0005-0000-0000-00003D610000}"/>
    <cellStyle name="Standard 257 3 2 4 4 2 5 2 3" xfId="36203" xr:uid="{00000000-0005-0000-0000-00003E610000}"/>
    <cellStyle name="Standard 257 3 2 4 4 2 5 3" xfId="16350" xr:uid="{00000000-0005-0000-0000-00003F610000}"/>
    <cellStyle name="Standard 257 3 2 4 4 2 5 3 2" xfId="42822" xr:uid="{00000000-0005-0000-0000-000040610000}"/>
    <cellStyle name="Standard 257 3 2 4 4 2 5 4" xfId="31793" xr:uid="{00000000-0005-0000-0000-000041610000}"/>
    <cellStyle name="Standard 257 3 2 4 4 2 6" xfId="7526" xr:uid="{00000000-0005-0000-0000-000042610000}"/>
    <cellStyle name="Standard 257 3 2 4 4 2 6 2" xfId="20762" xr:uid="{00000000-0005-0000-0000-000043610000}"/>
    <cellStyle name="Standard 257 3 2 4 4 2 6 2 2" xfId="47234" xr:uid="{00000000-0005-0000-0000-000044610000}"/>
    <cellStyle name="Standard 257 3 2 4 4 2 6 3" xfId="33998" xr:uid="{00000000-0005-0000-0000-000045610000}"/>
    <cellStyle name="Standard 257 3 2 4 4 2 7" xfId="14145" xr:uid="{00000000-0005-0000-0000-000046610000}"/>
    <cellStyle name="Standard 257 3 2 4 4 2 7 2" xfId="40617" xr:uid="{00000000-0005-0000-0000-000047610000}"/>
    <cellStyle name="Standard 257 3 2 4 4 2 8" xfId="27381" xr:uid="{00000000-0005-0000-0000-000048610000}"/>
    <cellStyle name="Standard 257 3 2 4 4 3" xfId="1277" xr:uid="{00000000-0005-0000-0000-000049610000}"/>
    <cellStyle name="Standard 257 3 2 4 4 3 2" xfId="4220" xr:uid="{00000000-0005-0000-0000-00004A610000}"/>
    <cellStyle name="Standard 257 3 2 4 4 3 2 2" xfId="13042" xr:uid="{00000000-0005-0000-0000-00004B610000}"/>
    <cellStyle name="Standard 257 3 2 4 4 3 2 2 2" xfId="26278" xr:uid="{00000000-0005-0000-0000-00004C610000}"/>
    <cellStyle name="Standard 257 3 2 4 4 3 2 2 2 2" xfId="52750" xr:uid="{00000000-0005-0000-0000-00004D610000}"/>
    <cellStyle name="Standard 257 3 2 4 4 3 2 2 3" xfId="39514" xr:uid="{00000000-0005-0000-0000-00004E610000}"/>
    <cellStyle name="Standard 257 3 2 4 4 3 2 3" xfId="19661" xr:uid="{00000000-0005-0000-0000-00004F610000}"/>
    <cellStyle name="Standard 257 3 2 4 4 3 2 3 2" xfId="46133" xr:uid="{00000000-0005-0000-0000-000050610000}"/>
    <cellStyle name="Standard 257 3 2 4 4 3 2 4" xfId="30692" xr:uid="{00000000-0005-0000-0000-000051610000}"/>
    <cellStyle name="Standard 257 3 2 4 4 3 3" xfId="5691" xr:uid="{00000000-0005-0000-0000-000052610000}"/>
    <cellStyle name="Standard 257 3 2 4 4 3 3 2" xfId="10101" xr:uid="{00000000-0005-0000-0000-000053610000}"/>
    <cellStyle name="Standard 257 3 2 4 4 3 3 2 2" xfId="23337" xr:uid="{00000000-0005-0000-0000-000054610000}"/>
    <cellStyle name="Standard 257 3 2 4 4 3 3 2 2 2" xfId="49809" xr:uid="{00000000-0005-0000-0000-000055610000}"/>
    <cellStyle name="Standard 257 3 2 4 4 3 3 2 3" xfId="36573" xr:uid="{00000000-0005-0000-0000-000056610000}"/>
    <cellStyle name="Standard 257 3 2 4 4 3 3 3" xfId="16720" xr:uid="{00000000-0005-0000-0000-000057610000}"/>
    <cellStyle name="Standard 257 3 2 4 4 3 3 3 2" xfId="43192" xr:uid="{00000000-0005-0000-0000-000058610000}"/>
    <cellStyle name="Standard 257 3 2 4 4 3 3 4" xfId="32163" xr:uid="{00000000-0005-0000-0000-000059610000}"/>
    <cellStyle name="Standard 257 3 2 4 4 3 4" xfId="8630" xr:uid="{00000000-0005-0000-0000-00005A610000}"/>
    <cellStyle name="Standard 257 3 2 4 4 3 4 2" xfId="21866" xr:uid="{00000000-0005-0000-0000-00005B610000}"/>
    <cellStyle name="Standard 257 3 2 4 4 3 4 2 2" xfId="48338" xr:uid="{00000000-0005-0000-0000-00005C610000}"/>
    <cellStyle name="Standard 257 3 2 4 4 3 4 3" xfId="35102" xr:uid="{00000000-0005-0000-0000-00005D610000}"/>
    <cellStyle name="Standard 257 3 2 4 4 3 5" xfId="15249" xr:uid="{00000000-0005-0000-0000-00005E610000}"/>
    <cellStyle name="Standard 257 3 2 4 4 3 5 2" xfId="41721" xr:uid="{00000000-0005-0000-0000-00005F610000}"/>
    <cellStyle name="Standard 257 3 2 4 4 3 6" xfId="27751" xr:uid="{00000000-0005-0000-0000-000060610000}"/>
    <cellStyle name="Standard 257 3 2 4 4 4" xfId="2013" xr:uid="{00000000-0005-0000-0000-000061610000}"/>
    <cellStyle name="Standard 257 3 2 4 4 4 2" xfId="3484" xr:uid="{00000000-0005-0000-0000-000062610000}"/>
    <cellStyle name="Standard 257 3 2 4 4 4 2 2" xfId="12306" xr:uid="{00000000-0005-0000-0000-000063610000}"/>
    <cellStyle name="Standard 257 3 2 4 4 4 2 2 2" xfId="25542" xr:uid="{00000000-0005-0000-0000-000064610000}"/>
    <cellStyle name="Standard 257 3 2 4 4 4 2 2 2 2" xfId="52014" xr:uid="{00000000-0005-0000-0000-000065610000}"/>
    <cellStyle name="Standard 257 3 2 4 4 4 2 2 3" xfId="38778" xr:uid="{00000000-0005-0000-0000-000066610000}"/>
    <cellStyle name="Standard 257 3 2 4 4 4 2 3" xfId="18925" xr:uid="{00000000-0005-0000-0000-000067610000}"/>
    <cellStyle name="Standard 257 3 2 4 4 4 2 3 2" xfId="45397" xr:uid="{00000000-0005-0000-0000-000068610000}"/>
    <cellStyle name="Standard 257 3 2 4 4 4 2 4" xfId="29956" xr:uid="{00000000-0005-0000-0000-000069610000}"/>
    <cellStyle name="Standard 257 3 2 4 4 4 3" xfId="6426" xr:uid="{00000000-0005-0000-0000-00006A610000}"/>
    <cellStyle name="Standard 257 3 2 4 4 4 3 2" xfId="10836" xr:uid="{00000000-0005-0000-0000-00006B610000}"/>
    <cellStyle name="Standard 257 3 2 4 4 4 3 2 2" xfId="24072" xr:uid="{00000000-0005-0000-0000-00006C610000}"/>
    <cellStyle name="Standard 257 3 2 4 4 4 3 2 2 2" xfId="50544" xr:uid="{00000000-0005-0000-0000-00006D610000}"/>
    <cellStyle name="Standard 257 3 2 4 4 4 3 2 3" xfId="37308" xr:uid="{00000000-0005-0000-0000-00006E610000}"/>
    <cellStyle name="Standard 257 3 2 4 4 4 3 3" xfId="17455" xr:uid="{00000000-0005-0000-0000-00006F610000}"/>
    <cellStyle name="Standard 257 3 2 4 4 4 3 3 2" xfId="43927" xr:uid="{00000000-0005-0000-0000-000070610000}"/>
    <cellStyle name="Standard 257 3 2 4 4 4 3 4" xfId="32898" xr:uid="{00000000-0005-0000-0000-000071610000}"/>
    <cellStyle name="Standard 257 3 2 4 4 4 4" xfId="7894" xr:uid="{00000000-0005-0000-0000-000072610000}"/>
    <cellStyle name="Standard 257 3 2 4 4 4 4 2" xfId="21130" xr:uid="{00000000-0005-0000-0000-000073610000}"/>
    <cellStyle name="Standard 257 3 2 4 4 4 4 2 2" xfId="47602" xr:uid="{00000000-0005-0000-0000-000074610000}"/>
    <cellStyle name="Standard 257 3 2 4 4 4 4 3" xfId="34366" xr:uid="{00000000-0005-0000-0000-000075610000}"/>
    <cellStyle name="Standard 257 3 2 4 4 4 5" xfId="14513" xr:uid="{00000000-0005-0000-0000-000076610000}"/>
    <cellStyle name="Standard 257 3 2 4 4 4 5 2" xfId="40985" xr:uid="{00000000-0005-0000-0000-000077610000}"/>
    <cellStyle name="Standard 257 3 2 4 4 4 6" xfId="28486" xr:uid="{00000000-0005-0000-0000-000078610000}"/>
    <cellStyle name="Standard 257 3 2 4 4 5" xfId="2750" xr:uid="{00000000-0005-0000-0000-000079610000}"/>
    <cellStyle name="Standard 257 3 2 4 4 5 2" xfId="11572" xr:uid="{00000000-0005-0000-0000-00007A610000}"/>
    <cellStyle name="Standard 257 3 2 4 4 5 2 2" xfId="24808" xr:uid="{00000000-0005-0000-0000-00007B610000}"/>
    <cellStyle name="Standard 257 3 2 4 4 5 2 2 2" xfId="51280" xr:uid="{00000000-0005-0000-0000-00007C610000}"/>
    <cellStyle name="Standard 257 3 2 4 4 5 2 3" xfId="38044" xr:uid="{00000000-0005-0000-0000-00007D610000}"/>
    <cellStyle name="Standard 257 3 2 4 4 5 3" xfId="18191" xr:uid="{00000000-0005-0000-0000-00007E610000}"/>
    <cellStyle name="Standard 257 3 2 4 4 5 3 2" xfId="44663" xr:uid="{00000000-0005-0000-0000-00007F610000}"/>
    <cellStyle name="Standard 257 3 2 4 4 5 4" xfId="29222" xr:uid="{00000000-0005-0000-0000-000080610000}"/>
    <cellStyle name="Standard 257 3 2 4 4 6" xfId="4955" xr:uid="{00000000-0005-0000-0000-000081610000}"/>
    <cellStyle name="Standard 257 3 2 4 4 6 2" xfId="9365" xr:uid="{00000000-0005-0000-0000-000082610000}"/>
    <cellStyle name="Standard 257 3 2 4 4 6 2 2" xfId="22601" xr:uid="{00000000-0005-0000-0000-000083610000}"/>
    <cellStyle name="Standard 257 3 2 4 4 6 2 2 2" xfId="49073" xr:uid="{00000000-0005-0000-0000-000084610000}"/>
    <cellStyle name="Standard 257 3 2 4 4 6 2 3" xfId="35837" xr:uid="{00000000-0005-0000-0000-000085610000}"/>
    <cellStyle name="Standard 257 3 2 4 4 6 3" xfId="15984" xr:uid="{00000000-0005-0000-0000-000086610000}"/>
    <cellStyle name="Standard 257 3 2 4 4 6 3 2" xfId="42456" xr:uid="{00000000-0005-0000-0000-000087610000}"/>
    <cellStyle name="Standard 257 3 2 4 4 6 4" xfId="31427" xr:uid="{00000000-0005-0000-0000-000088610000}"/>
    <cellStyle name="Standard 257 3 2 4 4 7" xfId="7160" xr:uid="{00000000-0005-0000-0000-000089610000}"/>
    <cellStyle name="Standard 257 3 2 4 4 7 2" xfId="20396" xr:uid="{00000000-0005-0000-0000-00008A610000}"/>
    <cellStyle name="Standard 257 3 2 4 4 7 2 2" xfId="46868" xr:uid="{00000000-0005-0000-0000-00008B610000}"/>
    <cellStyle name="Standard 257 3 2 4 4 7 3" xfId="33632" xr:uid="{00000000-0005-0000-0000-00008C610000}"/>
    <cellStyle name="Standard 257 3 2 4 4 8" xfId="13779" xr:uid="{00000000-0005-0000-0000-00008D610000}"/>
    <cellStyle name="Standard 257 3 2 4 4 8 2" xfId="40251" xr:uid="{00000000-0005-0000-0000-00008E610000}"/>
    <cellStyle name="Standard 257 3 2 4 4 9" xfId="27015" xr:uid="{00000000-0005-0000-0000-00008F610000}"/>
    <cellStyle name="Standard 257 3 2 4 5" xfId="670" xr:uid="{00000000-0005-0000-0000-000090610000}"/>
    <cellStyle name="Standard 257 3 2 4 5 2" xfId="1056" xr:uid="{00000000-0005-0000-0000-000091610000}"/>
    <cellStyle name="Standard 257 3 2 4 5 2 2" xfId="1798" xr:uid="{00000000-0005-0000-0000-000092610000}"/>
    <cellStyle name="Standard 257 3 2 4 5 2 2 2" xfId="4741" xr:uid="{00000000-0005-0000-0000-000093610000}"/>
    <cellStyle name="Standard 257 3 2 4 5 2 2 2 2" xfId="13563" xr:uid="{00000000-0005-0000-0000-000094610000}"/>
    <cellStyle name="Standard 257 3 2 4 5 2 2 2 2 2" xfId="26799" xr:uid="{00000000-0005-0000-0000-000095610000}"/>
    <cellStyle name="Standard 257 3 2 4 5 2 2 2 2 2 2" xfId="53271" xr:uid="{00000000-0005-0000-0000-000096610000}"/>
    <cellStyle name="Standard 257 3 2 4 5 2 2 2 2 3" xfId="40035" xr:uid="{00000000-0005-0000-0000-000097610000}"/>
    <cellStyle name="Standard 257 3 2 4 5 2 2 2 3" xfId="20182" xr:uid="{00000000-0005-0000-0000-000098610000}"/>
    <cellStyle name="Standard 257 3 2 4 5 2 2 2 3 2" xfId="46654" xr:uid="{00000000-0005-0000-0000-000099610000}"/>
    <cellStyle name="Standard 257 3 2 4 5 2 2 2 4" xfId="31213" xr:uid="{00000000-0005-0000-0000-00009A610000}"/>
    <cellStyle name="Standard 257 3 2 4 5 2 2 3" xfId="6212" xr:uid="{00000000-0005-0000-0000-00009B610000}"/>
    <cellStyle name="Standard 257 3 2 4 5 2 2 3 2" xfId="10622" xr:uid="{00000000-0005-0000-0000-00009C610000}"/>
    <cellStyle name="Standard 257 3 2 4 5 2 2 3 2 2" xfId="23858" xr:uid="{00000000-0005-0000-0000-00009D610000}"/>
    <cellStyle name="Standard 257 3 2 4 5 2 2 3 2 2 2" xfId="50330" xr:uid="{00000000-0005-0000-0000-00009E610000}"/>
    <cellStyle name="Standard 257 3 2 4 5 2 2 3 2 3" xfId="37094" xr:uid="{00000000-0005-0000-0000-00009F610000}"/>
    <cellStyle name="Standard 257 3 2 4 5 2 2 3 3" xfId="17241" xr:uid="{00000000-0005-0000-0000-0000A0610000}"/>
    <cellStyle name="Standard 257 3 2 4 5 2 2 3 3 2" xfId="43713" xr:uid="{00000000-0005-0000-0000-0000A1610000}"/>
    <cellStyle name="Standard 257 3 2 4 5 2 2 3 4" xfId="32684" xr:uid="{00000000-0005-0000-0000-0000A2610000}"/>
    <cellStyle name="Standard 257 3 2 4 5 2 2 4" xfId="9151" xr:uid="{00000000-0005-0000-0000-0000A3610000}"/>
    <cellStyle name="Standard 257 3 2 4 5 2 2 4 2" xfId="22387" xr:uid="{00000000-0005-0000-0000-0000A4610000}"/>
    <cellStyle name="Standard 257 3 2 4 5 2 2 4 2 2" xfId="48859" xr:uid="{00000000-0005-0000-0000-0000A5610000}"/>
    <cellStyle name="Standard 257 3 2 4 5 2 2 4 3" xfId="35623" xr:uid="{00000000-0005-0000-0000-0000A6610000}"/>
    <cellStyle name="Standard 257 3 2 4 5 2 2 5" xfId="15770" xr:uid="{00000000-0005-0000-0000-0000A7610000}"/>
    <cellStyle name="Standard 257 3 2 4 5 2 2 5 2" xfId="42242" xr:uid="{00000000-0005-0000-0000-0000A8610000}"/>
    <cellStyle name="Standard 257 3 2 4 5 2 2 6" xfId="28272" xr:uid="{00000000-0005-0000-0000-0000A9610000}"/>
    <cellStyle name="Standard 257 3 2 4 5 2 3" xfId="2534" xr:uid="{00000000-0005-0000-0000-0000AA610000}"/>
    <cellStyle name="Standard 257 3 2 4 5 2 3 2" xfId="4005" xr:uid="{00000000-0005-0000-0000-0000AB610000}"/>
    <cellStyle name="Standard 257 3 2 4 5 2 3 2 2" xfId="12827" xr:uid="{00000000-0005-0000-0000-0000AC610000}"/>
    <cellStyle name="Standard 257 3 2 4 5 2 3 2 2 2" xfId="26063" xr:uid="{00000000-0005-0000-0000-0000AD610000}"/>
    <cellStyle name="Standard 257 3 2 4 5 2 3 2 2 2 2" xfId="52535" xr:uid="{00000000-0005-0000-0000-0000AE610000}"/>
    <cellStyle name="Standard 257 3 2 4 5 2 3 2 2 3" xfId="39299" xr:uid="{00000000-0005-0000-0000-0000AF610000}"/>
    <cellStyle name="Standard 257 3 2 4 5 2 3 2 3" xfId="19446" xr:uid="{00000000-0005-0000-0000-0000B0610000}"/>
    <cellStyle name="Standard 257 3 2 4 5 2 3 2 3 2" xfId="45918" xr:uid="{00000000-0005-0000-0000-0000B1610000}"/>
    <cellStyle name="Standard 257 3 2 4 5 2 3 2 4" xfId="30477" xr:uid="{00000000-0005-0000-0000-0000B2610000}"/>
    <cellStyle name="Standard 257 3 2 4 5 2 3 3" xfId="6947" xr:uid="{00000000-0005-0000-0000-0000B3610000}"/>
    <cellStyle name="Standard 257 3 2 4 5 2 3 3 2" xfId="11357" xr:uid="{00000000-0005-0000-0000-0000B4610000}"/>
    <cellStyle name="Standard 257 3 2 4 5 2 3 3 2 2" xfId="24593" xr:uid="{00000000-0005-0000-0000-0000B5610000}"/>
    <cellStyle name="Standard 257 3 2 4 5 2 3 3 2 2 2" xfId="51065" xr:uid="{00000000-0005-0000-0000-0000B6610000}"/>
    <cellStyle name="Standard 257 3 2 4 5 2 3 3 2 3" xfId="37829" xr:uid="{00000000-0005-0000-0000-0000B7610000}"/>
    <cellStyle name="Standard 257 3 2 4 5 2 3 3 3" xfId="17976" xr:uid="{00000000-0005-0000-0000-0000B8610000}"/>
    <cellStyle name="Standard 257 3 2 4 5 2 3 3 3 2" xfId="44448" xr:uid="{00000000-0005-0000-0000-0000B9610000}"/>
    <cellStyle name="Standard 257 3 2 4 5 2 3 3 4" xfId="33419" xr:uid="{00000000-0005-0000-0000-0000BA610000}"/>
    <cellStyle name="Standard 257 3 2 4 5 2 3 4" xfId="8415" xr:uid="{00000000-0005-0000-0000-0000BB610000}"/>
    <cellStyle name="Standard 257 3 2 4 5 2 3 4 2" xfId="21651" xr:uid="{00000000-0005-0000-0000-0000BC610000}"/>
    <cellStyle name="Standard 257 3 2 4 5 2 3 4 2 2" xfId="48123" xr:uid="{00000000-0005-0000-0000-0000BD610000}"/>
    <cellStyle name="Standard 257 3 2 4 5 2 3 4 3" xfId="34887" xr:uid="{00000000-0005-0000-0000-0000BE610000}"/>
    <cellStyle name="Standard 257 3 2 4 5 2 3 5" xfId="15034" xr:uid="{00000000-0005-0000-0000-0000BF610000}"/>
    <cellStyle name="Standard 257 3 2 4 5 2 3 5 2" xfId="41506" xr:uid="{00000000-0005-0000-0000-0000C0610000}"/>
    <cellStyle name="Standard 257 3 2 4 5 2 3 6" xfId="29007" xr:uid="{00000000-0005-0000-0000-0000C1610000}"/>
    <cellStyle name="Standard 257 3 2 4 5 2 4" xfId="3271" xr:uid="{00000000-0005-0000-0000-0000C2610000}"/>
    <cellStyle name="Standard 257 3 2 4 5 2 4 2" xfId="12093" xr:uid="{00000000-0005-0000-0000-0000C3610000}"/>
    <cellStyle name="Standard 257 3 2 4 5 2 4 2 2" xfId="25329" xr:uid="{00000000-0005-0000-0000-0000C4610000}"/>
    <cellStyle name="Standard 257 3 2 4 5 2 4 2 2 2" xfId="51801" xr:uid="{00000000-0005-0000-0000-0000C5610000}"/>
    <cellStyle name="Standard 257 3 2 4 5 2 4 2 3" xfId="38565" xr:uid="{00000000-0005-0000-0000-0000C6610000}"/>
    <cellStyle name="Standard 257 3 2 4 5 2 4 3" xfId="18712" xr:uid="{00000000-0005-0000-0000-0000C7610000}"/>
    <cellStyle name="Standard 257 3 2 4 5 2 4 3 2" xfId="45184" xr:uid="{00000000-0005-0000-0000-0000C8610000}"/>
    <cellStyle name="Standard 257 3 2 4 5 2 4 4" xfId="29743" xr:uid="{00000000-0005-0000-0000-0000C9610000}"/>
    <cellStyle name="Standard 257 3 2 4 5 2 5" xfId="5476" xr:uid="{00000000-0005-0000-0000-0000CA610000}"/>
    <cellStyle name="Standard 257 3 2 4 5 2 5 2" xfId="9886" xr:uid="{00000000-0005-0000-0000-0000CB610000}"/>
    <cellStyle name="Standard 257 3 2 4 5 2 5 2 2" xfId="23122" xr:uid="{00000000-0005-0000-0000-0000CC610000}"/>
    <cellStyle name="Standard 257 3 2 4 5 2 5 2 2 2" xfId="49594" xr:uid="{00000000-0005-0000-0000-0000CD610000}"/>
    <cellStyle name="Standard 257 3 2 4 5 2 5 2 3" xfId="36358" xr:uid="{00000000-0005-0000-0000-0000CE610000}"/>
    <cellStyle name="Standard 257 3 2 4 5 2 5 3" xfId="16505" xr:uid="{00000000-0005-0000-0000-0000CF610000}"/>
    <cellStyle name="Standard 257 3 2 4 5 2 5 3 2" xfId="42977" xr:uid="{00000000-0005-0000-0000-0000D0610000}"/>
    <cellStyle name="Standard 257 3 2 4 5 2 5 4" xfId="31948" xr:uid="{00000000-0005-0000-0000-0000D1610000}"/>
    <cellStyle name="Standard 257 3 2 4 5 2 6" xfId="7681" xr:uid="{00000000-0005-0000-0000-0000D2610000}"/>
    <cellStyle name="Standard 257 3 2 4 5 2 6 2" xfId="20917" xr:uid="{00000000-0005-0000-0000-0000D3610000}"/>
    <cellStyle name="Standard 257 3 2 4 5 2 6 2 2" xfId="47389" xr:uid="{00000000-0005-0000-0000-0000D4610000}"/>
    <cellStyle name="Standard 257 3 2 4 5 2 6 3" xfId="34153" xr:uid="{00000000-0005-0000-0000-0000D5610000}"/>
    <cellStyle name="Standard 257 3 2 4 5 2 7" xfId="14300" xr:uid="{00000000-0005-0000-0000-0000D6610000}"/>
    <cellStyle name="Standard 257 3 2 4 5 2 7 2" xfId="40772" xr:uid="{00000000-0005-0000-0000-0000D7610000}"/>
    <cellStyle name="Standard 257 3 2 4 5 2 8" xfId="27536" xr:uid="{00000000-0005-0000-0000-0000D8610000}"/>
    <cellStyle name="Standard 257 3 2 4 5 3" xfId="1432" xr:uid="{00000000-0005-0000-0000-0000D9610000}"/>
    <cellStyle name="Standard 257 3 2 4 5 3 2" xfId="4375" xr:uid="{00000000-0005-0000-0000-0000DA610000}"/>
    <cellStyle name="Standard 257 3 2 4 5 3 2 2" xfId="13197" xr:uid="{00000000-0005-0000-0000-0000DB610000}"/>
    <cellStyle name="Standard 257 3 2 4 5 3 2 2 2" xfId="26433" xr:uid="{00000000-0005-0000-0000-0000DC610000}"/>
    <cellStyle name="Standard 257 3 2 4 5 3 2 2 2 2" xfId="52905" xr:uid="{00000000-0005-0000-0000-0000DD610000}"/>
    <cellStyle name="Standard 257 3 2 4 5 3 2 2 3" xfId="39669" xr:uid="{00000000-0005-0000-0000-0000DE610000}"/>
    <cellStyle name="Standard 257 3 2 4 5 3 2 3" xfId="19816" xr:uid="{00000000-0005-0000-0000-0000DF610000}"/>
    <cellStyle name="Standard 257 3 2 4 5 3 2 3 2" xfId="46288" xr:uid="{00000000-0005-0000-0000-0000E0610000}"/>
    <cellStyle name="Standard 257 3 2 4 5 3 2 4" xfId="30847" xr:uid="{00000000-0005-0000-0000-0000E1610000}"/>
    <cellStyle name="Standard 257 3 2 4 5 3 3" xfId="5846" xr:uid="{00000000-0005-0000-0000-0000E2610000}"/>
    <cellStyle name="Standard 257 3 2 4 5 3 3 2" xfId="10256" xr:uid="{00000000-0005-0000-0000-0000E3610000}"/>
    <cellStyle name="Standard 257 3 2 4 5 3 3 2 2" xfId="23492" xr:uid="{00000000-0005-0000-0000-0000E4610000}"/>
    <cellStyle name="Standard 257 3 2 4 5 3 3 2 2 2" xfId="49964" xr:uid="{00000000-0005-0000-0000-0000E5610000}"/>
    <cellStyle name="Standard 257 3 2 4 5 3 3 2 3" xfId="36728" xr:uid="{00000000-0005-0000-0000-0000E6610000}"/>
    <cellStyle name="Standard 257 3 2 4 5 3 3 3" xfId="16875" xr:uid="{00000000-0005-0000-0000-0000E7610000}"/>
    <cellStyle name="Standard 257 3 2 4 5 3 3 3 2" xfId="43347" xr:uid="{00000000-0005-0000-0000-0000E8610000}"/>
    <cellStyle name="Standard 257 3 2 4 5 3 3 4" xfId="32318" xr:uid="{00000000-0005-0000-0000-0000E9610000}"/>
    <cellStyle name="Standard 257 3 2 4 5 3 4" xfId="8785" xr:uid="{00000000-0005-0000-0000-0000EA610000}"/>
    <cellStyle name="Standard 257 3 2 4 5 3 4 2" xfId="22021" xr:uid="{00000000-0005-0000-0000-0000EB610000}"/>
    <cellStyle name="Standard 257 3 2 4 5 3 4 2 2" xfId="48493" xr:uid="{00000000-0005-0000-0000-0000EC610000}"/>
    <cellStyle name="Standard 257 3 2 4 5 3 4 3" xfId="35257" xr:uid="{00000000-0005-0000-0000-0000ED610000}"/>
    <cellStyle name="Standard 257 3 2 4 5 3 5" xfId="15404" xr:uid="{00000000-0005-0000-0000-0000EE610000}"/>
    <cellStyle name="Standard 257 3 2 4 5 3 5 2" xfId="41876" xr:uid="{00000000-0005-0000-0000-0000EF610000}"/>
    <cellStyle name="Standard 257 3 2 4 5 3 6" xfId="27906" xr:uid="{00000000-0005-0000-0000-0000F0610000}"/>
    <cellStyle name="Standard 257 3 2 4 5 4" xfId="2168" xr:uid="{00000000-0005-0000-0000-0000F1610000}"/>
    <cellStyle name="Standard 257 3 2 4 5 4 2" xfId="3639" xr:uid="{00000000-0005-0000-0000-0000F2610000}"/>
    <cellStyle name="Standard 257 3 2 4 5 4 2 2" xfId="12461" xr:uid="{00000000-0005-0000-0000-0000F3610000}"/>
    <cellStyle name="Standard 257 3 2 4 5 4 2 2 2" xfId="25697" xr:uid="{00000000-0005-0000-0000-0000F4610000}"/>
    <cellStyle name="Standard 257 3 2 4 5 4 2 2 2 2" xfId="52169" xr:uid="{00000000-0005-0000-0000-0000F5610000}"/>
    <cellStyle name="Standard 257 3 2 4 5 4 2 2 3" xfId="38933" xr:uid="{00000000-0005-0000-0000-0000F6610000}"/>
    <cellStyle name="Standard 257 3 2 4 5 4 2 3" xfId="19080" xr:uid="{00000000-0005-0000-0000-0000F7610000}"/>
    <cellStyle name="Standard 257 3 2 4 5 4 2 3 2" xfId="45552" xr:uid="{00000000-0005-0000-0000-0000F8610000}"/>
    <cellStyle name="Standard 257 3 2 4 5 4 2 4" xfId="30111" xr:uid="{00000000-0005-0000-0000-0000F9610000}"/>
    <cellStyle name="Standard 257 3 2 4 5 4 3" xfId="6581" xr:uid="{00000000-0005-0000-0000-0000FA610000}"/>
    <cellStyle name="Standard 257 3 2 4 5 4 3 2" xfId="10991" xr:uid="{00000000-0005-0000-0000-0000FB610000}"/>
    <cellStyle name="Standard 257 3 2 4 5 4 3 2 2" xfId="24227" xr:uid="{00000000-0005-0000-0000-0000FC610000}"/>
    <cellStyle name="Standard 257 3 2 4 5 4 3 2 2 2" xfId="50699" xr:uid="{00000000-0005-0000-0000-0000FD610000}"/>
    <cellStyle name="Standard 257 3 2 4 5 4 3 2 3" xfId="37463" xr:uid="{00000000-0005-0000-0000-0000FE610000}"/>
    <cellStyle name="Standard 257 3 2 4 5 4 3 3" xfId="17610" xr:uid="{00000000-0005-0000-0000-0000FF610000}"/>
    <cellStyle name="Standard 257 3 2 4 5 4 3 3 2" xfId="44082" xr:uid="{00000000-0005-0000-0000-000000620000}"/>
    <cellStyle name="Standard 257 3 2 4 5 4 3 4" xfId="33053" xr:uid="{00000000-0005-0000-0000-000001620000}"/>
    <cellStyle name="Standard 257 3 2 4 5 4 4" xfId="8049" xr:uid="{00000000-0005-0000-0000-000002620000}"/>
    <cellStyle name="Standard 257 3 2 4 5 4 4 2" xfId="21285" xr:uid="{00000000-0005-0000-0000-000003620000}"/>
    <cellStyle name="Standard 257 3 2 4 5 4 4 2 2" xfId="47757" xr:uid="{00000000-0005-0000-0000-000004620000}"/>
    <cellStyle name="Standard 257 3 2 4 5 4 4 3" xfId="34521" xr:uid="{00000000-0005-0000-0000-000005620000}"/>
    <cellStyle name="Standard 257 3 2 4 5 4 5" xfId="14668" xr:uid="{00000000-0005-0000-0000-000006620000}"/>
    <cellStyle name="Standard 257 3 2 4 5 4 5 2" xfId="41140" xr:uid="{00000000-0005-0000-0000-000007620000}"/>
    <cellStyle name="Standard 257 3 2 4 5 4 6" xfId="28641" xr:uid="{00000000-0005-0000-0000-000008620000}"/>
    <cellStyle name="Standard 257 3 2 4 5 5" xfId="2905" xr:uid="{00000000-0005-0000-0000-000009620000}"/>
    <cellStyle name="Standard 257 3 2 4 5 5 2" xfId="11727" xr:uid="{00000000-0005-0000-0000-00000A620000}"/>
    <cellStyle name="Standard 257 3 2 4 5 5 2 2" xfId="24963" xr:uid="{00000000-0005-0000-0000-00000B620000}"/>
    <cellStyle name="Standard 257 3 2 4 5 5 2 2 2" xfId="51435" xr:uid="{00000000-0005-0000-0000-00000C620000}"/>
    <cellStyle name="Standard 257 3 2 4 5 5 2 3" xfId="38199" xr:uid="{00000000-0005-0000-0000-00000D620000}"/>
    <cellStyle name="Standard 257 3 2 4 5 5 3" xfId="18346" xr:uid="{00000000-0005-0000-0000-00000E620000}"/>
    <cellStyle name="Standard 257 3 2 4 5 5 3 2" xfId="44818" xr:uid="{00000000-0005-0000-0000-00000F620000}"/>
    <cellStyle name="Standard 257 3 2 4 5 5 4" xfId="29377" xr:uid="{00000000-0005-0000-0000-000010620000}"/>
    <cellStyle name="Standard 257 3 2 4 5 6" xfId="5110" xr:uid="{00000000-0005-0000-0000-000011620000}"/>
    <cellStyle name="Standard 257 3 2 4 5 6 2" xfId="9520" xr:uid="{00000000-0005-0000-0000-000012620000}"/>
    <cellStyle name="Standard 257 3 2 4 5 6 2 2" xfId="22756" xr:uid="{00000000-0005-0000-0000-000013620000}"/>
    <cellStyle name="Standard 257 3 2 4 5 6 2 2 2" xfId="49228" xr:uid="{00000000-0005-0000-0000-000014620000}"/>
    <cellStyle name="Standard 257 3 2 4 5 6 2 3" xfId="35992" xr:uid="{00000000-0005-0000-0000-000015620000}"/>
    <cellStyle name="Standard 257 3 2 4 5 6 3" xfId="16139" xr:uid="{00000000-0005-0000-0000-000016620000}"/>
    <cellStyle name="Standard 257 3 2 4 5 6 3 2" xfId="42611" xr:uid="{00000000-0005-0000-0000-000017620000}"/>
    <cellStyle name="Standard 257 3 2 4 5 6 4" xfId="31582" xr:uid="{00000000-0005-0000-0000-000018620000}"/>
    <cellStyle name="Standard 257 3 2 4 5 7" xfId="7315" xr:uid="{00000000-0005-0000-0000-000019620000}"/>
    <cellStyle name="Standard 257 3 2 4 5 7 2" xfId="20551" xr:uid="{00000000-0005-0000-0000-00001A620000}"/>
    <cellStyle name="Standard 257 3 2 4 5 7 2 2" xfId="47023" xr:uid="{00000000-0005-0000-0000-00001B620000}"/>
    <cellStyle name="Standard 257 3 2 4 5 7 3" xfId="33787" xr:uid="{00000000-0005-0000-0000-00001C620000}"/>
    <cellStyle name="Standard 257 3 2 4 5 8" xfId="13934" xr:uid="{00000000-0005-0000-0000-00001D620000}"/>
    <cellStyle name="Standard 257 3 2 4 5 8 2" xfId="40406" xr:uid="{00000000-0005-0000-0000-00001E620000}"/>
    <cellStyle name="Standard 257 3 2 4 5 9" xfId="27170" xr:uid="{00000000-0005-0000-0000-00001F620000}"/>
    <cellStyle name="Standard 257 3 2 4 6" xfId="723" xr:uid="{00000000-0005-0000-0000-000020620000}"/>
    <cellStyle name="Standard 257 3 2 4 6 2" xfId="1473" xr:uid="{00000000-0005-0000-0000-000021620000}"/>
    <cellStyle name="Standard 257 3 2 4 6 2 2" xfId="4416" xr:uid="{00000000-0005-0000-0000-000022620000}"/>
    <cellStyle name="Standard 257 3 2 4 6 2 2 2" xfId="13238" xr:uid="{00000000-0005-0000-0000-000023620000}"/>
    <cellStyle name="Standard 257 3 2 4 6 2 2 2 2" xfId="26474" xr:uid="{00000000-0005-0000-0000-000024620000}"/>
    <cellStyle name="Standard 257 3 2 4 6 2 2 2 2 2" xfId="52946" xr:uid="{00000000-0005-0000-0000-000025620000}"/>
    <cellStyle name="Standard 257 3 2 4 6 2 2 2 3" xfId="39710" xr:uid="{00000000-0005-0000-0000-000026620000}"/>
    <cellStyle name="Standard 257 3 2 4 6 2 2 3" xfId="19857" xr:uid="{00000000-0005-0000-0000-000027620000}"/>
    <cellStyle name="Standard 257 3 2 4 6 2 2 3 2" xfId="46329" xr:uid="{00000000-0005-0000-0000-000028620000}"/>
    <cellStyle name="Standard 257 3 2 4 6 2 2 4" xfId="30888" xr:uid="{00000000-0005-0000-0000-000029620000}"/>
    <cellStyle name="Standard 257 3 2 4 6 2 3" xfId="5887" xr:uid="{00000000-0005-0000-0000-00002A620000}"/>
    <cellStyle name="Standard 257 3 2 4 6 2 3 2" xfId="10297" xr:uid="{00000000-0005-0000-0000-00002B620000}"/>
    <cellStyle name="Standard 257 3 2 4 6 2 3 2 2" xfId="23533" xr:uid="{00000000-0005-0000-0000-00002C620000}"/>
    <cellStyle name="Standard 257 3 2 4 6 2 3 2 2 2" xfId="50005" xr:uid="{00000000-0005-0000-0000-00002D620000}"/>
    <cellStyle name="Standard 257 3 2 4 6 2 3 2 3" xfId="36769" xr:uid="{00000000-0005-0000-0000-00002E620000}"/>
    <cellStyle name="Standard 257 3 2 4 6 2 3 3" xfId="16916" xr:uid="{00000000-0005-0000-0000-00002F620000}"/>
    <cellStyle name="Standard 257 3 2 4 6 2 3 3 2" xfId="43388" xr:uid="{00000000-0005-0000-0000-000030620000}"/>
    <cellStyle name="Standard 257 3 2 4 6 2 3 4" xfId="32359" xr:uid="{00000000-0005-0000-0000-000031620000}"/>
    <cellStyle name="Standard 257 3 2 4 6 2 4" xfId="8826" xr:uid="{00000000-0005-0000-0000-000032620000}"/>
    <cellStyle name="Standard 257 3 2 4 6 2 4 2" xfId="22062" xr:uid="{00000000-0005-0000-0000-000033620000}"/>
    <cellStyle name="Standard 257 3 2 4 6 2 4 2 2" xfId="48534" xr:uid="{00000000-0005-0000-0000-000034620000}"/>
    <cellStyle name="Standard 257 3 2 4 6 2 4 3" xfId="35298" xr:uid="{00000000-0005-0000-0000-000035620000}"/>
    <cellStyle name="Standard 257 3 2 4 6 2 5" xfId="15445" xr:uid="{00000000-0005-0000-0000-000036620000}"/>
    <cellStyle name="Standard 257 3 2 4 6 2 5 2" xfId="41917" xr:uid="{00000000-0005-0000-0000-000037620000}"/>
    <cellStyle name="Standard 257 3 2 4 6 2 6" xfId="27947" xr:uid="{00000000-0005-0000-0000-000038620000}"/>
    <cellStyle name="Standard 257 3 2 4 6 3" xfId="2209" xr:uid="{00000000-0005-0000-0000-000039620000}"/>
    <cellStyle name="Standard 257 3 2 4 6 3 2" xfId="3680" xr:uid="{00000000-0005-0000-0000-00003A620000}"/>
    <cellStyle name="Standard 257 3 2 4 6 3 2 2" xfId="12502" xr:uid="{00000000-0005-0000-0000-00003B620000}"/>
    <cellStyle name="Standard 257 3 2 4 6 3 2 2 2" xfId="25738" xr:uid="{00000000-0005-0000-0000-00003C620000}"/>
    <cellStyle name="Standard 257 3 2 4 6 3 2 2 2 2" xfId="52210" xr:uid="{00000000-0005-0000-0000-00003D620000}"/>
    <cellStyle name="Standard 257 3 2 4 6 3 2 2 3" xfId="38974" xr:uid="{00000000-0005-0000-0000-00003E620000}"/>
    <cellStyle name="Standard 257 3 2 4 6 3 2 3" xfId="19121" xr:uid="{00000000-0005-0000-0000-00003F620000}"/>
    <cellStyle name="Standard 257 3 2 4 6 3 2 3 2" xfId="45593" xr:uid="{00000000-0005-0000-0000-000040620000}"/>
    <cellStyle name="Standard 257 3 2 4 6 3 2 4" xfId="30152" xr:uid="{00000000-0005-0000-0000-000041620000}"/>
    <cellStyle name="Standard 257 3 2 4 6 3 3" xfId="6622" xr:uid="{00000000-0005-0000-0000-000042620000}"/>
    <cellStyle name="Standard 257 3 2 4 6 3 3 2" xfId="11032" xr:uid="{00000000-0005-0000-0000-000043620000}"/>
    <cellStyle name="Standard 257 3 2 4 6 3 3 2 2" xfId="24268" xr:uid="{00000000-0005-0000-0000-000044620000}"/>
    <cellStyle name="Standard 257 3 2 4 6 3 3 2 2 2" xfId="50740" xr:uid="{00000000-0005-0000-0000-000045620000}"/>
    <cellStyle name="Standard 257 3 2 4 6 3 3 2 3" xfId="37504" xr:uid="{00000000-0005-0000-0000-000046620000}"/>
    <cellStyle name="Standard 257 3 2 4 6 3 3 3" xfId="17651" xr:uid="{00000000-0005-0000-0000-000047620000}"/>
    <cellStyle name="Standard 257 3 2 4 6 3 3 3 2" xfId="44123" xr:uid="{00000000-0005-0000-0000-000048620000}"/>
    <cellStyle name="Standard 257 3 2 4 6 3 3 4" xfId="33094" xr:uid="{00000000-0005-0000-0000-000049620000}"/>
    <cellStyle name="Standard 257 3 2 4 6 3 4" xfId="8090" xr:uid="{00000000-0005-0000-0000-00004A620000}"/>
    <cellStyle name="Standard 257 3 2 4 6 3 4 2" xfId="21326" xr:uid="{00000000-0005-0000-0000-00004B620000}"/>
    <cellStyle name="Standard 257 3 2 4 6 3 4 2 2" xfId="47798" xr:uid="{00000000-0005-0000-0000-00004C620000}"/>
    <cellStyle name="Standard 257 3 2 4 6 3 4 3" xfId="34562" xr:uid="{00000000-0005-0000-0000-00004D620000}"/>
    <cellStyle name="Standard 257 3 2 4 6 3 5" xfId="14709" xr:uid="{00000000-0005-0000-0000-00004E620000}"/>
    <cellStyle name="Standard 257 3 2 4 6 3 5 2" xfId="41181" xr:uid="{00000000-0005-0000-0000-00004F620000}"/>
    <cellStyle name="Standard 257 3 2 4 6 3 6" xfId="28682" xr:uid="{00000000-0005-0000-0000-000050620000}"/>
    <cellStyle name="Standard 257 3 2 4 6 4" xfId="2946" xr:uid="{00000000-0005-0000-0000-000051620000}"/>
    <cellStyle name="Standard 257 3 2 4 6 4 2" xfId="11768" xr:uid="{00000000-0005-0000-0000-000052620000}"/>
    <cellStyle name="Standard 257 3 2 4 6 4 2 2" xfId="25004" xr:uid="{00000000-0005-0000-0000-000053620000}"/>
    <cellStyle name="Standard 257 3 2 4 6 4 2 2 2" xfId="51476" xr:uid="{00000000-0005-0000-0000-000054620000}"/>
    <cellStyle name="Standard 257 3 2 4 6 4 2 3" xfId="38240" xr:uid="{00000000-0005-0000-0000-000055620000}"/>
    <cellStyle name="Standard 257 3 2 4 6 4 3" xfId="18387" xr:uid="{00000000-0005-0000-0000-000056620000}"/>
    <cellStyle name="Standard 257 3 2 4 6 4 3 2" xfId="44859" xr:uid="{00000000-0005-0000-0000-000057620000}"/>
    <cellStyle name="Standard 257 3 2 4 6 4 4" xfId="29418" xr:uid="{00000000-0005-0000-0000-000058620000}"/>
    <cellStyle name="Standard 257 3 2 4 6 5" xfId="5151" xr:uid="{00000000-0005-0000-0000-000059620000}"/>
    <cellStyle name="Standard 257 3 2 4 6 5 2" xfId="9561" xr:uid="{00000000-0005-0000-0000-00005A620000}"/>
    <cellStyle name="Standard 257 3 2 4 6 5 2 2" xfId="22797" xr:uid="{00000000-0005-0000-0000-00005B620000}"/>
    <cellStyle name="Standard 257 3 2 4 6 5 2 2 2" xfId="49269" xr:uid="{00000000-0005-0000-0000-00005C620000}"/>
    <cellStyle name="Standard 257 3 2 4 6 5 2 3" xfId="36033" xr:uid="{00000000-0005-0000-0000-00005D620000}"/>
    <cellStyle name="Standard 257 3 2 4 6 5 3" xfId="16180" xr:uid="{00000000-0005-0000-0000-00005E620000}"/>
    <cellStyle name="Standard 257 3 2 4 6 5 3 2" xfId="42652" xr:uid="{00000000-0005-0000-0000-00005F620000}"/>
    <cellStyle name="Standard 257 3 2 4 6 5 4" xfId="31623" xr:uid="{00000000-0005-0000-0000-000060620000}"/>
    <cellStyle name="Standard 257 3 2 4 6 6" xfId="7356" xr:uid="{00000000-0005-0000-0000-000061620000}"/>
    <cellStyle name="Standard 257 3 2 4 6 6 2" xfId="20592" xr:uid="{00000000-0005-0000-0000-000062620000}"/>
    <cellStyle name="Standard 257 3 2 4 6 6 2 2" xfId="47064" xr:uid="{00000000-0005-0000-0000-000063620000}"/>
    <cellStyle name="Standard 257 3 2 4 6 6 3" xfId="33828" xr:uid="{00000000-0005-0000-0000-000064620000}"/>
    <cellStyle name="Standard 257 3 2 4 6 7" xfId="13975" xr:uid="{00000000-0005-0000-0000-000065620000}"/>
    <cellStyle name="Standard 257 3 2 4 6 7 2" xfId="40447" xr:uid="{00000000-0005-0000-0000-000066620000}"/>
    <cellStyle name="Standard 257 3 2 4 6 8" xfId="27211" xr:uid="{00000000-0005-0000-0000-000067620000}"/>
    <cellStyle name="Standard 257 3 2 4 7" xfId="1107" xr:uid="{00000000-0005-0000-0000-000068620000}"/>
    <cellStyle name="Standard 257 3 2 4 7 2" xfId="4050" xr:uid="{00000000-0005-0000-0000-000069620000}"/>
    <cellStyle name="Standard 257 3 2 4 7 2 2" xfId="12872" xr:uid="{00000000-0005-0000-0000-00006A620000}"/>
    <cellStyle name="Standard 257 3 2 4 7 2 2 2" xfId="26108" xr:uid="{00000000-0005-0000-0000-00006B620000}"/>
    <cellStyle name="Standard 257 3 2 4 7 2 2 2 2" xfId="52580" xr:uid="{00000000-0005-0000-0000-00006C620000}"/>
    <cellStyle name="Standard 257 3 2 4 7 2 2 3" xfId="39344" xr:uid="{00000000-0005-0000-0000-00006D620000}"/>
    <cellStyle name="Standard 257 3 2 4 7 2 3" xfId="19491" xr:uid="{00000000-0005-0000-0000-00006E620000}"/>
    <cellStyle name="Standard 257 3 2 4 7 2 3 2" xfId="45963" xr:uid="{00000000-0005-0000-0000-00006F620000}"/>
    <cellStyle name="Standard 257 3 2 4 7 2 4" xfId="30522" xr:uid="{00000000-0005-0000-0000-000070620000}"/>
    <cellStyle name="Standard 257 3 2 4 7 3" xfId="5521" xr:uid="{00000000-0005-0000-0000-000071620000}"/>
    <cellStyle name="Standard 257 3 2 4 7 3 2" xfId="9931" xr:uid="{00000000-0005-0000-0000-000072620000}"/>
    <cellStyle name="Standard 257 3 2 4 7 3 2 2" xfId="23167" xr:uid="{00000000-0005-0000-0000-000073620000}"/>
    <cellStyle name="Standard 257 3 2 4 7 3 2 2 2" xfId="49639" xr:uid="{00000000-0005-0000-0000-000074620000}"/>
    <cellStyle name="Standard 257 3 2 4 7 3 2 3" xfId="36403" xr:uid="{00000000-0005-0000-0000-000075620000}"/>
    <cellStyle name="Standard 257 3 2 4 7 3 3" xfId="16550" xr:uid="{00000000-0005-0000-0000-000076620000}"/>
    <cellStyle name="Standard 257 3 2 4 7 3 3 2" xfId="43022" xr:uid="{00000000-0005-0000-0000-000077620000}"/>
    <cellStyle name="Standard 257 3 2 4 7 3 4" xfId="31993" xr:uid="{00000000-0005-0000-0000-000078620000}"/>
    <cellStyle name="Standard 257 3 2 4 7 4" xfId="8460" xr:uid="{00000000-0005-0000-0000-000079620000}"/>
    <cellStyle name="Standard 257 3 2 4 7 4 2" xfId="21696" xr:uid="{00000000-0005-0000-0000-00007A620000}"/>
    <cellStyle name="Standard 257 3 2 4 7 4 2 2" xfId="48168" xr:uid="{00000000-0005-0000-0000-00007B620000}"/>
    <cellStyle name="Standard 257 3 2 4 7 4 3" xfId="34932" xr:uid="{00000000-0005-0000-0000-00007C620000}"/>
    <cellStyle name="Standard 257 3 2 4 7 5" xfId="15079" xr:uid="{00000000-0005-0000-0000-00007D620000}"/>
    <cellStyle name="Standard 257 3 2 4 7 5 2" xfId="41551" xr:uid="{00000000-0005-0000-0000-00007E620000}"/>
    <cellStyle name="Standard 257 3 2 4 7 6" xfId="27581" xr:uid="{00000000-0005-0000-0000-00007F620000}"/>
    <cellStyle name="Standard 257 3 2 4 8" xfId="1843" xr:uid="{00000000-0005-0000-0000-000080620000}"/>
    <cellStyle name="Standard 257 3 2 4 8 2" xfId="3314" xr:uid="{00000000-0005-0000-0000-000081620000}"/>
    <cellStyle name="Standard 257 3 2 4 8 2 2" xfId="12136" xr:uid="{00000000-0005-0000-0000-000082620000}"/>
    <cellStyle name="Standard 257 3 2 4 8 2 2 2" xfId="25372" xr:uid="{00000000-0005-0000-0000-000083620000}"/>
    <cellStyle name="Standard 257 3 2 4 8 2 2 2 2" xfId="51844" xr:uid="{00000000-0005-0000-0000-000084620000}"/>
    <cellStyle name="Standard 257 3 2 4 8 2 2 3" xfId="38608" xr:uid="{00000000-0005-0000-0000-000085620000}"/>
    <cellStyle name="Standard 257 3 2 4 8 2 3" xfId="18755" xr:uid="{00000000-0005-0000-0000-000086620000}"/>
    <cellStyle name="Standard 257 3 2 4 8 2 3 2" xfId="45227" xr:uid="{00000000-0005-0000-0000-000087620000}"/>
    <cellStyle name="Standard 257 3 2 4 8 2 4" xfId="29786" xr:uid="{00000000-0005-0000-0000-000088620000}"/>
    <cellStyle name="Standard 257 3 2 4 8 3" xfId="6256" xr:uid="{00000000-0005-0000-0000-000089620000}"/>
    <cellStyle name="Standard 257 3 2 4 8 3 2" xfId="10666" xr:uid="{00000000-0005-0000-0000-00008A620000}"/>
    <cellStyle name="Standard 257 3 2 4 8 3 2 2" xfId="23902" xr:uid="{00000000-0005-0000-0000-00008B620000}"/>
    <cellStyle name="Standard 257 3 2 4 8 3 2 2 2" xfId="50374" xr:uid="{00000000-0005-0000-0000-00008C620000}"/>
    <cellStyle name="Standard 257 3 2 4 8 3 2 3" xfId="37138" xr:uid="{00000000-0005-0000-0000-00008D620000}"/>
    <cellStyle name="Standard 257 3 2 4 8 3 3" xfId="17285" xr:uid="{00000000-0005-0000-0000-00008E620000}"/>
    <cellStyle name="Standard 257 3 2 4 8 3 3 2" xfId="43757" xr:uid="{00000000-0005-0000-0000-00008F620000}"/>
    <cellStyle name="Standard 257 3 2 4 8 3 4" xfId="32728" xr:uid="{00000000-0005-0000-0000-000090620000}"/>
    <cellStyle name="Standard 257 3 2 4 8 4" xfId="7724" xr:uid="{00000000-0005-0000-0000-000091620000}"/>
    <cellStyle name="Standard 257 3 2 4 8 4 2" xfId="20960" xr:uid="{00000000-0005-0000-0000-000092620000}"/>
    <cellStyle name="Standard 257 3 2 4 8 4 2 2" xfId="47432" xr:uid="{00000000-0005-0000-0000-000093620000}"/>
    <cellStyle name="Standard 257 3 2 4 8 4 3" xfId="34196" xr:uid="{00000000-0005-0000-0000-000094620000}"/>
    <cellStyle name="Standard 257 3 2 4 8 5" xfId="14343" xr:uid="{00000000-0005-0000-0000-000095620000}"/>
    <cellStyle name="Standard 257 3 2 4 8 5 2" xfId="40815" xr:uid="{00000000-0005-0000-0000-000096620000}"/>
    <cellStyle name="Standard 257 3 2 4 8 6" xfId="28316" xr:uid="{00000000-0005-0000-0000-000097620000}"/>
    <cellStyle name="Standard 257 3 2 4 9" xfId="2580" xr:uid="{00000000-0005-0000-0000-000098620000}"/>
    <cellStyle name="Standard 257 3 2 4 9 2" xfId="11402" xr:uid="{00000000-0005-0000-0000-000099620000}"/>
    <cellStyle name="Standard 257 3 2 4 9 2 2" xfId="24638" xr:uid="{00000000-0005-0000-0000-00009A620000}"/>
    <cellStyle name="Standard 257 3 2 4 9 2 2 2" xfId="51110" xr:uid="{00000000-0005-0000-0000-00009B620000}"/>
    <cellStyle name="Standard 257 3 2 4 9 2 3" xfId="37874" xr:uid="{00000000-0005-0000-0000-00009C620000}"/>
    <cellStyle name="Standard 257 3 2 4 9 3" xfId="18021" xr:uid="{00000000-0005-0000-0000-00009D620000}"/>
    <cellStyle name="Standard 257 3 2 4 9 3 2" xfId="44493" xr:uid="{00000000-0005-0000-0000-00009E620000}"/>
    <cellStyle name="Standard 257 3 2 4 9 4" xfId="29052" xr:uid="{00000000-0005-0000-0000-00009F620000}"/>
    <cellStyle name="Standard 257 3 2 5" xfId="280" xr:uid="{00000000-0005-0000-0000-0000A0620000}"/>
    <cellStyle name="Standard 257 3 2 5 10" xfId="4763" xr:uid="{00000000-0005-0000-0000-0000A1620000}"/>
    <cellStyle name="Standard 257 3 2 5 10 2" xfId="9173" xr:uid="{00000000-0005-0000-0000-0000A2620000}"/>
    <cellStyle name="Standard 257 3 2 5 10 2 2" xfId="22409" xr:uid="{00000000-0005-0000-0000-0000A3620000}"/>
    <cellStyle name="Standard 257 3 2 5 10 2 2 2" xfId="48881" xr:uid="{00000000-0005-0000-0000-0000A4620000}"/>
    <cellStyle name="Standard 257 3 2 5 10 2 3" xfId="35645" xr:uid="{00000000-0005-0000-0000-0000A5620000}"/>
    <cellStyle name="Standard 257 3 2 5 10 3" xfId="15792" xr:uid="{00000000-0005-0000-0000-0000A6620000}"/>
    <cellStyle name="Standard 257 3 2 5 10 3 2" xfId="42264" xr:uid="{00000000-0005-0000-0000-0000A7620000}"/>
    <cellStyle name="Standard 257 3 2 5 10 4" xfId="31235" xr:uid="{00000000-0005-0000-0000-0000A8620000}"/>
    <cellStyle name="Standard 257 3 2 5 11" xfId="6968" xr:uid="{00000000-0005-0000-0000-0000A9620000}"/>
    <cellStyle name="Standard 257 3 2 5 11 2" xfId="20204" xr:uid="{00000000-0005-0000-0000-0000AA620000}"/>
    <cellStyle name="Standard 257 3 2 5 11 2 2" xfId="46676" xr:uid="{00000000-0005-0000-0000-0000AB620000}"/>
    <cellStyle name="Standard 257 3 2 5 11 3" xfId="33440" xr:uid="{00000000-0005-0000-0000-0000AC620000}"/>
    <cellStyle name="Standard 257 3 2 5 12" xfId="13587" xr:uid="{00000000-0005-0000-0000-0000AD620000}"/>
    <cellStyle name="Standard 257 3 2 5 12 2" xfId="40059" xr:uid="{00000000-0005-0000-0000-0000AE620000}"/>
    <cellStyle name="Standard 257 3 2 5 13" xfId="26823" xr:uid="{00000000-0005-0000-0000-0000AF620000}"/>
    <cellStyle name="Standard 257 3 2 5 2" xfId="341" xr:uid="{00000000-0005-0000-0000-0000B0620000}"/>
    <cellStyle name="Standard 257 3 2 5 2 10" xfId="13627" xr:uid="{00000000-0005-0000-0000-0000B1620000}"/>
    <cellStyle name="Standard 257 3 2 5 2 10 2" xfId="40099" xr:uid="{00000000-0005-0000-0000-0000B2620000}"/>
    <cellStyle name="Standard 257 3 2 5 2 11" xfId="26863" xr:uid="{00000000-0005-0000-0000-0000B3620000}"/>
    <cellStyle name="Standard 257 3 2 5 2 2" xfId="429" xr:uid="{00000000-0005-0000-0000-0000B4620000}"/>
    <cellStyle name="Standard 257 3 2 5 2 2 10" xfId="26944" xr:uid="{00000000-0005-0000-0000-0000B5620000}"/>
    <cellStyle name="Standard 257 3 2 5 2 2 2" xfId="605" xr:uid="{00000000-0005-0000-0000-0000B6620000}"/>
    <cellStyle name="Standard 257 3 2 5 2 2 2 2" xfId="994" xr:uid="{00000000-0005-0000-0000-0000B7620000}"/>
    <cellStyle name="Standard 257 3 2 5 2 2 2 2 2" xfId="1743" xr:uid="{00000000-0005-0000-0000-0000B8620000}"/>
    <cellStyle name="Standard 257 3 2 5 2 2 2 2 2 2" xfId="4686" xr:uid="{00000000-0005-0000-0000-0000B9620000}"/>
    <cellStyle name="Standard 257 3 2 5 2 2 2 2 2 2 2" xfId="13508" xr:uid="{00000000-0005-0000-0000-0000BA620000}"/>
    <cellStyle name="Standard 257 3 2 5 2 2 2 2 2 2 2 2" xfId="26744" xr:uid="{00000000-0005-0000-0000-0000BB620000}"/>
    <cellStyle name="Standard 257 3 2 5 2 2 2 2 2 2 2 2 2" xfId="53216" xr:uid="{00000000-0005-0000-0000-0000BC620000}"/>
    <cellStyle name="Standard 257 3 2 5 2 2 2 2 2 2 2 3" xfId="39980" xr:uid="{00000000-0005-0000-0000-0000BD620000}"/>
    <cellStyle name="Standard 257 3 2 5 2 2 2 2 2 2 3" xfId="20127" xr:uid="{00000000-0005-0000-0000-0000BE620000}"/>
    <cellStyle name="Standard 257 3 2 5 2 2 2 2 2 2 3 2" xfId="46599" xr:uid="{00000000-0005-0000-0000-0000BF620000}"/>
    <cellStyle name="Standard 257 3 2 5 2 2 2 2 2 2 4" xfId="31158" xr:uid="{00000000-0005-0000-0000-0000C0620000}"/>
    <cellStyle name="Standard 257 3 2 5 2 2 2 2 2 3" xfId="6157" xr:uid="{00000000-0005-0000-0000-0000C1620000}"/>
    <cellStyle name="Standard 257 3 2 5 2 2 2 2 2 3 2" xfId="10567" xr:uid="{00000000-0005-0000-0000-0000C2620000}"/>
    <cellStyle name="Standard 257 3 2 5 2 2 2 2 2 3 2 2" xfId="23803" xr:uid="{00000000-0005-0000-0000-0000C3620000}"/>
    <cellStyle name="Standard 257 3 2 5 2 2 2 2 2 3 2 2 2" xfId="50275" xr:uid="{00000000-0005-0000-0000-0000C4620000}"/>
    <cellStyle name="Standard 257 3 2 5 2 2 2 2 2 3 2 3" xfId="37039" xr:uid="{00000000-0005-0000-0000-0000C5620000}"/>
    <cellStyle name="Standard 257 3 2 5 2 2 2 2 2 3 3" xfId="17186" xr:uid="{00000000-0005-0000-0000-0000C6620000}"/>
    <cellStyle name="Standard 257 3 2 5 2 2 2 2 2 3 3 2" xfId="43658" xr:uid="{00000000-0005-0000-0000-0000C7620000}"/>
    <cellStyle name="Standard 257 3 2 5 2 2 2 2 2 3 4" xfId="32629" xr:uid="{00000000-0005-0000-0000-0000C8620000}"/>
    <cellStyle name="Standard 257 3 2 5 2 2 2 2 2 4" xfId="9096" xr:uid="{00000000-0005-0000-0000-0000C9620000}"/>
    <cellStyle name="Standard 257 3 2 5 2 2 2 2 2 4 2" xfId="22332" xr:uid="{00000000-0005-0000-0000-0000CA620000}"/>
    <cellStyle name="Standard 257 3 2 5 2 2 2 2 2 4 2 2" xfId="48804" xr:uid="{00000000-0005-0000-0000-0000CB620000}"/>
    <cellStyle name="Standard 257 3 2 5 2 2 2 2 2 4 3" xfId="35568" xr:uid="{00000000-0005-0000-0000-0000CC620000}"/>
    <cellStyle name="Standard 257 3 2 5 2 2 2 2 2 5" xfId="15715" xr:uid="{00000000-0005-0000-0000-0000CD620000}"/>
    <cellStyle name="Standard 257 3 2 5 2 2 2 2 2 5 2" xfId="42187" xr:uid="{00000000-0005-0000-0000-0000CE620000}"/>
    <cellStyle name="Standard 257 3 2 5 2 2 2 2 2 6" xfId="28217" xr:uid="{00000000-0005-0000-0000-0000CF620000}"/>
    <cellStyle name="Standard 257 3 2 5 2 2 2 2 3" xfId="2479" xr:uid="{00000000-0005-0000-0000-0000D0620000}"/>
    <cellStyle name="Standard 257 3 2 5 2 2 2 2 3 2" xfId="3950" xr:uid="{00000000-0005-0000-0000-0000D1620000}"/>
    <cellStyle name="Standard 257 3 2 5 2 2 2 2 3 2 2" xfId="12772" xr:uid="{00000000-0005-0000-0000-0000D2620000}"/>
    <cellStyle name="Standard 257 3 2 5 2 2 2 2 3 2 2 2" xfId="26008" xr:uid="{00000000-0005-0000-0000-0000D3620000}"/>
    <cellStyle name="Standard 257 3 2 5 2 2 2 2 3 2 2 2 2" xfId="52480" xr:uid="{00000000-0005-0000-0000-0000D4620000}"/>
    <cellStyle name="Standard 257 3 2 5 2 2 2 2 3 2 2 3" xfId="39244" xr:uid="{00000000-0005-0000-0000-0000D5620000}"/>
    <cellStyle name="Standard 257 3 2 5 2 2 2 2 3 2 3" xfId="19391" xr:uid="{00000000-0005-0000-0000-0000D6620000}"/>
    <cellStyle name="Standard 257 3 2 5 2 2 2 2 3 2 3 2" xfId="45863" xr:uid="{00000000-0005-0000-0000-0000D7620000}"/>
    <cellStyle name="Standard 257 3 2 5 2 2 2 2 3 2 4" xfId="30422" xr:uid="{00000000-0005-0000-0000-0000D8620000}"/>
    <cellStyle name="Standard 257 3 2 5 2 2 2 2 3 3" xfId="6892" xr:uid="{00000000-0005-0000-0000-0000D9620000}"/>
    <cellStyle name="Standard 257 3 2 5 2 2 2 2 3 3 2" xfId="11302" xr:uid="{00000000-0005-0000-0000-0000DA620000}"/>
    <cellStyle name="Standard 257 3 2 5 2 2 2 2 3 3 2 2" xfId="24538" xr:uid="{00000000-0005-0000-0000-0000DB620000}"/>
    <cellStyle name="Standard 257 3 2 5 2 2 2 2 3 3 2 2 2" xfId="51010" xr:uid="{00000000-0005-0000-0000-0000DC620000}"/>
    <cellStyle name="Standard 257 3 2 5 2 2 2 2 3 3 2 3" xfId="37774" xr:uid="{00000000-0005-0000-0000-0000DD620000}"/>
    <cellStyle name="Standard 257 3 2 5 2 2 2 2 3 3 3" xfId="17921" xr:uid="{00000000-0005-0000-0000-0000DE620000}"/>
    <cellStyle name="Standard 257 3 2 5 2 2 2 2 3 3 3 2" xfId="44393" xr:uid="{00000000-0005-0000-0000-0000DF620000}"/>
    <cellStyle name="Standard 257 3 2 5 2 2 2 2 3 3 4" xfId="33364" xr:uid="{00000000-0005-0000-0000-0000E0620000}"/>
    <cellStyle name="Standard 257 3 2 5 2 2 2 2 3 4" xfId="8360" xr:uid="{00000000-0005-0000-0000-0000E1620000}"/>
    <cellStyle name="Standard 257 3 2 5 2 2 2 2 3 4 2" xfId="21596" xr:uid="{00000000-0005-0000-0000-0000E2620000}"/>
    <cellStyle name="Standard 257 3 2 5 2 2 2 2 3 4 2 2" xfId="48068" xr:uid="{00000000-0005-0000-0000-0000E3620000}"/>
    <cellStyle name="Standard 257 3 2 5 2 2 2 2 3 4 3" xfId="34832" xr:uid="{00000000-0005-0000-0000-0000E4620000}"/>
    <cellStyle name="Standard 257 3 2 5 2 2 2 2 3 5" xfId="14979" xr:uid="{00000000-0005-0000-0000-0000E5620000}"/>
    <cellStyle name="Standard 257 3 2 5 2 2 2 2 3 5 2" xfId="41451" xr:uid="{00000000-0005-0000-0000-0000E6620000}"/>
    <cellStyle name="Standard 257 3 2 5 2 2 2 2 3 6" xfId="28952" xr:uid="{00000000-0005-0000-0000-0000E7620000}"/>
    <cellStyle name="Standard 257 3 2 5 2 2 2 2 4" xfId="3216" xr:uid="{00000000-0005-0000-0000-0000E8620000}"/>
    <cellStyle name="Standard 257 3 2 5 2 2 2 2 4 2" xfId="12038" xr:uid="{00000000-0005-0000-0000-0000E9620000}"/>
    <cellStyle name="Standard 257 3 2 5 2 2 2 2 4 2 2" xfId="25274" xr:uid="{00000000-0005-0000-0000-0000EA620000}"/>
    <cellStyle name="Standard 257 3 2 5 2 2 2 2 4 2 2 2" xfId="51746" xr:uid="{00000000-0005-0000-0000-0000EB620000}"/>
    <cellStyle name="Standard 257 3 2 5 2 2 2 2 4 2 3" xfId="38510" xr:uid="{00000000-0005-0000-0000-0000EC620000}"/>
    <cellStyle name="Standard 257 3 2 5 2 2 2 2 4 3" xfId="18657" xr:uid="{00000000-0005-0000-0000-0000ED620000}"/>
    <cellStyle name="Standard 257 3 2 5 2 2 2 2 4 3 2" xfId="45129" xr:uid="{00000000-0005-0000-0000-0000EE620000}"/>
    <cellStyle name="Standard 257 3 2 5 2 2 2 2 4 4" xfId="29688" xr:uid="{00000000-0005-0000-0000-0000EF620000}"/>
    <cellStyle name="Standard 257 3 2 5 2 2 2 2 5" xfId="5421" xr:uid="{00000000-0005-0000-0000-0000F0620000}"/>
    <cellStyle name="Standard 257 3 2 5 2 2 2 2 5 2" xfId="9831" xr:uid="{00000000-0005-0000-0000-0000F1620000}"/>
    <cellStyle name="Standard 257 3 2 5 2 2 2 2 5 2 2" xfId="23067" xr:uid="{00000000-0005-0000-0000-0000F2620000}"/>
    <cellStyle name="Standard 257 3 2 5 2 2 2 2 5 2 2 2" xfId="49539" xr:uid="{00000000-0005-0000-0000-0000F3620000}"/>
    <cellStyle name="Standard 257 3 2 5 2 2 2 2 5 2 3" xfId="36303" xr:uid="{00000000-0005-0000-0000-0000F4620000}"/>
    <cellStyle name="Standard 257 3 2 5 2 2 2 2 5 3" xfId="16450" xr:uid="{00000000-0005-0000-0000-0000F5620000}"/>
    <cellStyle name="Standard 257 3 2 5 2 2 2 2 5 3 2" xfId="42922" xr:uid="{00000000-0005-0000-0000-0000F6620000}"/>
    <cellStyle name="Standard 257 3 2 5 2 2 2 2 5 4" xfId="31893" xr:uid="{00000000-0005-0000-0000-0000F7620000}"/>
    <cellStyle name="Standard 257 3 2 5 2 2 2 2 6" xfId="7626" xr:uid="{00000000-0005-0000-0000-0000F8620000}"/>
    <cellStyle name="Standard 257 3 2 5 2 2 2 2 6 2" xfId="20862" xr:uid="{00000000-0005-0000-0000-0000F9620000}"/>
    <cellStyle name="Standard 257 3 2 5 2 2 2 2 6 2 2" xfId="47334" xr:uid="{00000000-0005-0000-0000-0000FA620000}"/>
    <cellStyle name="Standard 257 3 2 5 2 2 2 2 6 3" xfId="34098" xr:uid="{00000000-0005-0000-0000-0000FB620000}"/>
    <cellStyle name="Standard 257 3 2 5 2 2 2 2 7" xfId="14245" xr:uid="{00000000-0005-0000-0000-0000FC620000}"/>
    <cellStyle name="Standard 257 3 2 5 2 2 2 2 7 2" xfId="40717" xr:uid="{00000000-0005-0000-0000-0000FD620000}"/>
    <cellStyle name="Standard 257 3 2 5 2 2 2 2 8" xfId="27481" xr:uid="{00000000-0005-0000-0000-0000FE620000}"/>
    <cellStyle name="Standard 257 3 2 5 2 2 2 3" xfId="1377" xr:uid="{00000000-0005-0000-0000-0000FF620000}"/>
    <cellStyle name="Standard 257 3 2 5 2 2 2 3 2" xfId="4320" xr:uid="{00000000-0005-0000-0000-000000630000}"/>
    <cellStyle name="Standard 257 3 2 5 2 2 2 3 2 2" xfId="13142" xr:uid="{00000000-0005-0000-0000-000001630000}"/>
    <cellStyle name="Standard 257 3 2 5 2 2 2 3 2 2 2" xfId="26378" xr:uid="{00000000-0005-0000-0000-000002630000}"/>
    <cellStyle name="Standard 257 3 2 5 2 2 2 3 2 2 2 2" xfId="52850" xr:uid="{00000000-0005-0000-0000-000003630000}"/>
    <cellStyle name="Standard 257 3 2 5 2 2 2 3 2 2 3" xfId="39614" xr:uid="{00000000-0005-0000-0000-000004630000}"/>
    <cellStyle name="Standard 257 3 2 5 2 2 2 3 2 3" xfId="19761" xr:uid="{00000000-0005-0000-0000-000005630000}"/>
    <cellStyle name="Standard 257 3 2 5 2 2 2 3 2 3 2" xfId="46233" xr:uid="{00000000-0005-0000-0000-000006630000}"/>
    <cellStyle name="Standard 257 3 2 5 2 2 2 3 2 4" xfId="30792" xr:uid="{00000000-0005-0000-0000-000007630000}"/>
    <cellStyle name="Standard 257 3 2 5 2 2 2 3 3" xfId="5791" xr:uid="{00000000-0005-0000-0000-000008630000}"/>
    <cellStyle name="Standard 257 3 2 5 2 2 2 3 3 2" xfId="10201" xr:uid="{00000000-0005-0000-0000-000009630000}"/>
    <cellStyle name="Standard 257 3 2 5 2 2 2 3 3 2 2" xfId="23437" xr:uid="{00000000-0005-0000-0000-00000A630000}"/>
    <cellStyle name="Standard 257 3 2 5 2 2 2 3 3 2 2 2" xfId="49909" xr:uid="{00000000-0005-0000-0000-00000B630000}"/>
    <cellStyle name="Standard 257 3 2 5 2 2 2 3 3 2 3" xfId="36673" xr:uid="{00000000-0005-0000-0000-00000C630000}"/>
    <cellStyle name="Standard 257 3 2 5 2 2 2 3 3 3" xfId="16820" xr:uid="{00000000-0005-0000-0000-00000D630000}"/>
    <cellStyle name="Standard 257 3 2 5 2 2 2 3 3 3 2" xfId="43292" xr:uid="{00000000-0005-0000-0000-00000E630000}"/>
    <cellStyle name="Standard 257 3 2 5 2 2 2 3 3 4" xfId="32263" xr:uid="{00000000-0005-0000-0000-00000F630000}"/>
    <cellStyle name="Standard 257 3 2 5 2 2 2 3 4" xfId="8730" xr:uid="{00000000-0005-0000-0000-000010630000}"/>
    <cellStyle name="Standard 257 3 2 5 2 2 2 3 4 2" xfId="21966" xr:uid="{00000000-0005-0000-0000-000011630000}"/>
    <cellStyle name="Standard 257 3 2 5 2 2 2 3 4 2 2" xfId="48438" xr:uid="{00000000-0005-0000-0000-000012630000}"/>
    <cellStyle name="Standard 257 3 2 5 2 2 2 3 4 3" xfId="35202" xr:uid="{00000000-0005-0000-0000-000013630000}"/>
    <cellStyle name="Standard 257 3 2 5 2 2 2 3 5" xfId="15349" xr:uid="{00000000-0005-0000-0000-000014630000}"/>
    <cellStyle name="Standard 257 3 2 5 2 2 2 3 5 2" xfId="41821" xr:uid="{00000000-0005-0000-0000-000015630000}"/>
    <cellStyle name="Standard 257 3 2 5 2 2 2 3 6" xfId="27851" xr:uid="{00000000-0005-0000-0000-000016630000}"/>
    <cellStyle name="Standard 257 3 2 5 2 2 2 4" xfId="2113" xr:uid="{00000000-0005-0000-0000-000017630000}"/>
    <cellStyle name="Standard 257 3 2 5 2 2 2 4 2" xfId="3584" xr:uid="{00000000-0005-0000-0000-000018630000}"/>
    <cellStyle name="Standard 257 3 2 5 2 2 2 4 2 2" xfId="12406" xr:uid="{00000000-0005-0000-0000-000019630000}"/>
    <cellStyle name="Standard 257 3 2 5 2 2 2 4 2 2 2" xfId="25642" xr:uid="{00000000-0005-0000-0000-00001A630000}"/>
    <cellStyle name="Standard 257 3 2 5 2 2 2 4 2 2 2 2" xfId="52114" xr:uid="{00000000-0005-0000-0000-00001B630000}"/>
    <cellStyle name="Standard 257 3 2 5 2 2 2 4 2 2 3" xfId="38878" xr:uid="{00000000-0005-0000-0000-00001C630000}"/>
    <cellStyle name="Standard 257 3 2 5 2 2 2 4 2 3" xfId="19025" xr:uid="{00000000-0005-0000-0000-00001D630000}"/>
    <cellStyle name="Standard 257 3 2 5 2 2 2 4 2 3 2" xfId="45497" xr:uid="{00000000-0005-0000-0000-00001E630000}"/>
    <cellStyle name="Standard 257 3 2 5 2 2 2 4 2 4" xfId="30056" xr:uid="{00000000-0005-0000-0000-00001F630000}"/>
    <cellStyle name="Standard 257 3 2 5 2 2 2 4 3" xfId="6526" xr:uid="{00000000-0005-0000-0000-000020630000}"/>
    <cellStyle name="Standard 257 3 2 5 2 2 2 4 3 2" xfId="10936" xr:uid="{00000000-0005-0000-0000-000021630000}"/>
    <cellStyle name="Standard 257 3 2 5 2 2 2 4 3 2 2" xfId="24172" xr:uid="{00000000-0005-0000-0000-000022630000}"/>
    <cellStyle name="Standard 257 3 2 5 2 2 2 4 3 2 2 2" xfId="50644" xr:uid="{00000000-0005-0000-0000-000023630000}"/>
    <cellStyle name="Standard 257 3 2 5 2 2 2 4 3 2 3" xfId="37408" xr:uid="{00000000-0005-0000-0000-000024630000}"/>
    <cellStyle name="Standard 257 3 2 5 2 2 2 4 3 3" xfId="17555" xr:uid="{00000000-0005-0000-0000-000025630000}"/>
    <cellStyle name="Standard 257 3 2 5 2 2 2 4 3 3 2" xfId="44027" xr:uid="{00000000-0005-0000-0000-000026630000}"/>
    <cellStyle name="Standard 257 3 2 5 2 2 2 4 3 4" xfId="32998" xr:uid="{00000000-0005-0000-0000-000027630000}"/>
    <cellStyle name="Standard 257 3 2 5 2 2 2 4 4" xfId="7994" xr:uid="{00000000-0005-0000-0000-000028630000}"/>
    <cellStyle name="Standard 257 3 2 5 2 2 2 4 4 2" xfId="21230" xr:uid="{00000000-0005-0000-0000-000029630000}"/>
    <cellStyle name="Standard 257 3 2 5 2 2 2 4 4 2 2" xfId="47702" xr:uid="{00000000-0005-0000-0000-00002A630000}"/>
    <cellStyle name="Standard 257 3 2 5 2 2 2 4 4 3" xfId="34466" xr:uid="{00000000-0005-0000-0000-00002B630000}"/>
    <cellStyle name="Standard 257 3 2 5 2 2 2 4 5" xfId="14613" xr:uid="{00000000-0005-0000-0000-00002C630000}"/>
    <cellStyle name="Standard 257 3 2 5 2 2 2 4 5 2" xfId="41085" xr:uid="{00000000-0005-0000-0000-00002D630000}"/>
    <cellStyle name="Standard 257 3 2 5 2 2 2 4 6" xfId="28586" xr:uid="{00000000-0005-0000-0000-00002E630000}"/>
    <cellStyle name="Standard 257 3 2 5 2 2 2 5" xfId="2850" xr:uid="{00000000-0005-0000-0000-00002F630000}"/>
    <cellStyle name="Standard 257 3 2 5 2 2 2 5 2" xfId="11672" xr:uid="{00000000-0005-0000-0000-000030630000}"/>
    <cellStyle name="Standard 257 3 2 5 2 2 2 5 2 2" xfId="24908" xr:uid="{00000000-0005-0000-0000-000031630000}"/>
    <cellStyle name="Standard 257 3 2 5 2 2 2 5 2 2 2" xfId="51380" xr:uid="{00000000-0005-0000-0000-000032630000}"/>
    <cellStyle name="Standard 257 3 2 5 2 2 2 5 2 3" xfId="38144" xr:uid="{00000000-0005-0000-0000-000033630000}"/>
    <cellStyle name="Standard 257 3 2 5 2 2 2 5 3" xfId="18291" xr:uid="{00000000-0005-0000-0000-000034630000}"/>
    <cellStyle name="Standard 257 3 2 5 2 2 2 5 3 2" xfId="44763" xr:uid="{00000000-0005-0000-0000-000035630000}"/>
    <cellStyle name="Standard 257 3 2 5 2 2 2 5 4" xfId="29322" xr:uid="{00000000-0005-0000-0000-000036630000}"/>
    <cellStyle name="Standard 257 3 2 5 2 2 2 6" xfId="5055" xr:uid="{00000000-0005-0000-0000-000037630000}"/>
    <cellStyle name="Standard 257 3 2 5 2 2 2 6 2" xfId="9465" xr:uid="{00000000-0005-0000-0000-000038630000}"/>
    <cellStyle name="Standard 257 3 2 5 2 2 2 6 2 2" xfId="22701" xr:uid="{00000000-0005-0000-0000-000039630000}"/>
    <cellStyle name="Standard 257 3 2 5 2 2 2 6 2 2 2" xfId="49173" xr:uid="{00000000-0005-0000-0000-00003A630000}"/>
    <cellStyle name="Standard 257 3 2 5 2 2 2 6 2 3" xfId="35937" xr:uid="{00000000-0005-0000-0000-00003B630000}"/>
    <cellStyle name="Standard 257 3 2 5 2 2 2 6 3" xfId="16084" xr:uid="{00000000-0005-0000-0000-00003C630000}"/>
    <cellStyle name="Standard 257 3 2 5 2 2 2 6 3 2" xfId="42556" xr:uid="{00000000-0005-0000-0000-00003D630000}"/>
    <cellStyle name="Standard 257 3 2 5 2 2 2 6 4" xfId="31527" xr:uid="{00000000-0005-0000-0000-00003E630000}"/>
    <cellStyle name="Standard 257 3 2 5 2 2 2 7" xfId="7260" xr:uid="{00000000-0005-0000-0000-00003F630000}"/>
    <cellStyle name="Standard 257 3 2 5 2 2 2 7 2" xfId="20496" xr:uid="{00000000-0005-0000-0000-000040630000}"/>
    <cellStyle name="Standard 257 3 2 5 2 2 2 7 2 2" xfId="46968" xr:uid="{00000000-0005-0000-0000-000041630000}"/>
    <cellStyle name="Standard 257 3 2 5 2 2 2 7 3" xfId="33732" xr:uid="{00000000-0005-0000-0000-000042630000}"/>
    <cellStyle name="Standard 257 3 2 5 2 2 2 8" xfId="13879" xr:uid="{00000000-0005-0000-0000-000043630000}"/>
    <cellStyle name="Standard 257 3 2 5 2 2 2 8 2" xfId="40351" xr:uid="{00000000-0005-0000-0000-000044630000}"/>
    <cellStyle name="Standard 257 3 2 5 2 2 2 9" xfId="27115" xr:uid="{00000000-0005-0000-0000-000045630000}"/>
    <cellStyle name="Standard 257 3 2 5 2 2 3" xfId="822" xr:uid="{00000000-0005-0000-0000-000046630000}"/>
    <cellStyle name="Standard 257 3 2 5 2 2 3 2" xfId="1572" xr:uid="{00000000-0005-0000-0000-000047630000}"/>
    <cellStyle name="Standard 257 3 2 5 2 2 3 2 2" xfId="4515" xr:uid="{00000000-0005-0000-0000-000048630000}"/>
    <cellStyle name="Standard 257 3 2 5 2 2 3 2 2 2" xfId="13337" xr:uid="{00000000-0005-0000-0000-000049630000}"/>
    <cellStyle name="Standard 257 3 2 5 2 2 3 2 2 2 2" xfId="26573" xr:uid="{00000000-0005-0000-0000-00004A630000}"/>
    <cellStyle name="Standard 257 3 2 5 2 2 3 2 2 2 2 2" xfId="53045" xr:uid="{00000000-0005-0000-0000-00004B630000}"/>
    <cellStyle name="Standard 257 3 2 5 2 2 3 2 2 2 3" xfId="39809" xr:uid="{00000000-0005-0000-0000-00004C630000}"/>
    <cellStyle name="Standard 257 3 2 5 2 2 3 2 2 3" xfId="19956" xr:uid="{00000000-0005-0000-0000-00004D630000}"/>
    <cellStyle name="Standard 257 3 2 5 2 2 3 2 2 3 2" xfId="46428" xr:uid="{00000000-0005-0000-0000-00004E630000}"/>
    <cellStyle name="Standard 257 3 2 5 2 2 3 2 2 4" xfId="30987" xr:uid="{00000000-0005-0000-0000-00004F630000}"/>
    <cellStyle name="Standard 257 3 2 5 2 2 3 2 3" xfId="5986" xr:uid="{00000000-0005-0000-0000-000050630000}"/>
    <cellStyle name="Standard 257 3 2 5 2 2 3 2 3 2" xfId="10396" xr:uid="{00000000-0005-0000-0000-000051630000}"/>
    <cellStyle name="Standard 257 3 2 5 2 2 3 2 3 2 2" xfId="23632" xr:uid="{00000000-0005-0000-0000-000052630000}"/>
    <cellStyle name="Standard 257 3 2 5 2 2 3 2 3 2 2 2" xfId="50104" xr:uid="{00000000-0005-0000-0000-000053630000}"/>
    <cellStyle name="Standard 257 3 2 5 2 2 3 2 3 2 3" xfId="36868" xr:uid="{00000000-0005-0000-0000-000054630000}"/>
    <cellStyle name="Standard 257 3 2 5 2 2 3 2 3 3" xfId="17015" xr:uid="{00000000-0005-0000-0000-000055630000}"/>
    <cellStyle name="Standard 257 3 2 5 2 2 3 2 3 3 2" xfId="43487" xr:uid="{00000000-0005-0000-0000-000056630000}"/>
    <cellStyle name="Standard 257 3 2 5 2 2 3 2 3 4" xfId="32458" xr:uid="{00000000-0005-0000-0000-000057630000}"/>
    <cellStyle name="Standard 257 3 2 5 2 2 3 2 4" xfId="8925" xr:uid="{00000000-0005-0000-0000-000058630000}"/>
    <cellStyle name="Standard 257 3 2 5 2 2 3 2 4 2" xfId="22161" xr:uid="{00000000-0005-0000-0000-000059630000}"/>
    <cellStyle name="Standard 257 3 2 5 2 2 3 2 4 2 2" xfId="48633" xr:uid="{00000000-0005-0000-0000-00005A630000}"/>
    <cellStyle name="Standard 257 3 2 5 2 2 3 2 4 3" xfId="35397" xr:uid="{00000000-0005-0000-0000-00005B630000}"/>
    <cellStyle name="Standard 257 3 2 5 2 2 3 2 5" xfId="15544" xr:uid="{00000000-0005-0000-0000-00005C630000}"/>
    <cellStyle name="Standard 257 3 2 5 2 2 3 2 5 2" xfId="42016" xr:uid="{00000000-0005-0000-0000-00005D630000}"/>
    <cellStyle name="Standard 257 3 2 5 2 2 3 2 6" xfId="28046" xr:uid="{00000000-0005-0000-0000-00005E630000}"/>
    <cellStyle name="Standard 257 3 2 5 2 2 3 3" xfId="2308" xr:uid="{00000000-0005-0000-0000-00005F630000}"/>
    <cellStyle name="Standard 257 3 2 5 2 2 3 3 2" xfId="3779" xr:uid="{00000000-0005-0000-0000-000060630000}"/>
    <cellStyle name="Standard 257 3 2 5 2 2 3 3 2 2" xfId="12601" xr:uid="{00000000-0005-0000-0000-000061630000}"/>
    <cellStyle name="Standard 257 3 2 5 2 2 3 3 2 2 2" xfId="25837" xr:uid="{00000000-0005-0000-0000-000062630000}"/>
    <cellStyle name="Standard 257 3 2 5 2 2 3 3 2 2 2 2" xfId="52309" xr:uid="{00000000-0005-0000-0000-000063630000}"/>
    <cellStyle name="Standard 257 3 2 5 2 2 3 3 2 2 3" xfId="39073" xr:uid="{00000000-0005-0000-0000-000064630000}"/>
    <cellStyle name="Standard 257 3 2 5 2 2 3 3 2 3" xfId="19220" xr:uid="{00000000-0005-0000-0000-000065630000}"/>
    <cellStyle name="Standard 257 3 2 5 2 2 3 3 2 3 2" xfId="45692" xr:uid="{00000000-0005-0000-0000-000066630000}"/>
    <cellStyle name="Standard 257 3 2 5 2 2 3 3 2 4" xfId="30251" xr:uid="{00000000-0005-0000-0000-000067630000}"/>
    <cellStyle name="Standard 257 3 2 5 2 2 3 3 3" xfId="6721" xr:uid="{00000000-0005-0000-0000-000068630000}"/>
    <cellStyle name="Standard 257 3 2 5 2 2 3 3 3 2" xfId="11131" xr:uid="{00000000-0005-0000-0000-000069630000}"/>
    <cellStyle name="Standard 257 3 2 5 2 2 3 3 3 2 2" xfId="24367" xr:uid="{00000000-0005-0000-0000-00006A630000}"/>
    <cellStyle name="Standard 257 3 2 5 2 2 3 3 3 2 2 2" xfId="50839" xr:uid="{00000000-0005-0000-0000-00006B630000}"/>
    <cellStyle name="Standard 257 3 2 5 2 2 3 3 3 2 3" xfId="37603" xr:uid="{00000000-0005-0000-0000-00006C630000}"/>
    <cellStyle name="Standard 257 3 2 5 2 2 3 3 3 3" xfId="17750" xr:uid="{00000000-0005-0000-0000-00006D630000}"/>
    <cellStyle name="Standard 257 3 2 5 2 2 3 3 3 3 2" xfId="44222" xr:uid="{00000000-0005-0000-0000-00006E630000}"/>
    <cellStyle name="Standard 257 3 2 5 2 2 3 3 3 4" xfId="33193" xr:uid="{00000000-0005-0000-0000-00006F630000}"/>
    <cellStyle name="Standard 257 3 2 5 2 2 3 3 4" xfId="8189" xr:uid="{00000000-0005-0000-0000-000070630000}"/>
    <cellStyle name="Standard 257 3 2 5 2 2 3 3 4 2" xfId="21425" xr:uid="{00000000-0005-0000-0000-000071630000}"/>
    <cellStyle name="Standard 257 3 2 5 2 2 3 3 4 2 2" xfId="47897" xr:uid="{00000000-0005-0000-0000-000072630000}"/>
    <cellStyle name="Standard 257 3 2 5 2 2 3 3 4 3" xfId="34661" xr:uid="{00000000-0005-0000-0000-000073630000}"/>
    <cellStyle name="Standard 257 3 2 5 2 2 3 3 5" xfId="14808" xr:uid="{00000000-0005-0000-0000-000074630000}"/>
    <cellStyle name="Standard 257 3 2 5 2 2 3 3 5 2" xfId="41280" xr:uid="{00000000-0005-0000-0000-000075630000}"/>
    <cellStyle name="Standard 257 3 2 5 2 2 3 3 6" xfId="28781" xr:uid="{00000000-0005-0000-0000-000076630000}"/>
    <cellStyle name="Standard 257 3 2 5 2 2 3 4" xfId="3045" xr:uid="{00000000-0005-0000-0000-000077630000}"/>
    <cellStyle name="Standard 257 3 2 5 2 2 3 4 2" xfId="11867" xr:uid="{00000000-0005-0000-0000-000078630000}"/>
    <cellStyle name="Standard 257 3 2 5 2 2 3 4 2 2" xfId="25103" xr:uid="{00000000-0005-0000-0000-000079630000}"/>
    <cellStyle name="Standard 257 3 2 5 2 2 3 4 2 2 2" xfId="51575" xr:uid="{00000000-0005-0000-0000-00007A630000}"/>
    <cellStyle name="Standard 257 3 2 5 2 2 3 4 2 3" xfId="38339" xr:uid="{00000000-0005-0000-0000-00007B630000}"/>
    <cellStyle name="Standard 257 3 2 5 2 2 3 4 3" xfId="18486" xr:uid="{00000000-0005-0000-0000-00007C630000}"/>
    <cellStyle name="Standard 257 3 2 5 2 2 3 4 3 2" xfId="44958" xr:uid="{00000000-0005-0000-0000-00007D630000}"/>
    <cellStyle name="Standard 257 3 2 5 2 2 3 4 4" xfId="29517" xr:uid="{00000000-0005-0000-0000-00007E630000}"/>
    <cellStyle name="Standard 257 3 2 5 2 2 3 5" xfId="5250" xr:uid="{00000000-0005-0000-0000-00007F630000}"/>
    <cellStyle name="Standard 257 3 2 5 2 2 3 5 2" xfId="9660" xr:uid="{00000000-0005-0000-0000-000080630000}"/>
    <cellStyle name="Standard 257 3 2 5 2 2 3 5 2 2" xfId="22896" xr:uid="{00000000-0005-0000-0000-000081630000}"/>
    <cellStyle name="Standard 257 3 2 5 2 2 3 5 2 2 2" xfId="49368" xr:uid="{00000000-0005-0000-0000-000082630000}"/>
    <cellStyle name="Standard 257 3 2 5 2 2 3 5 2 3" xfId="36132" xr:uid="{00000000-0005-0000-0000-000083630000}"/>
    <cellStyle name="Standard 257 3 2 5 2 2 3 5 3" xfId="16279" xr:uid="{00000000-0005-0000-0000-000084630000}"/>
    <cellStyle name="Standard 257 3 2 5 2 2 3 5 3 2" xfId="42751" xr:uid="{00000000-0005-0000-0000-000085630000}"/>
    <cellStyle name="Standard 257 3 2 5 2 2 3 5 4" xfId="31722" xr:uid="{00000000-0005-0000-0000-000086630000}"/>
    <cellStyle name="Standard 257 3 2 5 2 2 3 6" xfId="7455" xr:uid="{00000000-0005-0000-0000-000087630000}"/>
    <cellStyle name="Standard 257 3 2 5 2 2 3 6 2" xfId="20691" xr:uid="{00000000-0005-0000-0000-000088630000}"/>
    <cellStyle name="Standard 257 3 2 5 2 2 3 6 2 2" xfId="47163" xr:uid="{00000000-0005-0000-0000-000089630000}"/>
    <cellStyle name="Standard 257 3 2 5 2 2 3 6 3" xfId="33927" xr:uid="{00000000-0005-0000-0000-00008A630000}"/>
    <cellStyle name="Standard 257 3 2 5 2 2 3 7" xfId="14074" xr:uid="{00000000-0005-0000-0000-00008B630000}"/>
    <cellStyle name="Standard 257 3 2 5 2 2 3 7 2" xfId="40546" xr:uid="{00000000-0005-0000-0000-00008C630000}"/>
    <cellStyle name="Standard 257 3 2 5 2 2 3 8" xfId="27310" xr:uid="{00000000-0005-0000-0000-00008D630000}"/>
    <cellStyle name="Standard 257 3 2 5 2 2 4" xfId="1206" xr:uid="{00000000-0005-0000-0000-00008E630000}"/>
    <cellStyle name="Standard 257 3 2 5 2 2 4 2" xfId="4149" xr:uid="{00000000-0005-0000-0000-00008F630000}"/>
    <cellStyle name="Standard 257 3 2 5 2 2 4 2 2" xfId="12971" xr:uid="{00000000-0005-0000-0000-000090630000}"/>
    <cellStyle name="Standard 257 3 2 5 2 2 4 2 2 2" xfId="26207" xr:uid="{00000000-0005-0000-0000-000091630000}"/>
    <cellStyle name="Standard 257 3 2 5 2 2 4 2 2 2 2" xfId="52679" xr:uid="{00000000-0005-0000-0000-000092630000}"/>
    <cellStyle name="Standard 257 3 2 5 2 2 4 2 2 3" xfId="39443" xr:uid="{00000000-0005-0000-0000-000093630000}"/>
    <cellStyle name="Standard 257 3 2 5 2 2 4 2 3" xfId="19590" xr:uid="{00000000-0005-0000-0000-000094630000}"/>
    <cellStyle name="Standard 257 3 2 5 2 2 4 2 3 2" xfId="46062" xr:uid="{00000000-0005-0000-0000-000095630000}"/>
    <cellStyle name="Standard 257 3 2 5 2 2 4 2 4" xfId="30621" xr:uid="{00000000-0005-0000-0000-000096630000}"/>
    <cellStyle name="Standard 257 3 2 5 2 2 4 3" xfId="5620" xr:uid="{00000000-0005-0000-0000-000097630000}"/>
    <cellStyle name="Standard 257 3 2 5 2 2 4 3 2" xfId="10030" xr:uid="{00000000-0005-0000-0000-000098630000}"/>
    <cellStyle name="Standard 257 3 2 5 2 2 4 3 2 2" xfId="23266" xr:uid="{00000000-0005-0000-0000-000099630000}"/>
    <cellStyle name="Standard 257 3 2 5 2 2 4 3 2 2 2" xfId="49738" xr:uid="{00000000-0005-0000-0000-00009A630000}"/>
    <cellStyle name="Standard 257 3 2 5 2 2 4 3 2 3" xfId="36502" xr:uid="{00000000-0005-0000-0000-00009B630000}"/>
    <cellStyle name="Standard 257 3 2 5 2 2 4 3 3" xfId="16649" xr:uid="{00000000-0005-0000-0000-00009C630000}"/>
    <cellStyle name="Standard 257 3 2 5 2 2 4 3 3 2" xfId="43121" xr:uid="{00000000-0005-0000-0000-00009D630000}"/>
    <cellStyle name="Standard 257 3 2 5 2 2 4 3 4" xfId="32092" xr:uid="{00000000-0005-0000-0000-00009E630000}"/>
    <cellStyle name="Standard 257 3 2 5 2 2 4 4" xfId="8559" xr:uid="{00000000-0005-0000-0000-00009F630000}"/>
    <cellStyle name="Standard 257 3 2 5 2 2 4 4 2" xfId="21795" xr:uid="{00000000-0005-0000-0000-0000A0630000}"/>
    <cellStyle name="Standard 257 3 2 5 2 2 4 4 2 2" xfId="48267" xr:uid="{00000000-0005-0000-0000-0000A1630000}"/>
    <cellStyle name="Standard 257 3 2 5 2 2 4 4 3" xfId="35031" xr:uid="{00000000-0005-0000-0000-0000A2630000}"/>
    <cellStyle name="Standard 257 3 2 5 2 2 4 5" xfId="15178" xr:uid="{00000000-0005-0000-0000-0000A3630000}"/>
    <cellStyle name="Standard 257 3 2 5 2 2 4 5 2" xfId="41650" xr:uid="{00000000-0005-0000-0000-0000A4630000}"/>
    <cellStyle name="Standard 257 3 2 5 2 2 4 6" xfId="27680" xr:uid="{00000000-0005-0000-0000-0000A5630000}"/>
    <cellStyle name="Standard 257 3 2 5 2 2 5" xfId="1942" xr:uid="{00000000-0005-0000-0000-0000A6630000}"/>
    <cellStyle name="Standard 257 3 2 5 2 2 5 2" xfId="3413" xr:uid="{00000000-0005-0000-0000-0000A7630000}"/>
    <cellStyle name="Standard 257 3 2 5 2 2 5 2 2" xfId="12235" xr:uid="{00000000-0005-0000-0000-0000A8630000}"/>
    <cellStyle name="Standard 257 3 2 5 2 2 5 2 2 2" xfId="25471" xr:uid="{00000000-0005-0000-0000-0000A9630000}"/>
    <cellStyle name="Standard 257 3 2 5 2 2 5 2 2 2 2" xfId="51943" xr:uid="{00000000-0005-0000-0000-0000AA630000}"/>
    <cellStyle name="Standard 257 3 2 5 2 2 5 2 2 3" xfId="38707" xr:uid="{00000000-0005-0000-0000-0000AB630000}"/>
    <cellStyle name="Standard 257 3 2 5 2 2 5 2 3" xfId="18854" xr:uid="{00000000-0005-0000-0000-0000AC630000}"/>
    <cellStyle name="Standard 257 3 2 5 2 2 5 2 3 2" xfId="45326" xr:uid="{00000000-0005-0000-0000-0000AD630000}"/>
    <cellStyle name="Standard 257 3 2 5 2 2 5 2 4" xfId="29885" xr:uid="{00000000-0005-0000-0000-0000AE630000}"/>
    <cellStyle name="Standard 257 3 2 5 2 2 5 3" xfId="6355" xr:uid="{00000000-0005-0000-0000-0000AF630000}"/>
    <cellStyle name="Standard 257 3 2 5 2 2 5 3 2" xfId="10765" xr:uid="{00000000-0005-0000-0000-0000B0630000}"/>
    <cellStyle name="Standard 257 3 2 5 2 2 5 3 2 2" xfId="24001" xr:uid="{00000000-0005-0000-0000-0000B1630000}"/>
    <cellStyle name="Standard 257 3 2 5 2 2 5 3 2 2 2" xfId="50473" xr:uid="{00000000-0005-0000-0000-0000B2630000}"/>
    <cellStyle name="Standard 257 3 2 5 2 2 5 3 2 3" xfId="37237" xr:uid="{00000000-0005-0000-0000-0000B3630000}"/>
    <cellStyle name="Standard 257 3 2 5 2 2 5 3 3" xfId="17384" xr:uid="{00000000-0005-0000-0000-0000B4630000}"/>
    <cellStyle name="Standard 257 3 2 5 2 2 5 3 3 2" xfId="43856" xr:uid="{00000000-0005-0000-0000-0000B5630000}"/>
    <cellStyle name="Standard 257 3 2 5 2 2 5 3 4" xfId="32827" xr:uid="{00000000-0005-0000-0000-0000B6630000}"/>
    <cellStyle name="Standard 257 3 2 5 2 2 5 4" xfId="7823" xr:uid="{00000000-0005-0000-0000-0000B7630000}"/>
    <cellStyle name="Standard 257 3 2 5 2 2 5 4 2" xfId="21059" xr:uid="{00000000-0005-0000-0000-0000B8630000}"/>
    <cellStyle name="Standard 257 3 2 5 2 2 5 4 2 2" xfId="47531" xr:uid="{00000000-0005-0000-0000-0000B9630000}"/>
    <cellStyle name="Standard 257 3 2 5 2 2 5 4 3" xfId="34295" xr:uid="{00000000-0005-0000-0000-0000BA630000}"/>
    <cellStyle name="Standard 257 3 2 5 2 2 5 5" xfId="14442" xr:uid="{00000000-0005-0000-0000-0000BB630000}"/>
    <cellStyle name="Standard 257 3 2 5 2 2 5 5 2" xfId="40914" xr:uid="{00000000-0005-0000-0000-0000BC630000}"/>
    <cellStyle name="Standard 257 3 2 5 2 2 5 6" xfId="28415" xr:uid="{00000000-0005-0000-0000-0000BD630000}"/>
    <cellStyle name="Standard 257 3 2 5 2 2 6" xfId="2679" xr:uid="{00000000-0005-0000-0000-0000BE630000}"/>
    <cellStyle name="Standard 257 3 2 5 2 2 6 2" xfId="11501" xr:uid="{00000000-0005-0000-0000-0000BF630000}"/>
    <cellStyle name="Standard 257 3 2 5 2 2 6 2 2" xfId="24737" xr:uid="{00000000-0005-0000-0000-0000C0630000}"/>
    <cellStyle name="Standard 257 3 2 5 2 2 6 2 2 2" xfId="51209" xr:uid="{00000000-0005-0000-0000-0000C1630000}"/>
    <cellStyle name="Standard 257 3 2 5 2 2 6 2 3" xfId="37973" xr:uid="{00000000-0005-0000-0000-0000C2630000}"/>
    <cellStyle name="Standard 257 3 2 5 2 2 6 3" xfId="18120" xr:uid="{00000000-0005-0000-0000-0000C3630000}"/>
    <cellStyle name="Standard 257 3 2 5 2 2 6 3 2" xfId="44592" xr:uid="{00000000-0005-0000-0000-0000C4630000}"/>
    <cellStyle name="Standard 257 3 2 5 2 2 6 4" xfId="29151" xr:uid="{00000000-0005-0000-0000-0000C5630000}"/>
    <cellStyle name="Standard 257 3 2 5 2 2 7" xfId="4884" xr:uid="{00000000-0005-0000-0000-0000C6630000}"/>
    <cellStyle name="Standard 257 3 2 5 2 2 7 2" xfId="9294" xr:uid="{00000000-0005-0000-0000-0000C7630000}"/>
    <cellStyle name="Standard 257 3 2 5 2 2 7 2 2" xfId="22530" xr:uid="{00000000-0005-0000-0000-0000C8630000}"/>
    <cellStyle name="Standard 257 3 2 5 2 2 7 2 2 2" xfId="49002" xr:uid="{00000000-0005-0000-0000-0000C9630000}"/>
    <cellStyle name="Standard 257 3 2 5 2 2 7 2 3" xfId="35766" xr:uid="{00000000-0005-0000-0000-0000CA630000}"/>
    <cellStyle name="Standard 257 3 2 5 2 2 7 3" xfId="15913" xr:uid="{00000000-0005-0000-0000-0000CB630000}"/>
    <cellStyle name="Standard 257 3 2 5 2 2 7 3 2" xfId="42385" xr:uid="{00000000-0005-0000-0000-0000CC630000}"/>
    <cellStyle name="Standard 257 3 2 5 2 2 7 4" xfId="31356" xr:uid="{00000000-0005-0000-0000-0000CD630000}"/>
    <cellStyle name="Standard 257 3 2 5 2 2 8" xfId="7089" xr:uid="{00000000-0005-0000-0000-0000CE630000}"/>
    <cellStyle name="Standard 257 3 2 5 2 2 8 2" xfId="20325" xr:uid="{00000000-0005-0000-0000-0000CF630000}"/>
    <cellStyle name="Standard 257 3 2 5 2 2 8 2 2" xfId="46797" xr:uid="{00000000-0005-0000-0000-0000D0630000}"/>
    <cellStyle name="Standard 257 3 2 5 2 2 8 3" xfId="33561" xr:uid="{00000000-0005-0000-0000-0000D1630000}"/>
    <cellStyle name="Standard 257 3 2 5 2 2 9" xfId="13708" xr:uid="{00000000-0005-0000-0000-0000D2630000}"/>
    <cellStyle name="Standard 257 3 2 5 2 2 9 2" xfId="40180" xr:uid="{00000000-0005-0000-0000-0000D3630000}"/>
    <cellStyle name="Standard 257 3 2 5 2 3" xfId="524" xr:uid="{00000000-0005-0000-0000-0000D4630000}"/>
    <cellStyle name="Standard 257 3 2 5 2 3 2" xfId="913" xr:uid="{00000000-0005-0000-0000-0000D5630000}"/>
    <cellStyle name="Standard 257 3 2 5 2 3 2 2" xfId="1662" xr:uid="{00000000-0005-0000-0000-0000D6630000}"/>
    <cellStyle name="Standard 257 3 2 5 2 3 2 2 2" xfId="4605" xr:uid="{00000000-0005-0000-0000-0000D7630000}"/>
    <cellStyle name="Standard 257 3 2 5 2 3 2 2 2 2" xfId="13427" xr:uid="{00000000-0005-0000-0000-0000D8630000}"/>
    <cellStyle name="Standard 257 3 2 5 2 3 2 2 2 2 2" xfId="26663" xr:uid="{00000000-0005-0000-0000-0000D9630000}"/>
    <cellStyle name="Standard 257 3 2 5 2 3 2 2 2 2 2 2" xfId="53135" xr:uid="{00000000-0005-0000-0000-0000DA630000}"/>
    <cellStyle name="Standard 257 3 2 5 2 3 2 2 2 2 3" xfId="39899" xr:uid="{00000000-0005-0000-0000-0000DB630000}"/>
    <cellStyle name="Standard 257 3 2 5 2 3 2 2 2 3" xfId="20046" xr:uid="{00000000-0005-0000-0000-0000DC630000}"/>
    <cellStyle name="Standard 257 3 2 5 2 3 2 2 2 3 2" xfId="46518" xr:uid="{00000000-0005-0000-0000-0000DD630000}"/>
    <cellStyle name="Standard 257 3 2 5 2 3 2 2 2 4" xfId="31077" xr:uid="{00000000-0005-0000-0000-0000DE630000}"/>
    <cellStyle name="Standard 257 3 2 5 2 3 2 2 3" xfId="6076" xr:uid="{00000000-0005-0000-0000-0000DF630000}"/>
    <cellStyle name="Standard 257 3 2 5 2 3 2 2 3 2" xfId="10486" xr:uid="{00000000-0005-0000-0000-0000E0630000}"/>
    <cellStyle name="Standard 257 3 2 5 2 3 2 2 3 2 2" xfId="23722" xr:uid="{00000000-0005-0000-0000-0000E1630000}"/>
    <cellStyle name="Standard 257 3 2 5 2 3 2 2 3 2 2 2" xfId="50194" xr:uid="{00000000-0005-0000-0000-0000E2630000}"/>
    <cellStyle name="Standard 257 3 2 5 2 3 2 2 3 2 3" xfId="36958" xr:uid="{00000000-0005-0000-0000-0000E3630000}"/>
    <cellStyle name="Standard 257 3 2 5 2 3 2 2 3 3" xfId="17105" xr:uid="{00000000-0005-0000-0000-0000E4630000}"/>
    <cellStyle name="Standard 257 3 2 5 2 3 2 2 3 3 2" xfId="43577" xr:uid="{00000000-0005-0000-0000-0000E5630000}"/>
    <cellStyle name="Standard 257 3 2 5 2 3 2 2 3 4" xfId="32548" xr:uid="{00000000-0005-0000-0000-0000E6630000}"/>
    <cellStyle name="Standard 257 3 2 5 2 3 2 2 4" xfId="9015" xr:uid="{00000000-0005-0000-0000-0000E7630000}"/>
    <cellStyle name="Standard 257 3 2 5 2 3 2 2 4 2" xfId="22251" xr:uid="{00000000-0005-0000-0000-0000E8630000}"/>
    <cellStyle name="Standard 257 3 2 5 2 3 2 2 4 2 2" xfId="48723" xr:uid="{00000000-0005-0000-0000-0000E9630000}"/>
    <cellStyle name="Standard 257 3 2 5 2 3 2 2 4 3" xfId="35487" xr:uid="{00000000-0005-0000-0000-0000EA630000}"/>
    <cellStyle name="Standard 257 3 2 5 2 3 2 2 5" xfId="15634" xr:uid="{00000000-0005-0000-0000-0000EB630000}"/>
    <cellStyle name="Standard 257 3 2 5 2 3 2 2 5 2" xfId="42106" xr:uid="{00000000-0005-0000-0000-0000EC630000}"/>
    <cellStyle name="Standard 257 3 2 5 2 3 2 2 6" xfId="28136" xr:uid="{00000000-0005-0000-0000-0000ED630000}"/>
    <cellStyle name="Standard 257 3 2 5 2 3 2 3" xfId="2398" xr:uid="{00000000-0005-0000-0000-0000EE630000}"/>
    <cellStyle name="Standard 257 3 2 5 2 3 2 3 2" xfId="3869" xr:uid="{00000000-0005-0000-0000-0000EF630000}"/>
    <cellStyle name="Standard 257 3 2 5 2 3 2 3 2 2" xfId="12691" xr:uid="{00000000-0005-0000-0000-0000F0630000}"/>
    <cellStyle name="Standard 257 3 2 5 2 3 2 3 2 2 2" xfId="25927" xr:uid="{00000000-0005-0000-0000-0000F1630000}"/>
    <cellStyle name="Standard 257 3 2 5 2 3 2 3 2 2 2 2" xfId="52399" xr:uid="{00000000-0005-0000-0000-0000F2630000}"/>
    <cellStyle name="Standard 257 3 2 5 2 3 2 3 2 2 3" xfId="39163" xr:uid="{00000000-0005-0000-0000-0000F3630000}"/>
    <cellStyle name="Standard 257 3 2 5 2 3 2 3 2 3" xfId="19310" xr:uid="{00000000-0005-0000-0000-0000F4630000}"/>
    <cellStyle name="Standard 257 3 2 5 2 3 2 3 2 3 2" xfId="45782" xr:uid="{00000000-0005-0000-0000-0000F5630000}"/>
    <cellStyle name="Standard 257 3 2 5 2 3 2 3 2 4" xfId="30341" xr:uid="{00000000-0005-0000-0000-0000F6630000}"/>
    <cellStyle name="Standard 257 3 2 5 2 3 2 3 3" xfId="6811" xr:uid="{00000000-0005-0000-0000-0000F7630000}"/>
    <cellStyle name="Standard 257 3 2 5 2 3 2 3 3 2" xfId="11221" xr:uid="{00000000-0005-0000-0000-0000F8630000}"/>
    <cellStyle name="Standard 257 3 2 5 2 3 2 3 3 2 2" xfId="24457" xr:uid="{00000000-0005-0000-0000-0000F9630000}"/>
    <cellStyle name="Standard 257 3 2 5 2 3 2 3 3 2 2 2" xfId="50929" xr:uid="{00000000-0005-0000-0000-0000FA630000}"/>
    <cellStyle name="Standard 257 3 2 5 2 3 2 3 3 2 3" xfId="37693" xr:uid="{00000000-0005-0000-0000-0000FB630000}"/>
    <cellStyle name="Standard 257 3 2 5 2 3 2 3 3 3" xfId="17840" xr:uid="{00000000-0005-0000-0000-0000FC630000}"/>
    <cellStyle name="Standard 257 3 2 5 2 3 2 3 3 3 2" xfId="44312" xr:uid="{00000000-0005-0000-0000-0000FD630000}"/>
    <cellStyle name="Standard 257 3 2 5 2 3 2 3 3 4" xfId="33283" xr:uid="{00000000-0005-0000-0000-0000FE630000}"/>
    <cellStyle name="Standard 257 3 2 5 2 3 2 3 4" xfId="8279" xr:uid="{00000000-0005-0000-0000-0000FF630000}"/>
    <cellStyle name="Standard 257 3 2 5 2 3 2 3 4 2" xfId="21515" xr:uid="{00000000-0005-0000-0000-000000640000}"/>
    <cellStyle name="Standard 257 3 2 5 2 3 2 3 4 2 2" xfId="47987" xr:uid="{00000000-0005-0000-0000-000001640000}"/>
    <cellStyle name="Standard 257 3 2 5 2 3 2 3 4 3" xfId="34751" xr:uid="{00000000-0005-0000-0000-000002640000}"/>
    <cellStyle name="Standard 257 3 2 5 2 3 2 3 5" xfId="14898" xr:uid="{00000000-0005-0000-0000-000003640000}"/>
    <cellStyle name="Standard 257 3 2 5 2 3 2 3 5 2" xfId="41370" xr:uid="{00000000-0005-0000-0000-000004640000}"/>
    <cellStyle name="Standard 257 3 2 5 2 3 2 3 6" xfId="28871" xr:uid="{00000000-0005-0000-0000-000005640000}"/>
    <cellStyle name="Standard 257 3 2 5 2 3 2 4" xfId="3135" xr:uid="{00000000-0005-0000-0000-000006640000}"/>
    <cellStyle name="Standard 257 3 2 5 2 3 2 4 2" xfId="11957" xr:uid="{00000000-0005-0000-0000-000007640000}"/>
    <cellStyle name="Standard 257 3 2 5 2 3 2 4 2 2" xfId="25193" xr:uid="{00000000-0005-0000-0000-000008640000}"/>
    <cellStyle name="Standard 257 3 2 5 2 3 2 4 2 2 2" xfId="51665" xr:uid="{00000000-0005-0000-0000-000009640000}"/>
    <cellStyle name="Standard 257 3 2 5 2 3 2 4 2 3" xfId="38429" xr:uid="{00000000-0005-0000-0000-00000A640000}"/>
    <cellStyle name="Standard 257 3 2 5 2 3 2 4 3" xfId="18576" xr:uid="{00000000-0005-0000-0000-00000B640000}"/>
    <cellStyle name="Standard 257 3 2 5 2 3 2 4 3 2" xfId="45048" xr:uid="{00000000-0005-0000-0000-00000C640000}"/>
    <cellStyle name="Standard 257 3 2 5 2 3 2 4 4" xfId="29607" xr:uid="{00000000-0005-0000-0000-00000D640000}"/>
    <cellStyle name="Standard 257 3 2 5 2 3 2 5" xfId="5340" xr:uid="{00000000-0005-0000-0000-00000E640000}"/>
    <cellStyle name="Standard 257 3 2 5 2 3 2 5 2" xfId="9750" xr:uid="{00000000-0005-0000-0000-00000F640000}"/>
    <cellStyle name="Standard 257 3 2 5 2 3 2 5 2 2" xfId="22986" xr:uid="{00000000-0005-0000-0000-000010640000}"/>
    <cellStyle name="Standard 257 3 2 5 2 3 2 5 2 2 2" xfId="49458" xr:uid="{00000000-0005-0000-0000-000011640000}"/>
    <cellStyle name="Standard 257 3 2 5 2 3 2 5 2 3" xfId="36222" xr:uid="{00000000-0005-0000-0000-000012640000}"/>
    <cellStyle name="Standard 257 3 2 5 2 3 2 5 3" xfId="16369" xr:uid="{00000000-0005-0000-0000-000013640000}"/>
    <cellStyle name="Standard 257 3 2 5 2 3 2 5 3 2" xfId="42841" xr:uid="{00000000-0005-0000-0000-000014640000}"/>
    <cellStyle name="Standard 257 3 2 5 2 3 2 5 4" xfId="31812" xr:uid="{00000000-0005-0000-0000-000015640000}"/>
    <cellStyle name="Standard 257 3 2 5 2 3 2 6" xfId="7545" xr:uid="{00000000-0005-0000-0000-000016640000}"/>
    <cellStyle name="Standard 257 3 2 5 2 3 2 6 2" xfId="20781" xr:uid="{00000000-0005-0000-0000-000017640000}"/>
    <cellStyle name="Standard 257 3 2 5 2 3 2 6 2 2" xfId="47253" xr:uid="{00000000-0005-0000-0000-000018640000}"/>
    <cellStyle name="Standard 257 3 2 5 2 3 2 6 3" xfId="34017" xr:uid="{00000000-0005-0000-0000-000019640000}"/>
    <cellStyle name="Standard 257 3 2 5 2 3 2 7" xfId="14164" xr:uid="{00000000-0005-0000-0000-00001A640000}"/>
    <cellStyle name="Standard 257 3 2 5 2 3 2 7 2" xfId="40636" xr:uid="{00000000-0005-0000-0000-00001B640000}"/>
    <cellStyle name="Standard 257 3 2 5 2 3 2 8" xfId="27400" xr:uid="{00000000-0005-0000-0000-00001C640000}"/>
    <cellStyle name="Standard 257 3 2 5 2 3 3" xfId="1296" xr:uid="{00000000-0005-0000-0000-00001D640000}"/>
    <cellStyle name="Standard 257 3 2 5 2 3 3 2" xfId="4239" xr:uid="{00000000-0005-0000-0000-00001E640000}"/>
    <cellStyle name="Standard 257 3 2 5 2 3 3 2 2" xfId="13061" xr:uid="{00000000-0005-0000-0000-00001F640000}"/>
    <cellStyle name="Standard 257 3 2 5 2 3 3 2 2 2" xfId="26297" xr:uid="{00000000-0005-0000-0000-000020640000}"/>
    <cellStyle name="Standard 257 3 2 5 2 3 3 2 2 2 2" xfId="52769" xr:uid="{00000000-0005-0000-0000-000021640000}"/>
    <cellStyle name="Standard 257 3 2 5 2 3 3 2 2 3" xfId="39533" xr:uid="{00000000-0005-0000-0000-000022640000}"/>
    <cellStyle name="Standard 257 3 2 5 2 3 3 2 3" xfId="19680" xr:uid="{00000000-0005-0000-0000-000023640000}"/>
    <cellStyle name="Standard 257 3 2 5 2 3 3 2 3 2" xfId="46152" xr:uid="{00000000-0005-0000-0000-000024640000}"/>
    <cellStyle name="Standard 257 3 2 5 2 3 3 2 4" xfId="30711" xr:uid="{00000000-0005-0000-0000-000025640000}"/>
    <cellStyle name="Standard 257 3 2 5 2 3 3 3" xfId="5710" xr:uid="{00000000-0005-0000-0000-000026640000}"/>
    <cellStyle name="Standard 257 3 2 5 2 3 3 3 2" xfId="10120" xr:uid="{00000000-0005-0000-0000-000027640000}"/>
    <cellStyle name="Standard 257 3 2 5 2 3 3 3 2 2" xfId="23356" xr:uid="{00000000-0005-0000-0000-000028640000}"/>
    <cellStyle name="Standard 257 3 2 5 2 3 3 3 2 2 2" xfId="49828" xr:uid="{00000000-0005-0000-0000-000029640000}"/>
    <cellStyle name="Standard 257 3 2 5 2 3 3 3 2 3" xfId="36592" xr:uid="{00000000-0005-0000-0000-00002A640000}"/>
    <cellStyle name="Standard 257 3 2 5 2 3 3 3 3" xfId="16739" xr:uid="{00000000-0005-0000-0000-00002B640000}"/>
    <cellStyle name="Standard 257 3 2 5 2 3 3 3 3 2" xfId="43211" xr:uid="{00000000-0005-0000-0000-00002C640000}"/>
    <cellStyle name="Standard 257 3 2 5 2 3 3 3 4" xfId="32182" xr:uid="{00000000-0005-0000-0000-00002D640000}"/>
    <cellStyle name="Standard 257 3 2 5 2 3 3 4" xfId="8649" xr:uid="{00000000-0005-0000-0000-00002E640000}"/>
    <cellStyle name="Standard 257 3 2 5 2 3 3 4 2" xfId="21885" xr:uid="{00000000-0005-0000-0000-00002F640000}"/>
    <cellStyle name="Standard 257 3 2 5 2 3 3 4 2 2" xfId="48357" xr:uid="{00000000-0005-0000-0000-000030640000}"/>
    <cellStyle name="Standard 257 3 2 5 2 3 3 4 3" xfId="35121" xr:uid="{00000000-0005-0000-0000-000031640000}"/>
    <cellStyle name="Standard 257 3 2 5 2 3 3 5" xfId="15268" xr:uid="{00000000-0005-0000-0000-000032640000}"/>
    <cellStyle name="Standard 257 3 2 5 2 3 3 5 2" xfId="41740" xr:uid="{00000000-0005-0000-0000-000033640000}"/>
    <cellStyle name="Standard 257 3 2 5 2 3 3 6" xfId="27770" xr:uid="{00000000-0005-0000-0000-000034640000}"/>
    <cellStyle name="Standard 257 3 2 5 2 3 4" xfId="2032" xr:uid="{00000000-0005-0000-0000-000035640000}"/>
    <cellStyle name="Standard 257 3 2 5 2 3 4 2" xfId="3503" xr:uid="{00000000-0005-0000-0000-000036640000}"/>
    <cellStyle name="Standard 257 3 2 5 2 3 4 2 2" xfId="12325" xr:uid="{00000000-0005-0000-0000-000037640000}"/>
    <cellStyle name="Standard 257 3 2 5 2 3 4 2 2 2" xfId="25561" xr:uid="{00000000-0005-0000-0000-000038640000}"/>
    <cellStyle name="Standard 257 3 2 5 2 3 4 2 2 2 2" xfId="52033" xr:uid="{00000000-0005-0000-0000-000039640000}"/>
    <cellStyle name="Standard 257 3 2 5 2 3 4 2 2 3" xfId="38797" xr:uid="{00000000-0005-0000-0000-00003A640000}"/>
    <cellStyle name="Standard 257 3 2 5 2 3 4 2 3" xfId="18944" xr:uid="{00000000-0005-0000-0000-00003B640000}"/>
    <cellStyle name="Standard 257 3 2 5 2 3 4 2 3 2" xfId="45416" xr:uid="{00000000-0005-0000-0000-00003C640000}"/>
    <cellStyle name="Standard 257 3 2 5 2 3 4 2 4" xfId="29975" xr:uid="{00000000-0005-0000-0000-00003D640000}"/>
    <cellStyle name="Standard 257 3 2 5 2 3 4 3" xfId="6445" xr:uid="{00000000-0005-0000-0000-00003E640000}"/>
    <cellStyle name="Standard 257 3 2 5 2 3 4 3 2" xfId="10855" xr:uid="{00000000-0005-0000-0000-00003F640000}"/>
    <cellStyle name="Standard 257 3 2 5 2 3 4 3 2 2" xfId="24091" xr:uid="{00000000-0005-0000-0000-000040640000}"/>
    <cellStyle name="Standard 257 3 2 5 2 3 4 3 2 2 2" xfId="50563" xr:uid="{00000000-0005-0000-0000-000041640000}"/>
    <cellStyle name="Standard 257 3 2 5 2 3 4 3 2 3" xfId="37327" xr:uid="{00000000-0005-0000-0000-000042640000}"/>
    <cellStyle name="Standard 257 3 2 5 2 3 4 3 3" xfId="17474" xr:uid="{00000000-0005-0000-0000-000043640000}"/>
    <cellStyle name="Standard 257 3 2 5 2 3 4 3 3 2" xfId="43946" xr:uid="{00000000-0005-0000-0000-000044640000}"/>
    <cellStyle name="Standard 257 3 2 5 2 3 4 3 4" xfId="32917" xr:uid="{00000000-0005-0000-0000-000045640000}"/>
    <cellStyle name="Standard 257 3 2 5 2 3 4 4" xfId="7913" xr:uid="{00000000-0005-0000-0000-000046640000}"/>
    <cellStyle name="Standard 257 3 2 5 2 3 4 4 2" xfId="21149" xr:uid="{00000000-0005-0000-0000-000047640000}"/>
    <cellStyle name="Standard 257 3 2 5 2 3 4 4 2 2" xfId="47621" xr:uid="{00000000-0005-0000-0000-000048640000}"/>
    <cellStyle name="Standard 257 3 2 5 2 3 4 4 3" xfId="34385" xr:uid="{00000000-0005-0000-0000-000049640000}"/>
    <cellStyle name="Standard 257 3 2 5 2 3 4 5" xfId="14532" xr:uid="{00000000-0005-0000-0000-00004A640000}"/>
    <cellStyle name="Standard 257 3 2 5 2 3 4 5 2" xfId="41004" xr:uid="{00000000-0005-0000-0000-00004B640000}"/>
    <cellStyle name="Standard 257 3 2 5 2 3 4 6" xfId="28505" xr:uid="{00000000-0005-0000-0000-00004C640000}"/>
    <cellStyle name="Standard 257 3 2 5 2 3 5" xfId="2769" xr:uid="{00000000-0005-0000-0000-00004D640000}"/>
    <cellStyle name="Standard 257 3 2 5 2 3 5 2" xfId="11591" xr:uid="{00000000-0005-0000-0000-00004E640000}"/>
    <cellStyle name="Standard 257 3 2 5 2 3 5 2 2" xfId="24827" xr:uid="{00000000-0005-0000-0000-00004F640000}"/>
    <cellStyle name="Standard 257 3 2 5 2 3 5 2 2 2" xfId="51299" xr:uid="{00000000-0005-0000-0000-000050640000}"/>
    <cellStyle name="Standard 257 3 2 5 2 3 5 2 3" xfId="38063" xr:uid="{00000000-0005-0000-0000-000051640000}"/>
    <cellStyle name="Standard 257 3 2 5 2 3 5 3" xfId="18210" xr:uid="{00000000-0005-0000-0000-000052640000}"/>
    <cellStyle name="Standard 257 3 2 5 2 3 5 3 2" xfId="44682" xr:uid="{00000000-0005-0000-0000-000053640000}"/>
    <cellStyle name="Standard 257 3 2 5 2 3 5 4" xfId="29241" xr:uid="{00000000-0005-0000-0000-000054640000}"/>
    <cellStyle name="Standard 257 3 2 5 2 3 6" xfId="4974" xr:uid="{00000000-0005-0000-0000-000055640000}"/>
    <cellStyle name="Standard 257 3 2 5 2 3 6 2" xfId="9384" xr:uid="{00000000-0005-0000-0000-000056640000}"/>
    <cellStyle name="Standard 257 3 2 5 2 3 6 2 2" xfId="22620" xr:uid="{00000000-0005-0000-0000-000057640000}"/>
    <cellStyle name="Standard 257 3 2 5 2 3 6 2 2 2" xfId="49092" xr:uid="{00000000-0005-0000-0000-000058640000}"/>
    <cellStyle name="Standard 257 3 2 5 2 3 6 2 3" xfId="35856" xr:uid="{00000000-0005-0000-0000-000059640000}"/>
    <cellStyle name="Standard 257 3 2 5 2 3 6 3" xfId="16003" xr:uid="{00000000-0005-0000-0000-00005A640000}"/>
    <cellStyle name="Standard 257 3 2 5 2 3 6 3 2" xfId="42475" xr:uid="{00000000-0005-0000-0000-00005B640000}"/>
    <cellStyle name="Standard 257 3 2 5 2 3 6 4" xfId="31446" xr:uid="{00000000-0005-0000-0000-00005C640000}"/>
    <cellStyle name="Standard 257 3 2 5 2 3 7" xfId="7179" xr:uid="{00000000-0005-0000-0000-00005D640000}"/>
    <cellStyle name="Standard 257 3 2 5 2 3 7 2" xfId="20415" xr:uid="{00000000-0005-0000-0000-00005E640000}"/>
    <cellStyle name="Standard 257 3 2 5 2 3 7 2 2" xfId="46887" xr:uid="{00000000-0005-0000-0000-00005F640000}"/>
    <cellStyle name="Standard 257 3 2 5 2 3 7 3" xfId="33651" xr:uid="{00000000-0005-0000-0000-000060640000}"/>
    <cellStyle name="Standard 257 3 2 5 2 3 8" xfId="13798" xr:uid="{00000000-0005-0000-0000-000061640000}"/>
    <cellStyle name="Standard 257 3 2 5 2 3 8 2" xfId="40270" xr:uid="{00000000-0005-0000-0000-000062640000}"/>
    <cellStyle name="Standard 257 3 2 5 2 3 9" xfId="27034" xr:uid="{00000000-0005-0000-0000-000063640000}"/>
    <cellStyle name="Standard 257 3 2 5 2 4" xfId="741" xr:uid="{00000000-0005-0000-0000-000064640000}"/>
    <cellStyle name="Standard 257 3 2 5 2 4 2" xfId="1491" xr:uid="{00000000-0005-0000-0000-000065640000}"/>
    <cellStyle name="Standard 257 3 2 5 2 4 2 2" xfId="4434" xr:uid="{00000000-0005-0000-0000-000066640000}"/>
    <cellStyle name="Standard 257 3 2 5 2 4 2 2 2" xfId="13256" xr:uid="{00000000-0005-0000-0000-000067640000}"/>
    <cellStyle name="Standard 257 3 2 5 2 4 2 2 2 2" xfId="26492" xr:uid="{00000000-0005-0000-0000-000068640000}"/>
    <cellStyle name="Standard 257 3 2 5 2 4 2 2 2 2 2" xfId="52964" xr:uid="{00000000-0005-0000-0000-000069640000}"/>
    <cellStyle name="Standard 257 3 2 5 2 4 2 2 2 3" xfId="39728" xr:uid="{00000000-0005-0000-0000-00006A640000}"/>
    <cellStyle name="Standard 257 3 2 5 2 4 2 2 3" xfId="19875" xr:uid="{00000000-0005-0000-0000-00006B640000}"/>
    <cellStyle name="Standard 257 3 2 5 2 4 2 2 3 2" xfId="46347" xr:uid="{00000000-0005-0000-0000-00006C640000}"/>
    <cellStyle name="Standard 257 3 2 5 2 4 2 2 4" xfId="30906" xr:uid="{00000000-0005-0000-0000-00006D640000}"/>
    <cellStyle name="Standard 257 3 2 5 2 4 2 3" xfId="5905" xr:uid="{00000000-0005-0000-0000-00006E640000}"/>
    <cellStyle name="Standard 257 3 2 5 2 4 2 3 2" xfId="10315" xr:uid="{00000000-0005-0000-0000-00006F640000}"/>
    <cellStyle name="Standard 257 3 2 5 2 4 2 3 2 2" xfId="23551" xr:uid="{00000000-0005-0000-0000-000070640000}"/>
    <cellStyle name="Standard 257 3 2 5 2 4 2 3 2 2 2" xfId="50023" xr:uid="{00000000-0005-0000-0000-000071640000}"/>
    <cellStyle name="Standard 257 3 2 5 2 4 2 3 2 3" xfId="36787" xr:uid="{00000000-0005-0000-0000-000072640000}"/>
    <cellStyle name="Standard 257 3 2 5 2 4 2 3 3" xfId="16934" xr:uid="{00000000-0005-0000-0000-000073640000}"/>
    <cellStyle name="Standard 257 3 2 5 2 4 2 3 3 2" xfId="43406" xr:uid="{00000000-0005-0000-0000-000074640000}"/>
    <cellStyle name="Standard 257 3 2 5 2 4 2 3 4" xfId="32377" xr:uid="{00000000-0005-0000-0000-000075640000}"/>
    <cellStyle name="Standard 257 3 2 5 2 4 2 4" xfId="8844" xr:uid="{00000000-0005-0000-0000-000076640000}"/>
    <cellStyle name="Standard 257 3 2 5 2 4 2 4 2" xfId="22080" xr:uid="{00000000-0005-0000-0000-000077640000}"/>
    <cellStyle name="Standard 257 3 2 5 2 4 2 4 2 2" xfId="48552" xr:uid="{00000000-0005-0000-0000-000078640000}"/>
    <cellStyle name="Standard 257 3 2 5 2 4 2 4 3" xfId="35316" xr:uid="{00000000-0005-0000-0000-000079640000}"/>
    <cellStyle name="Standard 257 3 2 5 2 4 2 5" xfId="15463" xr:uid="{00000000-0005-0000-0000-00007A640000}"/>
    <cellStyle name="Standard 257 3 2 5 2 4 2 5 2" xfId="41935" xr:uid="{00000000-0005-0000-0000-00007B640000}"/>
    <cellStyle name="Standard 257 3 2 5 2 4 2 6" xfId="27965" xr:uid="{00000000-0005-0000-0000-00007C640000}"/>
    <cellStyle name="Standard 257 3 2 5 2 4 3" xfId="2227" xr:uid="{00000000-0005-0000-0000-00007D640000}"/>
    <cellStyle name="Standard 257 3 2 5 2 4 3 2" xfId="3698" xr:uid="{00000000-0005-0000-0000-00007E640000}"/>
    <cellStyle name="Standard 257 3 2 5 2 4 3 2 2" xfId="12520" xr:uid="{00000000-0005-0000-0000-00007F640000}"/>
    <cellStyle name="Standard 257 3 2 5 2 4 3 2 2 2" xfId="25756" xr:uid="{00000000-0005-0000-0000-000080640000}"/>
    <cellStyle name="Standard 257 3 2 5 2 4 3 2 2 2 2" xfId="52228" xr:uid="{00000000-0005-0000-0000-000081640000}"/>
    <cellStyle name="Standard 257 3 2 5 2 4 3 2 2 3" xfId="38992" xr:uid="{00000000-0005-0000-0000-000082640000}"/>
    <cellStyle name="Standard 257 3 2 5 2 4 3 2 3" xfId="19139" xr:uid="{00000000-0005-0000-0000-000083640000}"/>
    <cellStyle name="Standard 257 3 2 5 2 4 3 2 3 2" xfId="45611" xr:uid="{00000000-0005-0000-0000-000084640000}"/>
    <cellStyle name="Standard 257 3 2 5 2 4 3 2 4" xfId="30170" xr:uid="{00000000-0005-0000-0000-000085640000}"/>
    <cellStyle name="Standard 257 3 2 5 2 4 3 3" xfId="6640" xr:uid="{00000000-0005-0000-0000-000086640000}"/>
    <cellStyle name="Standard 257 3 2 5 2 4 3 3 2" xfId="11050" xr:uid="{00000000-0005-0000-0000-000087640000}"/>
    <cellStyle name="Standard 257 3 2 5 2 4 3 3 2 2" xfId="24286" xr:uid="{00000000-0005-0000-0000-000088640000}"/>
    <cellStyle name="Standard 257 3 2 5 2 4 3 3 2 2 2" xfId="50758" xr:uid="{00000000-0005-0000-0000-000089640000}"/>
    <cellStyle name="Standard 257 3 2 5 2 4 3 3 2 3" xfId="37522" xr:uid="{00000000-0005-0000-0000-00008A640000}"/>
    <cellStyle name="Standard 257 3 2 5 2 4 3 3 3" xfId="17669" xr:uid="{00000000-0005-0000-0000-00008B640000}"/>
    <cellStyle name="Standard 257 3 2 5 2 4 3 3 3 2" xfId="44141" xr:uid="{00000000-0005-0000-0000-00008C640000}"/>
    <cellStyle name="Standard 257 3 2 5 2 4 3 3 4" xfId="33112" xr:uid="{00000000-0005-0000-0000-00008D640000}"/>
    <cellStyle name="Standard 257 3 2 5 2 4 3 4" xfId="8108" xr:uid="{00000000-0005-0000-0000-00008E640000}"/>
    <cellStyle name="Standard 257 3 2 5 2 4 3 4 2" xfId="21344" xr:uid="{00000000-0005-0000-0000-00008F640000}"/>
    <cellStyle name="Standard 257 3 2 5 2 4 3 4 2 2" xfId="47816" xr:uid="{00000000-0005-0000-0000-000090640000}"/>
    <cellStyle name="Standard 257 3 2 5 2 4 3 4 3" xfId="34580" xr:uid="{00000000-0005-0000-0000-000091640000}"/>
    <cellStyle name="Standard 257 3 2 5 2 4 3 5" xfId="14727" xr:uid="{00000000-0005-0000-0000-000092640000}"/>
    <cellStyle name="Standard 257 3 2 5 2 4 3 5 2" xfId="41199" xr:uid="{00000000-0005-0000-0000-000093640000}"/>
    <cellStyle name="Standard 257 3 2 5 2 4 3 6" xfId="28700" xr:uid="{00000000-0005-0000-0000-000094640000}"/>
    <cellStyle name="Standard 257 3 2 5 2 4 4" xfId="2964" xr:uid="{00000000-0005-0000-0000-000095640000}"/>
    <cellStyle name="Standard 257 3 2 5 2 4 4 2" xfId="11786" xr:uid="{00000000-0005-0000-0000-000096640000}"/>
    <cellStyle name="Standard 257 3 2 5 2 4 4 2 2" xfId="25022" xr:uid="{00000000-0005-0000-0000-000097640000}"/>
    <cellStyle name="Standard 257 3 2 5 2 4 4 2 2 2" xfId="51494" xr:uid="{00000000-0005-0000-0000-000098640000}"/>
    <cellStyle name="Standard 257 3 2 5 2 4 4 2 3" xfId="38258" xr:uid="{00000000-0005-0000-0000-000099640000}"/>
    <cellStyle name="Standard 257 3 2 5 2 4 4 3" xfId="18405" xr:uid="{00000000-0005-0000-0000-00009A640000}"/>
    <cellStyle name="Standard 257 3 2 5 2 4 4 3 2" xfId="44877" xr:uid="{00000000-0005-0000-0000-00009B640000}"/>
    <cellStyle name="Standard 257 3 2 5 2 4 4 4" xfId="29436" xr:uid="{00000000-0005-0000-0000-00009C640000}"/>
    <cellStyle name="Standard 257 3 2 5 2 4 5" xfId="5169" xr:uid="{00000000-0005-0000-0000-00009D640000}"/>
    <cellStyle name="Standard 257 3 2 5 2 4 5 2" xfId="9579" xr:uid="{00000000-0005-0000-0000-00009E640000}"/>
    <cellStyle name="Standard 257 3 2 5 2 4 5 2 2" xfId="22815" xr:uid="{00000000-0005-0000-0000-00009F640000}"/>
    <cellStyle name="Standard 257 3 2 5 2 4 5 2 2 2" xfId="49287" xr:uid="{00000000-0005-0000-0000-0000A0640000}"/>
    <cellStyle name="Standard 257 3 2 5 2 4 5 2 3" xfId="36051" xr:uid="{00000000-0005-0000-0000-0000A1640000}"/>
    <cellStyle name="Standard 257 3 2 5 2 4 5 3" xfId="16198" xr:uid="{00000000-0005-0000-0000-0000A2640000}"/>
    <cellStyle name="Standard 257 3 2 5 2 4 5 3 2" xfId="42670" xr:uid="{00000000-0005-0000-0000-0000A3640000}"/>
    <cellStyle name="Standard 257 3 2 5 2 4 5 4" xfId="31641" xr:uid="{00000000-0005-0000-0000-0000A4640000}"/>
    <cellStyle name="Standard 257 3 2 5 2 4 6" xfId="7374" xr:uid="{00000000-0005-0000-0000-0000A5640000}"/>
    <cellStyle name="Standard 257 3 2 5 2 4 6 2" xfId="20610" xr:uid="{00000000-0005-0000-0000-0000A6640000}"/>
    <cellStyle name="Standard 257 3 2 5 2 4 6 2 2" xfId="47082" xr:uid="{00000000-0005-0000-0000-0000A7640000}"/>
    <cellStyle name="Standard 257 3 2 5 2 4 6 3" xfId="33846" xr:uid="{00000000-0005-0000-0000-0000A8640000}"/>
    <cellStyle name="Standard 257 3 2 5 2 4 7" xfId="13993" xr:uid="{00000000-0005-0000-0000-0000A9640000}"/>
    <cellStyle name="Standard 257 3 2 5 2 4 7 2" xfId="40465" xr:uid="{00000000-0005-0000-0000-0000AA640000}"/>
    <cellStyle name="Standard 257 3 2 5 2 4 8" xfId="27229" xr:uid="{00000000-0005-0000-0000-0000AB640000}"/>
    <cellStyle name="Standard 257 3 2 5 2 5" xfId="1125" xr:uid="{00000000-0005-0000-0000-0000AC640000}"/>
    <cellStyle name="Standard 257 3 2 5 2 5 2" xfId="4068" xr:uid="{00000000-0005-0000-0000-0000AD640000}"/>
    <cellStyle name="Standard 257 3 2 5 2 5 2 2" xfId="12890" xr:uid="{00000000-0005-0000-0000-0000AE640000}"/>
    <cellStyle name="Standard 257 3 2 5 2 5 2 2 2" xfId="26126" xr:uid="{00000000-0005-0000-0000-0000AF640000}"/>
    <cellStyle name="Standard 257 3 2 5 2 5 2 2 2 2" xfId="52598" xr:uid="{00000000-0005-0000-0000-0000B0640000}"/>
    <cellStyle name="Standard 257 3 2 5 2 5 2 2 3" xfId="39362" xr:uid="{00000000-0005-0000-0000-0000B1640000}"/>
    <cellStyle name="Standard 257 3 2 5 2 5 2 3" xfId="19509" xr:uid="{00000000-0005-0000-0000-0000B2640000}"/>
    <cellStyle name="Standard 257 3 2 5 2 5 2 3 2" xfId="45981" xr:uid="{00000000-0005-0000-0000-0000B3640000}"/>
    <cellStyle name="Standard 257 3 2 5 2 5 2 4" xfId="30540" xr:uid="{00000000-0005-0000-0000-0000B4640000}"/>
    <cellStyle name="Standard 257 3 2 5 2 5 3" xfId="5539" xr:uid="{00000000-0005-0000-0000-0000B5640000}"/>
    <cellStyle name="Standard 257 3 2 5 2 5 3 2" xfId="9949" xr:uid="{00000000-0005-0000-0000-0000B6640000}"/>
    <cellStyle name="Standard 257 3 2 5 2 5 3 2 2" xfId="23185" xr:uid="{00000000-0005-0000-0000-0000B7640000}"/>
    <cellStyle name="Standard 257 3 2 5 2 5 3 2 2 2" xfId="49657" xr:uid="{00000000-0005-0000-0000-0000B8640000}"/>
    <cellStyle name="Standard 257 3 2 5 2 5 3 2 3" xfId="36421" xr:uid="{00000000-0005-0000-0000-0000B9640000}"/>
    <cellStyle name="Standard 257 3 2 5 2 5 3 3" xfId="16568" xr:uid="{00000000-0005-0000-0000-0000BA640000}"/>
    <cellStyle name="Standard 257 3 2 5 2 5 3 3 2" xfId="43040" xr:uid="{00000000-0005-0000-0000-0000BB640000}"/>
    <cellStyle name="Standard 257 3 2 5 2 5 3 4" xfId="32011" xr:uid="{00000000-0005-0000-0000-0000BC640000}"/>
    <cellStyle name="Standard 257 3 2 5 2 5 4" xfId="8478" xr:uid="{00000000-0005-0000-0000-0000BD640000}"/>
    <cellStyle name="Standard 257 3 2 5 2 5 4 2" xfId="21714" xr:uid="{00000000-0005-0000-0000-0000BE640000}"/>
    <cellStyle name="Standard 257 3 2 5 2 5 4 2 2" xfId="48186" xr:uid="{00000000-0005-0000-0000-0000BF640000}"/>
    <cellStyle name="Standard 257 3 2 5 2 5 4 3" xfId="34950" xr:uid="{00000000-0005-0000-0000-0000C0640000}"/>
    <cellStyle name="Standard 257 3 2 5 2 5 5" xfId="15097" xr:uid="{00000000-0005-0000-0000-0000C1640000}"/>
    <cellStyle name="Standard 257 3 2 5 2 5 5 2" xfId="41569" xr:uid="{00000000-0005-0000-0000-0000C2640000}"/>
    <cellStyle name="Standard 257 3 2 5 2 5 6" xfId="27599" xr:uid="{00000000-0005-0000-0000-0000C3640000}"/>
    <cellStyle name="Standard 257 3 2 5 2 6" xfId="1861" xr:uid="{00000000-0005-0000-0000-0000C4640000}"/>
    <cellStyle name="Standard 257 3 2 5 2 6 2" xfId="3332" xr:uid="{00000000-0005-0000-0000-0000C5640000}"/>
    <cellStyle name="Standard 257 3 2 5 2 6 2 2" xfId="12154" xr:uid="{00000000-0005-0000-0000-0000C6640000}"/>
    <cellStyle name="Standard 257 3 2 5 2 6 2 2 2" xfId="25390" xr:uid="{00000000-0005-0000-0000-0000C7640000}"/>
    <cellStyle name="Standard 257 3 2 5 2 6 2 2 2 2" xfId="51862" xr:uid="{00000000-0005-0000-0000-0000C8640000}"/>
    <cellStyle name="Standard 257 3 2 5 2 6 2 2 3" xfId="38626" xr:uid="{00000000-0005-0000-0000-0000C9640000}"/>
    <cellStyle name="Standard 257 3 2 5 2 6 2 3" xfId="18773" xr:uid="{00000000-0005-0000-0000-0000CA640000}"/>
    <cellStyle name="Standard 257 3 2 5 2 6 2 3 2" xfId="45245" xr:uid="{00000000-0005-0000-0000-0000CB640000}"/>
    <cellStyle name="Standard 257 3 2 5 2 6 2 4" xfId="29804" xr:uid="{00000000-0005-0000-0000-0000CC640000}"/>
    <cellStyle name="Standard 257 3 2 5 2 6 3" xfId="6274" xr:uid="{00000000-0005-0000-0000-0000CD640000}"/>
    <cellStyle name="Standard 257 3 2 5 2 6 3 2" xfId="10684" xr:uid="{00000000-0005-0000-0000-0000CE640000}"/>
    <cellStyle name="Standard 257 3 2 5 2 6 3 2 2" xfId="23920" xr:uid="{00000000-0005-0000-0000-0000CF640000}"/>
    <cellStyle name="Standard 257 3 2 5 2 6 3 2 2 2" xfId="50392" xr:uid="{00000000-0005-0000-0000-0000D0640000}"/>
    <cellStyle name="Standard 257 3 2 5 2 6 3 2 3" xfId="37156" xr:uid="{00000000-0005-0000-0000-0000D1640000}"/>
    <cellStyle name="Standard 257 3 2 5 2 6 3 3" xfId="17303" xr:uid="{00000000-0005-0000-0000-0000D2640000}"/>
    <cellStyle name="Standard 257 3 2 5 2 6 3 3 2" xfId="43775" xr:uid="{00000000-0005-0000-0000-0000D3640000}"/>
    <cellStyle name="Standard 257 3 2 5 2 6 3 4" xfId="32746" xr:uid="{00000000-0005-0000-0000-0000D4640000}"/>
    <cellStyle name="Standard 257 3 2 5 2 6 4" xfId="7742" xr:uid="{00000000-0005-0000-0000-0000D5640000}"/>
    <cellStyle name="Standard 257 3 2 5 2 6 4 2" xfId="20978" xr:uid="{00000000-0005-0000-0000-0000D6640000}"/>
    <cellStyle name="Standard 257 3 2 5 2 6 4 2 2" xfId="47450" xr:uid="{00000000-0005-0000-0000-0000D7640000}"/>
    <cellStyle name="Standard 257 3 2 5 2 6 4 3" xfId="34214" xr:uid="{00000000-0005-0000-0000-0000D8640000}"/>
    <cellStyle name="Standard 257 3 2 5 2 6 5" xfId="14361" xr:uid="{00000000-0005-0000-0000-0000D9640000}"/>
    <cellStyle name="Standard 257 3 2 5 2 6 5 2" xfId="40833" xr:uid="{00000000-0005-0000-0000-0000DA640000}"/>
    <cellStyle name="Standard 257 3 2 5 2 6 6" xfId="28334" xr:uid="{00000000-0005-0000-0000-0000DB640000}"/>
    <cellStyle name="Standard 257 3 2 5 2 7" xfId="2598" xr:uid="{00000000-0005-0000-0000-0000DC640000}"/>
    <cellStyle name="Standard 257 3 2 5 2 7 2" xfId="11420" xr:uid="{00000000-0005-0000-0000-0000DD640000}"/>
    <cellStyle name="Standard 257 3 2 5 2 7 2 2" xfId="24656" xr:uid="{00000000-0005-0000-0000-0000DE640000}"/>
    <cellStyle name="Standard 257 3 2 5 2 7 2 2 2" xfId="51128" xr:uid="{00000000-0005-0000-0000-0000DF640000}"/>
    <cellStyle name="Standard 257 3 2 5 2 7 2 3" xfId="37892" xr:uid="{00000000-0005-0000-0000-0000E0640000}"/>
    <cellStyle name="Standard 257 3 2 5 2 7 3" xfId="18039" xr:uid="{00000000-0005-0000-0000-0000E1640000}"/>
    <cellStyle name="Standard 257 3 2 5 2 7 3 2" xfId="44511" xr:uid="{00000000-0005-0000-0000-0000E2640000}"/>
    <cellStyle name="Standard 257 3 2 5 2 7 4" xfId="29070" xr:uid="{00000000-0005-0000-0000-0000E3640000}"/>
    <cellStyle name="Standard 257 3 2 5 2 8" xfId="4803" xr:uid="{00000000-0005-0000-0000-0000E4640000}"/>
    <cellStyle name="Standard 257 3 2 5 2 8 2" xfId="9213" xr:uid="{00000000-0005-0000-0000-0000E5640000}"/>
    <cellStyle name="Standard 257 3 2 5 2 8 2 2" xfId="22449" xr:uid="{00000000-0005-0000-0000-0000E6640000}"/>
    <cellStyle name="Standard 257 3 2 5 2 8 2 2 2" xfId="48921" xr:uid="{00000000-0005-0000-0000-0000E7640000}"/>
    <cellStyle name="Standard 257 3 2 5 2 8 2 3" xfId="35685" xr:uid="{00000000-0005-0000-0000-0000E8640000}"/>
    <cellStyle name="Standard 257 3 2 5 2 8 3" xfId="15832" xr:uid="{00000000-0005-0000-0000-0000E9640000}"/>
    <cellStyle name="Standard 257 3 2 5 2 8 3 2" xfId="42304" xr:uid="{00000000-0005-0000-0000-0000EA640000}"/>
    <cellStyle name="Standard 257 3 2 5 2 8 4" xfId="31275" xr:uid="{00000000-0005-0000-0000-0000EB640000}"/>
    <cellStyle name="Standard 257 3 2 5 2 9" xfId="7008" xr:uid="{00000000-0005-0000-0000-0000EC640000}"/>
    <cellStyle name="Standard 257 3 2 5 2 9 2" xfId="20244" xr:uid="{00000000-0005-0000-0000-0000ED640000}"/>
    <cellStyle name="Standard 257 3 2 5 2 9 2 2" xfId="46716" xr:uid="{00000000-0005-0000-0000-0000EE640000}"/>
    <cellStyle name="Standard 257 3 2 5 2 9 3" xfId="33480" xr:uid="{00000000-0005-0000-0000-0000EF640000}"/>
    <cellStyle name="Standard 257 3 2 5 3" xfId="389" xr:uid="{00000000-0005-0000-0000-0000F0640000}"/>
    <cellStyle name="Standard 257 3 2 5 3 10" xfId="26904" xr:uid="{00000000-0005-0000-0000-0000F1640000}"/>
    <cellStyle name="Standard 257 3 2 5 3 2" xfId="565" xr:uid="{00000000-0005-0000-0000-0000F2640000}"/>
    <cellStyle name="Standard 257 3 2 5 3 2 2" xfId="954" xr:uid="{00000000-0005-0000-0000-0000F3640000}"/>
    <cellStyle name="Standard 257 3 2 5 3 2 2 2" xfId="1703" xr:uid="{00000000-0005-0000-0000-0000F4640000}"/>
    <cellStyle name="Standard 257 3 2 5 3 2 2 2 2" xfId="4646" xr:uid="{00000000-0005-0000-0000-0000F5640000}"/>
    <cellStyle name="Standard 257 3 2 5 3 2 2 2 2 2" xfId="13468" xr:uid="{00000000-0005-0000-0000-0000F6640000}"/>
    <cellStyle name="Standard 257 3 2 5 3 2 2 2 2 2 2" xfId="26704" xr:uid="{00000000-0005-0000-0000-0000F7640000}"/>
    <cellStyle name="Standard 257 3 2 5 3 2 2 2 2 2 2 2" xfId="53176" xr:uid="{00000000-0005-0000-0000-0000F8640000}"/>
    <cellStyle name="Standard 257 3 2 5 3 2 2 2 2 2 3" xfId="39940" xr:uid="{00000000-0005-0000-0000-0000F9640000}"/>
    <cellStyle name="Standard 257 3 2 5 3 2 2 2 2 3" xfId="20087" xr:uid="{00000000-0005-0000-0000-0000FA640000}"/>
    <cellStyle name="Standard 257 3 2 5 3 2 2 2 2 3 2" xfId="46559" xr:uid="{00000000-0005-0000-0000-0000FB640000}"/>
    <cellStyle name="Standard 257 3 2 5 3 2 2 2 2 4" xfId="31118" xr:uid="{00000000-0005-0000-0000-0000FC640000}"/>
    <cellStyle name="Standard 257 3 2 5 3 2 2 2 3" xfId="6117" xr:uid="{00000000-0005-0000-0000-0000FD640000}"/>
    <cellStyle name="Standard 257 3 2 5 3 2 2 2 3 2" xfId="10527" xr:uid="{00000000-0005-0000-0000-0000FE640000}"/>
    <cellStyle name="Standard 257 3 2 5 3 2 2 2 3 2 2" xfId="23763" xr:uid="{00000000-0005-0000-0000-0000FF640000}"/>
    <cellStyle name="Standard 257 3 2 5 3 2 2 2 3 2 2 2" xfId="50235" xr:uid="{00000000-0005-0000-0000-000000650000}"/>
    <cellStyle name="Standard 257 3 2 5 3 2 2 2 3 2 3" xfId="36999" xr:uid="{00000000-0005-0000-0000-000001650000}"/>
    <cellStyle name="Standard 257 3 2 5 3 2 2 2 3 3" xfId="17146" xr:uid="{00000000-0005-0000-0000-000002650000}"/>
    <cellStyle name="Standard 257 3 2 5 3 2 2 2 3 3 2" xfId="43618" xr:uid="{00000000-0005-0000-0000-000003650000}"/>
    <cellStyle name="Standard 257 3 2 5 3 2 2 2 3 4" xfId="32589" xr:uid="{00000000-0005-0000-0000-000004650000}"/>
    <cellStyle name="Standard 257 3 2 5 3 2 2 2 4" xfId="9056" xr:uid="{00000000-0005-0000-0000-000005650000}"/>
    <cellStyle name="Standard 257 3 2 5 3 2 2 2 4 2" xfId="22292" xr:uid="{00000000-0005-0000-0000-000006650000}"/>
    <cellStyle name="Standard 257 3 2 5 3 2 2 2 4 2 2" xfId="48764" xr:uid="{00000000-0005-0000-0000-000007650000}"/>
    <cellStyle name="Standard 257 3 2 5 3 2 2 2 4 3" xfId="35528" xr:uid="{00000000-0005-0000-0000-000008650000}"/>
    <cellStyle name="Standard 257 3 2 5 3 2 2 2 5" xfId="15675" xr:uid="{00000000-0005-0000-0000-000009650000}"/>
    <cellStyle name="Standard 257 3 2 5 3 2 2 2 5 2" xfId="42147" xr:uid="{00000000-0005-0000-0000-00000A650000}"/>
    <cellStyle name="Standard 257 3 2 5 3 2 2 2 6" xfId="28177" xr:uid="{00000000-0005-0000-0000-00000B650000}"/>
    <cellStyle name="Standard 257 3 2 5 3 2 2 3" xfId="2439" xr:uid="{00000000-0005-0000-0000-00000C650000}"/>
    <cellStyle name="Standard 257 3 2 5 3 2 2 3 2" xfId="3910" xr:uid="{00000000-0005-0000-0000-00000D650000}"/>
    <cellStyle name="Standard 257 3 2 5 3 2 2 3 2 2" xfId="12732" xr:uid="{00000000-0005-0000-0000-00000E650000}"/>
    <cellStyle name="Standard 257 3 2 5 3 2 2 3 2 2 2" xfId="25968" xr:uid="{00000000-0005-0000-0000-00000F650000}"/>
    <cellStyle name="Standard 257 3 2 5 3 2 2 3 2 2 2 2" xfId="52440" xr:uid="{00000000-0005-0000-0000-000010650000}"/>
    <cellStyle name="Standard 257 3 2 5 3 2 2 3 2 2 3" xfId="39204" xr:uid="{00000000-0005-0000-0000-000011650000}"/>
    <cellStyle name="Standard 257 3 2 5 3 2 2 3 2 3" xfId="19351" xr:uid="{00000000-0005-0000-0000-000012650000}"/>
    <cellStyle name="Standard 257 3 2 5 3 2 2 3 2 3 2" xfId="45823" xr:uid="{00000000-0005-0000-0000-000013650000}"/>
    <cellStyle name="Standard 257 3 2 5 3 2 2 3 2 4" xfId="30382" xr:uid="{00000000-0005-0000-0000-000014650000}"/>
    <cellStyle name="Standard 257 3 2 5 3 2 2 3 3" xfId="6852" xr:uid="{00000000-0005-0000-0000-000015650000}"/>
    <cellStyle name="Standard 257 3 2 5 3 2 2 3 3 2" xfId="11262" xr:uid="{00000000-0005-0000-0000-000016650000}"/>
    <cellStyle name="Standard 257 3 2 5 3 2 2 3 3 2 2" xfId="24498" xr:uid="{00000000-0005-0000-0000-000017650000}"/>
    <cellStyle name="Standard 257 3 2 5 3 2 2 3 3 2 2 2" xfId="50970" xr:uid="{00000000-0005-0000-0000-000018650000}"/>
    <cellStyle name="Standard 257 3 2 5 3 2 2 3 3 2 3" xfId="37734" xr:uid="{00000000-0005-0000-0000-000019650000}"/>
    <cellStyle name="Standard 257 3 2 5 3 2 2 3 3 3" xfId="17881" xr:uid="{00000000-0005-0000-0000-00001A650000}"/>
    <cellStyle name="Standard 257 3 2 5 3 2 2 3 3 3 2" xfId="44353" xr:uid="{00000000-0005-0000-0000-00001B650000}"/>
    <cellStyle name="Standard 257 3 2 5 3 2 2 3 3 4" xfId="33324" xr:uid="{00000000-0005-0000-0000-00001C650000}"/>
    <cellStyle name="Standard 257 3 2 5 3 2 2 3 4" xfId="8320" xr:uid="{00000000-0005-0000-0000-00001D650000}"/>
    <cellStyle name="Standard 257 3 2 5 3 2 2 3 4 2" xfId="21556" xr:uid="{00000000-0005-0000-0000-00001E650000}"/>
    <cellStyle name="Standard 257 3 2 5 3 2 2 3 4 2 2" xfId="48028" xr:uid="{00000000-0005-0000-0000-00001F650000}"/>
    <cellStyle name="Standard 257 3 2 5 3 2 2 3 4 3" xfId="34792" xr:uid="{00000000-0005-0000-0000-000020650000}"/>
    <cellStyle name="Standard 257 3 2 5 3 2 2 3 5" xfId="14939" xr:uid="{00000000-0005-0000-0000-000021650000}"/>
    <cellStyle name="Standard 257 3 2 5 3 2 2 3 5 2" xfId="41411" xr:uid="{00000000-0005-0000-0000-000022650000}"/>
    <cellStyle name="Standard 257 3 2 5 3 2 2 3 6" xfId="28912" xr:uid="{00000000-0005-0000-0000-000023650000}"/>
    <cellStyle name="Standard 257 3 2 5 3 2 2 4" xfId="3176" xr:uid="{00000000-0005-0000-0000-000024650000}"/>
    <cellStyle name="Standard 257 3 2 5 3 2 2 4 2" xfId="11998" xr:uid="{00000000-0005-0000-0000-000025650000}"/>
    <cellStyle name="Standard 257 3 2 5 3 2 2 4 2 2" xfId="25234" xr:uid="{00000000-0005-0000-0000-000026650000}"/>
    <cellStyle name="Standard 257 3 2 5 3 2 2 4 2 2 2" xfId="51706" xr:uid="{00000000-0005-0000-0000-000027650000}"/>
    <cellStyle name="Standard 257 3 2 5 3 2 2 4 2 3" xfId="38470" xr:uid="{00000000-0005-0000-0000-000028650000}"/>
    <cellStyle name="Standard 257 3 2 5 3 2 2 4 3" xfId="18617" xr:uid="{00000000-0005-0000-0000-000029650000}"/>
    <cellStyle name="Standard 257 3 2 5 3 2 2 4 3 2" xfId="45089" xr:uid="{00000000-0005-0000-0000-00002A650000}"/>
    <cellStyle name="Standard 257 3 2 5 3 2 2 4 4" xfId="29648" xr:uid="{00000000-0005-0000-0000-00002B650000}"/>
    <cellStyle name="Standard 257 3 2 5 3 2 2 5" xfId="5381" xr:uid="{00000000-0005-0000-0000-00002C650000}"/>
    <cellStyle name="Standard 257 3 2 5 3 2 2 5 2" xfId="9791" xr:uid="{00000000-0005-0000-0000-00002D650000}"/>
    <cellStyle name="Standard 257 3 2 5 3 2 2 5 2 2" xfId="23027" xr:uid="{00000000-0005-0000-0000-00002E650000}"/>
    <cellStyle name="Standard 257 3 2 5 3 2 2 5 2 2 2" xfId="49499" xr:uid="{00000000-0005-0000-0000-00002F650000}"/>
    <cellStyle name="Standard 257 3 2 5 3 2 2 5 2 3" xfId="36263" xr:uid="{00000000-0005-0000-0000-000030650000}"/>
    <cellStyle name="Standard 257 3 2 5 3 2 2 5 3" xfId="16410" xr:uid="{00000000-0005-0000-0000-000031650000}"/>
    <cellStyle name="Standard 257 3 2 5 3 2 2 5 3 2" xfId="42882" xr:uid="{00000000-0005-0000-0000-000032650000}"/>
    <cellStyle name="Standard 257 3 2 5 3 2 2 5 4" xfId="31853" xr:uid="{00000000-0005-0000-0000-000033650000}"/>
    <cellStyle name="Standard 257 3 2 5 3 2 2 6" xfId="7586" xr:uid="{00000000-0005-0000-0000-000034650000}"/>
    <cellStyle name="Standard 257 3 2 5 3 2 2 6 2" xfId="20822" xr:uid="{00000000-0005-0000-0000-000035650000}"/>
    <cellStyle name="Standard 257 3 2 5 3 2 2 6 2 2" xfId="47294" xr:uid="{00000000-0005-0000-0000-000036650000}"/>
    <cellStyle name="Standard 257 3 2 5 3 2 2 6 3" xfId="34058" xr:uid="{00000000-0005-0000-0000-000037650000}"/>
    <cellStyle name="Standard 257 3 2 5 3 2 2 7" xfId="14205" xr:uid="{00000000-0005-0000-0000-000038650000}"/>
    <cellStyle name="Standard 257 3 2 5 3 2 2 7 2" xfId="40677" xr:uid="{00000000-0005-0000-0000-000039650000}"/>
    <cellStyle name="Standard 257 3 2 5 3 2 2 8" xfId="27441" xr:uid="{00000000-0005-0000-0000-00003A650000}"/>
    <cellStyle name="Standard 257 3 2 5 3 2 3" xfId="1337" xr:uid="{00000000-0005-0000-0000-00003B650000}"/>
    <cellStyle name="Standard 257 3 2 5 3 2 3 2" xfId="4280" xr:uid="{00000000-0005-0000-0000-00003C650000}"/>
    <cellStyle name="Standard 257 3 2 5 3 2 3 2 2" xfId="13102" xr:uid="{00000000-0005-0000-0000-00003D650000}"/>
    <cellStyle name="Standard 257 3 2 5 3 2 3 2 2 2" xfId="26338" xr:uid="{00000000-0005-0000-0000-00003E650000}"/>
    <cellStyle name="Standard 257 3 2 5 3 2 3 2 2 2 2" xfId="52810" xr:uid="{00000000-0005-0000-0000-00003F650000}"/>
    <cellStyle name="Standard 257 3 2 5 3 2 3 2 2 3" xfId="39574" xr:uid="{00000000-0005-0000-0000-000040650000}"/>
    <cellStyle name="Standard 257 3 2 5 3 2 3 2 3" xfId="19721" xr:uid="{00000000-0005-0000-0000-000041650000}"/>
    <cellStyle name="Standard 257 3 2 5 3 2 3 2 3 2" xfId="46193" xr:uid="{00000000-0005-0000-0000-000042650000}"/>
    <cellStyle name="Standard 257 3 2 5 3 2 3 2 4" xfId="30752" xr:uid="{00000000-0005-0000-0000-000043650000}"/>
    <cellStyle name="Standard 257 3 2 5 3 2 3 3" xfId="5751" xr:uid="{00000000-0005-0000-0000-000044650000}"/>
    <cellStyle name="Standard 257 3 2 5 3 2 3 3 2" xfId="10161" xr:uid="{00000000-0005-0000-0000-000045650000}"/>
    <cellStyle name="Standard 257 3 2 5 3 2 3 3 2 2" xfId="23397" xr:uid="{00000000-0005-0000-0000-000046650000}"/>
    <cellStyle name="Standard 257 3 2 5 3 2 3 3 2 2 2" xfId="49869" xr:uid="{00000000-0005-0000-0000-000047650000}"/>
    <cellStyle name="Standard 257 3 2 5 3 2 3 3 2 3" xfId="36633" xr:uid="{00000000-0005-0000-0000-000048650000}"/>
    <cellStyle name="Standard 257 3 2 5 3 2 3 3 3" xfId="16780" xr:uid="{00000000-0005-0000-0000-000049650000}"/>
    <cellStyle name="Standard 257 3 2 5 3 2 3 3 3 2" xfId="43252" xr:uid="{00000000-0005-0000-0000-00004A650000}"/>
    <cellStyle name="Standard 257 3 2 5 3 2 3 3 4" xfId="32223" xr:uid="{00000000-0005-0000-0000-00004B650000}"/>
    <cellStyle name="Standard 257 3 2 5 3 2 3 4" xfId="8690" xr:uid="{00000000-0005-0000-0000-00004C650000}"/>
    <cellStyle name="Standard 257 3 2 5 3 2 3 4 2" xfId="21926" xr:uid="{00000000-0005-0000-0000-00004D650000}"/>
    <cellStyle name="Standard 257 3 2 5 3 2 3 4 2 2" xfId="48398" xr:uid="{00000000-0005-0000-0000-00004E650000}"/>
    <cellStyle name="Standard 257 3 2 5 3 2 3 4 3" xfId="35162" xr:uid="{00000000-0005-0000-0000-00004F650000}"/>
    <cellStyle name="Standard 257 3 2 5 3 2 3 5" xfId="15309" xr:uid="{00000000-0005-0000-0000-000050650000}"/>
    <cellStyle name="Standard 257 3 2 5 3 2 3 5 2" xfId="41781" xr:uid="{00000000-0005-0000-0000-000051650000}"/>
    <cellStyle name="Standard 257 3 2 5 3 2 3 6" xfId="27811" xr:uid="{00000000-0005-0000-0000-000052650000}"/>
    <cellStyle name="Standard 257 3 2 5 3 2 4" xfId="2073" xr:uid="{00000000-0005-0000-0000-000053650000}"/>
    <cellStyle name="Standard 257 3 2 5 3 2 4 2" xfId="3544" xr:uid="{00000000-0005-0000-0000-000054650000}"/>
    <cellStyle name="Standard 257 3 2 5 3 2 4 2 2" xfId="12366" xr:uid="{00000000-0005-0000-0000-000055650000}"/>
    <cellStyle name="Standard 257 3 2 5 3 2 4 2 2 2" xfId="25602" xr:uid="{00000000-0005-0000-0000-000056650000}"/>
    <cellStyle name="Standard 257 3 2 5 3 2 4 2 2 2 2" xfId="52074" xr:uid="{00000000-0005-0000-0000-000057650000}"/>
    <cellStyle name="Standard 257 3 2 5 3 2 4 2 2 3" xfId="38838" xr:uid="{00000000-0005-0000-0000-000058650000}"/>
    <cellStyle name="Standard 257 3 2 5 3 2 4 2 3" xfId="18985" xr:uid="{00000000-0005-0000-0000-000059650000}"/>
    <cellStyle name="Standard 257 3 2 5 3 2 4 2 3 2" xfId="45457" xr:uid="{00000000-0005-0000-0000-00005A650000}"/>
    <cellStyle name="Standard 257 3 2 5 3 2 4 2 4" xfId="30016" xr:uid="{00000000-0005-0000-0000-00005B650000}"/>
    <cellStyle name="Standard 257 3 2 5 3 2 4 3" xfId="6486" xr:uid="{00000000-0005-0000-0000-00005C650000}"/>
    <cellStyle name="Standard 257 3 2 5 3 2 4 3 2" xfId="10896" xr:uid="{00000000-0005-0000-0000-00005D650000}"/>
    <cellStyle name="Standard 257 3 2 5 3 2 4 3 2 2" xfId="24132" xr:uid="{00000000-0005-0000-0000-00005E650000}"/>
    <cellStyle name="Standard 257 3 2 5 3 2 4 3 2 2 2" xfId="50604" xr:uid="{00000000-0005-0000-0000-00005F650000}"/>
    <cellStyle name="Standard 257 3 2 5 3 2 4 3 2 3" xfId="37368" xr:uid="{00000000-0005-0000-0000-000060650000}"/>
    <cellStyle name="Standard 257 3 2 5 3 2 4 3 3" xfId="17515" xr:uid="{00000000-0005-0000-0000-000061650000}"/>
    <cellStyle name="Standard 257 3 2 5 3 2 4 3 3 2" xfId="43987" xr:uid="{00000000-0005-0000-0000-000062650000}"/>
    <cellStyle name="Standard 257 3 2 5 3 2 4 3 4" xfId="32958" xr:uid="{00000000-0005-0000-0000-000063650000}"/>
    <cellStyle name="Standard 257 3 2 5 3 2 4 4" xfId="7954" xr:uid="{00000000-0005-0000-0000-000064650000}"/>
    <cellStyle name="Standard 257 3 2 5 3 2 4 4 2" xfId="21190" xr:uid="{00000000-0005-0000-0000-000065650000}"/>
    <cellStyle name="Standard 257 3 2 5 3 2 4 4 2 2" xfId="47662" xr:uid="{00000000-0005-0000-0000-000066650000}"/>
    <cellStyle name="Standard 257 3 2 5 3 2 4 4 3" xfId="34426" xr:uid="{00000000-0005-0000-0000-000067650000}"/>
    <cellStyle name="Standard 257 3 2 5 3 2 4 5" xfId="14573" xr:uid="{00000000-0005-0000-0000-000068650000}"/>
    <cellStyle name="Standard 257 3 2 5 3 2 4 5 2" xfId="41045" xr:uid="{00000000-0005-0000-0000-000069650000}"/>
    <cellStyle name="Standard 257 3 2 5 3 2 4 6" xfId="28546" xr:uid="{00000000-0005-0000-0000-00006A650000}"/>
    <cellStyle name="Standard 257 3 2 5 3 2 5" xfId="2810" xr:uid="{00000000-0005-0000-0000-00006B650000}"/>
    <cellStyle name="Standard 257 3 2 5 3 2 5 2" xfId="11632" xr:uid="{00000000-0005-0000-0000-00006C650000}"/>
    <cellStyle name="Standard 257 3 2 5 3 2 5 2 2" xfId="24868" xr:uid="{00000000-0005-0000-0000-00006D650000}"/>
    <cellStyle name="Standard 257 3 2 5 3 2 5 2 2 2" xfId="51340" xr:uid="{00000000-0005-0000-0000-00006E650000}"/>
    <cellStyle name="Standard 257 3 2 5 3 2 5 2 3" xfId="38104" xr:uid="{00000000-0005-0000-0000-00006F650000}"/>
    <cellStyle name="Standard 257 3 2 5 3 2 5 3" xfId="18251" xr:uid="{00000000-0005-0000-0000-000070650000}"/>
    <cellStyle name="Standard 257 3 2 5 3 2 5 3 2" xfId="44723" xr:uid="{00000000-0005-0000-0000-000071650000}"/>
    <cellStyle name="Standard 257 3 2 5 3 2 5 4" xfId="29282" xr:uid="{00000000-0005-0000-0000-000072650000}"/>
    <cellStyle name="Standard 257 3 2 5 3 2 6" xfId="5015" xr:uid="{00000000-0005-0000-0000-000073650000}"/>
    <cellStyle name="Standard 257 3 2 5 3 2 6 2" xfId="9425" xr:uid="{00000000-0005-0000-0000-000074650000}"/>
    <cellStyle name="Standard 257 3 2 5 3 2 6 2 2" xfId="22661" xr:uid="{00000000-0005-0000-0000-000075650000}"/>
    <cellStyle name="Standard 257 3 2 5 3 2 6 2 2 2" xfId="49133" xr:uid="{00000000-0005-0000-0000-000076650000}"/>
    <cellStyle name="Standard 257 3 2 5 3 2 6 2 3" xfId="35897" xr:uid="{00000000-0005-0000-0000-000077650000}"/>
    <cellStyle name="Standard 257 3 2 5 3 2 6 3" xfId="16044" xr:uid="{00000000-0005-0000-0000-000078650000}"/>
    <cellStyle name="Standard 257 3 2 5 3 2 6 3 2" xfId="42516" xr:uid="{00000000-0005-0000-0000-000079650000}"/>
    <cellStyle name="Standard 257 3 2 5 3 2 6 4" xfId="31487" xr:uid="{00000000-0005-0000-0000-00007A650000}"/>
    <cellStyle name="Standard 257 3 2 5 3 2 7" xfId="7220" xr:uid="{00000000-0005-0000-0000-00007B650000}"/>
    <cellStyle name="Standard 257 3 2 5 3 2 7 2" xfId="20456" xr:uid="{00000000-0005-0000-0000-00007C650000}"/>
    <cellStyle name="Standard 257 3 2 5 3 2 7 2 2" xfId="46928" xr:uid="{00000000-0005-0000-0000-00007D650000}"/>
    <cellStyle name="Standard 257 3 2 5 3 2 7 3" xfId="33692" xr:uid="{00000000-0005-0000-0000-00007E650000}"/>
    <cellStyle name="Standard 257 3 2 5 3 2 8" xfId="13839" xr:uid="{00000000-0005-0000-0000-00007F650000}"/>
    <cellStyle name="Standard 257 3 2 5 3 2 8 2" xfId="40311" xr:uid="{00000000-0005-0000-0000-000080650000}"/>
    <cellStyle name="Standard 257 3 2 5 3 2 9" xfId="27075" xr:uid="{00000000-0005-0000-0000-000081650000}"/>
    <cellStyle name="Standard 257 3 2 5 3 3" xfId="782" xr:uid="{00000000-0005-0000-0000-000082650000}"/>
    <cellStyle name="Standard 257 3 2 5 3 3 2" xfId="1532" xr:uid="{00000000-0005-0000-0000-000083650000}"/>
    <cellStyle name="Standard 257 3 2 5 3 3 2 2" xfId="4475" xr:uid="{00000000-0005-0000-0000-000084650000}"/>
    <cellStyle name="Standard 257 3 2 5 3 3 2 2 2" xfId="13297" xr:uid="{00000000-0005-0000-0000-000085650000}"/>
    <cellStyle name="Standard 257 3 2 5 3 3 2 2 2 2" xfId="26533" xr:uid="{00000000-0005-0000-0000-000086650000}"/>
    <cellStyle name="Standard 257 3 2 5 3 3 2 2 2 2 2" xfId="53005" xr:uid="{00000000-0005-0000-0000-000087650000}"/>
    <cellStyle name="Standard 257 3 2 5 3 3 2 2 2 3" xfId="39769" xr:uid="{00000000-0005-0000-0000-000088650000}"/>
    <cellStyle name="Standard 257 3 2 5 3 3 2 2 3" xfId="19916" xr:uid="{00000000-0005-0000-0000-000089650000}"/>
    <cellStyle name="Standard 257 3 2 5 3 3 2 2 3 2" xfId="46388" xr:uid="{00000000-0005-0000-0000-00008A650000}"/>
    <cellStyle name="Standard 257 3 2 5 3 3 2 2 4" xfId="30947" xr:uid="{00000000-0005-0000-0000-00008B650000}"/>
    <cellStyle name="Standard 257 3 2 5 3 3 2 3" xfId="5946" xr:uid="{00000000-0005-0000-0000-00008C650000}"/>
    <cellStyle name="Standard 257 3 2 5 3 3 2 3 2" xfId="10356" xr:uid="{00000000-0005-0000-0000-00008D650000}"/>
    <cellStyle name="Standard 257 3 2 5 3 3 2 3 2 2" xfId="23592" xr:uid="{00000000-0005-0000-0000-00008E650000}"/>
    <cellStyle name="Standard 257 3 2 5 3 3 2 3 2 2 2" xfId="50064" xr:uid="{00000000-0005-0000-0000-00008F650000}"/>
    <cellStyle name="Standard 257 3 2 5 3 3 2 3 2 3" xfId="36828" xr:uid="{00000000-0005-0000-0000-000090650000}"/>
    <cellStyle name="Standard 257 3 2 5 3 3 2 3 3" xfId="16975" xr:uid="{00000000-0005-0000-0000-000091650000}"/>
    <cellStyle name="Standard 257 3 2 5 3 3 2 3 3 2" xfId="43447" xr:uid="{00000000-0005-0000-0000-000092650000}"/>
    <cellStyle name="Standard 257 3 2 5 3 3 2 3 4" xfId="32418" xr:uid="{00000000-0005-0000-0000-000093650000}"/>
    <cellStyle name="Standard 257 3 2 5 3 3 2 4" xfId="8885" xr:uid="{00000000-0005-0000-0000-000094650000}"/>
    <cellStyle name="Standard 257 3 2 5 3 3 2 4 2" xfId="22121" xr:uid="{00000000-0005-0000-0000-000095650000}"/>
    <cellStyle name="Standard 257 3 2 5 3 3 2 4 2 2" xfId="48593" xr:uid="{00000000-0005-0000-0000-000096650000}"/>
    <cellStyle name="Standard 257 3 2 5 3 3 2 4 3" xfId="35357" xr:uid="{00000000-0005-0000-0000-000097650000}"/>
    <cellStyle name="Standard 257 3 2 5 3 3 2 5" xfId="15504" xr:uid="{00000000-0005-0000-0000-000098650000}"/>
    <cellStyle name="Standard 257 3 2 5 3 3 2 5 2" xfId="41976" xr:uid="{00000000-0005-0000-0000-000099650000}"/>
    <cellStyle name="Standard 257 3 2 5 3 3 2 6" xfId="28006" xr:uid="{00000000-0005-0000-0000-00009A650000}"/>
    <cellStyle name="Standard 257 3 2 5 3 3 3" xfId="2268" xr:uid="{00000000-0005-0000-0000-00009B650000}"/>
    <cellStyle name="Standard 257 3 2 5 3 3 3 2" xfId="3739" xr:uid="{00000000-0005-0000-0000-00009C650000}"/>
    <cellStyle name="Standard 257 3 2 5 3 3 3 2 2" xfId="12561" xr:uid="{00000000-0005-0000-0000-00009D650000}"/>
    <cellStyle name="Standard 257 3 2 5 3 3 3 2 2 2" xfId="25797" xr:uid="{00000000-0005-0000-0000-00009E650000}"/>
    <cellStyle name="Standard 257 3 2 5 3 3 3 2 2 2 2" xfId="52269" xr:uid="{00000000-0005-0000-0000-00009F650000}"/>
    <cellStyle name="Standard 257 3 2 5 3 3 3 2 2 3" xfId="39033" xr:uid="{00000000-0005-0000-0000-0000A0650000}"/>
    <cellStyle name="Standard 257 3 2 5 3 3 3 2 3" xfId="19180" xr:uid="{00000000-0005-0000-0000-0000A1650000}"/>
    <cellStyle name="Standard 257 3 2 5 3 3 3 2 3 2" xfId="45652" xr:uid="{00000000-0005-0000-0000-0000A2650000}"/>
    <cellStyle name="Standard 257 3 2 5 3 3 3 2 4" xfId="30211" xr:uid="{00000000-0005-0000-0000-0000A3650000}"/>
    <cellStyle name="Standard 257 3 2 5 3 3 3 3" xfId="6681" xr:uid="{00000000-0005-0000-0000-0000A4650000}"/>
    <cellStyle name="Standard 257 3 2 5 3 3 3 3 2" xfId="11091" xr:uid="{00000000-0005-0000-0000-0000A5650000}"/>
    <cellStyle name="Standard 257 3 2 5 3 3 3 3 2 2" xfId="24327" xr:uid="{00000000-0005-0000-0000-0000A6650000}"/>
    <cellStyle name="Standard 257 3 2 5 3 3 3 3 2 2 2" xfId="50799" xr:uid="{00000000-0005-0000-0000-0000A7650000}"/>
    <cellStyle name="Standard 257 3 2 5 3 3 3 3 2 3" xfId="37563" xr:uid="{00000000-0005-0000-0000-0000A8650000}"/>
    <cellStyle name="Standard 257 3 2 5 3 3 3 3 3" xfId="17710" xr:uid="{00000000-0005-0000-0000-0000A9650000}"/>
    <cellStyle name="Standard 257 3 2 5 3 3 3 3 3 2" xfId="44182" xr:uid="{00000000-0005-0000-0000-0000AA650000}"/>
    <cellStyle name="Standard 257 3 2 5 3 3 3 3 4" xfId="33153" xr:uid="{00000000-0005-0000-0000-0000AB650000}"/>
    <cellStyle name="Standard 257 3 2 5 3 3 3 4" xfId="8149" xr:uid="{00000000-0005-0000-0000-0000AC650000}"/>
    <cellStyle name="Standard 257 3 2 5 3 3 3 4 2" xfId="21385" xr:uid="{00000000-0005-0000-0000-0000AD650000}"/>
    <cellStyle name="Standard 257 3 2 5 3 3 3 4 2 2" xfId="47857" xr:uid="{00000000-0005-0000-0000-0000AE650000}"/>
    <cellStyle name="Standard 257 3 2 5 3 3 3 4 3" xfId="34621" xr:uid="{00000000-0005-0000-0000-0000AF650000}"/>
    <cellStyle name="Standard 257 3 2 5 3 3 3 5" xfId="14768" xr:uid="{00000000-0005-0000-0000-0000B0650000}"/>
    <cellStyle name="Standard 257 3 2 5 3 3 3 5 2" xfId="41240" xr:uid="{00000000-0005-0000-0000-0000B1650000}"/>
    <cellStyle name="Standard 257 3 2 5 3 3 3 6" xfId="28741" xr:uid="{00000000-0005-0000-0000-0000B2650000}"/>
    <cellStyle name="Standard 257 3 2 5 3 3 4" xfId="3005" xr:uid="{00000000-0005-0000-0000-0000B3650000}"/>
    <cellStyle name="Standard 257 3 2 5 3 3 4 2" xfId="11827" xr:uid="{00000000-0005-0000-0000-0000B4650000}"/>
    <cellStyle name="Standard 257 3 2 5 3 3 4 2 2" xfId="25063" xr:uid="{00000000-0005-0000-0000-0000B5650000}"/>
    <cellStyle name="Standard 257 3 2 5 3 3 4 2 2 2" xfId="51535" xr:uid="{00000000-0005-0000-0000-0000B6650000}"/>
    <cellStyle name="Standard 257 3 2 5 3 3 4 2 3" xfId="38299" xr:uid="{00000000-0005-0000-0000-0000B7650000}"/>
    <cellStyle name="Standard 257 3 2 5 3 3 4 3" xfId="18446" xr:uid="{00000000-0005-0000-0000-0000B8650000}"/>
    <cellStyle name="Standard 257 3 2 5 3 3 4 3 2" xfId="44918" xr:uid="{00000000-0005-0000-0000-0000B9650000}"/>
    <cellStyle name="Standard 257 3 2 5 3 3 4 4" xfId="29477" xr:uid="{00000000-0005-0000-0000-0000BA650000}"/>
    <cellStyle name="Standard 257 3 2 5 3 3 5" xfId="5210" xr:uid="{00000000-0005-0000-0000-0000BB650000}"/>
    <cellStyle name="Standard 257 3 2 5 3 3 5 2" xfId="9620" xr:uid="{00000000-0005-0000-0000-0000BC650000}"/>
    <cellStyle name="Standard 257 3 2 5 3 3 5 2 2" xfId="22856" xr:uid="{00000000-0005-0000-0000-0000BD650000}"/>
    <cellStyle name="Standard 257 3 2 5 3 3 5 2 2 2" xfId="49328" xr:uid="{00000000-0005-0000-0000-0000BE650000}"/>
    <cellStyle name="Standard 257 3 2 5 3 3 5 2 3" xfId="36092" xr:uid="{00000000-0005-0000-0000-0000BF650000}"/>
    <cellStyle name="Standard 257 3 2 5 3 3 5 3" xfId="16239" xr:uid="{00000000-0005-0000-0000-0000C0650000}"/>
    <cellStyle name="Standard 257 3 2 5 3 3 5 3 2" xfId="42711" xr:uid="{00000000-0005-0000-0000-0000C1650000}"/>
    <cellStyle name="Standard 257 3 2 5 3 3 5 4" xfId="31682" xr:uid="{00000000-0005-0000-0000-0000C2650000}"/>
    <cellStyle name="Standard 257 3 2 5 3 3 6" xfId="7415" xr:uid="{00000000-0005-0000-0000-0000C3650000}"/>
    <cellStyle name="Standard 257 3 2 5 3 3 6 2" xfId="20651" xr:uid="{00000000-0005-0000-0000-0000C4650000}"/>
    <cellStyle name="Standard 257 3 2 5 3 3 6 2 2" xfId="47123" xr:uid="{00000000-0005-0000-0000-0000C5650000}"/>
    <cellStyle name="Standard 257 3 2 5 3 3 6 3" xfId="33887" xr:uid="{00000000-0005-0000-0000-0000C6650000}"/>
    <cellStyle name="Standard 257 3 2 5 3 3 7" xfId="14034" xr:uid="{00000000-0005-0000-0000-0000C7650000}"/>
    <cellStyle name="Standard 257 3 2 5 3 3 7 2" xfId="40506" xr:uid="{00000000-0005-0000-0000-0000C8650000}"/>
    <cellStyle name="Standard 257 3 2 5 3 3 8" xfId="27270" xr:uid="{00000000-0005-0000-0000-0000C9650000}"/>
    <cellStyle name="Standard 257 3 2 5 3 4" xfId="1166" xr:uid="{00000000-0005-0000-0000-0000CA650000}"/>
    <cellStyle name="Standard 257 3 2 5 3 4 2" xfId="4109" xr:uid="{00000000-0005-0000-0000-0000CB650000}"/>
    <cellStyle name="Standard 257 3 2 5 3 4 2 2" xfId="12931" xr:uid="{00000000-0005-0000-0000-0000CC650000}"/>
    <cellStyle name="Standard 257 3 2 5 3 4 2 2 2" xfId="26167" xr:uid="{00000000-0005-0000-0000-0000CD650000}"/>
    <cellStyle name="Standard 257 3 2 5 3 4 2 2 2 2" xfId="52639" xr:uid="{00000000-0005-0000-0000-0000CE650000}"/>
    <cellStyle name="Standard 257 3 2 5 3 4 2 2 3" xfId="39403" xr:uid="{00000000-0005-0000-0000-0000CF650000}"/>
    <cellStyle name="Standard 257 3 2 5 3 4 2 3" xfId="19550" xr:uid="{00000000-0005-0000-0000-0000D0650000}"/>
    <cellStyle name="Standard 257 3 2 5 3 4 2 3 2" xfId="46022" xr:uid="{00000000-0005-0000-0000-0000D1650000}"/>
    <cellStyle name="Standard 257 3 2 5 3 4 2 4" xfId="30581" xr:uid="{00000000-0005-0000-0000-0000D2650000}"/>
    <cellStyle name="Standard 257 3 2 5 3 4 3" xfId="5580" xr:uid="{00000000-0005-0000-0000-0000D3650000}"/>
    <cellStyle name="Standard 257 3 2 5 3 4 3 2" xfId="9990" xr:uid="{00000000-0005-0000-0000-0000D4650000}"/>
    <cellStyle name="Standard 257 3 2 5 3 4 3 2 2" xfId="23226" xr:uid="{00000000-0005-0000-0000-0000D5650000}"/>
    <cellStyle name="Standard 257 3 2 5 3 4 3 2 2 2" xfId="49698" xr:uid="{00000000-0005-0000-0000-0000D6650000}"/>
    <cellStyle name="Standard 257 3 2 5 3 4 3 2 3" xfId="36462" xr:uid="{00000000-0005-0000-0000-0000D7650000}"/>
    <cellStyle name="Standard 257 3 2 5 3 4 3 3" xfId="16609" xr:uid="{00000000-0005-0000-0000-0000D8650000}"/>
    <cellStyle name="Standard 257 3 2 5 3 4 3 3 2" xfId="43081" xr:uid="{00000000-0005-0000-0000-0000D9650000}"/>
    <cellStyle name="Standard 257 3 2 5 3 4 3 4" xfId="32052" xr:uid="{00000000-0005-0000-0000-0000DA650000}"/>
    <cellStyle name="Standard 257 3 2 5 3 4 4" xfId="8519" xr:uid="{00000000-0005-0000-0000-0000DB650000}"/>
    <cellStyle name="Standard 257 3 2 5 3 4 4 2" xfId="21755" xr:uid="{00000000-0005-0000-0000-0000DC650000}"/>
    <cellStyle name="Standard 257 3 2 5 3 4 4 2 2" xfId="48227" xr:uid="{00000000-0005-0000-0000-0000DD650000}"/>
    <cellStyle name="Standard 257 3 2 5 3 4 4 3" xfId="34991" xr:uid="{00000000-0005-0000-0000-0000DE650000}"/>
    <cellStyle name="Standard 257 3 2 5 3 4 5" xfId="15138" xr:uid="{00000000-0005-0000-0000-0000DF650000}"/>
    <cellStyle name="Standard 257 3 2 5 3 4 5 2" xfId="41610" xr:uid="{00000000-0005-0000-0000-0000E0650000}"/>
    <cellStyle name="Standard 257 3 2 5 3 4 6" xfId="27640" xr:uid="{00000000-0005-0000-0000-0000E1650000}"/>
    <cellStyle name="Standard 257 3 2 5 3 5" xfId="1902" xr:uid="{00000000-0005-0000-0000-0000E2650000}"/>
    <cellStyle name="Standard 257 3 2 5 3 5 2" xfId="3373" xr:uid="{00000000-0005-0000-0000-0000E3650000}"/>
    <cellStyle name="Standard 257 3 2 5 3 5 2 2" xfId="12195" xr:uid="{00000000-0005-0000-0000-0000E4650000}"/>
    <cellStyle name="Standard 257 3 2 5 3 5 2 2 2" xfId="25431" xr:uid="{00000000-0005-0000-0000-0000E5650000}"/>
    <cellStyle name="Standard 257 3 2 5 3 5 2 2 2 2" xfId="51903" xr:uid="{00000000-0005-0000-0000-0000E6650000}"/>
    <cellStyle name="Standard 257 3 2 5 3 5 2 2 3" xfId="38667" xr:uid="{00000000-0005-0000-0000-0000E7650000}"/>
    <cellStyle name="Standard 257 3 2 5 3 5 2 3" xfId="18814" xr:uid="{00000000-0005-0000-0000-0000E8650000}"/>
    <cellStyle name="Standard 257 3 2 5 3 5 2 3 2" xfId="45286" xr:uid="{00000000-0005-0000-0000-0000E9650000}"/>
    <cellStyle name="Standard 257 3 2 5 3 5 2 4" xfId="29845" xr:uid="{00000000-0005-0000-0000-0000EA650000}"/>
    <cellStyle name="Standard 257 3 2 5 3 5 3" xfId="6315" xr:uid="{00000000-0005-0000-0000-0000EB650000}"/>
    <cellStyle name="Standard 257 3 2 5 3 5 3 2" xfId="10725" xr:uid="{00000000-0005-0000-0000-0000EC650000}"/>
    <cellStyle name="Standard 257 3 2 5 3 5 3 2 2" xfId="23961" xr:uid="{00000000-0005-0000-0000-0000ED650000}"/>
    <cellStyle name="Standard 257 3 2 5 3 5 3 2 2 2" xfId="50433" xr:uid="{00000000-0005-0000-0000-0000EE650000}"/>
    <cellStyle name="Standard 257 3 2 5 3 5 3 2 3" xfId="37197" xr:uid="{00000000-0005-0000-0000-0000EF650000}"/>
    <cellStyle name="Standard 257 3 2 5 3 5 3 3" xfId="17344" xr:uid="{00000000-0005-0000-0000-0000F0650000}"/>
    <cellStyle name="Standard 257 3 2 5 3 5 3 3 2" xfId="43816" xr:uid="{00000000-0005-0000-0000-0000F1650000}"/>
    <cellStyle name="Standard 257 3 2 5 3 5 3 4" xfId="32787" xr:uid="{00000000-0005-0000-0000-0000F2650000}"/>
    <cellStyle name="Standard 257 3 2 5 3 5 4" xfId="7783" xr:uid="{00000000-0005-0000-0000-0000F3650000}"/>
    <cellStyle name="Standard 257 3 2 5 3 5 4 2" xfId="21019" xr:uid="{00000000-0005-0000-0000-0000F4650000}"/>
    <cellStyle name="Standard 257 3 2 5 3 5 4 2 2" xfId="47491" xr:uid="{00000000-0005-0000-0000-0000F5650000}"/>
    <cellStyle name="Standard 257 3 2 5 3 5 4 3" xfId="34255" xr:uid="{00000000-0005-0000-0000-0000F6650000}"/>
    <cellStyle name="Standard 257 3 2 5 3 5 5" xfId="14402" xr:uid="{00000000-0005-0000-0000-0000F7650000}"/>
    <cellStyle name="Standard 257 3 2 5 3 5 5 2" xfId="40874" xr:uid="{00000000-0005-0000-0000-0000F8650000}"/>
    <cellStyle name="Standard 257 3 2 5 3 5 6" xfId="28375" xr:uid="{00000000-0005-0000-0000-0000F9650000}"/>
    <cellStyle name="Standard 257 3 2 5 3 6" xfId="2639" xr:uid="{00000000-0005-0000-0000-0000FA650000}"/>
    <cellStyle name="Standard 257 3 2 5 3 6 2" xfId="11461" xr:uid="{00000000-0005-0000-0000-0000FB650000}"/>
    <cellStyle name="Standard 257 3 2 5 3 6 2 2" xfId="24697" xr:uid="{00000000-0005-0000-0000-0000FC650000}"/>
    <cellStyle name="Standard 257 3 2 5 3 6 2 2 2" xfId="51169" xr:uid="{00000000-0005-0000-0000-0000FD650000}"/>
    <cellStyle name="Standard 257 3 2 5 3 6 2 3" xfId="37933" xr:uid="{00000000-0005-0000-0000-0000FE650000}"/>
    <cellStyle name="Standard 257 3 2 5 3 6 3" xfId="18080" xr:uid="{00000000-0005-0000-0000-0000FF650000}"/>
    <cellStyle name="Standard 257 3 2 5 3 6 3 2" xfId="44552" xr:uid="{00000000-0005-0000-0000-000000660000}"/>
    <cellStyle name="Standard 257 3 2 5 3 6 4" xfId="29111" xr:uid="{00000000-0005-0000-0000-000001660000}"/>
    <cellStyle name="Standard 257 3 2 5 3 7" xfId="4844" xr:uid="{00000000-0005-0000-0000-000002660000}"/>
    <cellStyle name="Standard 257 3 2 5 3 7 2" xfId="9254" xr:uid="{00000000-0005-0000-0000-000003660000}"/>
    <cellStyle name="Standard 257 3 2 5 3 7 2 2" xfId="22490" xr:uid="{00000000-0005-0000-0000-000004660000}"/>
    <cellStyle name="Standard 257 3 2 5 3 7 2 2 2" xfId="48962" xr:uid="{00000000-0005-0000-0000-000005660000}"/>
    <cellStyle name="Standard 257 3 2 5 3 7 2 3" xfId="35726" xr:uid="{00000000-0005-0000-0000-000006660000}"/>
    <cellStyle name="Standard 257 3 2 5 3 7 3" xfId="15873" xr:uid="{00000000-0005-0000-0000-000007660000}"/>
    <cellStyle name="Standard 257 3 2 5 3 7 3 2" xfId="42345" xr:uid="{00000000-0005-0000-0000-000008660000}"/>
    <cellStyle name="Standard 257 3 2 5 3 7 4" xfId="31316" xr:uid="{00000000-0005-0000-0000-000009660000}"/>
    <cellStyle name="Standard 257 3 2 5 3 8" xfId="7049" xr:uid="{00000000-0005-0000-0000-00000A660000}"/>
    <cellStyle name="Standard 257 3 2 5 3 8 2" xfId="20285" xr:uid="{00000000-0005-0000-0000-00000B660000}"/>
    <cellStyle name="Standard 257 3 2 5 3 8 2 2" xfId="46757" xr:uid="{00000000-0005-0000-0000-00000C660000}"/>
    <cellStyle name="Standard 257 3 2 5 3 8 3" xfId="33521" xr:uid="{00000000-0005-0000-0000-00000D660000}"/>
    <cellStyle name="Standard 257 3 2 5 3 9" xfId="13668" xr:uid="{00000000-0005-0000-0000-00000E660000}"/>
    <cellStyle name="Standard 257 3 2 5 3 9 2" xfId="40140" xr:uid="{00000000-0005-0000-0000-00000F660000}"/>
    <cellStyle name="Standard 257 3 2 5 4" xfId="482" xr:uid="{00000000-0005-0000-0000-000010660000}"/>
    <cellStyle name="Standard 257 3 2 5 4 2" xfId="872" xr:uid="{00000000-0005-0000-0000-000011660000}"/>
    <cellStyle name="Standard 257 3 2 5 4 2 2" xfId="1621" xr:uid="{00000000-0005-0000-0000-000012660000}"/>
    <cellStyle name="Standard 257 3 2 5 4 2 2 2" xfId="4564" xr:uid="{00000000-0005-0000-0000-000013660000}"/>
    <cellStyle name="Standard 257 3 2 5 4 2 2 2 2" xfId="13386" xr:uid="{00000000-0005-0000-0000-000014660000}"/>
    <cellStyle name="Standard 257 3 2 5 4 2 2 2 2 2" xfId="26622" xr:uid="{00000000-0005-0000-0000-000015660000}"/>
    <cellStyle name="Standard 257 3 2 5 4 2 2 2 2 2 2" xfId="53094" xr:uid="{00000000-0005-0000-0000-000016660000}"/>
    <cellStyle name="Standard 257 3 2 5 4 2 2 2 2 3" xfId="39858" xr:uid="{00000000-0005-0000-0000-000017660000}"/>
    <cellStyle name="Standard 257 3 2 5 4 2 2 2 3" xfId="20005" xr:uid="{00000000-0005-0000-0000-000018660000}"/>
    <cellStyle name="Standard 257 3 2 5 4 2 2 2 3 2" xfId="46477" xr:uid="{00000000-0005-0000-0000-000019660000}"/>
    <cellStyle name="Standard 257 3 2 5 4 2 2 2 4" xfId="31036" xr:uid="{00000000-0005-0000-0000-00001A660000}"/>
    <cellStyle name="Standard 257 3 2 5 4 2 2 3" xfId="6035" xr:uid="{00000000-0005-0000-0000-00001B660000}"/>
    <cellStyle name="Standard 257 3 2 5 4 2 2 3 2" xfId="10445" xr:uid="{00000000-0005-0000-0000-00001C660000}"/>
    <cellStyle name="Standard 257 3 2 5 4 2 2 3 2 2" xfId="23681" xr:uid="{00000000-0005-0000-0000-00001D660000}"/>
    <cellStyle name="Standard 257 3 2 5 4 2 2 3 2 2 2" xfId="50153" xr:uid="{00000000-0005-0000-0000-00001E660000}"/>
    <cellStyle name="Standard 257 3 2 5 4 2 2 3 2 3" xfId="36917" xr:uid="{00000000-0005-0000-0000-00001F660000}"/>
    <cellStyle name="Standard 257 3 2 5 4 2 2 3 3" xfId="17064" xr:uid="{00000000-0005-0000-0000-000020660000}"/>
    <cellStyle name="Standard 257 3 2 5 4 2 2 3 3 2" xfId="43536" xr:uid="{00000000-0005-0000-0000-000021660000}"/>
    <cellStyle name="Standard 257 3 2 5 4 2 2 3 4" xfId="32507" xr:uid="{00000000-0005-0000-0000-000022660000}"/>
    <cellStyle name="Standard 257 3 2 5 4 2 2 4" xfId="8974" xr:uid="{00000000-0005-0000-0000-000023660000}"/>
    <cellStyle name="Standard 257 3 2 5 4 2 2 4 2" xfId="22210" xr:uid="{00000000-0005-0000-0000-000024660000}"/>
    <cellStyle name="Standard 257 3 2 5 4 2 2 4 2 2" xfId="48682" xr:uid="{00000000-0005-0000-0000-000025660000}"/>
    <cellStyle name="Standard 257 3 2 5 4 2 2 4 3" xfId="35446" xr:uid="{00000000-0005-0000-0000-000026660000}"/>
    <cellStyle name="Standard 257 3 2 5 4 2 2 5" xfId="15593" xr:uid="{00000000-0005-0000-0000-000027660000}"/>
    <cellStyle name="Standard 257 3 2 5 4 2 2 5 2" xfId="42065" xr:uid="{00000000-0005-0000-0000-000028660000}"/>
    <cellStyle name="Standard 257 3 2 5 4 2 2 6" xfId="28095" xr:uid="{00000000-0005-0000-0000-000029660000}"/>
    <cellStyle name="Standard 257 3 2 5 4 2 3" xfId="2357" xr:uid="{00000000-0005-0000-0000-00002A660000}"/>
    <cellStyle name="Standard 257 3 2 5 4 2 3 2" xfId="3828" xr:uid="{00000000-0005-0000-0000-00002B660000}"/>
    <cellStyle name="Standard 257 3 2 5 4 2 3 2 2" xfId="12650" xr:uid="{00000000-0005-0000-0000-00002C660000}"/>
    <cellStyle name="Standard 257 3 2 5 4 2 3 2 2 2" xfId="25886" xr:uid="{00000000-0005-0000-0000-00002D660000}"/>
    <cellStyle name="Standard 257 3 2 5 4 2 3 2 2 2 2" xfId="52358" xr:uid="{00000000-0005-0000-0000-00002E660000}"/>
    <cellStyle name="Standard 257 3 2 5 4 2 3 2 2 3" xfId="39122" xr:uid="{00000000-0005-0000-0000-00002F660000}"/>
    <cellStyle name="Standard 257 3 2 5 4 2 3 2 3" xfId="19269" xr:uid="{00000000-0005-0000-0000-000030660000}"/>
    <cellStyle name="Standard 257 3 2 5 4 2 3 2 3 2" xfId="45741" xr:uid="{00000000-0005-0000-0000-000031660000}"/>
    <cellStyle name="Standard 257 3 2 5 4 2 3 2 4" xfId="30300" xr:uid="{00000000-0005-0000-0000-000032660000}"/>
    <cellStyle name="Standard 257 3 2 5 4 2 3 3" xfId="6770" xr:uid="{00000000-0005-0000-0000-000033660000}"/>
    <cellStyle name="Standard 257 3 2 5 4 2 3 3 2" xfId="11180" xr:uid="{00000000-0005-0000-0000-000034660000}"/>
    <cellStyle name="Standard 257 3 2 5 4 2 3 3 2 2" xfId="24416" xr:uid="{00000000-0005-0000-0000-000035660000}"/>
    <cellStyle name="Standard 257 3 2 5 4 2 3 3 2 2 2" xfId="50888" xr:uid="{00000000-0005-0000-0000-000036660000}"/>
    <cellStyle name="Standard 257 3 2 5 4 2 3 3 2 3" xfId="37652" xr:uid="{00000000-0005-0000-0000-000037660000}"/>
    <cellStyle name="Standard 257 3 2 5 4 2 3 3 3" xfId="17799" xr:uid="{00000000-0005-0000-0000-000038660000}"/>
    <cellStyle name="Standard 257 3 2 5 4 2 3 3 3 2" xfId="44271" xr:uid="{00000000-0005-0000-0000-000039660000}"/>
    <cellStyle name="Standard 257 3 2 5 4 2 3 3 4" xfId="33242" xr:uid="{00000000-0005-0000-0000-00003A660000}"/>
    <cellStyle name="Standard 257 3 2 5 4 2 3 4" xfId="8238" xr:uid="{00000000-0005-0000-0000-00003B660000}"/>
    <cellStyle name="Standard 257 3 2 5 4 2 3 4 2" xfId="21474" xr:uid="{00000000-0005-0000-0000-00003C660000}"/>
    <cellStyle name="Standard 257 3 2 5 4 2 3 4 2 2" xfId="47946" xr:uid="{00000000-0005-0000-0000-00003D660000}"/>
    <cellStyle name="Standard 257 3 2 5 4 2 3 4 3" xfId="34710" xr:uid="{00000000-0005-0000-0000-00003E660000}"/>
    <cellStyle name="Standard 257 3 2 5 4 2 3 5" xfId="14857" xr:uid="{00000000-0005-0000-0000-00003F660000}"/>
    <cellStyle name="Standard 257 3 2 5 4 2 3 5 2" xfId="41329" xr:uid="{00000000-0005-0000-0000-000040660000}"/>
    <cellStyle name="Standard 257 3 2 5 4 2 3 6" xfId="28830" xr:uid="{00000000-0005-0000-0000-000041660000}"/>
    <cellStyle name="Standard 257 3 2 5 4 2 4" xfId="3094" xr:uid="{00000000-0005-0000-0000-000042660000}"/>
    <cellStyle name="Standard 257 3 2 5 4 2 4 2" xfId="11916" xr:uid="{00000000-0005-0000-0000-000043660000}"/>
    <cellStyle name="Standard 257 3 2 5 4 2 4 2 2" xfId="25152" xr:uid="{00000000-0005-0000-0000-000044660000}"/>
    <cellStyle name="Standard 257 3 2 5 4 2 4 2 2 2" xfId="51624" xr:uid="{00000000-0005-0000-0000-000045660000}"/>
    <cellStyle name="Standard 257 3 2 5 4 2 4 2 3" xfId="38388" xr:uid="{00000000-0005-0000-0000-000046660000}"/>
    <cellStyle name="Standard 257 3 2 5 4 2 4 3" xfId="18535" xr:uid="{00000000-0005-0000-0000-000047660000}"/>
    <cellStyle name="Standard 257 3 2 5 4 2 4 3 2" xfId="45007" xr:uid="{00000000-0005-0000-0000-000048660000}"/>
    <cellStyle name="Standard 257 3 2 5 4 2 4 4" xfId="29566" xr:uid="{00000000-0005-0000-0000-000049660000}"/>
    <cellStyle name="Standard 257 3 2 5 4 2 5" xfId="5299" xr:uid="{00000000-0005-0000-0000-00004A660000}"/>
    <cellStyle name="Standard 257 3 2 5 4 2 5 2" xfId="9709" xr:uid="{00000000-0005-0000-0000-00004B660000}"/>
    <cellStyle name="Standard 257 3 2 5 4 2 5 2 2" xfId="22945" xr:uid="{00000000-0005-0000-0000-00004C660000}"/>
    <cellStyle name="Standard 257 3 2 5 4 2 5 2 2 2" xfId="49417" xr:uid="{00000000-0005-0000-0000-00004D660000}"/>
    <cellStyle name="Standard 257 3 2 5 4 2 5 2 3" xfId="36181" xr:uid="{00000000-0005-0000-0000-00004E660000}"/>
    <cellStyle name="Standard 257 3 2 5 4 2 5 3" xfId="16328" xr:uid="{00000000-0005-0000-0000-00004F660000}"/>
    <cellStyle name="Standard 257 3 2 5 4 2 5 3 2" xfId="42800" xr:uid="{00000000-0005-0000-0000-000050660000}"/>
    <cellStyle name="Standard 257 3 2 5 4 2 5 4" xfId="31771" xr:uid="{00000000-0005-0000-0000-000051660000}"/>
    <cellStyle name="Standard 257 3 2 5 4 2 6" xfId="7504" xr:uid="{00000000-0005-0000-0000-000052660000}"/>
    <cellStyle name="Standard 257 3 2 5 4 2 6 2" xfId="20740" xr:uid="{00000000-0005-0000-0000-000053660000}"/>
    <cellStyle name="Standard 257 3 2 5 4 2 6 2 2" xfId="47212" xr:uid="{00000000-0005-0000-0000-000054660000}"/>
    <cellStyle name="Standard 257 3 2 5 4 2 6 3" xfId="33976" xr:uid="{00000000-0005-0000-0000-000055660000}"/>
    <cellStyle name="Standard 257 3 2 5 4 2 7" xfId="14123" xr:uid="{00000000-0005-0000-0000-000056660000}"/>
    <cellStyle name="Standard 257 3 2 5 4 2 7 2" xfId="40595" xr:uid="{00000000-0005-0000-0000-000057660000}"/>
    <cellStyle name="Standard 257 3 2 5 4 2 8" xfId="27359" xr:uid="{00000000-0005-0000-0000-000058660000}"/>
    <cellStyle name="Standard 257 3 2 5 4 3" xfId="1255" xr:uid="{00000000-0005-0000-0000-000059660000}"/>
    <cellStyle name="Standard 257 3 2 5 4 3 2" xfId="4198" xr:uid="{00000000-0005-0000-0000-00005A660000}"/>
    <cellStyle name="Standard 257 3 2 5 4 3 2 2" xfId="13020" xr:uid="{00000000-0005-0000-0000-00005B660000}"/>
    <cellStyle name="Standard 257 3 2 5 4 3 2 2 2" xfId="26256" xr:uid="{00000000-0005-0000-0000-00005C660000}"/>
    <cellStyle name="Standard 257 3 2 5 4 3 2 2 2 2" xfId="52728" xr:uid="{00000000-0005-0000-0000-00005D660000}"/>
    <cellStyle name="Standard 257 3 2 5 4 3 2 2 3" xfId="39492" xr:uid="{00000000-0005-0000-0000-00005E660000}"/>
    <cellStyle name="Standard 257 3 2 5 4 3 2 3" xfId="19639" xr:uid="{00000000-0005-0000-0000-00005F660000}"/>
    <cellStyle name="Standard 257 3 2 5 4 3 2 3 2" xfId="46111" xr:uid="{00000000-0005-0000-0000-000060660000}"/>
    <cellStyle name="Standard 257 3 2 5 4 3 2 4" xfId="30670" xr:uid="{00000000-0005-0000-0000-000061660000}"/>
    <cellStyle name="Standard 257 3 2 5 4 3 3" xfId="5669" xr:uid="{00000000-0005-0000-0000-000062660000}"/>
    <cellStyle name="Standard 257 3 2 5 4 3 3 2" xfId="10079" xr:uid="{00000000-0005-0000-0000-000063660000}"/>
    <cellStyle name="Standard 257 3 2 5 4 3 3 2 2" xfId="23315" xr:uid="{00000000-0005-0000-0000-000064660000}"/>
    <cellStyle name="Standard 257 3 2 5 4 3 3 2 2 2" xfId="49787" xr:uid="{00000000-0005-0000-0000-000065660000}"/>
    <cellStyle name="Standard 257 3 2 5 4 3 3 2 3" xfId="36551" xr:uid="{00000000-0005-0000-0000-000066660000}"/>
    <cellStyle name="Standard 257 3 2 5 4 3 3 3" xfId="16698" xr:uid="{00000000-0005-0000-0000-000067660000}"/>
    <cellStyle name="Standard 257 3 2 5 4 3 3 3 2" xfId="43170" xr:uid="{00000000-0005-0000-0000-000068660000}"/>
    <cellStyle name="Standard 257 3 2 5 4 3 3 4" xfId="32141" xr:uid="{00000000-0005-0000-0000-000069660000}"/>
    <cellStyle name="Standard 257 3 2 5 4 3 4" xfId="8608" xr:uid="{00000000-0005-0000-0000-00006A660000}"/>
    <cellStyle name="Standard 257 3 2 5 4 3 4 2" xfId="21844" xr:uid="{00000000-0005-0000-0000-00006B660000}"/>
    <cellStyle name="Standard 257 3 2 5 4 3 4 2 2" xfId="48316" xr:uid="{00000000-0005-0000-0000-00006C660000}"/>
    <cellStyle name="Standard 257 3 2 5 4 3 4 3" xfId="35080" xr:uid="{00000000-0005-0000-0000-00006D660000}"/>
    <cellStyle name="Standard 257 3 2 5 4 3 5" xfId="15227" xr:uid="{00000000-0005-0000-0000-00006E660000}"/>
    <cellStyle name="Standard 257 3 2 5 4 3 5 2" xfId="41699" xr:uid="{00000000-0005-0000-0000-00006F660000}"/>
    <cellStyle name="Standard 257 3 2 5 4 3 6" xfId="27729" xr:uid="{00000000-0005-0000-0000-000070660000}"/>
    <cellStyle name="Standard 257 3 2 5 4 4" xfId="1991" xr:uid="{00000000-0005-0000-0000-000071660000}"/>
    <cellStyle name="Standard 257 3 2 5 4 4 2" xfId="3462" xr:uid="{00000000-0005-0000-0000-000072660000}"/>
    <cellStyle name="Standard 257 3 2 5 4 4 2 2" xfId="12284" xr:uid="{00000000-0005-0000-0000-000073660000}"/>
    <cellStyle name="Standard 257 3 2 5 4 4 2 2 2" xfId="25520" xr:uid="{00000000-0005-0000-0000-000074660000}"/>
    <cellStyle name="Standard 257 3 2 5 4 4 2 2 2 2" xfId="51992" xr:uid="{00000000-0005-0000-0000-000075660000}"/>
    <cellStyle name="Standard 257 3 2 5 4 4 2 2 3" xfId="38756" xr:uid="{00000000-0005-0000-0000-000076660000}"/>
    <cellStyle name="Standard 257 3 2 5 4 4 2 3" xfId="18903" xr:uid="{00000000-0005-0000-0000-000077660000}"/>
    <cellStyle name="Standard 257 3 2 5 4 4 2 3 2" xfId="45375" xr:uid="{00000000-0005-0000-0000-000078660000}"/>
    <cellStyle name="Standard 257 3 2 5 4 4 2 4" xfId="29934" xr:uid="{00000000-0005-0000-0000-000079660000}"/>
    <cellStyle name="Standard 257 3 2 5 4 4 3" xfId="6404" xr:uid="{00000000-0005-0000-0000-00007A660000}"/>
    <cellStyle name="Standard 257 3 2 5 4 4 3 2" xfId="10814" xr:uid="{00000000-0005-0000-0000-00007B660000}"/>
    <cellStyle name="Standard 257 3 2 5 4 4 3 2 2" xfId="24050" xr:uid="{00000000-0005-0000-0000-00007C660000}"/>
    <cellStyle name="Standard 257 3 2 5 4 4 3 2 2 2" xfId="50522" xr:uid="{00000000-0005-0000-0000-00007D660000}"/>
    <cellStyle name="Standard 257 3 2 5 4 4 3 2 3" xfId="37286" xr:uid="{00000000-0005-0000-0000-00007E660000}"/>
    <cellStyle name="Standard 257 3 2 5 4 4 3 3" xfId="17433" xr:uid="{00000000-0005-0000-0000-00007F660000}"/>
    <cellStyle name="Standard 257 3 2 5 4 4 3 3 2" xfId="43905" xr:uid="{00000000-0005-0000-0000-000080660000}"/>
    <cellStyle name="Standard 257 3 2 5 4 4 3 4" xfId="32876" xr:uid="{00000000-0005-0000-0000-000081660000}"/>
    <cellStyle name="Standard 257 3 2 5 4 4 4" xfId="7872" xr:uid="{00000000-0005-0000-0000-000082660000}"/>
    <cellStyle name="Standard 257 3 2 5 4 4 4 2" xfId="21108" xr:uid="{00000000-0005-0000-0000-000083660000}"/>
    <cellStyle name="Standard 257 3 2 5 4 4 4 2 2" xfId="47580" xr:uid="{00000000-0005-0000-0000-000084660000}"/>
    <cellStyle name="Standard 257 3 2 5 4 4 4 3" xfId="34344" xr:uid="{00000000-0005-0000-0000-000085660000}"/>
    <cellStyle name="Standard 257 3 2 5 4 4 5" xfId="14491" xr:uid="{00000000-0005-0000-0000-000086660000}"/>
    <cellStyle name="Standard 257 3 2 5 4 4 5 2" xfId="40963" xr:uid="{00000000-0005-0000-0000-000087660000}"/>
    <cellStyle name="Standard 257 3 2 5 4 4 6" xfId="28464" xr:uid="{00000000-0005-0000-0000-000088660000}"/>
    <cellStyle name="Standard 257 3 2 5 4 5" xfId="2728" xr:uid="{00000000-0005-0000-0000-000089660000}"/>
    <cellStyle name="Standard 257 3 2 5 4 5 2" xfId="11550" xr:uid="{00000000-0005-0000-0000-00008A660000}"/>
    <cellStyle name="Standard 257 3 2 5 4 5 2 2" xfId="24786" xr:uid="{00000000-0005-0000-0000-00008B660000}"/>
    <cellStyle name="Standard 257 3 2 5 4 5 2 2 2" xfId="51258" xr:uid="{00000000-0005-0000-0000-00008C660000}"/>
    <cellStyle name="Standard 257 3 2 5 4 5 2 3" xfId="38022" xr:uid="{00000000-0005-0000-0000-00008D660000}"/>
    <cellStyle name="Standard 257 3 2 5 4 5 3" xfId="18169" xr:uid="{00000000-0005-0000-0000-00008E660000}"/>
    <cellStyle name="Standard 257 3 2 5 4 5 3 2" xfId="44641" xr:uid="{00000000-0005-0000-0000-00008F660000}"/>
    <cellStyle name="Standard 257 3 2 5 4 5 4" xfId="29200" xr:uid="{00000000-0005-0000-0000-000090660000}"/>
    <cellStyle name="Standard 257 3 2 5 4 6" xfId="4933" xr:uid="{00000000-0005-0000-0000-000091660000}"/>
    <cellStyle name="Standard 257 3 2 5 4 6 2" xfId="9343" xr:uid="{00000000-0005-0000-0000-000092660000}"/>
    <cellStyle name="Standard 257 3 2 5 4 6 2 2" xfId="22579" xr:uid="{00000000-0005-0000-0000-000093660000}"/>
    <cellStyle name="Standard 257 3 2 5 4 6 2 2 2" xfId="49051" xr:uid="{00000000-0005-0000-0000-000094660000}"/>
    <cellStyle name="Standard 257 3 2 5 4 6 2 3" xfId="35815" xr:uid="{00000000-0005-0000-0000-000095660000}"/>
    <cellStyle name="Standard 257 3 2 5 4 6 3" xfId="15962" xr:uid="{00000000-0005-0000-0000-000096660000}"/>
    <cellStyle name="Standard 257 3 2 5 4 6 3 2" xfId="42434" xr:uid="{00000000-0005-0000-0000-000097660000}"/>
    <cellStyle name="Standard 257 3 2 5 4 6 4" xfId="31405" xr:uid="{00000000-0005-0000-0000-000098660000}"/>
    <cellStyle name="Standard 257 3 2 5 4 7" xfId="7138" xr:uid="{00000000-0005-0000-0000-000099660000}"/>
    <cellStyle name="Standard 257 3 2 5 4 7 2" xfId="20374" xr:uid="{00000000-0005-0000-0000-00009A660000}"/>
    <cellStyle name="Standard 257 3 2 5 4 7 2 2" xfId="46846" xr:uid="{00000000-0005-0000-0000-00009B660000}"/>
    <cellStyle name="Standard 257 3 2 5 4 7 3" xfId="33610" xr:uid="{00000000-0005-0000-0000-00009C660000}"/>
    <cellStyle name="Standard 257 3 2 5 4 8" xfId="13757" xr:uid="{00000000-0005-0000-0000-00009D660000}"/>
    <cellStyle name="Standard 257 3 2 5 4 8 2" xfId="40229" xr:uid="{00000000-0005-0000-0000-00009E660000}"/>
    <cellStyle name="Standard 257 3 2 5 4 9" xfId="26993" xr:uid="{00000000-0005-0000-0000-00009F660000}"/>
    <cellStyle name="Standard 257 3 2 5 5" xfId="655" xr:uid="{00000000-0005-0000-0000-0000A0660000}"/>
    <cellStyle name="Standard 257 3 2 5 5 2" xfId="1044" xr:uid="{00000000-0005-0000-0000-0000A1660000}"/>
    <cellStyle name="Standard 257 3 2 5 5 2 2" xfId="1788" xr:uid="{00000000-0005-0000-0000-0000A2660000}"/>
    <cellStyle name="Standard 257 3 2 5 5 2 2 2" xfId="4731" xr:uid="{00000000-0005-0000-0000-0000A3660000}"/>
    <cellStyle name="Standard 257 3 2 5 5 2 2 2 2" xfId="13553" xr:uid="{00000000-0005-0000-0000-0000A4660000}"/>
    <cellStyle name="Standard 257 3 2 5 5 2 2 2 2 2" xfId="26789" xr:uid="{00000000-0005-0000-0000-0000A5660000}"/>
    <cellStyle name="Standard 257 3 2 5 5 2 2 2 2 2 2" xfId="53261" xr:uid="{00000000-0005-0000-0000-0000A6660000}"/>
    <cellStyle name="Standard 257 3 2 5 5 2 2 2 2 3" xfId="40025" xr:uid="{00000000-0005-0000-0000-0000A7660000}"/>
    <cellStyle name="Standard 257 3 2 5 5 2 2 2 3" xfId="20172" xr:uid="{00000000-0005-0000-0000-0000A8660000}"/>
    <cellStyle name="Standard 257 3 2 5 5 2 2 2 3 2" xfId="46644" xr:uid="{00000000-0005-0000-0000-0000A9660000}"/>
    <cellStyle name="Standard 257 3 2 5 5 2 2 2 4" xfId="31203" xr:uid="{00000000-0005-0000-0000-0000AA660000}"/>
    <cellStyle name="Standard 257 3 2 5 5 2 2 3" xfId="6202" xr:uid="{00000000-0005-0000-0000-0000AB660000}"/>
    <cellStyle name="Standard 257 3 2 5 5 2 2 3 2" xfId="10612" xr:uid="{00000000-0005-0000-0000-0000AC660000}"/>
    <cellStyle name="Standard 257 3 2 5 5 2 2 3 2 2" xfId="23848" xr:uid="{00000000-0005-0000-0000-0000AD660000}"/>
    <cellStyle name="Standard 257 3 2 5 5 2 2 3 2 2 2" xfId="50320" xr:uid="{00000000-0005-0000-0000-0000AE660000}"/>
    <cellStyle name="Standard 257 3 2 5 5 2 2 3 2 3" xfId="37084" xr:uid="{00000000-0005-0000-0000-0000AF660000}"/>
    <cellStyle name="Standard 257 3 2 5 5 2 2 3 3" xfId="17231" xr:uid="{00000000-0005-0000-0000-0000B0660000}"/>
    <cellStyle name="Standard 257 3 2 5 5 2 2 3 3 2" xfId="43703" xr:uid="{00000000-0005-0000-0000-0000B1660000}"/>
    <cellStyle name="Standard 257 3 2 5 5 2 2 3 4" xfId="32674" xr:uid="{00000000-0005-0000-0000-0000B2660000}"/>
    <cellStyle name="Standard 257 3 2 5 5 2 2 4" xfId="9141" xr:uid="{00000000-0005-0000-0000-0000B3660000}"/>
    <cellStyle name="Standard 257 3 2 5 5 2 2 4 2" xfId="22377" xr:uid="{00000000-0005-0000-0000-0000B4660000}"/>
    <cellStyle name="Standard 257 3 2 5 5 2 2 4 2 2" xfId="48849" xr:uid="{00000000-0005-0000-0000-0000B5660000}"/>
    <cellStyle name="Standard 257 3 2 5 5 2 2 4 3" xfId="35613" xr:uid="{00000000-0005-0000-0000-0000B6660000}"/>
    <cellStyle name="Standard 257 3 2 5 5 2 2 5" xfId="15760" xr:uid="{00000000-0005-0000-0000-0000B7660000}"/>
    <cellStyle name="Standard 257 3 2 5 5 2 2 5 2" xfId="42232" xr:uid="{00000000-0005-0000-0000-0000B8660000}"/>
    <cellStyle name="Standard 257 3 2 5 5 2 2 6" xfId="28262" xr:uid="{00000000-0005-0000-0000-0000B9660000}"/>
    <cellStyle name="Standard 257 3 2 5 5 2 3" xfId="2524" xr:uid="{00000000-0005-0000-0000-0000BA660000}"/>
    <cellStyle name="Standard 257 3 2 5 5 2 3 2" xfId="3995" xr:uid="{00000000-0005-0000-0000-0000BB660000}"/>
    <cellStyle name="Standard 257 3 2 5 5 2 3 2 2" xfId="12817" xr:uid="{00000000-0005-0000-0000-0000BC660000}"/>
    <cellStyle name="Standard 257 3 2 5 5 2 3 2 2 2" xfId="26053" xr:uid="{00000000-0005-0000-0000-0000BD660000}"/>
    <cellStyle name="Standard 257 3 2 5 5 2 3 2 2 2 2" xfId="52525" xr:uid="{00000000-0005-0000-0000-0000BE660000}"/>
    <cellStyle name="Standard 257 3 2 5 5 2 3 2 2 3" xfId="39289" xr:uid="{00000000-0005-0000-0000-0000BF660000}"/>
    <cellStyle name="Standard 257 3 2 5 5 2 3 2 3" xfId="19436" xr:uid="{00000000-0005-0000-0000-0000C0660000}"/>
    <cellStyle name="Standard 257 3 2 5 5 2 3 2 3 2" xfId="45908" xr:uid="{00000000-0005-0000-0000-0000C1660000}"/>
    <cellStyle name="Standard 257 3 2 5 5 2 3 2 4" xfId="30467" xr:uid="{00000000-0005-0000-0000-0000C2660000}"/>
    <cellStyle name="Standard 257 3 2 5 5 2 3 3" xfId="6937" xr:uid="{00000000-0005-0000-0000-0000C3660000}"/>
    <cellStyle name="Standard 257 3 2 5 5 2 3 3 2" xfId="11347" xr:uid="{00000000-0005-0000-0000-0000C4660000}"/>
    <cellStyle name="Standard 257 3 2 5 5 2 3 3 2 2" xfId="24583" xr:uid="{00000000-0005-0000-0000-0000C5660000}"/>
    <cellStyle name="Standard 257 3 2 5 5 2 3 3 2 2 2" xfId="51055" xr:uid="{00000000-0005-0000-0000-0000C6660000}"/>
    <cellStyle name="Standard 257 3 2 5 5 2 3 3 2 3" xfId="37819" xr:uid="{00000000-0005-0000-0000-0000C7660000}"/>
    <cellStyle name="Standard 257 3 2 5 5 2 3 3 3" xfId="17966" xr:uid="{00000000-0005-0000-0000-0000C8660000}"/>
    <cellStyle name="Standard 257 3 2 5 5 2 3 3 3 2" xfId="44438" xr:uid="{00000000-0005-0000-0000-0000C9660000}"/>
    <cellStyle name="Standard 257 3 2 5 5 2 3 3 4" xfId="33409" xr:uid="{00000000-0005-0000-0000-0000CA660000}"/>
    <cellStyle name="Standard 257 3 2 5 5 2 3 4" xfId="8405" xr:uid="{00000000-0005-0000-0000-0000CB660000}"/>
    <cellStyle name="Standard 257 3 2 5 5 2 3 4 2" xfId="21641" xr:uid="{00000000-0005-0000-0000-0000CC660000}"/>
    <cellStyle name="Standard 257 3 2 5 5 2 3 4 2 2" xfId="48113" xr:uid="{00000000-0005-0000-0000-0000CD660000}"/>
    <cellStyle name="Standard 257 3 2 5 5 2 3 4 3" xfId="34877" xr:uid="{00000000-0005-0000-0000-0000CE660000}"/>
    <cellStyle name="Standard 257 3 2 5 5 2 3 5" xfId="15024" xr:uid="{00000000-0005-0000-0000-0000CF660000}"/>
    <cellStyle name="Standard 257 3 2 5 5 2 3 5 2" xfId="41496" xr:uid="{00000000-0005-0000-0000-0000D0660000}"/>
    <cellStyle name="Standard 257 3 2 5 5 2 3 6" xfId="28997" xr:uid="{00000000-0005-0000-0000-0000D1660000}"/>
    <cellStyle name="Standard 257 3 2 5 5 2 4" xfId="3261" xr:uid="{00000000-0005-0000-0000-0000D2660000}"/>
    <cellStyle name="Standard 257 3 2 5 5 2 4 2" xfId="12083" xr:uid="{00000000-0005-0000-0000-0000D3660000}"/>
    <cellStyle name="Standard 257 3 2 5 5 2 4 2 2" xfId="25319" xr:uid="{00000000-0005-0000-0000-0000D4660000}"/>
    <cellStyle name="Standard 257 3 2 5 5 2 4 2 2 2" xfId="51791" xr:uid="{00000000-0005-0000-0000-0000D5660000}"/>
    <cellStyle name="Standard 257 3 2 5 5 2 4 2 3" xfId="38555" xr:uid="{00000000-0005-0000-0000-0000D6660000}"/>
    <cellStyle name="Standard 257 3 2 5 5 2 4 3" xfId="18702" xr:uid="{00000000-0005-0000-0000-0000D7660000}"/>
    <cellStyle name="Standard 257 3 2 5 5 2 4 3 2" xfId="45174" xr:uid="{00000000-0005-0000-0000-0000D8660000}"/>
    <cellStyle name="Standard 257 3 2 5 5 2 4 4" xfId="29733" xr:uid="{00000000-0005-0000-0000-0000D9660000}"/>
    <cellStyle name="Standard 257 3 2 5 5 2 5" xfId="5466" xr:uid="{00000000-0005-0000-0000-0000DA660000}"/>
    <cellStyle name="Standard 257 3 2 5 5 2 5 2" xfId="9876" xr:uid="{00000000-0005-0000-0000-0000DB660000}"/>
    <cellStyle name="Standard 257 3 2 5 5 2 5 2 2" xfId="23112" xr:uid="{00000000-0005-0000-0000-0000DC660000}"/>
    <cellStyle name="Standard 257 3 2 5 5 2 5 2 2 2" xfId="49584" xr:uid="{00000000-0005-0000-0000-0000DD660000}"/>
    <cellStyle name="Standard 257 3 2 5 5 2 5 2 3" xfId="36348" xr:uid="{00000000-0005-0000-0000-0000DE660000}"/>
    <cellStyle name="Standard 257 3 2 5 5 2 5 3" xfId="16495" xr:uid="{00000000-0005-0000-0000-0000DF660000}"/>
    <cellStyle name="Standard 257 3 2 5 5 2 5 3 2" xfId="42967" xr:uid="{00000000-0005-0000-0000-0000E0660000}"/>
    <cellStyle name="Standard 257 3 2 5 5 2 5 4" xfId="31938" xr:uid="{00000000-0005-0000-0000-0000E1660000}"/>
    <cellStyle name="Standard 257 3 2 5 5 2 6" xfId="7671" xr:uid="{00000000-0005-0000-0000-0000E2660000}"/>
    <cellStyle name="Standard 257 3 2 5 5 2 6 2" xfId="20907" xr:uid="{00000000-0005-0000-0000-0000E3660000}"/>
    <cellStyle name="Standard 257 3 2 5 5 2 6 2 2" xfId="47379" xr:uid="{00000000-0005-0000-0000-0000E4660000}"/>
    <cellStyle name="Standard 257 3 2 5 5 2 6 3" xfId="34143" xr:uid="{00000000-0005-0000-0000-0000E5660000}"/>
    <cellStyle name="Standard 257 3 2 5 5 2 7" xfId="14290" xr:uid="{00000000-0005-0000-0000-0000E6660000}"/>
    <cellStyle name="Standard 257 3 2 5 5 2 7 2" xfId="40762" xr:uid="{00000000-0005-0000-0000-0000E7660000}"/>
    <cellStyle name="Standard 257 3 2 5 5 2 8" xfId="27526" xr:uid="{00000000-0005-0000-0000-0000E8660000}"/>
    <cellStyle name="Standard 257 3 2 5 5 3" xfId="1422" xr:uid="{00000000-0005-0000-0000-0000E9660000}"/>
    <cellStyle name="Standard 257 3 2 5 5 3 2" xfId="4365" xr:uid="{00000000-0005-0000-0000-0000EA660000}"/>
    <cellStyle name="Standard 257 3 2 5 5 3 2 2" xfId="13187" xr:uid="{00000000-0005-0000-0000-0000EB660000}"/>
    <cellStyle name="Standard 257 3 2 5 5 3 2 2 2" xfId="26423" xr:uid="{00000000-0005-0000-0000-0000EC660000}"/>
    <cellStyle name="Standard 257 3 2 5 5 3 2 2 2 2" xfId="52895" xr:uid="{00000000-0005-0000-0000-0000ED660000}"/>
    <cellStyle name="Standard 257 3 2 5 5 3 2 2 3" xfId="39659" xr:uid="{00000000-0005-0000-0000-0000EE660000}"/>
    <cellStyle name="Standard 257 3 2 5 5 3 2 3" xfId="19806" xr:uid="{00000000-0005-0000-0000-0000EF660000}"/>
    <cellStyle name="Standard 257 3 2 5 5 3 2 3 2" xfId="46278" xr:uid="{00000000-0005-0000-0000-0000F0660000}"/>
    <cellStyle name="Standard 257 3 2 5 5 3 2 4" xfId="30837" xr:uid="{00000000-0005-0000-0000-0000F1660000}"/>
    <cellStyle name="Standard 257 3 2 5 5 3 3" xfId="5836" xr:uid="{00000000-0005-0000-0000-0000F2660000}"/>
    <cellStyle name="Standard 257 3 2 5 5 3 3 2" xfId="10246" xr:uid="{00000000-0005-0000-0000-0000F3660000}"/>
    <cellStyle name="Standard 257 3 2 5 5 3 3 2 2" xfId="23482" xr:uid="{00000000-0005-0000-0000-0000F4660000}"/>
    <cellStyle name="Standard 257 3 2 5 5 3 3 2 2 2" xfId="49954" xr:uid="{00000000-0005-0000-0000-0000F5660000}"/>
    <cellStyle name="Standard 257 3 2 5 5 3 3 2 3" xfId="36718" xr:uid="{00000000-0005-0000-0000-0000F6660000}"/>
    <cellStyle name="Standard 257 3 2 5 5 3 3 3" xfId="16865" xr:uid="{00000000-0005-0000-0000-0000F7660000}"/>
    <cellStyle name="Standard 257 3 2 5 5 3 3 3 2" xfId="43337" xr:uid="{00000000-0005-0000-0000-0000F8660000}"/>
    <cellStyle name="Standard 257 3 2 5 5 3 3 4" xfId="32308" xr:uid="{00000000-0005-0000-0000-0000F9660000}"/>
    <cellStyle name="Standard 257 3 2 5 5 3 4" xfId="8775" xr:uid="{00000000-0005-0000-0000-0000FA660000}"/>
    <cellStyle name="Standard 257 3 2 5 5 3 4 2" xfId="22011" xr:uid="{00000000-0005-0000-0000-0000FB660000}"/>
    <cellStyle name="Standard 257 3 2 5 5 3 4 2 2" xfId="48483" xr:uid="{00000000-0005-0000-0000-0000FC660000}"/>
    <cellStyle name="Standard 257 3 2 5 5 3 4 3" xfId="35247" xr:uid="{00000000-0005-0000-0000-0000FD660000}"/>
    <cellStyle name="Standard 257 3 2 5 5 3 5" xfId="15394" xr:uid="{00000000-0005-0000-0000-0000FE660000}"/>
    <cellStyle name="Standard 257 3 2 5 5 3 5 2" xfId="41866" xr:uid="{00000000-0005-0000-0000-0000FF660000}"/>
    <cellStyle name="Standard 257 3 2 5 5 3 6" xfId="27896" xr:uid="{00000000-0005-0000-0000-000000670000}"/>
    <cellStyle name="Standard 257 3 2 5 5 4" xfId="2158" xr:uid="{00000000-0005-0000-0000-000001670000}"/>
    <cellStyle name="Standard 257 3 2 5 5 4 2" xfId="3629" xr:uid="{00000000-0005-0000-0000-000002670000}"/>
    <cellStyle name="Standard 257 3 2 5 5 4 2 2" xfId="12451" xr:uid="{00000000-0005-0000-0000-000003670000}"/>
    <cellStyle name="Standard 257 3 2 5 5 4 2 2 2" xfId="25687" xr:uid="{00000000-0005-0000-0000-000004670000}"/>
    <cellStyle name="Standard 257 3 2 5 5 4 2 2 2 2" xfId="52159" xr:uid="{00000000-0005-0000-0000-000005670000}"/>
    <cellStyle name="Standard 257 3 2 5 5 4 2 2 3" xfId="38923" xr:uid="{00000000-0005-0000-0000-000006670000}"/>
    <cellStyle name="Standard 257 3 2 5 5 4 2 3" xfId="19070" xr:uid="{00000000-0005-0000-0000-000007670000}"/>
    <cellStyle name="Standard 257 3 2 5 5 4 2 3 2" xfId="45542" xr:uid="{00000000-0005-0000-0000-000008670000}"/>
    <cellStyle name="Standard 257 3 2 5 5 4 2 4" xfId="30101" xr:uid="{00000000-0005-0000-0000-000009670000}"/>
    <cellStyle name="Standard 257 3 2 5 5 4 3" xfId="6571" xr:uid="{00000000-0005-0000-0000-00000A670000}"/>
    <cellStyle name="Standard 257 3 2 5 5 4 3 2" xfId="10981" xr:uid="{00000000-0005-0000-0000-00000B670000}"/>
    <cellStyle name="Standard 257 3 2 5 5 4 3 2 2" xfId="24217" xr:uid="{00000000-0005-0000-0000-00000C670000}"/>
    <cellStyle name="Standard 257 3 2 5 5 4 3 2 2 2" xfId="50689" xr:uid="{00000000-0005-0000-0000-00000D670000}"/>
    <cellStyle name="Standard 257 3 2 5 5 4 3 2 3" xfId="37453" xr:uid="{00000000-0005-0000-0000-00000E670000}"/>
    <cellStyle name="Standard 257 3 2 5 5 4 3 3" xfId="17600" xr:uid="{00000000-0005-0000-0000-00000F670000}"/>
    <cellStyle name="Standard 257 3 2 5 5 4 3 3 2" xfId="44072" xr:uid="{00000000-0005-0000-0000-000010670000}"/>
    <cellStyle name="Standard 257 3 2 5 5 4 3 4" xfId="33043" xr:uid="{00000000-0005-0000-0000-000011670000}"/>
    <cellStyle name="Standard 257 3 2 5 5 4 4" xfId="8039" xr:uid="{00000000-0005-0000-0000-000012670000}"/>
    <cellStyle name="Standard 257 3 2 5 5 4 4 2" xfId="21275" xr:uid="{00000000-0005-0000-0000-000013670000}"/>
    <cellStyle name="Standard 257 3 2 5 5 4 4 2 2" xfId="47747" xr:uid="{00000000-0005-0000-0000-000014670000}"/>
    <cellStyle name="Standard 257 3 2 5 5 4 4 3" xfId="34511" xr:uid="{00000000-0005-0000-0000-000015670000}"/>
    <cellStyle name="Standard 257 3 2 5 5 4 5" xfId="14658" xr:uid="{00000000-0005-0000-0000-000016670000}"/>
    <cellStyle name="Standard 257 3 2 5 5 4 5 2" xfId="41130" xr:uid="{00000000-0005-0000-0000-000017670000}"/>
    <cellStyle name="Standard 257 3 2 5 5 4 6" xfId="28631" xr:uid="{00000000-0005-0000-0000-000018670000}"/>
    <cellStyle name="Standard 257 3 2 5 5 5" xfId="2895" xr:uid="{00000000-0005-0000-0000-000019670000}"/>
    <cellStyle name="Standard 257 3 2 5 5 5 2" xfId="11717" xr:uid="{00000000-0005-0000-0000-00001A670000}"/>
    <cellStyle name="Standard 257 3 2 5 5 5 2 2" xfId="24953" xr:uid="{00000000-0005-0000-0000-00001B670000}"/>
    <cellStyle name="Standard 257 3 2 5 5 5 2 2 2" xfId="51425" xr:uid="{00000000-0005-0000-0000-00001C670000}"/>
    <cellStyle name="Standard 257 3 2 5 5 5 2 3" xfId="38189" xr:uid="{00000000-0005-0000-0000-00001D670000}"/>
    <cellStyle name="Standard 257 3 2 5 5 5 3" xfId="18336" xr:uid="{00000000-0005-0000-0000-00001E670000}"/>
    <cellStyle name="Standard 257 3 2 5 5 5 3 2" xfId="44808" xr:uid="{00000000-0005-0000-0000-00001F670000}"/>
    <cellStyle name="Standard 257 3 2 5 5 5 4" xfId="29367" xr:uid="{00000000-0005-0000-0000-000020670000}"/>
    <cellStyle name="Standard 257 3 2 5 5 6" xfId="5100" xr:uid="{00000000-0005-0000-0000-000021670000}"/>
    <cellStyle name="Standard 257 3 2 5 5 6 2" xfId="9510" xr:uid="{00000000-0005-0000-0000-000022670000}"/>
    <cellStyle name="Standard 257 3 2 5 5 6 2 2" xfId="22746" xr:uid="{00000000-0005-0000-0000-000023670000}"/>
    <cellStyle name="Standard 257 3 2 5 5 6 2 2 2" xfId="49218" xr:uid="{00000000-0005-0000-0000-000024670000}"/>
    <cellStyle name="Standard 257 3 2 5 5 6 2 3" xfId="35982" xr:uid="{00000000-0005-0000-0000-000025670000}"/>
    <cellStyle name="Standard 257 3 2 5 5 6 3" xfId="16129" xr:uid="{00000000-0005-0000-0000-000026670000}"/>
    <cellStyle name="Standard 257 3 2 5 5 6 3 2" xfId="42601" xr:uid="{00000000-0005-0000-0000-000027670000}"/>
    <cellStyle name="Standard 257 3 2 5 5 6 4" xfId="31572" xr:uid="{00000000-0005-0000-0000-000028670000}"/>
    <cellStyle name="Standard 257 3 2 5 5 7" xfId="7305" xr:uid="{00000000-0005-0000-0000-000029670000}"/>
    <cellStyle name="Standard 257 3 2 5 5 7 2" xfId="20541" xr:uid="{00000000-0005-0000-0000-00002A670000}"/>
    <cellStyle name="Standard 257 3 2 5 5 7 2 2" xfId="47013" xr:uid="{00000000-0005-0000-0000-00002B670000}"/>
    <cellStyle name="Standard 257 3 2 5 5 7 3" xfId="33777" xr:uid="{00000000-0005-0000-0000-00002C670000}"/>
    <cellStyle name="Standard 257 3 2 5 5 8" xfId="13924" xr:uid="{00000000-0005-0000-0000-00002D670000}"/>
    <cellStyle name="Standard 257 3 2 5 5 8 2" xfId="40396" xr:uid="{00000000-0005-0000-0000-00002E670000}"/>
    <cellStyle name="Standard 257 3 2 5 5 9" xfId="27160" xr:uid="{00000000-0005-0000-0000-00002F670000}"/>
    <cellStyle name="Standard 257 3 2 5 6" xfId="701" xr:uid="{00000000-0005-0000-0000-000030670000}"/>
    <cellStyle name="Standard 257 3 2 5 6 2" xfId="1451" xr:uid="{00000000-0005-0000-0000-000031670000}"/>
    <cellStyle name="Standard 257 3 2 5 6 2 2" xfId="4394" xr:uid="{00000000-0005-0000-0000-000032670000}"/>
    <cellStyle name="Standard 257 3 2 5 6 2 2 2" xfId="13216" xr:uid="{00000000-0005-0000-0000-000033670000}"/>
    <cellStyle name="Standard 257 3 2 5 6 2 2 2 2" xfId="26452" xr:uid="{00000000-0005-0000-0000-000034670000}"/>
    <cellStyle name="Standard 257 3 2 5 6 2 2 2 2 2" xfId="52924" xr:uid="{00000000-0005-0000-0000-000035670000}"/>
    <cellStyle name="Standard 257 3 2 5 6 2 2 2 3" xfId="39688" xr:uid="{00000000-0005-0000-0000-000036670000}"/>
    <cellStyle name="Standard 257 3 2 5 6 2 2 3" xfId="19835" xr:uid="{00000000-0005-0000-0000-000037670000}"/>
    <cellStyle name="Standard 257 3 2 5 6 2 2 3 2" xfId="46307" xr:uid="{00000000-0005-0000-0000-000038670000}"/>
    <cellStyle name="Standard 257 3 2 5 6 2 2 4" xfId="30866" xr:uid="{00000000-0005-0000-0000-000039670000}"/>
    <cellStyle name="Standard 257 3 2 5 6 2 3" xfId="5865" xr:uid="{00000000-0005-0000-0000-00003A670000}"/>
    <cellStyle name="Standard 257 3 2 5 6 2 3 2" xfId="10275" xr:uid="{00000000-0005-0000-0000-00003B670000}"/>
    <cellStyle name="Standard 257 3 2 5 6 2 3 2 2" xfId="23511" xr:uid="{00000000-0005-0000-0000-00003C670000}"/>
    <cellStyle name="Standard 257 3 2 5 6 2 3 2 2 2" xfId="49983" xr:uid="{00000000-0005-0000-0000-00003D670000}"/>
    <cellStyle name="Standard 257 3 2 5 6 2 3 2 3" xfId="36747" xr:uid="{00000000-0005-0000-0000-00003E670000}"/>
    <cellStyle name="Standard 257 3 2 5 6 2 3 3" xfId="16894" xr:uid="{00000000-0005-0000-0000-00003F670000}"/>
    <cellStyle name="Standard 257 3 2 5 6 2 3 3 2" xfId="43366" xr:uid="{00000000-0005-0000-0000-000040670000}"/>
    <cellStyle name="Standard 257 3 2 5 6 2 3 4" xfId="32337" xr:uid="{00000000-0005-0000-0000-000041670000}"/>
    <cellStyle name="Standard 257 3 2 5 6 2 4" xfId="8804" xr:uid="{00000000-0005-0000-0000-000042670000}"/>
    <cellStyle name="Standard 257 3 2 5 6 2 4 2" xfId="22040" xr:uid="{00000000-0005-0000-0000-000043670000}"/>
    <cellStyle name="Standard 257 3 2 5 6 2 4 2 2" xfId="48512" xr:uid="{00000000-0005-0000-0000-000044670000}"/>
    <cellStyle name="Standard 257 3 2 5 6 2 4 3" xfId="35276" xr:uid="{00000000-0005-0000-0000-000045670000}"/>
    <cellStyle name="Standard 257 3 2 5 6 2 5" xfId="15423" xr:uid="{00000000-0005-0000-0000-000046670000}"/>
    <cellStyle name="Standard 257 3 2 5 6 2 5 2" xfId="41895" xr:uid="{00000000-0005-0000-0000-000047670000}"/>
    <cellStyle name="Standard 257 3 2 5 6 2 6" xfId="27925" xr:uid="{00000000-0005-0000-0000-000048670000}"/>
    <cellStyle name="Standard 257 3 2 5 6 3" xfId="2187" xr:uid="{00000000-0005-0000-0000-000049670000}"/>
    <cellStyle name="Standard 257 3 2 5 6 3 2" xfId="3658" xr:uid="{00000000-0005-0000-0000-00004A670000}"/>
    <cellStyle name="Standard 257 3 2 5 6 3 2 2" xfId="12480" xr:uid="{00000000-0005-0000-0000-00004B670000}"/>
    <cellStyle name="Standard 257 3 2 5 6 3 2 2 2" xfId="25716" xr:uid="{00000000-0005-0000-0000-00004C670000}"/>
    <cellStyle name="Standard 257 3 2 5 6 3 2 2 2 2" xfId="52188" xr:uid="{00000000-0005-0000-0000-00004D670000}"/>
    <cellStyle name="Standard 257 3 2 5 6 3 2 2 3" xfId="38952" xr:uid="{00000000-0005-0000-0000-00004E670000}"/>
    <cellStyle name="Standard 257 3 2 5 6 3 2 3" xfId="19099" xr:uid="{00000000-0005-0000-0000-00004F670000}"/>
    <cellStyle name="Standard 257 3 2 5 6 3 2 3 2" xfId="45571" xr:uid="{00000000-0005-0000-0000-000050670000}"/>
    <cellStyle name="Standard 257 3 2 5 6 3 2 4" xfId="30130" xr:uid="{00000000-0005-0000-0000-000051670000}"/>
    <cellStyle name="Standard 257 3 2 5 6 3 3" xfId="6600" xr:uid="{00000000-0005-0000-0000-000052670000}"/>
    <cellStyle name="Standard 257 3 2 5 6 3 3 2" xfId="11010" xr:uid="{00000000-0005-0000-0000-000053670000}"/>
    <cellStyle name="Standard 257 3 2 5 6 3 3 2 2" xfId="24246" xr:uid="{00000000-0005-0000-0000-000054670000}"/>
    <cellStyle name="Standard 257 3 2 5 6 3 3 2 2 2" xfId="50718" xr:uid="{00000000-0005-0000-0000-000055670000}"/>
    <cellStyle name="Standard 257 3 2 5 6 3 3 2 3" xfId="37482" xr:uid="{00000000-0005-0000-0000-000056670000}"/>
    <cellStyle name="Standard 257 3 2 5 6 3 3 3" xfId="17629" xr:uid="{00000000-0005-0000-0000-000057670000}"/>
    <cellStyle name="Standard 257 3 2 5 6 3 3 3 2" xfId="44101" xr:uid="{00000000-0005-0000-0000-000058670000}"/>
    <cellStyle name="Standard 257 3 2 5 6 3 3 4" xfId="33072" xr:uid="{00000000-0005-0000-0000-000059670000}"/>
    <cellStyle name="Standard 257 3 2 5 6 3 4" xfId="8068" xr:uid="{00000000-0005-0000-0000-00005A670000}"/>
    <cellStyle name="Standard 257 3 2 5 6 3 4 2" xfId="21304" xr:uid="{00000000-0005-0000-0000-00005B670000}"/>
    <cellStyle name="Standard 257 3 2 5 6 3 4 2 2" xfId="47776" xr:uid="{00000000-0005-0000-0000-00005C670000}"/>
    <cellStyle name="Standard 257 3 2 5 6 3 4 3" xfId="34540" xr:uid="{00000000-0005-0000-0000-00005D670000}"/>
    <cellStyle name="Standard 257 3 2 5 6 3 5" xfId="14687" xr:uid="{00000000-0005-0000-0000-00005E670000}"/>
    <cellStyle name="Standard 257 3 2 5 6 3 5 2" xfId="41159" xr:uid="{00000000-0005-0000-0000-00005F670000}"/>
    <cellStyle name="Standard 257 3 2 5 6 3 6" xfId="28660" xr:uid="{00000000-0005-0000-0000-000060670000}"/>
    <cellStyle name="Standard 257 3 2 5 6 4" xfId="2924" xr:uid="{00000000-0005-0000-0000-000061670000}"/>
    <cellStyle name="Standard 257 3 2 5 6 4 2" xfId="11746" xr:uid="{00000000-0005-0000-0000-000062670000}"/>
    <cellStyle name="Standard 257 3 2 5 6 4 2 2" xfId="24982" xr:uid="{00000000-0005-0000-0000-000063670000}"/>
    <cellStyle name="Standard 257 3 2 5 6 4 2 2 2" xfId="51454" xr:uid="{00000000-0005-0000-0000-000064670000}"/>
    <cellStyle name="Standard 257 3 2 5 6 4 2 3" xfId="38218" xr:uid="{00000000-0005-0000-0000-000065670000}"/>
    <cellStyle name="Standard 257 3 2 5 6 4 3" xfId="18365" xr:uid="{00000000-0005-0000-0000-000066670000}"/>
    <cellStyle name="Standard 257 3 2 5 6 4 3 2" xfId="44837" xr:uid="{00000000-0005-0000-0000-000067670000}"/>
    <cellStyle name="Standard 257 3 2 5 6 4 4" xfId="29396" xr:uid="{00000000-0005-0000-0000-000068670000}"/>
    <cellStyle name="Standard 257 3 2 5 6 5" xfId="5129" xr:uid="{00000000-0005-0000-0000-000069670000}"/>
    <cellStyle name="Standard 257 3 2 5 6 5 2" xfId="9539" xr:uid="{00000000-0005-0000-0000-00006A670000}"/>
    <cellStyle name="Standard 257 3 2 5 6 5 2 2" xfId="22775" xr:uid="{00000000-0005-0000-0000-00006B670000}"/>
    <cellStyle name="Standard 257 3 2 5 6 5 2 2 2" xfId="49247" xr:uid="{00000000-0005-0000-0000-00006C670000}"/>
    <cellStyle name="Standard 257 3 2 5 6 5 2 3" xfId="36011" xr:uid="{00000000-0005-0000-0000-00006D670000}"/>
    <cellStyle name="Standard 257 3 2 5 6 5 3" xfId="16158" xr:uid="{00000000-0005-0000-0000-00006E670000}"/>
    <cellStyle name="Standard 257 3 2 5 6 5 3 2" xfId="42630" xr:uid="{00000000-0005-0000-0000-00006F670000}"/>
    <cellStyle name="Standard 257 3 2 5 6 5 4" xfId="31601" xr:uid="{00000000-0005-0000-0000-000070670000}"/>
    <cellStyle name="Standard 257 3 2 5 6 6" xfId="7334" xr:uid="{00000000-0005-0000-0000-000071670000}"/>
    <cellStyle name="Standard 257 3 2 5 6 6 2" xfId="20570" xr:uid="{00000000-0005-0000-0000-000072670000}"/>
    <cellStyle name="Standard 257 3 2 5 6 6 2 2" xfId="47042" xr:uid="{00000000-0005-0000-0000-000073670000}"/>
    <cellStyle name="Standard 257 3 2 5 6 6 3" xfId="33806" xr:uid="{00000000-0005-0000-0000-000074670000}"/>
    <cellStyle name="Standard 257 3 2 5 6 7" xfId="13953" xr:uid="{00000000-0005-0000-0000-000075670000}"/>
    <cellStyle name="Standard 257 3 2 5 6 7 2" xfId="40425" xr:uid="{00000000-0005-0000-0000-000076670000}"/>
    <cellStyle name="Standard 257 3 2 5 6 8" xfId="27189" xr:uid="{00000000-0005-0000-0000-000077670000}"/>
    <cellStyle name="Standard 257 3 2 5 7" xfId="1085" xr:uid="{00000000-0005-0000-0000-000078670000}"/>
    <cellStyle name="Standard 257 3 2 5 7 2" xfId="4028" xr:uid="{00000000-0005-0000-0000-000079670000}"/>
    <cellStyle name="Standard 257 3 2 5 7 2 2" xfId="12850" xr:uid="{00000000-0005-0000-0000-00007A670000}"/>
    <cellStyle name="Standard 257 3 2 5 7 2 2 2" xfId="26086" xr:uid="{00000000-0005-0000-0000-00007B670000}"/>
    <cellStyle name="Standard 257 3 2 5 7 2 2 2 2" xfId="52558" xr:uid="{00000000-0005-0000-0000-00007C670000}"/>
    <cellStyle name="Standard 257 3 2 5 7 2 2 3" xfId="39322" xr:uid="{00000000-0005-0000-0000-00007D670000}"/>
    <cellStyle name="Standard 257 3 2 5 7 2 3" xfId="19469" xr:uid="{00000000-0005-0000-0000-00007E670000}"/>
    <cellStyle name="Standard 257 3 2 5 7 2 3 2" xfId="45941" xr:uid="{00000000-0005-0000-0000-00007F670000}"/>
    <cellStyle name="Standard 257 3 2 5 7 2 4" xfId="30500" xr:uid="{00000000-0005-0000-0000-000080670000}"/>
    <cellStyle name="Standard 257 3 2 5 7 3" xfId="5499" xr:uid="{00000000-0005-0000-0000-000081670000}"/>
    <cellStyle name="Standard 257 3 2 5 7 3 2" xfId="9909" xr:uid="{00000000-0005-0000-0000-000082670000}"/>
    <cellStyle name="Standard 257 3 2 5 7 3 2 2" xfId="23145" xr:uid="{00000000-0005-0000-0000-000083670000}"/>
    <cellStyle name="Standard 257 3 2 5 7 3 2 2 2" xfId="49617" xr:uid="{00000000-0005-0000-0000-000084670000}"/>
    <cellStyle name="Standard 257 3 2 5 7 3 2 3" xfId="36381" xr:uid="{00000000-0005-0000-0000-000085670000}"/>
    <cellStyle name="Standard 257 3 2 5 7 3 3" xfId="16528" xr:uid="{00000000-0005-0000-0000-000086670000}"/>
    <cellStyle name="Standard 257 3 2 5 7 3 3 2" xfId="43000" xr:uid="{00000000-0005-0000-0000-000087670000}"/>
    <cellStyle name="Standard 257 3 2 5 7 3 4" xfId="31971" xr:uid="{00000000-0005-0000-0000-000088670000}"/>
    <cellStyle name="Standard 257 3 2 5 7 4" xfId="8438" xr:uid="{00000000-0005-0000-0000-000089670000}"/>
    <cellStyle name="Standard 257 3 2 5 7 4 2" xfId="21674" xr:uid="{00000000-0005-0000-0000-00008A670000}"/>
    <cellStyle name="Standard 257 3 2 5 7 4 2 2" xfId="48146" xr:uid="{00000000-0005-0000-0000-00008B670000}"/>
    <cellStyle name="Standard 257 3 2 5 7 4 3" xfId="34910" xr:uid="{00000000-0005-0000-0000-00008C670000}"/>
    <cellStyle name="Standard 257 3 2 5 7 5" xfId="15057" xr:uid="{00000000-0005-0000-0000-00008D670000}"/>
    <cellStyle name="Standard 257 3 2 5 7 5 2" xfId="41529" xr:uid="{00000000-0005-0000-0000-00008E670000}"/>
    <cellStyle name="Standard 257 3 2 5 7 6" xfId="27559" xr:uid="{00000000-0005-0000-0000-00008F670000}"/>
    <cellStyle name="Standard 257 3 2 5 8" xfId="1821" xr:uid="{00000000-0005-0000-0000-000090670000}"/>
    <cellStyle name="Standard 257 3 2 5 8 2" xfId="3292" xr:uid="{00000000-0005-0000-0000-000091670000}"/>
    <cellStyle name="Standard 257 3 2 5 8 2 2" xfId="12114" xr:uid="{00000000-0005-0000-0000-000092670000}"/>
    <cellStyle name="Standard 257 3 2 5 8 2 2 2" xfId="25350" xr:uid="{00000000-0005-0000-0000-000093670000}"/>
    <cellStyle name="Standard 257 3 2 5 8 2 2 2 2" xfId="51822" xr:uid="{00000000-0005-0000-0000-000094670000}"/>
    <cellStyle name="Standard 257 3 2 5 8 2 2 3" xfId="38586" xr:uid="{00000000-0005-0000-0000-000095670000}"/>
    <cellStyle name="Standard 257 3 2 5 8 2 3" xfId="18733" xr:uid="{00000000-0005-0000-0000-000096670000}"/>
    <cellStyle name="Standard 257 3 2 5 8 2 3 2" xfId="45205" xr:uid="{00000000-0005-0000-0000-000097670000}"/>
    <cellStyle name="Standard 257 3 2 5 8 2 4" xfId="29764" xr:uid="{00000000-0005-0000-0000-000098670000}"/>
    <cellStyle name="Standard 257 3 2 5 8 3" xfId="6234" xr:uid="{00000000-0005-0000-0000-000099670000}"/>
    <cellStyle name="Standard 257 3 2 5 8 3 2" xfId="10644" xr:uid="{00000000-0005-0000-0000-00009A670000}"/>
    <cellStyle name="Standard 257 3 2 5 8 3 2 2" xfId="23880" xr:uid="{00000000-0005-0000-0000-00009B670000}"/>
    <cellStyle name="Standard 257 3 2 5 8 3 2 2 2" xfId="50352" xr:uid="{00000000-0005-0000-0000-00009C670000}"/>
    <cellStyle name="Standard 257 3 2 5 8 3 2 3" xfId="37116" xr:uid="{00000000-0005-0000-0000-00009D670000}"/>
    <cellStyle name="Standard 257 3 2 5 8 3 3" xfId="17263" xr:uid="{00000000-0005-0000-0000-00009E670000}"/>
    <cellStyle name="Standard 257 3 2 5 8 3 3 2" xfId="43735" xr:uid="{00000000-0005-0000-0000-00009F670000}"/>
    <cellStyle name="Standard 257 3 2 5 8 3 4" xfId="32706" xr:uid="{00000000-0005-0000-0000-0000A0670000}"/>
    <cellStyle name="Standard 257 3 2 5 8 4" xfId="7702" xr:uid="{00000000-0005-0000-0000-0000A1670000}"/>
    <cellStyle name="Standard 257 3 2 5 8 4 2" xfId="20938" xr:uid="{00000000-0005-0000-0000-0000A2670000}"/>
    <cellStyle name="Standard 257 3 2 5 8 4 2 2" xfId="47410" xr:uid="{00000000-0005-0000-0000-0000A3670000}"/>
    <cellStyle name="Standard 257 3 2 5 8 4 3" xfId="34174" xr:uid="{00000000-0005-0000-0000-0000A4670000}"/>
    <cellStyle name="Standard 257 3 2 5 8 5" xfId="14321" xr:uid="{00000000-0005-0000-0000-0000A5670000}"/>
    <cellStyle name="Standard 257 3 2 5 8 5 2" xfId="40793" xr:uid="{00000000-0005-0000-0000-0000A6670000}"/>
    <cellStyle name="Standard 257 3 2 5 8 6" xfId="28294" xr:uid="{00000000-0005-0000-0000-0000A7670000}"/>
    <cellStyle name="Standard 257 3 2 5 9" xfId="2558" xr:uid="{00000000-0005-0000-0000-0000A8670000}"/>
    <cellStyle name="Standard 257 3 2 5 9 2" xfId="11380" xr:uid="{00000000-0005-0000-0000-0000A9670000}"/>
    <cellStyle name="Standard 257 3 2 5 9 2 2" xfId="24616" xr:uid="{00000000-0005-0000-0000-0000AA670000}"/>
    <cellStyle name="Standard 257 3 2 5 9 2 2 2" xfId="51088" xr:uid="{00000000-0005-0000-0000-0000AB670000}"/>
    <cellStyle name="Standard 257 3 2 5 9 2 3" xfId="37852" xr:uid="{00000000-0005-0000-0000-0000AC670000}"/>
    <cellStyle name="Standard 257 3 2 5 9 3" xfId="17999" xr:uid="{00000000-0005-0000-0000-0000AD670000}"/>
    <cellStyle name="Standard 257 3 2 5 9 3 2" xfId="44471" xr:uid="{00000000-0005-0000-0000-0000AE670000}"/>
    <cellStyle name="Standard 257 3 2 5 9 4" xfId="29030" xr:uid="{00000000-0005-0000-0000-0000AF670000}"/>
    <cellStyle name="Standard 257 3 2 6" xfId="332" xr:uid="{00000000-0005-0000-0000-0000B0670000}"/>
    <cellStyle name="Standard 257 3 2 6 10" xfId="13618" xr:uid="{00000000-0005-0000-0000-0000B1670000}"/>
    <cellStyle name="Standard 257 3 2 6 10 2" xfId="40090" xr:uid="{00000000-0005-0000-0000-0000B2670000}"/>
    <cellStyle name="Standard 257 3 2 6 11" xfId="26854" xr:uid="{00000000-0005-0000-0000-0000B3670000}"/>
    <cellStyle name="Standard 257 3 2 6 2" xfId="420" xr:uid="{00000000-0005-0000-0000-0000B4670000}"/>
    <cellStyle name="Standard 257 3 2 6 2 10" xfId="26935" xr:uid="{00000000-0005-0000-0000-0000B5670000}"/>
    <cellStyle name="Standard 257 3 2 6 2 2" xfId="596" xr:uid="{00000000-0005-0000-0000-0000B6670000}"/>
    <cellStyle name="Standard 257 3 2 6 2 2 2" xfId="985" xr:uid="{00000000-0005-0000-0000-0000B7670000}"/>
    <cellStyle name="Standard 257 3 2 6 2 2 2 2" xfId="1734" xr:uid="{00000000-0005-0000-0000-0000B8670000}"/>
    <cellStyle name="Standard 257 3 2 6 2 2 2 2 2" xfId="4677" xr:uid="{00000000-0005-0000-0000-0000B9670000}"/>
    <cellStyle name="Standard 257 3 2 6 2 2 2 2 2 2" xfId="13499" xr:uid="{00000000-0005-0000-0000-0000BA670000}"/>
    <cellStyle name="Standard 257 3 2 6 2 2 2 2 2 2 2" xfId="26735" xr:uid="{00000000-0005-0000-0000-0000BB670000}"/>
    <cellStyle name="Standard 257 3 2 6 2 2 2 2 2 2 2 2" xfId="53207" xr:uid="{00000000-0005-0000-0000-0000BC670000}"/>
    <cellStyle name="Standard 257 3 2 6 2 2 2 2 2 2 3" xfId="39971" xr:uid="{00000000-0005-0000-0000-0000BD670000}"/>
    <cellStyle name="Standard 257 3 2 6 2 2 2 2 2 3" xfId="20118" xr:uid="{00000000-0005-0000-0000-0000BE670000}"/>
    <cellStyle name="Standard 257 3 2 6 2 2 2 2 2 3 2" xfId="46590" xr:uid="{00000000-0005-0000-0000-0000BF670000}"/>
    <cellStyle name="Standard 257 3 2 6 2 2 2 2 2 4" xfId="31149" xr:uid="{00000000-0005-0000-0000-0000C0670000}"/>
    <cellStyle name="Standard 257 3 2 6 2 2 2 2 3" xfId="6148" xr:uid="{00000000-0005-0000-0000-0000C1670000}"/>
    <cellStyle name="Standard 257 3 2 6 2 2 2 2 3 2" xfId="10558" xr:uid="{00000000-0005-0000-0000-0000C2670000}"/>
    <cellStyle name="Standard 257 3 2 6 2 2 2 2 3 2 2" xfId="23794" xr:uid="{00000000-0005-0000-0000-0000C3670000}"/>
    <cellStyle name="Standard 257 3 2 6 2 2 2 2 3 2 2 2" xfId="50266" xr:uid="{00000000-0005-0000-0000-0000C4670000}"/>
    <cellStyle name="Standard 257 3 2 6 2 2 2 2 3 2 3" xfId="37030" xr:uid="{00000000-0005-0000-0000-0000C5670000}"/>
    <cellStyle name="Standard 257 3 2 6 2 2 2 2 3 3" xfId="17177" xr:uid="{00000000-0005-0000-0000-0000C6670000}"/>
    <cellStyle name="Standard 257 3 2 6 2 2 2 2 3 3 2" xfId="43649" xr:uid="{00000000-0005-0000-0000-0000C7670000}"/>
    <cellStyle name="Standard 257 3 2 6 2 2 2 2 3 4" xfId="32620" xr:uid="{00000000-0005-0000-0000-0000C8670000}"/>
    <cellStyle name="Standard 257 3 2 6 2 2 2 2 4" xfId="9087" xr:uid="{00000000-0005-0000-0000-0000C9670000}"/>
    <cellStyle name="Standard 257 3 2 6 2 2 2 2 4 2" xfId="22323" xr:uid="{00000000-0005-0000-0000-0000CA670000}"/>
    <cellStyle name="Standard 257 3 2 6 2 2 2 2 4 2 2" xfId="48795" xr:uid="{00000000-0005-0000-0000-0000CB670000}"/>
    <cellStyle name="Standard 257 3 2 6 2 2 2 2 4 3" xfId="35559" xr:uid="{00000000-0005-0000-0000-0000CC670000}"/>
    <cellStyle name="Standard 257 3 2 6 2 2 2 2 5" xfId="15706" xr:uid="{00000000-0005-0000-0000-0000CD670000}"/>
    <cellStyle name="Standard 257 3 2 6 2 2 2 2 5 2" xfId="42178" xr:uid="{00000000-0005-0000-0000-0000CE670000}"/>
    <cellStyle name="Standard 257 3 2 6 2 2 2 2 6" xfId="28208" xr:uid="{00000000-0005-0000-0000-0000CF670000}"/>
    <cellStyle name="Standard 257 3 2 6 2 2 2 3" xfId="2470" xr:uid="{00000000-0005-0000-0000-0000D0670000}"/>
    <cellStyle name="Standard 257 3 2 6 2 2 2 3 2" xfId="3941" xr:uid="{00000000-0005-0000-0000-0000D1670000}"/>
    <cellStyle name="Standard 257 3 2 6 2 2 2 3 2 2" xfId="12763" xr:uid="{00000000-0005-0000-0000-0000D2670000}"/>
    <cellStyle name="Standard 257 3 2 6 2 2 2 3 2 2 2" xfId="25999" xr:uid="{00000000-0005-0000-0000-0000D3670000}"/>
    <cellStyle name="Standard 257 3 2 6 2 2 2 3 2 2 2 2" xfId="52471" xr:uid="{00000000-0005-0000-0000-0000D4670000}"/>
    <cellStyle name="Standard 257 3 2 6 2 2 2 3 2 2 3" xfId="39235" xr:uid="{00000000-0005-0000-0000-0000D5670000}"/>
    <cellStyle name="Standard 257 3 2 6 2 2 2 3 2 3" xfId="19382" xr:uid="{00000000-0005-0000-0000-0000D6670000}"/>
    <cellStyle name="Standard 257 3 2 6 2 2 2 3 2 3 2" xfId="45854" xr:uid="{00000000-0005-0000-0000-0000D7670000}"/>
    <cellStyle name="Standard 257 3 2 6 2 2 2 3 2 4" xfId="30413" xr:uid="{00000000-0005-0000-0000-0000D8670000}"/>
    <cellStyle name="Standard 257 3 2 6 2 2 2 3 3" xfId="6883" xr:uid="{00000000-0005-0000-0000-0000D9670000}"/>
    <cellStyle name="Standard 257 3 2 6 2 2 2 3 3 2" xfId="11293" xr:uid="{00000000-0005-0000-0000-0000DA670000}"/>
    <cellStyle name="Standard 257 3 2 6 2 2 2 3 3 2 2" xfId="24529" xr:uid="{00000000-0005-0000-0000-0000DB670000}"/>
    <cellStyle name="Standard 257 3 2 6 2 2 2 3 3 2 2 2" xfId="51001" xr:uid="{00000000-0005-0000-0000-0000DC670000}"/>
    <cellStyle name="Standard 257 3 2 6 2 2 2 3 3 2 3" xfId="37765" xr:uid="{00000000-0005-0000-0000-0000DD670000}"/>
    <cellStyle name="Standard 257 3 2 6 2 2 2 3 3 3" xfId="17912" xr:uid="{00000000-0005-0000-0000-0000DE670000}"/>
    <cellStyle name="Standard 257 3 2 6 2 2 2 3 3 3 2" xfId="44384" xr:uid="{00000000-0005-0000-0000-0000DF670000}"/>
    <cellStyle name="Standard 257 3 2 6 2 2 2 3 3 4" xfId="33355" xr:uid="{00000000-0005-0000-0000-0000E0670000}"/>
    <cellStyle name="Standard 257 3 2 6 2 2 2 3 4" xfId="8351" xr:uid="{00000000-0005-0000-0000-0000E1670000}"/>
    <cellStyle name="Standard 257 3 2 6 2 2 2 3 4 2" xfId="21587" xr:uid="{00000000-0005-0000-0000-0000E2670000}"/>
    <cellStyle name="Standard 257 3 2 6 2 2 2 3 4 2 2" xfId="48059" xr:uid="{00000000-0005-0000-0000-0000E3670000}"/>
    <cellStyle name="Standard 257 3 2 6 2 2 2 3 4 3" xfId="34823" xr:uid="{00000000-0005-0000-0000-0000E4670000}"/>
    <cellStyle name="Standard 257 3 2 6 2 2 2 3 5" xfId="14970" xr:uid="{00000000-0005-0000-0000-0000E5670000}"/>
    <cellStyle name="Standard 257 3 2 6 2 2 2 3 5 2" xfId="41442" xr:uid="{00000000-0005-0000-0000-0000E6670000}"/>
    <cellStyle name="Standard 257 3 2 6 2 2 2 3 6" xfId="28943" xr:uid="{00000000-0005-0000-0000-0000E7670000}"/>
    <cellStyle name="Standard 257 3 2 6 2 2 2 4" xfId="3207" xr:uid="{00000000-0005-0000-0000-0000E8670000}"/>
    <cellStyle name="Standard 257 3 2 6 2 2 2 4 2" xfId="12029" xr:uid="{00000000-0005-0000-0000-0000E9670000}"/>
    <cellStyle name="Standard 257 3 2 6 2 2 2 4 2 2" xfId="25265" xr:uid="{00000000-0005-0000-0000-0000EA670000}"/>
    <cellStyle name="Standard 257 3 2 6 2 2 2 4 2 2 2" xfId="51737" xr:uid="{00000000-0005-0000-0000-0000EB670000}"/>
    <cellStyle name="Standard 257 3 2 6 2 2 2 4 2 3" xfId="38501" xr:uid="{00000000-0005-0000-0000-0000EC670000}"/>
    <cellStyle name="Standard 257 3 2 6 2 2 2 4 3" xfId="18648" xr:uid="{00000000-0005-0000-0000-0000ED670000}"/>
    <cellStyle name="Standard 257 3 2 6 2 2 2 4 3 2" xfId="45120" xr:uid="{00000000-0005-0000-0000-0000EE670000}"/>
    <cellStyle name="Standard 257 3 2 6 2 2 2 4 4" xfId="29679" xr:uid="{00000000-0005-0000-0000-0000EF670000}"/>
    <cellStyle name="Standard 257 3 2 6 2 2 2 5" xfId="5412" xr:uid="{00000000-0005-0000-0000-0000F0670000}"/>
    <cellStyle name="Standard 257 3 2 6 2 2 2 5 2" xfId="9822" xr:uid="{00000000-0005-0000-0000-0000F1670000}"/>
    <cellStyle name="Standard 257 3 2 6 2 2 2 5 2 2" xfId="23058" xr:uid="{00000000-0005-0000-0000-0000F2670000}"/>
    <cellStyle name="Standard 257 3 2 6 2 2 2 5 2 2 2" xfId="49530" xr:uid="{00000000-0005-0000-0000-0000F3670000}"/>
    <cellStyle name="Standard 257 3 2 6 2 2 2 5 2 3" xfId="36294" xr:uid="{00000000-0005-0000-0000-0000F4670000}"/>
    <cellStyle name="Standard 257 3 2 6 2 2 2 5 3" xfId="16441" xr:uid="{00000000-0005-0000-0000-0000F5670000}"/>
    <cellStyle name="Standard 257 3 2 6 2 2 2 5 3 2" xfId="42913" xr:uid="{00000000-0005-0000-0000-0000F6670000}"/>
    <cellStyle name="Standard 257 3 2 6 2 2 2 5 4" xfId="31884" xr:uid="{00000000-0005-0000-0000-0000F7670000}"/>
    <cellStyle name="Standard 257 3 2 6 2 2 2 6" xfId="7617" xr:uid="{00000000-0005-0000-0000-0000F8670000}"/>
    <cellStyle name="Standard 257 3 2 6 2 2 2 6 2" xfId="20853" xr:uid="{00000000-0005-0000-0000-0000F9670000}"/>
    <cellStyle name="Standard 257 3 2 6 2 2 2 6 2 2" xfId="47325" xr:uid="{00000000-0005-0000-0000-0000FA670000}"/>
    <cellStyle name="Standard 257 3 2 6 2 2 2 6 3" xfId="34089" xr:uid="{00000000-0005-0000-0000-0000FB670000}"/>
    <cellStyle name="Standard 257 3 2 6 2 2 2 7" xfId="14236" xr:uid="{00000000-0005-0000-0000-0000FC670000}"/>
    <cellStyle name="Standard 257 3 2 6 2 2 2 7 2" xfId="40708" xr:uid="{00000000-0005-0000-0000-0000FD670000}"/>
    <cellStyle name="Standard 257 3 2 6 2 2 2 8" xfId="27472" xr:uid="{00000000-0005-0000-0000-0000FE670000}"/>
    <cellStyle name="Standard 257 3 2 6 2 2 3" xfId="1368" xr:uid="{00000000-0005-0000-0000-0000FF670000}"/>
    <cellStyle name="Standard 257 3 2 6 2 2 3 2" xfId="4311" xr:uid="{00000000-0005-0000-0000-000000680000}"/>
    <cellStyle name="Standard 257 3 2 6 2 2 3 2 2" xfId="13133" xr:uid="{00000000-0005-0000-0000-000001680000}"/>
    <cellStyle name="Standard 257 3 2 6 2 2 3 2 2 2" xfId="26369" xr:uid="{00000000-0005-0000-0000-000002680000}"/>
    <cellStyle name="Standard 257 3 2 6 2 2 3 2 2 2 2" xfId="52841" xr:uid="{00000000-0005-0000-0000-000003680000}"/>
    <cellStyle name="Standard 257 3 2 6 2 2 3 2 2 3" xfId="39605" xr:uid="{00000000-0005-0000-0000-000004680000}"/>
    <cellStyle name="Standard 257 3 2 6 2 2 3 2 3" xfId="19752" xr:uid="{00000000-0005-0000-0000-000005680000}"/>
    <cellStyle name="Standard 257 3 2 6 2 2 3 2 3 2" xfId="46224" xr:uid="{00000000-0005-0000-0000-000006680000}"/>
    <cellStyle name="Standard 257 3 2 6 2 2 3 2 4" xfId="30783" xr:uid="{00000000-0005-0000-0000-000007680000}"/>
    <cellStyle name="Standard 257 3 2 6 2 2 3 3" xfId="5782" xr:uid="{00000000-0005-0000-0000-000008680000}"/>
    <cellStyle name="Standard 257 3 2 6 2 2 3 3 2" xfId="10192" xr:uid="{00000000-0005-0000-0000-000009680000}"/>
    <cellStyle name="Standard 257 3 2 6 2 2 3 3 2 2" xfId="23428" xr:uid="{00000000-0005-0000-0000-00000A680000}"/>
    <cellStyle name="Standard 257 3 2 6 2 2 3 3 2 2 2" xfId="49900" xr:uid="{00000000-0005-0000-0000-00000B680000}"/>
    <cellStyle name="Standard 257 3 2 6 2 2 3 3 2 3" xfId="36664" xr:uid="{00000000-0005-0000-0000-00000C680000}"/>
    <cellStyle name="Standard 257 3 2 6 2 2 3 3 3" xfId="16811" xr:uid="{00000000-0005-0000-0000-00000D680000}"/>
    <cellStyle name="Standard 257 3 2 6 2 2 3 3 3 2" xfId="43283" xr:uid="{00000000-0005-0000-0000-00000E680000}"/>
    <cellStyle name="Standard 257 3 2 6 2 2 3 3 4" xfId="32254" xr:uid="{00000000-0005-0000-0000-00000F680000}"/>
    <cellStyle name="Standard 257 3 2 6 2 2 3 4" xfId="8721" xr:uid="{00000000-0005-0000-0000-000010680000}"/>
    <cellStyle name="Standard 257 3 2 6 2 2 3 4 2" xfId="21957" xr:uid="{00000000-0005-0000-0000-000011680000}"/>
    <cellStyle name="Standard 257 3 2 6 2 2 3 4 2 2" xfId="48429" xr:uid="{00000000-0005-0000-0000-000012680000}"/>
    <cellStyle name="Standard 257 3 2 6 2 2 3 4 3" xfId="35193" xr:uid="{00000000-0005-0000-0000-000013680000}"/>
    <cellStyle name="Standard 257 3 2 6 2 2 3 5" xfId="15340" xr:uid="{00000000-0005-0000-0000-000014680000}"/>
    <cellStyle name="Standard 257 3 2 6 2 2 3 5 2" xfId="41812" xr:uid="{00000000-0005-0000-0000-000015680000}"/>
    <cellStyle name="Standard 257 3 2 6 2 2 3 6" xfId="27842" xr:uid="{00000000-0005-0000-0000-000016680000}"/>
    <cellStyle name="Standard 257 3 2 6 2 2 4" xfId="2104" xr:uid="{00000000-0005-0000-0000-000017680000}"/>
    <cellStyle name="Standard 257 3 2 6 2 2 4 2" xfId="3575" xr:uid="{00000000-0005-0000-0000-000018680000}"/>
    <cellStyle name="Standard 257 3 2 6 2 2 4 2 2" xfId="12397" xr:uid="{00000000-0005-0000-0000-000019680000}"/>
    <cellStyle name="Standard 257 3 2 6 2 2 4 2 2 2" xfId="25633" xr:uid="{00000000-0005-0000-0000-00001A680000}"/>
    <cellStyle name="Standard 257 3 2 6 2 2 4 2 2 2 2" xfId="52105" xr:uid="{00000000-0005-0000-0000-00001B680000}"/>
    <cellStyle name="Standard 257 3 2 6 2 2 4 2 2 3" xfId="38869" xr:uid="{00000000-0005-0000-0000-00001C680000}"/>
    <cellStyle name="Standard 257 3 2 6 2 2 4 2 3" xfId="19016" xr:uid="{00000000-0005-0000-0000-00001D680000}"/>
    <cellStyle name="Standard 257 3 2 6 2 2 4 2 3 2" xfId="45488" xr:uid="{00000000-0005-0000-0000-00001E680000}"/>
    <cellStyle name="Standard 257 3 2 6 2 2 4 2 4" xfId="30047" xr:uid="{00000000-0005-0000-0000-00001F680000}"/>
    <cellStyle name="Standard 257 3 2 6 2 2 4 3" xfId="6517" xr:uid="{00000000-0005-0000-0000-000020680000}"/>
    <cellStyle name="Standard 257 3 2 6 2 2 4 3 2" xfId="10927" xr:uid="{00000000-0005-0000-0000-000021680000}"/>
    <cellStyle name="Standard 257 3 2 6 2 2 4 3 2 2" xfId="24163" xr:uid="{00000000-0005-0000-0000-000022680000}"/>
    <cellStyle name="Standard 257 3 2 6 2 2 4 3 2 2 2" xfId="50635" xr:uid="{00000000-0005-0000-0000-000023680000}"/>
    <cellStyle name="Standard 257 3 2 6 2 2 4 3 2 3" xfId="37399" xr:uid="{00000000-0005-0000-0000-000024680000}"/>
    <cellStyle name="Standard 257 3 2 6 2 2 4 3 3" xfId="17546" xr:uid="{00000000-0005-0000-0000-000025680000}"/>
    <cellStyle name="Standard 257 3 2 6 2 2 4 3 3 2" xfId="44018" xr:uid="{00000000-0005-0000-0000-000026680000}"/>
    <cellStyle name="Standard 257 3 2 6 2 2 4 3 4" xfId="32989" xr:uid="{00000000-0005-0000-0000-000027680000}"/>
    <cellStyle name="Standard 257 3 2 6 2 2 4 4" xfId="7985" xr:uid="{00000000-0005-0000-0000-000028680000}"/>
    <cellStyle name="Standard 257 3 2 6 2 2 4 4 2" xfId="21221" xr:uid="{00000000-0005-0000-0000-000029680000}"/>
    <cellStyle name="Standard 257 3 2 6 2 2 4 4 2 2" xfId="47693" xr:uid="{00000000-0005-0000-0000-00002A680000}"/>
    <cellStyle name="Standard 257 3 2 6 2 2 4 4 3" xfId="34457" xr:uid="{00000000-0005-0000-0000-00002B680000}"/>
    <cellStyle name="Standard 257 3 2 6 2 2 4 5" xfId="14604" xr:uid="{00000000-0005-0000-0000-00002C680000}"/>
    <cellStyle name="Standard 257 3 2 6 2 2 4 5 2" xfId="41076" xr:uid="{00000000-0005-0000-0000-00002D680000}"/>
    <cellStyle name="Standard 257 3 2 6 2 2 4 6" xfId="28577" xr:uid="{00000000-0005-0000-0000-00002E680000}"/>
    <cellStyle name="Standard 257 3 2 6 2 2 5" xfId="2841" xr:uid="{00000000-0005-0000-0000-00002F680000}"/>
    <cellStyle name="Standard 257 3 2 6 2 2 5 2" xfId="11663" xr:uid="{00000000-0005-0000-0000-000030680000}"/>
    <cellStyle name="Standard 257 3 2 6 2 2 5 2 2" xfId="24899" xr:uid="{00000000-0005-0000-0000-000031680000}"/>
    <cellStyle name="Standard 257 3 2 6 2 2 5 2 2 2" xfId="51371" xr:uid="{00000000-0005-0000-0000-000032680000}"/>
    <cellStyle name="Standard 257 3 2 6 2 2 5 2 3" xfId="38135" xr:uid="{00000000-0005-0000-0000-000033680000}"/>
    <cellStyle name="Standard 257 3 2 6 2 2 5 3" xfId="18282" xr:uid="{00000000-0005-0000-0000-000034680000}"/>
    <cellStyle name="Standard 257 3 2 6 2 2 5 3 2" xfId="44754" xr:uid="{00000000-0005-0000-0000-000035680000}"/>
    <cellStyle name="Standard 257 3 2 6 2 2 5 4" xfId="29313" xr:uid="{00000000-0005-0000-0000-000036680000}"/>
    <cellStyle name="Standard 257 3 2 6 2 2 6" xfId="5046" xr:uid="{00000000-0005-0000-0000-000037680000}"/>
    <cellStyle name="Standard 257 3 2 6 2 2 6 2" xfId="9456" xr:uid="{00000000-0005-0000-0000-000038680000}"/>
    <cellStyle name="Standard 257 3 2 6 2 2 6 2 2" xfId="22692" xr:uid="{00000000-0005-0000-0000-000039680000}"/>
    <cellStyle name="Standard 257 3 2 6 2 2 6 2 2 2" xfId="49164" xr:uid="{00000000-0005-0000-0000-00003A680000}"/>
    <cellStyle name="Standard 257 3 2 6 2 2 6 2 3" xfId="35928" xr:uid="{00000000-0005-0000-0000-00003B680000}"/>
    <cellStyle name="Standard 257 3 2 6 2 2 6 3" xfId="16075" xr:uid="{00000000-0005-0000-0000-00003C680000}"/>
    <cellStyle name="Standard 257 3 2 6 2 2 6 3 2" xfId="42547" xr:uid="{00000000-0005-0000-0000-00003D680000}"/>
    <cellStyle name="Standard 257 3 2 6 2 2 6 4" xfId="31518" xr:uid="{00000000-0005-0000-0000-00003E680000}"/>
    <cellStyle name="Standard 257 3 2 6 2 2 7" xfId="7251" xr:uid="{00000000-0005-0000-0000-00003F680000}"/>
    <cellStyle name="Standard 257 3 2 6 2 2 7 2" xfId="20487" xr:uid="{00000000-0005-0000-0000-000040680000}"/>
    <cellStyle name="Standard 257 3 2 6 2 2 7 2 2" xfId="46959" xr:uid="{00000000-0005-0000-0000-000041680000}"/>
    <cellStyle name="Standard 257 3 2 6 2 2 7 3" xfId="33723" xr:uid="{00000000-0005-0000-0000-000042680000}"/>
    <cellStyle name="Standard 257 3 2 6 2 2 8" xfId="13870" xr:uid="{00000000-0005-0000-0000-000043680000}"/>
    <cellStyle name="Standard 257 3 2 6 2 2 8 2" xfId="40342" xr:uid="{00000000-0005-0000-0000-000044680000}"/>
    <cellStyle name="Standard 257 3 2 6 2 2 9" xfId="27106" xr:uid="{00000000-0005-0000-0000-000045680000}"/>
    <cellStyle name="Standard 257 3 2 6 2 3" xfId="813" xr:uid="{00000000-0005-0000-0000-000046680000}"/>
    <cellStyle name="Standard 257 3 2 6 2 3 2" xfId="1563" xr:uid="{00000000-0005-0000-0000-000047680000}"/>
    <cellStyle name="Standard 257 3 2 6 2 3 2 2" xfId="4506" xr:uid="{00000000-0005-0000-0000-000048680000}"/>
    <cellStyle name="Standard 257 3 2 6 2 3 2 2 2" xfId="13328" xr:uid="{00000000-0005-0000-0000-000049680000}"/>
    <cellStyle name="Standard 257 3 2 6 2 3 2 2 2 2" xfId="26564" xr:uid="{00000000-0005-0000-0000-00004A680000}"/>
    <cellStyle name="Standard 257 3 2 6 2 3 2 2 2 2 2" xfId="53036" xr:uid="{00000000-0005-0000-0000-00004B680000}"/>
    <cellStyle name="Standard 257 3 2 6 2 3 2 2 2 3" xfId="39800" xr:uid="{00000000-0005-0000-0000-00004C680000}"/>
    <cellStyle name="Standard 257 3 2 6 2 3 2 2 3" xfId="19947" xr:uid="{00000000-0005-0000-0000-00004D680000}"/>
    <cellStyle name="Standard 257 3 2 6 2 3 2 2 3 2" xfId="46419" xr:uid="{00000000-0005-0000-0000-00004E680000}"/>
    <cellStyle name="Standard 257 3 2 6 2 3 2 2 4" xfId="30978" xr:uid="{00000000-0005-0000-0000-00004F680000}"/>
    <cellStyle name="Standard 257 3 2 6 2 3 2 3" xfId="5977" xr:uid="{00000000-0005-0000-0000-000050680000}"/>
    <cellStyle name="Standard 257 3 2 6 2 3 2 3 2" xfId="10387" xr:uid="{00000000-0005-0000-0000-000051680000}"/>
    <cellStyle name="Standard 257 3 2 6 2 3 2 3 2 2" xfId="23623" xr:uid="{00000000-0005-0000-0000-000052680000}"/>
    <cellStyle name="Standard 257 3 2 6 2 3 2 3 2 2 2" xfId="50095" xr:uid="{00000000-0005-0000-0000-000053680000}"/>
    <cellStyle name="Standard 257 3 2 6 2 3 2 3 2 3" xfId="36859" xr:uid="{00000000-0005-0000-0000-000054680000}"/>
    <cellStyle name="Standard 257 3 2 6 2 3 2 3 3" xfId="17006" xr:uid="{00000000-0005-0000-0000-000055680000}"/>
    <cellStyle name="Standard 257 3 2 6 2 3 2 3 3 2" xfId="43478" xr:uid="{00000000-0005-0000-0000-000056680000}"/>
    <cellStyle name="Standard 257 3 2 6 2 3 2 3 4" xfId="32449" xr:uid="{00000000-0005-0000-0000-000057680000}"/>
    <cellStyle name="Standard 257 3 2 6 2 3 2 4" xfId="8916" xr:uid="{00000000-0005-0000-0000-000058680000}"/>
    <cellStyle name="Standard 257 3 2 6 2 3 2 4 2" xfId="22152" xr:uid="{00000000-0005-0000-0000-000059680000}"/>
    <cellStyle name="Standard 257 3 2 6 2 3 2 4 2 2" xfId="48624" xr:uid="{00000000-0005-0000-0000-00005A680000}"/>
    <cellStyle name="Standard 257 3 2 6 2 3 2 4 3" xfId="35388" xr:uid="{00000000-0005-0000-0000-00005B680000}"/>
    <cellStyle name="Standard 257 3 2 6 2 3 2 5" xfId="15535" xr:uid="{00000000-0005-0000-0000-00005C680000}"/>
    <cellStyle name="Standard 257 3 2 6 2 3 2 5 2" xfId="42007" xr:uid="{00000000-0005-0000-0000-00005D680000}"/>
    <cellStyle name="Standard 257 3 2 6 2 3 2 6" xfId="28037" xr:uid="{00000000-0005-0000-0000-00005E680000}"/>
    <cellStyle name="Standard 257 3 2 6 2 3 3" xfId="2299" xr:uid="{00000000-0005-0000-0000-00005F680000}"/>
    <cellStyle name="Standard 257 3 2 6 2 3 3 2" xfId="3770" xr:uid="{00000000-0005-0000-0000-000060680000}"/>
    <cellStyle name="Standard 257 3 2 6 2 3 3 2 2" xfId="12592" xr:uid="{00000000-0005-0000-0000-000061680000}"/>
    <cellStyle name="Standard 257 3 2 6 2 3 3 2 2 2" xfId="25828" xr:uid="{00000000-0005-0000-0000-000062680000}"/>
    <cellStyle name="Standard 257 3 2 6 2 3 3 2 2 2 2" xfId="52300" xr:uid="{00000000-0005-0000-0000-000063680000}"/>
    <cellStyle name="Standard 257 3 2 6 2 3 3 2 2 3" xfId="39064" xr:uid="{00000000-0005-0000-0000-000064680000}"/>
    <cellStyle name="Standard 257 3 2 6 2 3 3 2 3" xfId="19211" xr:uid="{00000000-0005-0000-0000-000065680000}"/>
    <cellStyle name="Standard 257 3 2 6 2 3 3 2 3 2" xfId="45683" xr:uid="{00000000-0005-0000-0000-000066680000}"/>
    <cellStyle name="Standard 257 3 2 6 2 3 3 2 4" xfId="30242" xr:uid="{00000000-0005-0000-0000-000067680000}"/>
    <cellStyle name="Standard 257 3 2 6 2 3 3 3" xfId="6712" xr:uid="{00000000-0005-0000-0000-000068680000}"/>
    <cellStyle name="Standard 257 3 2 6 2 3 3 3 2" xfId="11122" xr:uid="{00000000-0005-0000-0000-000069680000}"/>
    <cellStyle name="Standard 257 3 2 6 2 3 3 3 2 2" xfId="24358" xr:uid="{00000000-0005-0000-0000-00006A680000}"/>
    <cellStyle name="Standard 257 3 2 6 2 3 3 3 2 2 2" xfId="50830" xr:uid="{00000000-0005-0000-0000-00006B680000}"/>
    <cellStyle name="Standard 257 3 2 6 2 3 3 3 2 3" xfId="37594" xr:uid="{00000000-0005-0000-0000-00006C680000}"/>
    <cellStyle name="Standard 257 3 2 6 2 3 3 3 3" xfId="17741" xr:uid="{00000000-0005-0000-0000-00006D680000}"/>
    <cellStyle name="Standard 257 3 2 6 2 3 3 3 3 2" xfId="44213" xr:uid="{00000000-0005-0000-0000-00006E680000}"/>
    <cellStyle name="Standard 257 3 2 6 2 3 3 3 4" xfId="33184" xr:uid="{00000000-0005-0000-0000-00006F680000}"/>
    <cellStyle name="Standard 257 3 2 6 2 3 3 4" xfId="8180" xr:uid="{00000000-0005-0000-0000-000070680000}"/>
    <cellStyle name="Standard 257 3 2 6 2 3 3 4 2" xfId="21416" xr:uid="{00000000-0005-0000-0000-000071680000}"/>
    <cellStyle name="Standard 257 3 2 6 2 3 3 4 2 2" xfId="47888" xr:uid="{00000000-0005-0000-0000-000072680000}"/>
    <cellStyle name="Standard 257 3 2 6 2 3 3 4 3" xfId="34652" xr:uid="{00000000-0005-0000-0000-000073680000}"/>
    <cellStyle name="Standard 257 3 2 6 2 3 3 5" xfId="14799" xr:uid="{00000000-0005-0000-0000-000074680000}"/>
    <cellStyle name="Standard 257 3 2 6 2 3 3 5 2" xfId="41271" xr:uid="{00000000-0005-0000-0000-000075680000}"/>
    <cellStyle name="Standard 257 3 2 6 2 3 3 6" xfId="28772" xr:uid="{00000000-0005-0000-0000-000076680000}"/>
    <cellStyle name="Standard 257 3 2 6 2 3 4" xfId="3036" xr:uid="{00000000-0005-0000-0000-000077680000}"/>
    <cellStyle name="Standard 257 3 2 6 2 3 4 2" xfId="11858" xr:uid="{00000000-0005-0000-0000-000078680000}"/>
    <cellStyle name="Standard 257 3 2 6 2 3 4 2 2" xfId="25094" xr:uid="{00000000-0005-0000-0000-000079680000}"/>
    <cellStyle name="Standard 257 3 2 6 2 3 4 2 2 2" xfId="51566" xr:uid="{00000000-0005-0000-0000-00007A680000}"/>
    <cellStyle name="Standard 257 3 2 6 2 3 4 2 3" xfId="38330" xr:uid="{00000000-0005-0000-0000-00007B680000}"/>
    <cellStyle name="Standard 257 3 2 6 2 3 4 3" xfId="18477" xr:uid="{00000000-0005-0000-0000-00007C680000}"/>
    <cellStyle name="Standard 257 3 2 6 2 3 4 3 2" xfId="44949" xr:uid="{00000000-0005-0000-0000-00007D680000}"/>
    <cellStyle name="Standard 257 3 2 6 2 3 4 4" xfId="29508" xr:uid="{00000000-0005-0000-0000-00007E680000}"/>
    <cellStyle name="Standard 257 3 2 6 2 3 5" xfId="5241" xr:uid="{00000000-0005-0000-0000-00007F680000}"/>
    <cellStyle name="Standard 257 3 2 6 2 3 5 2" xfId="9651" xr:uid="{00000000-0005-0000-0000-000080680000}"/>
    <cellStyle name="Standard 257 3 2 6 2 3 5 2 2" xfId="22887" xr:uid="{00000000-0005-0000-0000-000081680000}"/>
    <cellStyle name="Standard 257 3 2 6 2 3 5 2 2 2" xfId="49359" xr:uid="{00000000-0005-0000-0000-000082680000}"/>
    <cellStyle name="Standard 257 3 2 6 2 3 5 2 3" xfId="36123" xr:uid="{00000000-0005-0000-0000-000083680000}"/>
    <cellStyle name="Standard 257 3 2 6 2 3 5 3" xfId="16270" xr:uid="{00000000-0005-0000-0000-000084680000}"/>
    <cellStyle name="Standard 257 3 2 6 2 3 5 3 2" xfId="42742" xr:uid="{00000000-0005-0000-0000-000085680000}"/>
    <cellStyle name="Standard 257 3 2 6 2 3 5 4" xfId="31713" xr:uid="{00000000-0005-0000-0000-000086680000}"/>
    <cellStyle name="Standard 257 3 2 6 2 3 6" xfId="7446" xr:uid="{00000000-0005-0000-0000-000087680000}"/>
    <cellStyle name="Standard 257 3 2 6 2 3 6 2" xfId="20682" xr:uid="{00000000-0005-0000-0000-000088680000}"/>
    <cellStyle name="Standard 257 3 2 6 2 3 6 2 2" xfId="47154" xr:uid="{00000000-0005-0000-0000-000089680000}"/>
    <cellStyle name="Standard 257 3 2 6 2 3 6 3" xfId="33918" xr:uid="{00000000-0005-0000-0000-00008A680000}"/>
    <cellStyle name="Standard 257 3 2 6 2 3 7" xfId="14065" xr:uid="{00000000-0005-0000-0000-00008B680000}"/>
    <cellStyle name="Standard 257 3 2 6 2 3 7 2" xfId="40537" xr:uid="{00000000-0005-0000-0000-00008C680000}"/>
    <cellStyle name="Standard 257 3 2 6 2 3 8" xfId="27301" xr:uid="{00000000-0005-0000-0000-00008D680000}"/>
    <cellStyle name="Standard 257 3 2 6 2 4" xfId="1197" xr:uid="{00000000-0005-0000-0000-00008E680000}"/>
    <cellStyle name="Standard 257 3 2 6 2 4 2" xfId="4140" xr:uid="{00000000-0005-0000-0000-00008F680000}"/>
    <cellStyle name="Standard 257 3 2 6 2 4 2 2" xfId="12962" xr:uid="{00000000-0005-0000-0000-000090680000}"/>
    <cellStyle name="Standard 257 3 2 6 2 4 2 2 2" xfId="26198" xr:uid="{00000000-0005-0000-0000-000091680000}"/>
    <cellStyle name="Standard 257 3 2 6 2 4 2 2 2 2" xfId="52670" xr:uid="{00000000-0005-0000-0000-000092680000}"/>
    <cellStyle name="Standard 257 3 2 6 2 4 2 2 3" xfId="39434" xr:uid="{00000000-0005-0000-0000-000093680000}"/>
    <cellStyle name="Standard 257 3 2 6 2 4 2 3" xfId="19581" xr:uid="{00000000-0005-0000-0000-000094680000}"/>
    <cellStyle name="Standard 257 3 2 6 2 4 2 3 2" xfId="46053" xr:uid="{00000000-0005-0000-0000-000095680000}"/>
    <cellStyle name="Standard 257 3 2 6 2 4 2 4" xfId="30612" xr:uid="{00000000-0005-0000-0000-000096680000}"/>
    <cellStyle name="Standard 257 3 2 6 2 4 3" xfId="5611" xr:uid="{00000000-0005-0000-0000-000097680000}"/>
    <cellStyle name="Standard 257 3 2 6 2 4 3 2" xfId="10021" xr:uid="{00000000-0005-0000-0000-000098680000}"/>
    <cellStyle name="Standard 257 3 2 6 2 4 3 2 2" xfId="23257" xr:uid="{00000000-0005-0000-0000-000099680000}"/>
    <cellStyle name="Standard 257 3 2 6 2 4 3 2 2 2" xfId="49729" xr:uid="{00000000-0005-0000-0000-00009A680000}"/>
    <cellStyle name="Standard 257 3 2 6 2 4 3 2 3" xfId="36493" xr:uid="{00000000-0005-0000-0000-00009B680000}"/>
    <cellStyle name="Standard 257 3 2 6 2 4 3 3" xfId="16640" xr:uid="{00000000-0005-0000-0000-00009C680000}"/>
    <cellStyle name="Standard 257 3 2 6 2 4 3 3 2" xfId="43112" xr:uid="{00000000-0005-0000-0000-00009D680000}"/>
    <cellStyle name="Standard 257 3 2 6 2 4 3 4" xfId="32083" xr:uid="{00000000-0005-0000-0000-00009E680000}"/>
    <cellStyle name="Standard 257 3 2 6 2 4 4" xfId="8550" xr:uid="{00000000-0005-0000-0000-00009F680000}"/>
    <cellStyle name="Standard 257 3 2 6 2 4 4 2" xfId="21786" xr:uid="{00000000-0005-0000-0000-0000A0680000}"/>
    <cellStyle name="Standard 257 3 2 6 2 4 4 2 2" xfId="48258" xr:uid="{00000000-0005-0000-0000-0000A1680000}"/>
    <cellStyle name="Standard 257 3 2 6 2 4 4 3" xfId="35022" xr:uid="{00000000-0005-0000-0000-0000A2680000}"/>
    <cellStyle name="Standard 257 3 2 6 2 4 5" xfId="15169" xr:uid="{00000000-0005-0000-0000-0000A3680000}"/>
    <cellStyle name="Standard 257 3 2 6 2 4 5 2" xfId="41641" xr:uid="{00000000-0005-0000-0000-0000A4680000}"/>
    <cellStyle name="Standard 257 3 2 6 2 4 6" xfId="27671" xr:uid="{00000000-0005-0000-0000-0000A5680000}"/>
    <cellStyle name="Standard 257 3 2 6 2 5" xfId="1933" xr:uid="{00000000-0005-0000-0000-0000A6680000}"/>
    <cellStyle name="Standard 257 3 2 6 2 5 2" xfId="3404" xr:uid="{00000000-0005-0000-0000-0000A7680000}"/>
    <cellStyle name="Standard 257 3 2 6 2 5 2 2" xfId="12226" xr:uid="{00000000-0005-0000-0000-0000A8680000}"/>
    <cellStyle name="Standard 257 3 2 6 2 5 2 2 2" xfId="25462" xr:uid="{00000000-0005-0000-0000-0000A9680000}"/>
    <cellStyle name="Standard 257 3 2 6 2 5 2 2 2 2" xfId="51934" xr:uid="{00000000-0005-0000-0000-0000AA680000}"/>
    <cellStyle name="Standard 257 3 2 6 2 5 2 2 3" xfId="38698" xr:uid="{00000000-0005-0000-0000-0000AB680000}"/>
    <cellStyle name="Standard 257 3 2 6 2 5 2 3" xfId="18845" xr:uid="{00000000-0005-0000-0000-0000AC680000}"/>
    <cellStyle name="Standard 257 3 2 6 2 5 2 3 2" xfId="45317" xr:uid="{00000000-0005-0000-0000-0000AD680000}"/>
    <cellStyle name="Standard 257 3 2 6 2 5 2 4" xfId="29876" xr:uid="{00000000-0005-0000-0000-0000AE680000}"/>
    <cellStyle name="Standard 257 3 2 6 2 5 3" xfId="6346" xr:uid="{00000000-0005-0000-0000-0000AF680000}"/>
    <cellStyle name="Standard 257 3 2 6 2 5 3 2" xfId="10756" xr:uid="{00000000-0005-0000-0000-0000B0680000}"/>
    <cellStyle name="Standard 257 3 2 6 2 5 3 2 2" xfId="23992" xr:uid="{00000000-0005-0000-0000-0000B1680000}"/>
    <cellStyle name="Standard 257 3 2 6 2 5 3 2 2 2" xfId="50464" xr:uid="{00000000-0005-0000-0000-0000B2680000}"/>
    <cellStyle name="Standard 257 3 2 6 2 5 3 2 3" xfId="37228" xr:uid="{00000000-0005-0000-0000-0000B3680000}"/>
    <cellStyle name="Standard 257 3 2 6 2 5 3 3" xfId="17375" xr:uid="{00000000-0005-0000-0000-0000B4680000}"/>
    <cellStyle name="Standard 257 3 2 6 2 5 3 3 2" xfId="43847" xr:uid="{00000000-0005-0000-0000-0000B5680000}"/>
    <cellStyle name="Standard 257 3 2 6 2 5 3 4" xfId="32818" xr:uid="{00000000-0005-0000-0000-0000B6680000}"/>
    <cellStyle name="Standard 257 3 2 6 2 5 4" xfId="7814" xr:uid="{00000000-0005-0000-0000-0000B7680000}"/>
    <cellStyle name="Standard 257 3 2 6 2 5 4 2" xfId="21050" xr:uid="{00000000-0005-0000-0000-0000B8680000}"/>
    <cellStyle name="Standard 257 3 2 6 2 5 4 2 2" xfId="47522" xr:uid="{00000000-0005-0000-0000-0000B9680000}"/>
    <cellStyle name="Standard 257 3 2 6 2 5 4 3" xfId="34286" xr:uid="{00000000-0005-0000-0000-0000BA680000}"/>
    <cellStyle name="Standard 257 3 2 6 2 5 5" xfId="14433" xr:uid="{00000000-0005-0000-0000-0000BB680000}"/>
    <cellStyle name="Standard 257 3 2 6 2 5 5 2" xfId="40905" xr:uid="{00000000-0005-0000-0000-0000BC680000}"/>
    <cellStyle name="Standard 257 3 2 6 2 5 6" xfId="28406" xr:uid="{00000000-0005-0000-0000-0000BD680000}"/>
    <cellStyle name="Standard 257 3 2 6 2 6" xfId="2670" xr:uid="{00000000-0005-0000-0000-0000BE680000}"/>
    <cellStyle name="Standard 257 3 2 6 2 6 2" xfId="11492" xr:uid="{00000000-0005-0000-0000-0000BF680000}"/>
    <cellStyle name="Standard 257 3 2 6 2 6 2 2" xfId="24728" xr:uid="{00000000-0005-0000-0000-0000C0680000}"/>
    <cellStyle name="Standard 257 3 2 6 2 6 2 2 2" xfId="51200" xr:uid="{00000000-0005-0000-0000-0000C1680000}"/>
    <cellStyle name="Standard 257 3 2 6 2 6 2 3" xfId="37964" xr:uid="{00000000-0005-0000-0000-0000C2680000}"/>
    <cellStyle name="Standard 257 3 2 6 2 6 3" xfId="18111" xr:uid="{00000000-0005-0000-0000-0000C3680000}"/>
    <cellStyle name="Standard 257 3 2 6 2 6 3 2" xfId="44583" xr:uid="{00000000-0005-0000-0000-0000C4680000}"/>
    <cellStyle name="Standard 257 3 2 6 2 6 4" xfId="29142" xr:uid="{00000000-0005-0000-0000-0000C5680000}"/>
    <cellStyle name="Standard 257 3 2 6 2 7" xfId="4875" xr:uid="{00000000-0005-0000-0000-0000C6680000}"/>
    <cellStyle name="Standard 257 3 2 6 2 7 2" xfId="9285" xr:uid="{00000000-0005-0000-0000-0000C7680000}"/>
    <cellStyle name="Standard 257 3 2 6 2 7 2 2" xfId="22521" xr:uid="{00000000-0005-0000-0000-0000C8680000}"/>
    <cellStyle name="Standard 257 3 2 6 2 7 2 2 2" xfId="48993" xr:uid="{00000000-0005-0000-0000-0000C9680000}"/>
    <cellStyle name="Standard 257 3 2 6 2 7 2 3" xfId="35757" xr:uid="{00000000-0005-0000-0000-0000CA680000}"/>
    <cellStyle name="Standard 257 3 2 6 2 7 3" xfId="15904" xr:uid="{00000000-0005-0000-0000-0000CB680000}"/>
    <cellStyle name="Standard 257 3 2 6 2 7 3 2" xfId="42376" xr:uid="{00000000-0005-0000-0000-0000CC680000}"/>
    <cellStyle name="Standard 257 3 2 6 2 7 4" xfId="31347" xr:uid="{00000000-0005-0000-0000-0000CD680000}"/>
    <cellStyle name="Standard 257 3 2 6 2 8" xfId="7080" xr:uid="{00000000-0005-0000-0000-0000CE680000}"/>
    <cellStyle name="Standard 257 3 2 6 2 8 2" xfId="20316" xr:uid="{00000000-0005-0000-0000-0000CF680000}"/>
    <cellStyle name="Standard 257 3 2 6 2 8 2 2" xfId="46788" xr:uid="{00000000-0005-0000-0000-0000D0680000}"/>
    <cellStyle name="Standard 257 3 2 6 2 8 3" xfId="33552" xr:uid="{00000000-0005-0000-0000-0000D1680000}"/>
    <cellStyle name="Standard 257 3 2 6 2 9" xfId="13699" xr:uid="{00000000-0005-0000-0000-0000D2680000}"/>
    <cellStyle name="Standard 257 3 2 6 2 9 2" xfId="40171" xr:uid="{00000000-0005-0000-0000-0000D3680000}"/>
    <cellStyle name="Standard 257 3 2 6 3" xfId="515" xr:uid="{00000000-0005-0000-0000-0000D4680000}"/>
    <cellStyle name="Standard 257 3 2 6 3 2" xfId="904" xr:uid="{00000000-0005-0000-0000-0000D5680000}"/>
    <cellStyle name="Standard 257 3 2 6 3 2 2" xfId="1653" xr:uid="{00000000-0005-0000-0000-0000D6680000}"/>
    <cellStyle name="Standard 257 3 2 6 3 2 2 2" xfId="4596" xr:uid="{00000000-0005-0000-0000-0000D7680000}"/>
    <cellStyle name="Standard 257 3 2 6 3 2 2 2 2" xfId="13418" xr:uid="{00000000-0005-0000-0000-0000D8680000}"/>
    <cellStyle name="Standard 257 3 2 6 3 2 2 2 2 2" xfId="26654" xr:uid="{00000000-0005-0000-0000-0000D9680000}"/>
    <cellStyle name="Standard 257 3 2 6 3 2 2 2 2 2 2" xfId="53126" xr:uid="{00000000-0005-0000-0000-0000DA680000}"/>
    <cellStyle name="Standard 257 3 2 6 3 2 2 2 2 3" xfId="39890" xr:uid="{00000000-0005-0000-0000-0000DB680000}"/>
    <cellStyle name="Standard 257 3 2 6 3 2 2 2 3" xfId="20037" xr:uid="{00000000-0005-0000-0000-0000DC680000}"/>
    <cellStyle name="Standard 257 3 2 6 3 2 2 2 3 2" xfId="46509" xr:uid="{00000000-0005-0000-0000-0000DD680000}"/>
    <cellStyle name="Standard 257 3 2 6 3 2 2 2 4" xfId="31068" xr:uid="{00000000-0005-0000-0000-0000DE680000}"/>
    <cellStyle name="Standard 257 3 2 6 3 2 2 3" xfId="6067" xr:uid="{00000000-0005-0000-0000-0000DF680000}"/>
    <cellStyle name="Standard 257 3 2 6 3 2 2 3 2" xfId="10477" xr:uid="{00000000-0005-0000-0000-0000E0680000}"/>
    <cellStyle name="Standard 257 3 2 6 3 2 2 3 2 2" xfId="23713" xr:uid="{00000000-0005-0000-0000-0000E1680000}"/>
    <cellStyle name="Standard 257 3 2 6 3 2 2 3 2 2 2" xfId="50185" xr:uid="{00000000-0005-0000-0000-0000E2680000}"/>
    <cellStyle name="Standard 257 3 2 6 3 2 2 3 2 3" xfId="36949" xr:uid="{00000000-0005-0000-0000-0000E3680000}"/>
    <cellStyle name="Standard 257 3 2 6 3 2 2 3 3" xfId="17096" xr:uid="{00000000-0005-0000-0000-0000E4680000}"/>
    <cellStyle name="Standard 257 3 2 6 3 2 2 3 3 2" xfId="43568" xr:uid="{00000000-0005-0000-0000-0000E5680000}"/>
    <cellStyle name="Standard 257 3 2 6 3 2 2 3 4" xfId="32539" xr:uid="{00000000-0005-0000-0000-0000E6680000}"/>
    <cellStyle name="Standard 257 3 2 6 3 2 2 4" xfId="9006" xr:uid="{00000000-0005-0000-0000-0000E7680000}"/>
    <cellStyle name="Standard 257 3 2 6 3 2 2 4 2" xfId="22242" xr:uid="{00000000-0005-0000-0000-0000E8680000}"/>
    <cellStyle name="Standard 257 3 2 6 3 2 2 4 2 2" xfId="48714" xr:uid="{00000000-0005-0000-0000-0000E9680000}"/>
    <cellStyle name="Standard 257 3 2 6 3 2 2 4 3" xfId="35478" xr:uid="{00000000-0005-0000-0000-0000EA680000}"/>
    <cellStyle name="Standard 257 3 2 6 3 2 2 5" xfId="15625" xr:uid="{00000000-0005-0000-0000-0000EB680000}"/>
    <cellStyle name="Standard 257 3 2 6 3 2 2 5 2" xfId="42097" xr:uid="{00000000-0005-0000-0000-0000EC680000}"/>
    <cellStyle name="Standard 257 3 2 6 3 2 2 6" xfId="28127" xr:uid="{00000000-0005-0000-0000-0000ED680000}"/>
    <cellStyle name="Standard 257 3 2 6 3 2 3" xfId="2389" xr:uid="{00000000-0005-0000-0000-0000EE680000}"/>
    <cellStyle name="Standard 257 3 2 6 3 2 3 2" xfId="3860" xr:uid="{00000000-0005-0000-0000-0000EF680000}"/>
    <cellStyle name="Standard 257 3 2 6 3 2 3 2 2" xfId="12682" xr:uid="{00000000-0005-0000-0000-0000F0680000}"/>
    <cellStyle name="Standard 257 3 2 6 3 2 3 2 2 2" xfId="25918" xr:uid="{00000000-0005-0000-0000-0000F1680000}"/>
    <cellStyle name="Standard 257 3 2 6 3 2 3 2 2 2 2" xfId="52390" xr:uid="{00000000-0005-0000-0000-0000F2680000}"/>
    <cellStyle name="Standard 257 3 2 6 3 2 3 2 2 3" xfId="39154" xr:uid="{00000000-0005-0000-0000-0000F3680000}"/>
    <cellStyle name="Standard 257 3 2 6 3 2 3 2 3" xfId="19301" xr:uid="{00000000-0005-0000-0000-0000F4680000}"/>
    <cellStyle name="Standard 257 3 2 6 3 2 3 2 3 2" xfId="45773" xr:uid="{00000000-0005-0000-0000-0000F5680000}"/>
    <cellStyle name="Standard 257 3 2 6 3 2 3 2 4" xfId="30332" xr:uid="{00000000-0005-0000-0000-0000F6680000}"/>
    <cellStyle name="Standard 257 3 2 6 3 2 3 3" xfId="6802" xr:uid="{00000000-0005-0000-0000-0000F7680000}"/>
    <cellStyle name="Standard 257 3 2 6 3 2 3 3 2" xfId="11212" xr:uid="{00000000-0005-0000-0000-0000F8680000}"/>
    <cellStyle name="Standard 257 3 2 6 3 2 3 3 2 2" xfId="24448" xr:uid="{00000000-0005-0000-0000-0000F9680000}"/>
    <cellStyle name="Standard 257 3 2 6 3 2 3 3 2 2 2" xfId="50920" xr:uid="{00000000-0005-0000-0000-0000FA680000}"/>
    <cellStyle name="Standard 257 3 2 6 3 2 3 3 2 3" xfId="37684" xr:uid="{00000000-0005-0000-0000-0000FB680000}"/>
    <cellStyle name="Standard 257 3 2 6 3 2 3 3 3" xfId="17831" xr:uid="{00000000-0005-0000-0000-0000FC680000}"/>
    <cellStyle name="Standard 257 3 2 6 3 2 3 3 3 2" xfId="44303" xr:uid="{00000000-0005-0000-0000-0000FD680000}"/>
    <cellStyle name="Standard 257 3 2 6 3 2 3 3 4" xfId="33274" xr:uid="{00000000-0005-0000-0000-0000FE680000}"/>
    <cellStyle name="Standard 257 3 2 6 3 2 3 4" xfId="8270" xr:uid="{00000000-0005-0000-0000-0000FF680000}"/>
    <cellStyle name="Standard 257 3 2 6 3 2 3 4 2" xfId="21506" xr:uid="{00000000-0005-0000-0000-000000690000}"/>
    <cellStyle name="Standard 257 3 2 6 3 2 3 4 2 2" xfId="47978" xr:uid="{00000000-0005-0000-0000-000001690000}"/>
    <cellStyle name="Standard 257 3 2 6 3 2 3 4 3" xfId="34742" xr:uid="{00000000-0005-0000-0000-000002690000}"/>
    <cellStyle name="Standard 257 3 2 6 3 2 3 5" xfId="14889" xr:uid="{00000000-0005-0000-0000-000003690000}"/>
    <cellStyle name="Standard 257 3 2 6 3 2 3 5 2" xfId="41361" xr:uid="{00000000-0005-0000-0000-000004690000}"/>
    <cellStyle name="Standard 257 3 2 6 3 2 3 6" xfId="28862" xr:uid="{00000000-0005-0000-0000-000005690000}"/>
    <cellStyle name="Standard 257 3 2 6 3 2 4" xfId="3126" xr:uid="{00000000-0005-0000-0000-000006690000}"/>
    <cellStyle name="Standard 257 3 2 6 3 2 4 2" xfId="11948" xr:uid="{00000000-0005-0000-0000-000007690000}"/>
    <cellStyle name="Standard 257 3 2 6 3 2 4 2 2" xfId="25184" xr:uid="{00000000-0005-0000-0000-000008690000}"/>
    <cellStyle name="Standard 257 3 2 6 3 2 4 2 2 2" xfId="51656" xr:uid="{00000000-0005-0000-0000-000009690000}"/>
    <cellStyle name="Standard 257 3 2 6 3 2 4 2 3" xfId="38420" xr:uid="{00000000-0005-0000-0000-00000A690000}"/>
    <cellStyle name="Standard 257 3 2 6 3 2 4 3" xfId="18567" xr:uid="{00000000-0005-0000-0000-00000B690000}"/>
    <cellStyle name="Standard 257 3 2 6 3 2 4 3 2" xfId="45039" xr:uid="{00000000-0005-0000-0000-00000C690000}"/>
    <cellStyle name="Standard 257 3 2 6 3 2 4 4" xfId="29598" xr:uid="{00000000-0005-0000-0000-00000D690000}"/>
    <cellStyle name="Standard 257 3 2 6 3 2 5" xfId="5331" xr:uid="{00000000-0005-0000-0000-00000E690000}"/>
    <cellStyle name="Standard 257 3 2 6 3 2 5 2" xfId="9741" xr:uid="{00000000-0005-0000-0000-00000F690000}"/>
    <cellStyle name="Standard 257 3 2 6 3 2 5 2 2" xfId="22977" xr:uid="{00000000-0005-0000-0000-000010690000}"/>
    <cellStyle name="Standard 257 3 2 6 3 2 5 2 2 2" xfId="49449" xr:uid="{00000000-0005-0000-0000-000011690000}"/>
    <cellStyle name="Standard 257 3 2 6 3 2 5 2 3" xfId="36213" xr:uid="{00000000-0005-0000-0000-000012690000}"/>
    <cellStyle name="Standard 257 3 2 6 3 2 5 3" xfId="16360" xr:uid="{00000000-0005-0000-0000-000013690000}"/>
    <cellStyle name="Standard 257 3 2 6 3 2 5 3 2" xfId="42832" xr:uid="{00000000-0005-0000-0000-000014690000}"/>
    <cellStyle name="Standard 257 3 2 6 3 2 5 4" xfId="31803" xr:uid="{00000000-0005-0000-0000-000015690000}"/>
    <cellStyle name="Standard 257 3 2 6 3 2 6" xfId="7536" xr:uid="{00000000-0005-0000-0000-000016690000}"/>
    <cellStyle name="Standard 257 3 2 6 3 2 6 2" xfId="20772" xr:uid="{00000000-0005-0000-0000-000017690000}"/>
    <cellStyle name="Standard 257 3 2 6 3 2 6 2 2" xfId="47244" xr:uid="{00000000-0005-0000-0000-000018690000}"/>
    <cellStyle name="Standard 257 3 2 6 3 2 6 3" xfId="34008" xr:uid="{00000000-0005-0000-0000-000019690000}"/>
    <cellStyle name="Standard 257 3 2 6 3 2 7" xfId="14155" xr:uid="{00000000-0005-0000-0000-00001A690000}"/>
    <cellStyle name="Standard 257 3 2 6 3 2 7 2" xfId="40627" xr:uid="{00000000-0005-0000-0000-00001B690000}"/>
    <cellStyle name="Standard 257 3 2 6 3 2 8" xfId="27391" xr:uid="{00000000-0005-0000-0000-00001C690000}"/>
    <cellStyle name="Standard 257 3 2 6 3 3" xfId="1287" xr:uid="{00000000-0005-0000-0000-00001D690000}"/>
    <cellStyle name="Standard 257 3 2 6 3 3 2" xfId="4230" xr:uid="{00000000-0005-0000-0000-00001E690000}"/>
    <cellStyle name="Standard 257 3 2 6 3 3 2 2" xfId="13052" xr:uid="{00000000-0005-0000-0000-00001F690000}"/>
    <cellStyle name="Standard 257 3 2 6 3 3 2 2 2" xfId="26288" xr:uid="{00000000-0005-0000-0000-000020690000}"/>
    <cellStyle name="Standard 257 3 2 6 3 3 2 2 2 2" xfId="52760" xr:uid="{00000000-0005-0000-0000-000021690000}"/>
    <cellStyle name="Standard 257 3 2 6 3 3 2 2 3" xfId="39524" xr:uid="{00000000-0005-0000-0000-000022690000}"/>
    <cellStyle name="Standard 257 3 2 6 3 3 2 3" xfId="19671" xr:uid="{00000000-0005-0000-0000-000023690000}"/>
    <cellStyle name="Standard 257 3 2 6 3 3 2 3 2" xfId="46143" xr:uid="{00000000-0005-0000-0000-000024690000}"/>
    <cellStyle name="Standard 257 3 2 6 3 3 2 4" xfId="30702" xr:uid="{00000000-0005-0000-0000-000025690000}"/>
    <cellStyle name="Standard 257 3 2 6 3 3 3" xfId="5701" xr:uid="{00000000-0005-0000-0000-000026690000}"/>
    <cellStyle name="Standard 257 3 2 6 3 3 3 2" xfId="10111" xr:uid="{00000000-0005-0000-0000-000027690000}"/>
    <cellStyle name="Standard 257 3 2 6 3 3 3 2 2" xfId="23347" xr:uid="{00000000-0005-0000-0000-000028690000}"/>
    <cellStyle name="Standard 257 3 2 6 3 3 3 2 2 2" xfId="49819" xr:uid="{00000000-0005-0000-0000-000029690000}"/>
    <cellStyle name="Standard 257 3 2 6 3 3 3 2 3" xfId="36583" xr:uid="{00000000-0005-0000-0000-00002A690000}"/>
    <cellStyle name="Standard 257 3 2 6 3 3 3 3" xfId="16730" xr:uid="{00000000-0005-0000-0000-00002B690000}"/>
    <cellStyle name="Standard 257 3 2 6 3 3 3 3 2" xfId="43202" xr:uid="{00000000-0005-0000-0000-00002C690000}"/>
    <cellStyle name="Standard 257 3 2 6 3 3 3 4" xfId="32173" xr:uid="{00000000-0005-0000-0000-00002D690000}"/>
    <cellStyle name="Standard 257 3 2 6 3 3 4" xfId="8640" xr:uid="{00000000-0005-0000-0000-00002E690000}"/>
    <cellStyle name="Standard 257 3 2 6 3 3 4 2" xfId="21876" xr:uid="{00000000-0005-0000-0000-00002F690000}"/>
    <cellStyle name="Standard 257 3 2 6 3 3 4 2 2" xfId="48348" xr:uid="{00000000-0005-0000-0000-000030690000}"/>
    <cellStyle name="Standard 257 3 2 6 3 3 4 3" xfId="35112" xr:uid="{00000000-0005-0000-0000-000031690000}"/>
    <cellStyle name="Standard 257 3 2 6 3 3 5" xfId="15259" xr:uid="{00000000-0005-0000-0000-000032690000}"/>
    <cellStyle name="Standard 257 3 2 6 3 3 5 2" xfId="41731" xr:uid="{00000000-0005-0000-0000-000033690000}"/>
    <cellStyle name="Standard 257 3 2 6 3 3 6" xfId="27761" xr:uid="{00000000-0005-0000-0000-000034690000}"/>
    <cellStyle name="Standard 257 3 2 6 3 4" xfId="2023" xr:uid="{00000000-0005-0000-0000-000035690000}"/>
    <cellStyle name="Standard 257 3 2 6 3 4 2" xfId="3494" xr:uid="{00000000-0005-0000-0000-000036690000}"/>
    <cellStyle name="Standard 257 3 2 6 3 4 2 2" xfId="12316" xr:uid="{00000000-0005-0000-0000-000037690000}"/>
    <cellStyle name="Standard 257 3 2 6 3 4 2 2 2" xfId="25552" xr:uid="{00000000-0005-0000-0000-000038690000}"/>
    <cellStyle name="Standard 257 3 2 6 3 4 2 2 2 2" xfId="52024" xr:uid="{00000000-0005-0000-0000-000039690000}"/>
    <cellStyle name="Standard 257 3 2 6 3 4 2 2 3" xfId="38788" xr:uid="{00000000-0005-0000-0000-00003A690000}"/>
    <cellStyle name="Standard 257 3 2 6 3 4 2 3" xfId="18935" xr:uid="{00000000-0005-0000-0000-00003B690000}"/>
    <cellStyle name="Standard 257 3 2 6 3 4 2 3 2" xfId="45407" xr:uid="{00000000-0005-0000-0000-00003C690000}"/>
    <cellStyle name="Standard 257 3 2 6 3 4 2 4" xfId="29966" xr:uid="{00000000-0005-0000-0000-00003D690000}"/>
    <cellStyle name="Standard 257 3 2 6 3 4 3" xfId="6436" xr:uid="{00000000-0005-0000-0000-00003E690000}"/>
    <cellStyle name="Standard 257 3 2 6 3 4 3 2" xfId="10846" xr:uid="{00000000-0005-0000-0000-00003F690000}"/>
    <cellStyle name="Standard 257 3 2 6 3 4 3 2 2" xfId="24082" xr:uid="{00000000-0005-0000-0000-000040690000}"/>
    <cellStyle name="Standard 257 3 2 6 3 4 3 2 2 2" xfId="50554" xr:uid="{00000000-0005-0000-0000-000041690000}"/>
    <cellStyle name="Standard 257 3 2 6 3 4 3 2 3" xfId="37318" xr:uid="{00000000-0005-0000-0000-000042690000}"/>
    <cellStyle name="Standard 257 3 2 6 3 4 3 3" xfId="17465" xr:uid="{00000000-0005-0000-0000-000043690000}"/>
    <cellStyle name="Standard 257 3 2 6 3 4 3 3 2" xfId="43937" xr:uid="{00000000-0005-0000-0000-000044690000}"/>
    <cellStyle name="Standard 257 3 2 6 3 4 3 4" xfId="32908" xr:uid="{00000000-0005-0000-0000-000045690000}"/>
    <cellStyle name="Standard 257 3 2 6 3 4 4" xfId="7904" xr:uid="{00000000-0005-0000-0000-000046690000}"/>
    <cellStyle name="Standard 257 3 2 6 3 4 4 2" xfId="21140" xr:uid="{00000000-0005-0000-0000-000047690000}"/>
    <cellStyle name="Standard 257 3 2 6 3 4 4 2 2" xfId="47612" xr:uid="{00000000-0005-0000-0000-000048690000}"/>
    <cellStyle name="Standard 257 3 2 6 3 4 4 3" xfId="34376" xr:uid="{00000000-0005-0000-0000-000049690000}"/>
    <cellStyle name="Standard 257 3 2 6 3 4 5" xfId="14523" xr:uid="{00000000-0005-0000-0000-00004A690000}"/>
    <cellStyle name="Standard 257 3 2 6 3 4 5 2" xfId="40995" xr:uid="{00000000-0005-0000-0000-00004B690000}"/>
    <cellStyle name="Standard 257 3 2 6 3 4 6" xfId="28496" xr:uid="{00000000-0005-0000-0000-00004C690000}"/>
    <cellStyle name="Standard 257 3 2 6 3 5" xfId="2760" xr:uid="{00000000-0005-0000-0000-00004D690000}"/>
    <cellStyle name="Standard 257 3 2 6 3 5 2" xfId="11582" xr:uid="{00000000-0005-0000-0000-00004E690000}"/>
    <cellStyle name="Standard 257 3 2 6 3 5 2 2" xfId="24818" xr:uid="{00000000-0005-0000-0000-00004F690000}"/>
    <cellStyle name="Standard 257 3 2 6 3 5 2 2 2" xfId="51290" xr:uid="{00000000-0005-0000-0000-000050690000}"/>
    <cellStyle name="Standard 257 3 2 6 3 5 2 3" xfId="38054" xr:uid="{00000000-0005-0000-0000-000051690000}"/>
    <cellStyle name="Standard 257 3 2 6 3 5 3" xfId="18201" xr:uid="{00000000-0005-0000-0000-000052690000}"/>
    <cellStyle name="Standard 257 3 2 6 3 5 3 2" xfId="44673" xr:uid="{00000000-0005-0000-0000-000053690000}"/>
    <cellStyle name="Standard 257 3 2 6 3 5 4" xfId="29232" xr:uid="{00000000-0005-0000-0000-000054690000}"/>
    <cellStyle name="Standard 257 3 2 6 3 6" xfId="4965" xr:uid="{00000000-0005-0000-0000-000055690000}"/>
    <cellStyle name="Standard 257 3 2 6 3 6 2" xfId="9375" xr:uid="{00000000-0005-0000-0000-000056690000}"/>
    <cellStyle name="Standard 257 3 2 6 3 6 2 2" xfId="22611" xr:uid="{00000000-0005-0000-0000-000057690000}"/>
    <cellStyle name="Standard 257 3 2 6 3 6 2 2 2" xfId="49083" xr:uid="{00000000-0005-0000-0000-000058690000}"/>
    <cellStyle name="Standard 257 3 2 6 3 6 2 3" xfId="35847" xr:uid="{00000000-0005-0000-0000-000059690000}"/>
    <cellStyle name="Standard 257 3 2 6 3 6 3" xfId="15994" xr:uid="{00000000-0005-0000-0000-00005A690000}"/>
    <cellStyle name="Standard 257 3 2 6 3 6 3 2" xfId="42466" xr:uid="{00000000-0005-0000-0000-00005B690000}"/>
    <cellStyle name="Standard 257 3 2 6 3 6 4" xfId="31437" xr:uid="{00000000-0005-0000-0000-00005C690000}"/>
    <cellStyle name="Standard 257 3 2 6 3 7" xfId="7170" xr:uid="{00000000-0005-0000-0000-00005D690000}"/>
    <cellStyle name="Standard 257 3 2 6 3 7 2" xfId="20406" xr:uid="{00000000-0005-0000-0000-00005E690000}"/>
    <cellStyle name="Standard 257 3 2 6 3 7 2 2" xfId="46878" xr:uid="{00000000-0005-0000-0000-00005F690000}"/>
    <cellStyle name="Standard 257 3 2 6 3 7 3" xfId="33642" xr:uid="{00000000-0005-0000-0000-000060690000}"/>
    <cellStyle name="Standard 257 3 2 6 3 8" xfId="13789" xr:uid="{00000000-0005-0000-0000-000061690000}"/>
    <cellStyle name="Standard 257 3 2 6 3 8 2" xfId="40261" xr:uid="{00000000-0005-0000-0000-000062690000}"/>
    <cellStyle name="Standard 257 3 2 6 3 9" xfId="27025" xr:uid="{00000000-0005-0000-0000-000063690000}"/>
    <cellStyle name="Standard 257 3 2 6 4" xfId="732" xr:uid="{00000000-0005-0000-0000-000064690000}"/>
    <cellStyle name="Standard 257 3 2 6 4 2" xfId="1482" xr:uid="{00000000-0005-0000-0000-000065690000}"/>
    <cellStyle name="Standard 257 3 2 6 4 2 2" xfId="4425" xr:uid="{00000000-0005-0000-0000-000066690000}"/>
    <cellStyle name="Standard 257 3 2 6 4 2 2 2" xfId="13247" xr:uid="{00000000-0005-0000-0000-000067690000}"/>
    <cellStyle name="Standard 257 3 2 6 4 2 2 2 2" xfId="26483" xr:uid="{00000000-0005-0000-0000-000068690000}"/>
    <cellStyle name="Standard 257 3 2 6 4 2 2 2 2 2" xfId="52955" xr:uid="{00000000-0005-0000-0000-000069690000}"/>
    <cellStyle name="Standard 257 3 2 6 4 2 2 2 3" xfId="39719" xr:uid="{00000000-0005-0000-0000-00006A690000}"/>
    <cellStyle name="Standard 257 3 2 6 4 2 2 3" xfId="19866" xr:uid="{00000000-0005-0000-0000-00006B690000}"/>
    <cellStyle name="Standard 257 3 2 6 4 2 2 3 2" xfId="46338" xr:uid="{00000000-0005-0000-0000-00006C690000}"/>
    <cellStyle name="Standard 257 3 2 6 4 2 2 4" xfId="30897" xr:uid="{00000000-0005-0000-0000-00006D690000}"/>
    <cellStyle name="Standard 257 3 2 6 4 2 3" xfId="5896" xr:uid="{00000000-0005-0000-0000-00006E690000}"/>
    <cellStyle name="Standard 257 3 2 6 4 2 3 2" xfId="10306" xr:uid="{00000000-0005-0000-0000-00006F690000}"/>
    <cellStyle name="Standard 257 3 2 6 4 2 3 2 2" xfId="23542" xr:uid="{00000000-0005-0000-0000-000070690000}"/>
    <cellStyle name="Standard 257 3 2 6 4 2 3 2 2 2" xfId="50014" xr:uid="{00000000-0005-0000-0000-000071690000}"/>
    <cellStyle name="Standard 257 3 2 6 4 2 3 2 3" xfId="36778" xr:uid="{00000000-0005-0000-0000-000072690000}"/>
    <cellStyle name="Standard 257 3 2 6 4 2 3 3" xfId="16925" xr:uid="{00000000-0005-0000-0000-000073690000}"/>
    <cellStyle name="Standard 257 3 2 6 4 2 3 3 2" xfId="43397" xr:uid="{00000000-0005-0000-0000-000074690000}"/>
    <cellStyle name="Standard 257 3 2 6 4 2 3 4" xfId="32368" xr:uid="{00000000-0005-0000-0000-000075690000}"/>
    <cellStyle name="Standard 257 3 2 6 4 2 4" xfId="8835" xr:uid="{00000000-0005-0000-0000-000076690000}"/>
    <cellStyle name="Standard 257 3 2 6 4 2 4 2" xfId="22071" xr:uid="{00000000-0005-0000-0000-000077690000}"/>
    <cellStyle name="Standard 257 3 2 6 4 2 4 2 2" xfId="48543" xr:uid="{00000000-0005-0000-0000-000078690000}"/>
    <cellStyle name="Standard 257 3 2 6 4 2 4 3" xfId="35307" xr:uid="{00000000-0005-0000-0000-000079690000}"/>
    <cellStyle name="Standard 257 3 2 6 4 2 5" xfId="15454" xr:uid="{00000000-0005-0000-0000-00007A690000}"/>
    <cellStyle name="Standard 257 3 2 6 4 2 5 2" xfId="41926" xr:uid="{00000000-0005-0000-0000-00007B690000}"/>
    <cellStyle name="Standard 257 3 2 6 4 2 6" xfId="27956" xr:uid="{00000000-0005-0000-0000-00007C690000}"/>
    <cellStyle name="Standard 257 3 2 6 4 3" xfId="2218" xr:uid="{00000000-0005-0000-0000-00007D690000}"/>
    <cellStyle name="Standard 257 3 2 6 4 3 2" xfId="3689" xr:uid="{00000000-0005-0000-0000-00007E690000}"/>
    <cellStyle name="Standard 257 3 2 6 4 3 2 2" xfId="12511" xr:uid="{00000000-0005-0000-0000-00007F690000}"/>
    <cellStyle name="Standard 257 3 2 6 4 3 2 2 2" xfId="25747" xr:uid="{00000000-0005-0000-0000-000080690000}"/>
    <cellStyle name="Standard 257 3 2 6 4 3 2 2 2 2" xfId="52219" xr:uid="{00000000-0005-0000-0000-000081690000}"/>
    <cellStyle name="Standard 257 3 2 6 4 3 2 2 3" xfId="38983" xr:uid="{00000000-0005-0000-0000-000082690000}"/>
    <cellStyle name="Standard 257 3 2 6 4 3 2 3" xfId="19130" xr:uid="{00000000-0005-0000-0000-000083690000}"/>
    <cellStyle name="Standard 257 3 2 6 4 3 2 3 2" xfId="45602" xr:uid="{00000000-0005-0000-0000-000084690000}"/>
    <cellStyle name="Standard 257 3 2 6 4 3 2 4" xfId="30161" xr:uid="{00000000-0005-0000-0000-000085690000}"/>
    <cellStyle name="Standard 257 3 2 6 4 3 3" xfId="6631" xr:uid="{00000000-0005-0000-0000-000086690000}"/>
    <cellStyle name="Standard 257 3 2 6 4 3 3 2" xfId="11041" xr:uid="{00000000-0005-0000-0000-000087690000}"/>
    <cellStyle name="Standard 257 3 2 6 4 3 3 2 2" xfId="24277" xr:uid="{00000000-0005-0000-0000-000088690000}"/>
    <cellStyle name="Standard 257 3 2 6 4 3 3 2 2 2" xfId="50749" xr:uid="{00000000-0005-0000-0000-000089690000}"/>
    <cellStyle name="Standard 257 3 2 6 4 3 3 2 3" xfId="37513" xr:uid="{00000000-0005-0000-0000-00008A690000}"/>
    <cellStyle name="Standard 257 3 2 6 4 3 3 3" xfId="17660" xr:uid="{00000000-0005-0000-0000-00008B690000}"/>
    <cellStyle name="Standard 257 3 2 6 4 3 3 3 2" xfId="44132" xr:uid="{00000000-0005-0000-0000-00008C690000}"/>
    <cellStyle name="Standard 257 3 2 6 4 3 3 4" xfId="33103" xr:uid="{00000000-0005-0000-0000-00008D690000}"/>
    <cellStyle name="Standard 257 3 2 6 4 3 4" xfId="8099" xr:uid="{00000000-0005-0000-0000-00008E690000}"/>
    <cellStyle name="Standard 257 3 2 6 4 3 4 2" xfId="21335" xr:uid="{00000000-0005-0000-0000-00008F690000}"/>
    <cellStyle name="Standard 257 3 2 6 4 3 4 2 2" xfId="47807" xr:uid="{00000000-0005-0000-0000-000090690000}"/>
    <cellStyle name="Standard 257 3 2 6 4 3 4 3" xfId="34571" xr:uid="{00000000-0005-0000-0000-000091690000}"/>
    <cellStyle name="Standard 257 3 2 6 4 3 5" xfId="14718" xr:uid="{00000000-0005-0000-0000-000092690000}"/>
    <cellStyle name="Standard 257 3 2 6 4 3 5 2" xfId="41190" xr:uid="{00000000-0005-0000-0000-000093690000}"/>
    <cellStyle name="Standard 257 3 2 6 4 3 6" xfId="28691" xr:uid="{00000000-0005-0000-0000-000094690000}"/>
    <cellStyle name="Standard 257 3 2 6 4 4" xfId="2955" xr:uid="{00000000-0005-0000-0000-000095690000}"/>
    <cellStyle name="Standard 257 3 2 6 4 4 2" xfId="11777" xr:uid="{00000000-0005-0000-0000-000096690000}"/>
    <cellStyle name="Standard 257 3 2 6 4 4 2 2" xfId="25013" xr:uid="{00000000-0005-0000-0000-000097690000}"/>
    <cellStyle name="Standard 257 3 2 6 4 4 2 2 2" xfId="51485" xr:uid="{00000000-0005-0000-0000-000098690000}"/>
    <cellStyle name="Standard 257 3 2 6 4 4 2 3" xfId="38249" xr:uid="{00000000-0005-0000-0000-000099690000}"/>
    <cellStyle name="Standard 257 3 2 6 4 4 3" xfId="18396" xr:uid="{00000000-0005-0000-0000-00009A690000}"/>
    <cellStyle name="Standard 257 3 2 6 4 4 3 2" xfId="44868" xr:uid="{00000000-0005-0000-0000-00009B690000}"/>
    <cellStyle name="Standard 257 3 2 6 4 4 4" xfId="29427" xr:uid="{00000000-0005-0000-0000-00009C690000}"/>
    <cellStyle name="Standard 257 3 2 6 4 5" xfId="5160" xr:uid="{00000000-0005-0000-0000-00009D690000}"/>
    <cellStyle name="Standard 257 3 2 6 4 5 2" xfId="9570" xr:uid="{00000000-0005-0000-0000-00009E690000}"/>
    <cellStyle name="Standard 257 3 2 6 4 5 2 2" xfId="22806" xr:uid="{00000000-0005-0000-0000-00009F690000}"/>
    <cellStyle name="Standard 257 3 2 6 4 5 2 2 2" xfId="49278" xr:uid="{00000000-0005-0000-0000-0000A0690000}"/>
    <cellStyle name="Standard 257 3 2 6 4 5 2 3" xfId="36042" xr:uid="{00000000-0005-0000-0000-0000A1690000}"/>
    <cellStyle name="Standard 257 3 2 6 4 5 3" xfId="16189" xr:uid="{00000000-0005-0000-0000-0000A2690000}"/>
    <cellStyle name="Standard 257 3 2 6 4 5 3 2" xfId="42661" xr:uid="{00000000-0005-0000-0000-0000A3690000}"/>
    <cellStyle name="Standard 257 3 2 6 4 5 4" xfId="31632" xr:uid="{00000000-0005-0000-0000-0000A4690000}"/>
    <cellStyle name="Standard 257 3 2 6 4 6" xfId="7365" xr:uid="{00000000-0005-0000-0000-0000A5690000}"/>
    <cellStyle name="Standard 257 3 2 6 4 6 2" xfId="20601" xr:uid="{00000000-0005-0000-0000-0000A6690000}"/>
    <cellStyle name="Standard 257 3 2 6 4 6 2 2" xfId="47073" xr:uid="{00000000-0005-0000-0000-0000A7690000}"/>
    <cellStyle name="Standard 257 3 2 6 4 6 3" xfId="33837" xr:uid="{00000000-0005-0000-0000-0000A8690000}"/>
    <cellStyle name="Standard 257 3 2 6 4 7" xfId="13984" xr:uid="{00000000-0005-0000-0000-0000A9690000}"/>
    <cellStyle name="Standard 257 3 2 6 4 7 2" xfId="40456" xr:uid="{00000000-0005-0000-0000-0000AA690000}"/>
    <cellStyle name="Standard 257 3 2 6 4 8" xfId="27220" xr:uid="{00000000-0005-0000-0000-0000AB690000}"/>
    <cellStyle name="Standard 257 3 2 6 5" xfId="1116" xr:uid="{00000000-0005-0000-0000-0000AC690000}"/>
    <cellStyle name="Standard 257 3 2 6 5 2" xfId="4059" xr:uid="{00000000-0005-0000-0000-0000AD690000}"/>
    <cellStyle name="Standard 257 3 2 6 5 2 2" xfId="12881" xr:uid="{00000000-0005-0000-0000-0000AE690000}"/>
    <cellStyle name="Standard 257 3 2 6 5 2 2 2" xfId="26117" xr:uid="{00000000-0005-0000-0000-0000AF690000}"/>
    <cellStyle name="Standard 257 3 2 6 5 2 2 2 2" xfId="52589" xr:uid="{00000000-0005-0000-0000-0000B0690000}"/>
    <cellStyle name="Standard 257 3 2 6 5 2 2 3" xfId="39353" xr:uid="{00000000-0005-0000-0000-0000B1690000}"/>
    <cellStyle name="Standard 257 3 2 6 5 2 3" xfId="19500" xr:uid="{00000000-0005-0000-0000-0000B2690000}"/>
    <cellStyle name="Standard 257 3 2 6 5 2 3 2" xfId="45972" xr:uid="{00000000-0005-0000-0000-0000B3690000}"/>
    <cellStyle name="Standard 257 3 2 6 5 2 4" xfId="30531" xr:uid="{00000000-0005-0000-0000-0000B4690000}"/>
    <cellStyle name="Standard 257 3 2 6 5 3" xfId="5530" xr:uid="{00000000-0005-0000-0000-0000B5690000}"/>
    <cellStyle name="Standard 257 3 2 6 5 3 2" xfId="9940" xr:uid="{00000000-0005-0000-0000-0000B6690000}"/>
    <cellStyle name="Standard 257 3 2 6 5 3 2 2" xfId="23176" xr:uid="{00000000-0005-0000-0000-0000B7690000}"/>
    <cellStyle name="Standard 257 3 2 6 5 3 2 2 2" xfId="49648" xr:uid="{00000000-0005-0000-0000-0000B8690000}"/>
    <cellStyle name="Standard 257 3 2 6 5 3 2 3" xfId="36412" xr:uid="{00000000-0005-0000-0000-0000B9690000}"/>
    <cellStyle name="Standard 257 3 2 6 5 3 3" xfId="16559" xr:uid="{00000000-0005-0000-0000-0000BA690000}"/>
    <cellStyle name="Standard 257 3 2 6 5 3 3 2" xfId="43031" xr:uid="{00000000-0005-0000-0000-0000BB690000}"/>
    <cellStyle name="Standard 257 3 2 6 5 3 4" xfId="32002" xr:uid="{00000000-0005-0000-0000-0000BC690000}"/>
    <cellStyle name="Standard 257 3 2 6 5 4" xfId="8469" xr:uid="{00000000-0005-0000-0000-0000BD690000}"/>
    <cellStyle name="Standard 257 3 2 6 5 4 2" xfId="21705" xr:uid="{00000000-0005-0000-0000-0000BE690000}"/>
    <cellStyle name="Standard 257 3 2 6 5 4 2 2" xfId="48177" xr:uid="{00000000-0005-0000-0000-0000BF690000}"/>
    <cellStyle name="Standard 257 3 2 6 5 4 3" xfId="34941" xr:uid="{00000000-0005-0000-0000-0000C0690000}"/>
    <cellStyle name="Standard 257 3 2 6 5 5" xfId="15088" xr:uid="{00000000-0005-0000-0000-0000C1690000}"/>
    <cellStyle name="Standard 257 3 2 6 5 5 2" xfId="41560" xr:uid="{00000000-0005-0000-0000-0000C2690000}"/>
    <cellStyle name="Standard 257 3 2 6 5 6" xfId="27590" xr:uid="{00000000-0005-0000-0000-0000C3690000}"/>
    <cellStyle name="Standard 257 3 2 6 6" xfId="1852" xr:uid="{00000000-0005-0000-0000-0000C4690000}"/>
    <cellStyle name="Standard 257 3 2 6 6 2" xfId="3323" xr:uid="{00000000-0005-0000-0000-0000C5690000}"/>
    <cellStyle name="Standard 257 3 2 6 6 2 2" xfId="12145" xr:uid="{00000000-0005-0000-0000-0000C6690000}"/>
    <cellStyle name="Standard 257 3 2 6 6 2 2 2" xfId="25381" xr:uid="{00000000-0005-0000-0000-0000C7690000}"/>
    <cellStyle name="Standard 257 3 2 6 6 2 2 2 2" xfId="51853" xr:uid="{00000000-0005-0000-0000-0000C8690000}"/>
    <cellStyle name="Standard 257 3 2 6 6 2 2 3" xfId="38617" xr:uid="{00000000-0005-0000-0000-0000C9690000}"/>
    <cellStyle name="Standard 257 3 2 6 6 2 3" xfId="18764" xr:uid="{00000000-0005-0000-0000-0000CA690000}"/>
    <cellStyle name="Standard 257 3 2 6 6 2 3 2" xfId="45236" xr:uid="{00000000-0005-0000-0000-0000CB690000}"/>
    <cellStyle name="Standard 257 3 2 6 6 2 4" xfId="29795" xr:uid="{00000000-0005-0000-0000-0000CC690000}"/>
    <cellStyle name="Standard 257 3 2 6 6 3" xfId="6265" xr:uid="{00000000-0005-0000-0000-0000CD690000}"/>
    <cellStyle name="Standard 257 3 2 6 6 3 2" xfId="10675" xr:uid="{00000000-0005-0000-0000-0000CE690000}"/>
    <cellStyle name="Standard 257 3 2 6 6 3 2 2" xfId="23911" xr:uid="{00000000-0005-0000-0000-0000CF690000}"/>
    <cellStyle name="Standard 257 3 2 6 6 3 2 2 2" xfId="50383" xr:uid="{00000000-0005-0000-0000-0000D0690000}"/>
    <cellStyle name="Standard 257 3 2 6 6 3 2 3" xfId="37147" xr:uid="{00000000-0005-0000-0000-0000D1690000}"/>
    <cellStyle name="Standard 257 3 2 6 6 3 3" xfId="17294" xr:uid="{00000000-0005-0000-0000-0000D2690000}"/>
    <cellStyle name="Standard 257 3 2 6 6 3 3 2" xfId="43766" xr:uid="{00000000-0005-0000-0000-0000D3690000}"/>
    <cellStyle name="Standard 257 3 2 6 6 3 4" xfId="32737" xr:uid="{00000000-0005-0000-0000-0000D4690000}"/>
    <cellStyle name="Standard 257 3 2 6 6 4" xfId="7733" xr:uid="{00000000-0005-0000-0000-0000D5690000}"/>
    <cellStyle name="Standard 257 3 2 6 6 4 2" xfId="20969" xr:uid="{00000000-0005-0000-0000-0000D6690000}"/>
    <cellStyle name="Standard 257 3 2 6 6 4 2 2" xfId="47441" xr:uid="{00000000-0005-0000-0000-0000D7690000}"/>
    <cellStyle name="Standard 257 3 2 6 6 4 3" xfId="34205" xr:uid="{00000000-0005-0000-0000-0000D8690000}"/>
    <cellStyle name="Standard 257 3 2 6 6 5" xfId="14352" xr:uid="{00000000-0005-0000-0000-0000D9690000}"/>
    <cellStyle name="Standard 257 3 2 6 6 5 2" xfId="40824" xr:uid="{00000000-0005-0000-0000-0000DA690000}"/>
    <cellStyle name="Standard 257 3 2 6 6 6" xfId="28325" xr:uid="{00000000-0005-0000-0000-0000DB690000}"/>
    <cellStyle name="Standard 257 3 2 6 7" xfId="2589" xr:uid="{00000000-0005-0000-0000-0000DC690000}"/>
    <cellStyle name="Standard 257 3 2 6 7 2" xfId="11411" xr:uid="{00000000-0005-0000-0000-0000DD690000}"/>
    <cellStyle name="Standard 257 3 2 6 7 2 2" xfId="24647" xr:uid="{00000000-0005-0000-0000-0000DE690000}"/>
    <cellStyle name="Standard 257 3 2 6 7 2 2 2" xfId="51119" xr:uid="{00000000-0005-0000-0000-0000DF690000}"/>
    <cellStyle name="Standard 257 3 2 6 7 2 3" xfId="37883" xr:uid="{00000000-0005-0000-0000-0000E0690000}"/>
    <cellStyle name="Standard 257 3 2 6 7 3" xfId="18030" xr:uid="{00000000-0005-0000-0000-0000E1690000}"/>
    <cellStyle name="Standard 257 3 2 6 7 3 2" xfId="44502" xr:uid="{00000000-0005-0000-0000-0000E2690000}"/>
    <cellStyle name="Standard 257 3 2 6 7 4" xfId="29061" xr:uid="{00000000-0005-0000-0000-0000E3690000}"/>
    <cellStyle name="Standard 257 3 2 6 8" xfId="4794" xr:uid="{00000000-0005-0000-0000-0000E4690000}"/>
    <cellStyle name="Standard 257 3 2 6 8 2" xfId="9204" xr:uid="{00000000-0005-0000-0000-0000E5690000}"/>
    <cellStyle name="Standard 257 3 2 6 8 2 2" xfId="22440" xr:uid="{00000000-0005-0000-0000-0000E6690000}"/>
    <cellStyle name="Standard 257 3 2 6 8 2 2 2" xfId="48912" xr:uid="{00000000-0005-0000-0000-0000E7690000}"/>
    <cellStyle name="Standard 257 3 2 6 8 2 3" xfId="35676" xr:uid="{00000000-0005-0000-0000-0000E8690000}"/>
    <cellStyle name="Standard 257 3 2 6 8 3" xfId="15823" xr:uid="{00000000-0005-0000-0000-0000E9690000}"/>
    <cellStyle name="Standard 257 3 2 6 8 3 2" xfId="42295" xr:uid="{00000000-0005-0000-0000-0000EA690000}"/>
    <cellStyle name="Standard 257 3 2 6 8 4" xfId="31266" xr:uid="{00000000-0005-0000-0000-0000EB690000}"/>
    <cellStyle name="Standard 257 3 2 6 9" xfId="6999" xr:uid="{00000000-0005-0000-0000-0000EC690000}"/>
    <cellStyle name="Standard 257 3 2 6 9 2" xfId="20235" xr:uid="{00000000-0005-0000-0000-0000ED690000}"/>
    <cellStyle name="Standard 257 3 2 6 9 2 2" xfId="46707" xr:uid="{00000000-0005-0000-0000-0000EE690000}"/>
    <cellStyle name="Standard 257 3 2 6 9 3" xfId="33471" xr:uid="{00000000-0005-0000-0000-0000EF690000}"/>
    <cellStyle name="Standard 257 3 2 7" xfId="380" xr:uid="{00000000-0005-0000-0000-0000F0690000}"/>
    <cellStyle name="Standard 257 3 2 7 10" xfId="26895" xr:uid="{00000000-0005-0000-0000-0000F1690000}"/>
    <cellStyle name="Standard 257 3 2 7 2" xfId="556" xr:uid="{00000000-0005-0000-0000-0000F2690000}"/>
    <cellStyle name="Standard 257 3 2 7 2 2" xfId="945" xr:uid="{00000000-0005-0000-0000-0000F3690000}"/>
    <cellStyle name="Standard 257 3 2 7 2 2 2" xfId="1694" xr:uid="{00000000-0005-0000-0000-0000F4690000}"/>
    <cellStyle name="Standard 257 3 2 7 2 2 2 2" xfId="4637" xr:uid="{00000000-0005-0000-0000-0000F5690000}"/>
    <cellStyle name="Standard 257 3 2 7 2 2 2 2 2" xfId="13459" xr:uid="{00000000-0005-0000-0000-0000F6690000}"/>
    <cellStyle name="Standard 257 3 2 7 2 2 2 2 2 2" xfId="26695" xr:uid="{00000000-0005-0000-0000-0000F7690000}"/>
    <cellStyle name="Standard 257 3 2 7 2 2 2 2 2 2 2" xfId="53167" xr:uid="{00000000-0005-0000-0000-0000F8690000}"/>
    <cellStyle name="Standard 257 3 2 7 2 2 2 2 2 3" xfId="39931" xr:uid="{00000000-0005-0000-0000-0000F9690000}"/>
    <cellStyle name="Standard 257 3 2 7 2 2 2 2 3" xfId="20078" xr:uid="{00000000-0005-0000-0000-0000FA690000}"/>
    <cellStyle name="Standard 257 3 2 7 2 2 2 2 3 2" xfId="46550" xr:uid="{00000000-0005-0000-0000-0000FB690000}"/>
    <cellStyle name="Standard 257 3 2 7 2 2 2 2 4" xfId="31109" xr:uid="{00000000-0005-0000-0000-0000FC690000}"/>
    <cellStyle name="Standard 257 3 2 7 2 2 2 3" xfId="6108" xr:uid="{00000000-0005-0000-0000-0000FD690000}"/>
    <cellStyle name="Standard 257 3 2 7 2 2 2 3 2" xfId="10518" xr:uid="{00000000-0005-0000-0000-0000FE690000}"/>
    <cellStyle name="Standard 257 3 2 7 2 2 2 3 2 2" xfId="23754" xr:uid="{00000000-0005-0000-0000-0000FF690000}"/>
    <cellStyle name="Standard 257 3 2 7 2 2 2 3 2 2 2" xfId="50226" xr:uid="{00000000-0005-0000-0000-0000006A0000}"/>
    <cellStyle name="Standard 257 3 2 7 2 2 2 3 2 3" xfId="36990" xr:uid="{00000000-0005-0000-0000-0000016A0000}"/>
    <cellStyle name="Standard 257 3 2 7 2 2 2 3 3" xfId="17137" xr:uid="{00000000-0005-0000-0000-0000026A0000}"/>
    <cellStyle name="Standard 257 3 2 7 2 2 2 3 3 2" xfId="43609" xr:uid="{00000000-0005-0000-0000-0000036A0000}"/>
    <cellStyle name="Standard 257 3 2 7 2 2 2 3 4" xfId="32580" xr:uid="{00000000-0005-0000-0000-0000046A0000}"/>
    <cellStyle name="Standard 257 3 2 7 2 2 2 4" xfId="9047" xr:uid="{00000000-0005-0000-0000-0000056A0000}"/>
    <cellStyle name="Standard 257 3 2 7 2 2 2 4 2" xfId="22283" xr:uid="{00000000-0005-0000-0000-0000066A0000}"/>
    <cellStyle name="Standard 257 3 2 7 2 2 2 4 2 2" xfId="48755" xr:uid="{00000000-0005-0000-0000-0000076A0000}"/>
    <cellStyle name="Standard 257 3 2 7 2 2 2 4 3" xfId="35519" xr:uid="{00000000-0005-0000-0000-0000086A0000}"/>
    <cellStyle name="Standard 257 3 2 7 2 2 2 5" xfId="15666" xr:uid="{00000000-0005-0000-0000-0000096A0000}"/>
    <cellStyle name="Standard 257 3 2 7 2 2 2 5 2" xfId="42138" xr:uid="{00000000-0005-0000-0000-00000A6A0000}"/>
    <cellStyle name="Standard 257 3 2 7 2 2 2 6" xfId="28168" xr:uid="{00000000-0005-0000-0000-00000B6A0000}"/>
    <cellStyle name="Standard 257 3 2 7 2 2 3" xfId="2430" xr:uid="{00000000-0005-0000-0000-00000C6A0000}"/>
    <cellStyle name="Standard 257 3 2 7 2 2 3 2" xfId="3901" xr:uid="{00000000-0005-0000-0000-00000D6A0000}"/>
    <cellStyle name="Standard 257 3 2 7 2 2 3 2 2" xfId="12723" xr:uid="{00000000-0005-0000-0000-00000E6A0000}"/>
    <cellStyle name="Standard 257 3 2 7 2 2 3 2 2 2" xfId="25959" xr:uid="{00000000-0005-0000-0000-00000F6A0000}"/>
    <cellStyle name="Standard 257 3 2 7 2 2 3 2 2 2 2" xfId="52431" xr:uid="{00000000-0005-0000-0000-0000106A0000}"/>
    <cellStyle name="Standard 257 3 2 7 2 2 3 2 2 3" xfId="39195" xr:uid="{00000000-0005-0000-0000-0000116A0000}"/>
    <cellStyle name="Standard 257 3 2 7 2 2 3 2 3" xfId="19342" xr:uid="{00000000-0005-0000-0000-0000126A0000}"/>
    <cellStyle name="Standard 257 3 2 7 2 2 3 2 3 2" xfId="45814" xr:uid="{00000000-0005-0000-0000-0000136A0000}"/>
    <cellStyle name="Standard 257 3 2 7 2 2 3 2 4" xfId="30373" xr:uid="{00000000-0005-0000-0000-0000146A0000}"/>
    <cellStyle name="Standard 257 3 2 7 2 2 3 3" xfId="6843" xr:uid="{00000000-0005-0000-0000-0000156A0000}"/>
    <cellStyle name="Standard 257 3 2 7 2 2 3 3 2" xfId="11253" xr:uid="{00000000-0005-0000-0000-0000166A0000}"/>
    <cellStyle name="Standard 257 3 2 7 2 2 3 3 2 2" xfId="24489" xr:uid="{00000000-0005-0000-0000-0000176A0000}"/>
    <cellStyle name="Standard 257 3 2 7 2 2 3 3 2 2 2" xfId="50961" xr:uid="{00000000-0005-0000-0000-0000186A0000}"/>
    <cellStyle name="Standard 257 3 2 7 2 2 3 3 2 3" xfId="37725" xr:uid="{00000000-0005-0000-0000-0000196A0000}"/>
    <cellStyle name="Standard 257 3 2 7 2 2 3 3 3" xfId="17872" xr:uid="{00000000-0005-0000-0000-00001A6A0000}"/>
    <cellStyle name="Standard 257 3 2 7 2 2 3 3 3 2" xfId="44344" xr:uid="{00000000-0005-0000-0000-00001B6A0000}"/>
    <cellStyle name="Standard 257 3 2 7 2 2 3 3 4" xfId="33315" xr:uid="{00000000-0005-0000-0000-00001C6A0000}"/>
    <cellStyle name="Standard 257 3 2 7 2 2 3 4" xfId="8311" xr:uid="{00000000-0005-0000-0000-00001D6A0000}"/>
    <cellStyle name="Standard 257 3 2 7 2 2 3 4 2" xfId="21547" xr:uid="{00000000-0005-0000-0000-00001E6A0000}"/>
    <cellStyle name="Standard 257 3 2 7 2 2 3 4 2 2" xfId="48019" xr:uid="{00000000-0005-0000-0000-00001F6A0000}"/>
    <cellStyle name="Standard 257 3 2 7 2 2 3 4 3" xfId="34783" xr:uid="{00000000-0005-0000-0000-0000206A0000}"/>
    <cellStyle name="Standard 257 3 2 7 2 2 3 5" xfId="14930" xr:uid="{00000000-0005-0000-0000-0000216A0000}"/>
    <cellStyle name="Standard 257 3 2 7 2 2 3 5 2" xfId="41402" xr:uid="{00000000-0005-0000-0000-0000226A0000}"/>
    <cellStyle name="Standard 257 3 2 7 2 2 3 6" xfId="28903" xr:uid="{00000000-0005-0000-0000-0000236A0000}"/>
    <cellStyle name="Standard 257 3 2 7 2 2 4" xfId="3167" xr:uid="{00000000-0005-0000-0000-0000246A0000}"/>
    <cellStyle name="Standard 257 3 2 7 2 2 4 2" xfId="11989" xr:uid="{00000000-0005-0000-0000-0000256A0000}"/>
    <cellStyle name="Standard 257 3 2 7 2 2 4 2 2" xfId="25225" xr:uid="{00000000-0005-0000-0000-0000266A0000}"/>
    <cellStyle name="Standard 257 3 2 7 2 2 4 2 2 2" xfId="51697" xr:uid="{00000000-0005-0000-0000-0000276A0000}"/>
    <cellStyle name="Standard 257 3 2 7 2 2 4 2 3" xfId="38461" xr:uid="{00000000-0005-0000-0000-0000286A0000}"/>
    <cellStyle name="Standard 257 3 2 7 2 2 4 3" xfId="18608" xr:uid="{00000000-0005-0000-0000-0000296A0000}"/>
    <cellStyle name="Standard 257 3 2 7 2 2 4 3 2" xfId="45080" xr:uid="{00000000-0005-0000-0000-00002A6A0000}"/>
    <cellStyle name="Standard 257 3 2 7 2 2 4 4" xfId="29639" xr:uid="{00000000-0005-0000-0000-00002B6A0000}"/>
    <cellStyle name="Standard 257 3 2 7 2 2 5" xfId="5372" xr:uid="{00000000-0005-0000-0000-00002C6A0000}"/>
    <cellStyle name="Standard 257 3 2 7 2 2 5 2" xfId="9782" xr:uid="{00000000-0005-0000-0000-00002D6A0000}"/>
    <cellStyle name="Standard 257 3 2 7 2 2 5 2 2" xfId="23018" xr:uid="{00000000-0005-0000-0000-00002E6A0000}"/>
    <cellStyle name="Standard 257 3 2 7 2 2 5 2 2 2" xfId="49490" xr:uid="{00000000-0005-0000-0000-00002F6A0000}"/>
    <cellStyle name="Standard 257 3 2 7 2 2 5 2 3" xfId="36254" xr:uid="{00000000-0005-0000-0000-0000306A0000}"/>
    <cellStyle name="Standard 257 3 2 7 2 2 5 3" xfId="16401" xr:uid="{00000000-0005-0000-0000-0000316A0000}"/>
    <cellStyle name="Standard 257 3 2 7 2 2 5 3 2" xfId="42873" xr:uid="{00000000-0005-0000-0000-0000326A0000}"/>
    <cellStyle name="Standard 257 3 2 7 2 2 5 4" xfId="31844" xr:uid="{00000000-0005-0000-0000-0000336A0000}"/>
    <cellStyle name="Standard 257 3 2 7 2 2 6" xfId="7577" xr:uid="{00000000-0005-0000-0000-0000346A0000}"/>
    <cellStyle name="Standard 257 3 2 7 2 2 6 2" xfId="20813" xr:uid="{00000000-0005-0000-0000-0000356A0000}"/>
    <cellStyle name="Standard 257 3 2 7 2 2 6 2 2" xfId="47285" xr:uid="{00000000-0005-0000-0000-0000366A0000}"/>
    <cellStyle name="Standard 257 3 2 7 2 2 6 3" xfId="34049" xr:uid="{00000000-0005-0000-0000-0000376A0000}"/>
    <cellStyle name="Standard 257 3 2 7 2 2 7" xfId="14196" xr:uid="{00000000-0005-0000-0000-0000386A0000}"/>
    <cellStyle name="Standard 257 3 2 7 2 2 7 2" xfId="40668" xr:uid="{00000000-0005-0000-0000-0000396A0000}"/>
    <cellStyle name="Standard 257 3 2 7 2 2 8" xfId="27432" xr:uid="{00000000-0005-0000-0000-00003A6A0000}"/>
    <cellStyle name="Standard 257 3 2 7 2 3" xfId="1328" xr:uid="{00000000-0005-0000-0000-00003B6A0000}"/>
    <cellStyle name="Standard 257 3 2 7 2 3 2" xfId="4271" xr:uid="{00000000-0005-0000-0000-00003C6A0000}"/>
    <cellStyle name="Standard 257 3 2 7 2 3 2 2" xfId="13093" xr:uid="{00000000-0005-0000-0000-00003D6A0000}"/>
    <cellStyle name="Standard 257 3 2 7 2 3 2 2 2" xfId="26329" xr:uid="{00000000-0005-0000-0000-00003E6A0000}"/>
    <cellStyle name="Standard 257 3 2 7 2 3 2 2 2 2" xfId="52801" xr:uid="{00000000-0005-0000-0000-00003F6A0000}"/>
    <cellStyle name="Standard 257 3 2 7 2 3 2 2 3" xfId="39565" xr:uid="{00000000-0005-0000-0000-0000406A0000}"/>
    <cellStyle name="Standard 257 3 2 7 2 3 2 3" xfId="19712" xr:uid="{00000000-0005-0000-0000-0000416A0000}"/>
    <cellStyle name="Standard 257 3 2 7 2 3 2 3 2" xfId="46184" xr:uid="{00000000-0005-0000-0000-0000426A0000}"/>
    <cellStyle name="Standard 257 3 2 7 2 3 2 4" xfId="30743" xr:uid="{00000000-0005-0000-0000-0000436A0000}"/>
    <cellStyle name="Standard 257 3 2 7 2 3 3" xfId="5742" xr:uid="{00000000-0005-0000-0000-0000446A0000}"/>
    <cellStyle name="Standard 257 3 2 7 2 3 3 2" xfId="10152" xr:uid="{00000000-0005-0000-0000-0000456A0000}"/>
    <cellStyle name="Standard 257 3 2 7 2 3 3 2 2" xfId="23388" xr:uid="{00000000-0005-0000-0000-0000466A0000}"/>
    <cellStyle name="Standard 257 3 2 7 2 3 3 2 2 2" xfId="49860" xr:uid="{00000000-0005-0000-0000-0000476A0000}"/>
    <cellStyle name="Standard 257 3 2 7 2 3 3 2 3" xfId="36624" xr:uid="{00000000-0005-0000-0000-0000486A0000}"/>
    <cellStyle name="Standard 257 3 2 7 2 3 3 3" xfId="16771" xr:uid="{00000000-0005-0000-0000-0000496A0000}"/>
    <cellStyle name="Standard 257 3 2 7 2 3 3 3 2" xfId="43243" xr:uid="{00000000-0005-0000-0000-00004A6A0000}"/>
    <cellStyle name="Standard 257 3 2 7 2 3 3 4" xfId="32214" xr:uid="{00000000-0005-0000-0000-00004B6A0000}"/>
    <cellStyle name="Standard 257 3 2 7 2 3 4" xfId="8681" xr:uid="{00000000-0005-0000-0000-00004C6A0000}"/>
    <cellStyle name="Standard 257 3 2 7 2 3 4 2" xfId="21917" xr:uid="{00000000-0005-0000-0000-00004D6A0000}"/>
    <cellStyle name="Standard 257 3 2 7 2 3 4 2 2" xfId="48389" xr:uid="{00000000-0005-0000-0000-00004E6A0000}"/>
    <cellStyle name="Standard 257 3 2 7 2 3 4 3" xfId="35153" xr:uid="{00000000-0005-0000-0000-00004F6A0000}"/>
    <cellStyle name="Standard 257 3 2 7 2 3 5" xfId="15300" xr:uid="{00000000-0005-0000-0000-0000506A0000}"/>
    <cellStyle name="Standard 257 3 2 7 2 3 5 2" xfId="41772" xr:uid="{00000000-0005-0000-0000-0000516A0000}"/>
    <cellStyle name="Standard 257 3 2 7 2 3 6" xfId="27802" xr:uid="{00000000-0005-0000-0000-0000526A0000}"/>
    <cellStyle name="Standard 257 3 2 7 2 4" xfId="2064" xr:uid="{00000000-0005-0000-0000-0000536A0000}"/>
    <cellStyle name="Standard 257 3 2 7 2 4 2" xfId="3535" xr:uid="{00000000-0005-0000-0000-0000546A0000}"/>
    <cellStyle name="Standard 257 3 2 7 2 4 2 2" xfId="12357" xr:uid="{00000000-0005-0000-0000-0000556A0000}"/>
    <cellStyle name="Standard 257 3 2 7 2 4 2 2 2" xfId="25593" xr:uid="{00000000-0005-0000-0000-0000566A0000}"/>
    <cellStyle name="Standard 257 3 2 7 2 4 2 2 2 2" xfId="52065" xr:uid="{00000000-0005-0000-0000-0000576A0000}"/>
    <cellStyle name="Standard 257 3 2 7 2 4 2 2 3" xfId="38829" xr:uid="{00000000-0005-0000-0000-0000586A0000}"/>
    <cellStyle name="Standard 257 3 2 7 2 4 2 3" xfId="18976" xr:uid="{00000000-0005-0000-0000-0000596A0000}"/>
    <cellStyle name="Standard 257 3 2 7 2 4 2 3 2" xfId="45448" xr:uid="{00000000-0005-0000-0000-00005A6A0000}"/>
    <cellStyle name="Standard 257 3 2 7 2 4 2 4" xfId="30007" xr:uid="{00000000-0005-0000-0000-00005B6A0000}"/>
    <cellStyle name="Standard 257 3 2 7 2 4 3" xfId="6477" xr:uid="{00000000-0005-0000-0000-00005C6A0000}"/>
    <cellStyle name="Standard 257 3 2 7 2 4 3 2" xfId="10887" xr:uid="{00000000-0005-0000-0000-00005D6A0000}"/>
    <cellStyle name="Standard 257 3 2 7 2 4 3 2 2" xfId="24123" xr:uid="{00000000-0005-0000-0000-00005E6A0000}"/>
    <cellStyle name="Standard 257 3 2 7 2 4 3 2 2 2" xfId="50595" xr:uid="{00000000-0005-0000-0000-00005F6A0000}"/>
    <cellStyle name="Standard 257 3 2 7 2 4 3 2 3" xfId="37359" xr:uid="{00000000-0005-0000-0000-0000606A0000}"/>
    <cellStyle name="Standard 257 3 2 7 2 4 3 3" xfId="17506" xr:uid="{00000000-0005-0000-0000-0000616A0000}"/>
    <cellStyle name="Standard 257 3 2 7 2 4 3 3 2" xfId="43978" xr:uid="{00000000-0005-0000-0000-0000626A0000}"/>
    <cellStyle name="Standard 257 3 2 7 2 4 3 4" xfId="32949" xr:uid="{00000000-0005-0000-0000-0000636A0000}"/>
    <cellStyle name="Standard 257 3 2 7 2 4 4" xfId="7945" xr:uid="{00000000-0005-0000-0000-0000646A0000}"/>
    <cellStyle name="Standard 257 3 2 7 2 4 4 2" xfId="21181" xr:uid="{00000000-0005-0000-0000-0000656A0000}"/>
    <cellStyle name="Standard 257 3 2 7 2 4 4 2 2" xfId="47653" xr:uid="{00000000-0005-0000-0000-0000666A0000}"/>
    <cellStyle name="Standard 257 3 2 7 2 4 4 3" xfId="34417" xr:uid="{00000000-0005-0000-0000-0000676A0000}"/>
    <cellStyle name="Standard 257 3 2 7 2 4 5" xfId="14564" xr:uid="{00000000-0005-0000-0000-0000686A0000}"/>
    <cellStyle name="Standard 257 3 2 7 2 4 5 2" xfId="41036" xr:uid="{00000000-0005-0000-0000-0000696A0000}"/>
    <cellStyle name="Standard 257 3 2 7 2 4 6" xfId="28537" xr:uid="{00000000-0005-0000-0000-00006A6A0000}"/>
    <cellStyle name="Standard 257 3 2 7 2 5" xfId="2801" xr:uid="{00000000-0005-0000-0000-00006B6A0000}"/>
    <cellStyle name="Standard 257 3 2 7 2 5 2" xfId="11623" xr:uid="{00000000-0005-0000-0000-00006C6A0000}"/>
    <cellStyle name="Standard 257 3 2 7 2 5 2 2" xfId="24859" xr:uid="{00000000-0005-0000-0000-00006D6A0000}"/>
    <cellStyle name="Standard 257 3 2 7 2 5 2 2 2" xfId="51331" xr:uid="{00000000-0005-0000-0000-00006E6A0000}"/>
    <cellStyle name="Standard 257 3 2 7 2 5 2 3" xfId="38095" xr:uid="{00000000-0005-0000-0000-00006F6A0000}"/>
    <cellStyle name="Standard 257 3 2 7 2 5 3" xfId="18242" xr:uid="{00000000-0005-0000-0000-0000706A0000}"/>
    <cellStyle name="Standard 257 3 2 7 2 5 3 2" xfId="44714" xr:uid="{00000000-0005-0000-0000-0000716A0000}"/>
    <cellStyle name="Standard 257 3 2 7 2 5 4" xfId="29273" xr:uid="{00000000-0005-0000-0000-0000726A0000}"/>
    <cellStyle name="Standard 257 3 2 7 2 6" xfId="5006" xr:uid="{00000000-0005-0000-0000-0000736A0000}"/>
    <cellStyle name="Standard 257 3 2 7 2 6 2" xfId="9416" xr:uid="{00000000-0005-0000-0000-0000746A0000}"/>
    <cellStyle name="Standard 257 3 2 7 2 6 2 2" xfId="22652" xr:uid="{00000000-0005-0000-0000-0000756A0000}"/>
    <cellStyle name="Standard 257 3 2 7 2 6 2 2 2" xfId="49124" xr:uid="{00000000-0005-0000-0000-0000766A0000}"/>
    <cellStyle name="Standard 257 3 2 7 2 6 2 3" xfId="35888" xr:uid="{00000000-0005-0000-0000-0000776A0000}"/>
    <cellStyle name="Standard 257 3 2 7 2 6 3" xfId="16035" xr:uid="{00000000-0005-0000-0000-0000786A0000}"/>
    <cellStyle name="Standard 257 3 2 7 2 6 3 2" xfId="42507" xr:uid="{00000000-0005-0000-0000-0000796A0000}"/>
    <cellStyle name="Standard 257 3 2 7 2 6 4" xfId="31478" xr:uid="{00000000-0005-0000-0000-00007A6A0000}"/>
    <cellStyle name="Standard 257 3 2 7 2 7" xfId="7211" xr:uid="{00000000-0005-0000-0000-00007B6A0000}"/>
    <cellStyle name="Standard 257 3 2 7 2 7 2" xfId="20447" xr:uid="{00000000-0005-0000-0000-00007C6A0000}"/>
    <cellStyle name="Standard 257 3 2 7 2 7 2 2" xfId="46919" xr:uid="{00000000-0005-0000-0000-00007D6A0000}"/>
    <cellStyle name="Standard 257 3 2 7 2 7 3" xfId="33683" xr:uid="{00000000-0005-0000-0000-00007E6A0000}"/>
    <cellStyle name="Standard 257 3 2 7 2 8" xfId="13830" xr:uid="{00000000-0005-0000-0000-00007F6A0000}"/>
    <cellStyle name="Standard 257 3 2 7 2 8 2" xfId="40302" xr:uid="{00000000-0005-0000-0000-0000806A0000}"/>
    <cellStyle name="Standard 257 3 2 7 2 9" xfId="27066" xr:uid="{00000000-0005-0000-0000-0000816A0000}"/>
    <cellStyle name="Standard 257 3 2 7 3" xfId="773" xr:uid="{00000000-0005-0000-0000-0000826A0000}"/>
    <cellStyle name="Standard 257 3 2 7 3 2" xfId="1523" xr:uid="{00000000-0005-0000-0000-0000836A0000}"/>
    <cellStyle name="Standard 257 3 2 7 3 2 2" xfId="4466" xr:uid="{00000000-0005-0000-0000-0000846A0000}"/>
    <cellStyle name="Standard 257 3 2 7 3 2 2 2" xfId="13288" xr:uid="{00000000-0005-0000-0000-0000856A0000}"/>
    <cellStyle name="Standard 257 3 2 7 3 2 2 2 2" xfId="26524" xr:uid="{00000000-0005-0000-0000-0000866A0000}"/>
    <cellStyle name="Standard 257 3 2 7 3 2 2 2 2 2" xfId="52996" xr:uid="{00000000-0005-0000-0000-0000876A0000}"/>
    <cellStyle name="Standard 257 3 2 7 3 2 2 2 3" xfId="39760" xr:uid="{00000000-0005-0000-0000-0000886A0000}"/>
    <cellStyle name="Standard 257 3 2 7 3 2 2 3" xfId="19907" xr:uid="{00000000-0005-0000-0000-0000896A0000}"/>
    <cellStyle name="Standard 257 3 2 7 3 2 2 3 2" xfId="46379" xr:uid="{00000000-0005-0000-0000-00008A6A0000}"/>
    <cellStyle name="Standard 257 3 2 7 3 2 2 4" xfId="30938" xr:uid="{00000000-0005-0000-0000-00008B6A0000}"/>
    <cellStyle name="Standard 257 3 2 7 3 2 3" xfId="5937" xr:uid="{00000000-0005-0000-0000-00008C6A0000}"/>
    <cellStyle name="Standard 257 3 2 7 3 2 3 2" xfId="10347" xr:uid="{00000000-0005-0000-0000-00008D6A0000}"/>
    <cellStyle name="Standard 257 3 2 7 3 2 3 2 2" xfId="23583" xr:uid="{00000000-0005-0000-0000-00008E6A0000}"/>
    <cellStyle name="Standard 257 3 2 7 3 2 3 2 2 2" xfId="50055" xr:uid="{00000000-0005-0000-0000-00008F6A0000}"/>
    <cellStyle name="Standard 257 3 2 7 3 2 3 2 3" xfId="36819" xr:uid="{00000000-0005-0000-0000-0000906A0000}"/>
    <cellStyle name="Standard 257 3 2 7 3 2 3 3" xfId="16966" xr:uid="{00000000-0005-0000-0000-0000916A0000}"/>
    <cellStyle name="Standard 257 3 2 7 3 2 3 3 2" xfId="43438" xr:uid="{00000000-0005-0000-0000-0000926A0000}"/>
    <cellStyle name="Standard 257 3 2 7 3 2 3 4" xfId="32409" xr:uid="{00000000-0005-0000-0000-0000936A0000}"/>
    <cellStyle name="Standard 257 3 2 7 3 2 4" xfId="8876" xr:uid="{00000000-0005-0000-0000-0000946A0000}"/>
    <cellStyle name="Standard 257 3 2 7 3 2 4 2" xfId="22112" xr:uid="{00000000-0005-0000-0000-0000956A0000}"/>
    <cellStyle name="Standard 257 3 2 7 3 2 4 2 2" xfId="48584" xr:uid="{00000000-0005-0000-0000-0000966A0000}"/>
    <cellStyle name="Standard 257 3 2 7 3 2 4 3" xfId="35348" xr:uid="{00000000-0005-0000-0000-0000976A0000}"/>
    <cellStyle name="Standard 257 3 2 7 3 2 5" xfId="15495" xr:uid="{00000000-0005-0000-0000-0000986A0000}"/>
    <cellStyle name="Standard 257 3 2 7 3 2 5 2" xfId="41967" xr:uid="{00000000-0005-0000-0000-0000996A0000}"/>
    <cellStyle name="Standard 257 3 2 7 3 2 6" xfId="27997" xr:uid="{00000000-0005-0000-0000-00009A6A0000}"/>
    <cellStyle name="Standard 257 3 2 7 3 3" xfId="2259" xr:uid="{00000000-0005-0000-0000-00009B6A0000}"/>
    <cellStyle name="Standard 257 3 2 7 3 3 2" xfId="3730" xr:uid="{00000000-0005-0000-0000-00009C6A0000}"/>
    <cellStyle name="Standard 257 3 2 7 3 3 2 2" xfId="12552" xr:uid="{00000000-0005-0000-0000-00009D6A0000}"/>
    <cellStyle name="Standard 257 3 2 7 3 3 2 2 2" xfId="25788" xr:uid="{00000000-0005-0000-0000-00009E6A0000}"/>
    <cellStyle name="Standard 257 3 2 7 3 3 2 2 2 2" xfId="52260" xr:uid="{00000000-0005-0000-0000-00009F6A0000}"/>
    <cellStyle name="Standard 257 3 2 7 3 3 2 2 3" xfId="39024" xr:uid="{00000000-0005-0000-0000-0000A06A0000}"/>
    <cellStyle name="Standard 257 3 2 7 3 3 2 3" xfId="19171" xr:uid="{00000000-0005-0000-0000-0000A16A0000}"/>
    <cellStyle name="Standard 257 3 2 7 3 3 2 3 2" xfId="45643" xr:uid="{00000000-0005-0000-0000-0000A26A0000}"/>
    <cellStyle name="Standard 257 3 2 7 3 3 2 4" xfId="30202" xr:uid="{00000000-0005-0000-0000-0000A36A0000}"/>
    <cellStyle name="Standard 257 3 2 7 3 3 3" xfId="6672" xr:uid="{00000000-0005-0000-0000-0000A46A0000}"/>
    <cellStyle name="Standard 257 3 2 7 3 3 3 2" xfId="11082" xr:uid="{00000000-0005-0000-0000-0000A56A0000}"/>
    <cellStyle name="Standard 257 3 2 7 3 3 3 2 2" xfId="24318" xr:uid="{00000000-0005-0000-0000-0000A66A0000}"/>
    <cellStyle name="Standard 257 3 2 7 3 3 3 2 2 2" xfId="50790" xr:uid="{00000000-0005-0000-0000-0000A76A0000}"/>
    <cellStyle name="Standard 257 3 2 7 3 3 3 2 3" xfId="37554" xr:uid="{00000000-0005-0000-0000-0000A86A0000}"/>
    <cellStyle name="Standard 257 3 2 7 3 3 3 3" xfId="17701" xr:uid="{00000000-0005-0000-0000-0000A96A0000}"/>
    <cellStyle name="Standard 257 3 2 7 3 3 3 3 2" xfId="44173" xr:uid="{00000000-0005-0000-0000-0000AA6A0000}"/>
    <cellStyle name="Standard 257 3 2 7 3 3 3 4" xfId="33144" xr:uid="{00000000-0005-0000-0000-0000AB6A0000}"/>
    <cellStyle name="Standard 257 3 2 7 3 3 4" xfId="8140" xr:uid="{00000000-0005-0000-0000-0000AC6A0000}"/>
    <cellStyle name="Standard 257 3 2 7 3 3 4 2" xfId="21376" xr:uid="{00000000-0005-0000-0000-0000AD6A0000}"/>
    <cellStyle name="Standard 257 3 2 7 3 3 4 2 2" xfId="47848" xr:uid="{00000000-0005-0000-0000-0000AE6A0000}"/>
    <cellStyle name="Standard 257 3 2 7 3 3 4 3" xfId="34612" xr:uid="{00000000-0005-0000-0000-0000AF6A0000}"/>
    <cellStyle name="Standard 257 3 2 7 3 3 5" xfId="14759" xr:uid="{00000000-0005-0000-0000-0000B06A0000}"/>
    <cellStyle name="Standard 257 3 2 7 3 3 5 2" xfId="41231" xr:uid="{00000000-0005-0000-0000-0000B16A0000}"/>
    <cellStyle name="Standard 257 3 2 7 3 3 6" xfId="28732" xr:uid="{00000000-0005-0000-0000-0000B26A0000}"/>
    <cellStyle name="Standard 257 3 2 7 3 4" xfId="2996" xr:uid="{00000000-0005-0000-0000-0000B36A0000}"/>
    <cellStyle name="Standard 257 3 2 7 3 4 2" xfId="11818" xr:uid="{00000000-0005-0000-0000-0000B46A0000}"/>
    <cellStyle name="Standard 257 3 2 7 3 4 2 2" xfId="25054" xr:uid="{00000000-0005-0000-0000-0000B56A0000}"/>
    <cellStyle name="Standard 257 3 2 7 3 4 2 2 2" xfId="51526" xr:uid="{00000000-0005-0000-0000-0000B66A0000}"/>
    <cellStyle name="Standard 257 3 2 7 3 4 2 3" xfId="38290" xr:uid="{00000000-0005-0000-0000-0000B76A0000}"/>
    <cellStyle name="Standard 257 3 2 7 3 4 3" xfId="18437" xr:uid="{00000000-0005-0000-0000-0000B86A0000}"/>
    <cellStyle name="Standard 257 3 2 7 3 4 3 2" xfId="44909" xr:uid="{00000000-0005-0000-0000-0000B96A0000}"/>
    <cellStyle name="Standard 257 3 2 7 3 4 4" xfId="29468" xr:uid="{00000000-0005-0000-0000-0000BA6A0000}"/>
    <cellStyle name="Standard 257 3 2 7 3 5" xfId="5201" xr:uid="{00000000-0005-0000-0000-0000BB6A0000}"/>
    <cellStyle name="Standard 257 3 2 7 3 5 2" xfId="9611" xr:uid="{00000000-0005-0000-0000-0000BC6A0000}"/>
    <cellStyle name="Standard 257 3 2 7 3 5 2 2" xfId="22847" xr:uid="{00000000-0005-0000-0000-0000BD6A0000}"/>
    <cellStyle name="Standard 257 3 2 7 3 5 2 2 2" xfId="49319" xr:uid="{00000000-0005-0000-0000-0000BE6A0000}"/>
    <cellStyle name="Standard 257 3 2 7 3 5 2 3" xfId="36083" xr:uid="{00000000-0005-0000-0000-0000BF6A0000}"/>
    <cellStyle name="Standard 257 3 2 7 3 5 3" xfId="16230" xr:uid="{00000000-0005-0000-0000-0000C06A0000}"/>
    <cellStyle name="Standard 257 3 2 7 3 5 3 2" xfId="42702" xr:uid="{00000000-0005-0000-0000-0000C16A0000}"/>
    <cellStyle name="Standard 257 3 2 7 3 5 4" xfId="31673" xr:uid="{00000000-0005-0000-0000-0000C26A0000}"/>
    <cellStyle name="Standard 257 3 2 7 3 6" xfId="7406" xr:uid="{00000000-0005-0000-0000-0000C36A0000}"/>
    <cellStyle name="Standard 257 3 2 7 3 6 2" xfId="20642" xr:uid="{00000000-0005-0000-0000-0000C46A0000}"/>
    <cellStyle name="Standard 257 3 2 7 3 6 2 2" xfId="47114" xr:uid="{00000000-0005-0000-0000-0000C56A0000}"/>
    <cellStyle name="Standard 257 3 2 7 3 6 3" xfId="33878" xr:uid="{00000000-0005-0000-0000-0000C66A0000}"/>
    <cellStyle name="Standard 257 3 2 7 3 7" xfId="14025" xr:uid="{00000000-0005-0000-0000-0000C76A0000}"/>
    <cellStyle name="Standard 257 3 2 7 3 7 2" xfId="40497" xr:uid="{00000000-0005-0000-0000-0000C86A0000}"/>
    <cellStyle name="Standard 257 3 2 7 3 8" xfId="27261" xr:uid="{00000000-0005-0000-0000-0000C96A0000}"/>
    <cellStyle name="Standard 257 3 2 7 4" xfId="1157" xr:uid="{00000000-0005-0000-0000-0000CA6A0000}"/>
    <cellStyle name="Standard 257 3 2 7 4 2" xfId="4100" xr:uid="{00000000-0005-0000-0000-0000CB6A0000}"/>
    <cellStyle name="Standard 257 3 2 7 4 2 2" xfId="12922" xr:uid="{00000000-0005-0000-0000-0000CC6A0000}"/>
    <cellStyle name="Standard 257 3 2 7 4 2 2 2" xfId="26158" xr:uid="{00000000-0005-0000-0000-0000CD6A0000}"/>
    <cellStyle name="Standard 257 3 2 7 4 2 2 2 2" xfId="52630" xr:uid="{00000000-0005-0000-0000-0000CE6A0000}"/>
    <cellStyle name="Standard 257 3 2 7 4 2 2 3" xfId="39394" xr:uid="{00000000-0005-0000-0000-0000CF6A0000}"/>
    <cellStyle name="Standard 257 3 2 7 4 2 3" xfId="19541" xr:uid="{00000000-0005-0000-0000-0000D06A0000}"/>
    <cellStyle name="Standard 257 3 2 7 4 2 3 2" xfId="46013" xr:uid="{00000000-0005-0000-0000-0000D16A0000}"/>
    <cellStyle name="Standard 257 3 2 7 4 2 4" xfId="30572" xr:uid="{00000000-0005-0000-0000-0000D26A0000}"/>
    <cellStyle name="Standard 257 3 2 7 4 3" xfId="5571" xr:uid="{00000000-0005-0000-0000-0000D36A0000}"/>
    <cellStyle name="Standard 257 3 2 7 4 3 2" xfId="9981" xr:uid="{00000000-0005-0000-0000-0000D46A0000}"/>
    <cellStyle name="Standard 257 3 2 7 4 3 2 2" xfId="23217" xr:uid="{00000000-0005-0000-0000-0000D56A0000}"/>
    <cellStyle name="Standard 257 3 2 7 4 3 2 2 2" xfId="49689" xr:uid="{00000000-0005-0000-0000-0000D66A0000}"/>
    <cellStyle name="Standard 257 3 2 7 4 3 2 3" xfId="36453" xr:uid="{00000000-0005-0000-0000-0000D76A0000}"/>
    <cellStyle name="Standard 257 3 2 7 4 3 3" xfId="16600" xr:uid="{00000000-0005-0000-0000-0000D86A0000}"/>
    <cellStyle name="Standard 257 3 2 7 4 3 3 2" xfId="43072" xr:uid="{00000000-0005-0000-0000-0000D96A0000}"/>
    <cellStyle name="Standard 257 3 2 7 4 3 4" xfId="32043" xr:uid="{00000000-0005-0000-0000-0000DA6A0000}"/>
    <cellStyle name="Standard 257 3 2 7 4 4" xfId="8510" xr:uid="{00000000-0005-0000-0000-0000DB6A0000}"/>
    <cellStyle name="Standard 257 3 2 7 4 4 2" xfId="21746" xr:uid="{00000000-0005-0000-0000-0000DC6A0000}"/>
    <cellStyle name="Standard 257 3 2 7 4 4 2 2" xfId="48218" xr:uid="{00000000-0005-0000-0000-0000DD6A0000}"/>
    <cellStyle name="Standard 257 3 2 7 4 4 3" xfId="34982" xr:uid="{00000000-0005-0000-0000-0000DE6A0000}"/>
    <cellStyle name="Standard 257 3 2 7 4 5" xfId="15129" xr:uid="{00000000-0005-0000-0000-0000DF6A0000}"/>
    <cellStyle name="Standard 257 3 2 7 4 5 2" xfId="41601" xr:uid="{00000000-0005-0000-0000-0000E06A0000}"/>
    <cellStyle name="Standard 257 3 2 7 4 6" xfId="27631" xr:uid="{00000000-0005-0000-0000-0000E16A0000}"/>
    <cellStyle name="Standard 257 3 2 7 5" xfId="1893" xr:uid="{00000000-0005-0000-0000-0000E26A0000}"/>
    <cellStyle name="Standard 257 3 2 7 5 2" xfId="3364" xr:uid="{00000000-0005-0000-0000-0000E36A0000}"/>
    <cellStyle name="Standard 257 3 2 7 5 2 2" xfId="12186" xr:uid="{00000000-0005-0000-0000-0000E46A0000}"/>
    <cellStyle name="Standard 257 3 2 7 5 2 2 2" xfId="25422" xr:uid="{00000000-0005-0000-0000-0000E56A0000}"/>
    <cellStyle name="Standard 257 3 2 7 5 2 2 2 2" xfId="51894" xr:uid="{00000000-0005-0000-0000-0000E66A0000}"/>
    <cellStyle name="Standard 257 3 2 7 5 2 2 3" xfId="38658" xr:uid="{00000000-0005-0000-0000-0000E76A0000}"/>
    <cellStyle name="Standard 257 3 2 7 5 2 3" xfId="18805" xr:uid="{00000000-0005-0000-0000-0000E86A0000}"/>
    <cellStyle name="Standard 257 3 2 7 5 2 3 2" xfId="45277" xr:uid="{00000000-0005-0000-0000-0000E96A0000}"/>
    <cellStyle name="Standard 257 3 2 7 5 2 4" xfId="29836" xr:uid="{00000000-0005-0000-0000-0000EA6A0000}"/>
    <cellStyle name="Standard 257 3 2 7 5 3" xfId="6306" xr:uid="{00000000-0005-0000-0000-0000EB6A0000}"/>
    <cellStyle name="Standard 257 3 2 7 5 3 2" xfId="10716" xr:uid="{00000000-0005-0000-0000-0000EC6A0000}"/>
    <cellStyle name="Standard 257 3 2 7 5 3 2 2" xfId="23952" xr:uid="{00000000-0005-0000-0000-0000ED6A0000}"/>
    <cellStyle name="Standard 257 3 2 7 5 3 2 2 2" xfId="50424" xr:uid="{00000000-0005-0000-0000-0000EE6A0000}"/>
    <cellStyle name="Standard 257 3 2 7 5 3 2 3" xfId="37188" xr:uid="{00000000-0005-0000-0000-0000EF6A0000}"/>
    <cellStyle name="Standard 257 3 2 7 5 3 3" xfId="17335" xr:uid="{00000000-0005-0000-0000-0000F06A0000}"/>
    <cellStyle name="Standard 257 3 2 7 5 3 3 2" xfId="43807" xr:uid="{00000000-0005-0000-0000-0000F16A0000}"/>
    <cellStyle name="Standard 257 3 2 7 5 3 4" xfId="32778" xr:uid="{00000000-0005-0000-0000-0000F26A0000}"/>
    <cellStyle name="Standard 257 3 2 7 5 4" xfId="7774" xr:uid="{00000000-0005-0000-0000-0000F36A0000}"/>
    <cellStyle name="Standard 257 3 2 7 5 4 2" xfId="21010" xr:uid="{00000000-0005-0000-0000-0000F46A0000}"/>
    <cellStyle name="Standard 257 3 2 7 5 4 2 2" xfId="47482" xr:uid="{00000000-0005-0000-0000-0000F56A0000}"/>
    <cellStyle name="Standard 257 3 2 7 5 4 3" xfId="34246" xr:uid="{00000000-0005-0000-0000-0000F66A0000}"/>
    <cellStyle name="Standard 257 3 2 7 5 5" xfId="14393" xr:uid="{00000000-0005-0000-0000-0000F76A0000}"/>
    <cellStyle name="Standard 257 3 2 7 5 5 2" xfId="40865" xr:uid="{00000000-0005-0000-0000-0000F86A0000}"/>
    <cellStyle name="Standard 257 3 2 7 5 6" xfId="28366" xr:uid="{00000000-0005-0000-0000-0000F96A0000}"/>
    <cellStyle name="Standard 257 3 2 7 6" xfId="2630" xr:uid="{00000000-0005-0000-0000-0000FA6A0000}"/>
    <cellStyle name="Standard 257 3 2 7 6 2" xfId="11452" xr:uid="{00000000-0005-0000-0000-0000FB6A0000}"/>
    <cellStyle name="Standard 257 3 2 7 6 2 2" xfId="24688" xr:uid="{00000000-0005-0000-0000-0000FC6A0000}"/>
    <cellStyle name="Standard 257 3 2 7 6 2 2 2" xfId="51160" xr:uid="{00000000-0005-0000-0000-0000FD6A0000}"/>
    <cellStyle name="Standard 257 3 2 7 6 2 3" xfId="37924" xr:uid="{00000000-0005-0000-0000-0000FE6A0000}"/>
    <cellStyle name="Standard 257 3 2 7 6 3" xfId="18071" xr:uid="{00000000-0005-0000-0000-0000FF6A0000}"/>
    <cellStyle name="Standard 257 3 2 7 6 3 2" xfId="44543" xr:uid="{00000000-0005-0000-0000-0000006B0000}"/>
    <cellStyle name="Standard 257 3 2 7 6 4" xfId="29102" xr:uid="{00000000-0005-0000-0000-0000016B0000}"/>
    <cellStyle name="Standard 257 3 2 7 7" xfId="4835" xr:uid="{00000000-0005-0000-0000-0000026B0000}"/>
    <cellStyle name="Standard 257 3 2 7 7 2" xfId="9245" xr:uid="{00000000-0005-0000-0000-0000036B0000}"/>
    <cellStyle name="Standard 257 3 2 7 7 2 2" xfId="22481" xr:uid="{00000000-0005-0000-0000-0000046B0000}"/>
    <cellStyle name="Standard 257 3 2 7 7 2 2 2" xfId="48953" xr:uid="{00000000-0005-0000-0000-0000056B0000}"/>
    <cellStyle name="Standard 257 3 2 7 7 2 3" xfId="35717" xr:uid="{00000000-0005-0000-0000-0000066B0000}"/>
    <cellStyle name="Standard 257 3 2 7 7 3" xfId="15864" xr:uid="{00000000-0005-0000-0000-0000076B0000}"/>
    <cellStyle name="Standard 257 3 2 7 7 3 2" xfId="42336" xr:uid="{00000000-0005-0000-0000-0000086B0000}"/>
    <cellStyle name="Standard 257 3 2 7 7 4" xfId="31307" xr:uid="{00000000-0005-0000-0000-0000096B0000}"/>
    <cellStyle name="Standard 257 3 2 7 8" xfId="7040" xr:uid="{00000000-0005-0000-0000-00000A6B0000}"/>
    <cellStyle name="Standard 257 3 2 7 8 2" xfId="20276" xr:uid="{00000000-0005-0000-0000-00000B6B0000}"/>
    <cellStyle name="Standard 257 3 2 7 8 2 2" xfId="46748" xr:uid="{00000000-0005-0000-0000-00000C6B0000}"/>
    <cellStyle name="Standard 257 3 2 7 8 3" xfId="33512" xr:uid="{00000000-0005-0000-0000-00000D6B0000}"/>
    <cellStyle name="Standard 257 3 2 7 9" xfId="13659" xr:uid="{00000000-0005-0000-0000-00000E6B0000}"/>
    <cellStyle name="Standard 257 3 2 7 9 2" xfId="40131" xr:uid="{00000000-0005-0000-0000-00000F6B0000}"/>
    <cellStyle name="Standard 257 3 2 8" xfId="472" xr:uid="{00000000-0005-0000-0000-0000106B0000}"/>
    <cellStyle name="Standard 257 3 2 8 2" xfId="862" xr:uid="{00000000-0005-0000-0000-0000116B0000}"/>
    <cellStyle name="Standard 257 3 2 8 2 2" xfId="1611" xr:uid="{00000000-0005-0000-0000-0000126B0000}"/>
    <cellStyle name="Standard 257 3 2 8 2 2 2" xfId="4554" xr:uid="{00000000-0005-0000-0000-0000136B0000}"/>
    <cellStyle name="Standard 257 3 2 8 2 2 2 2" xfId="13376" xr:uid="{00000000-0005-0000-0000-0000146B0000}"/>
    <cellStyle name="Standard 257 3 2 8 2 2 2 2 2" xfId="26612" xr:uid="{00000000-0005-0000-0000-0000156B0000}"/>
    <cellStyle name="Standard 257 3 2 8 2 2 2 2 2 2" xfId="53084" xr:uid="{00000000-0005-0000-0000-0000166B0000}"/>
    <cellStyle name="Standard 257 3 2 8 2 2 2 2 3" xfId="39848" xr:uid="{00000000-0005-0000-0000-0000176B0000}"/>
    <cellStyle name="Standard 257 3 2 8 2 2 2 3" xfId="19995" xr:uid="{00000000-0005-0000-0000-0000186B0000}"/>
    <cellStyle name="Standard 257 3 2 8 2 2 2 3 2" xfId="46467" xr:uid="{00000000-0005-0000-0000-0000196B0000}"/>
    <cellStyle name="Standard 257 3 2 8 2 2 2 4" xfId="31026" xr:uid="{00000000-0005-0000-0000-00001A6B0000}"/>
    <cellStyle name="Standard 257 3 2 8 2 2 3" xfId="6025" xr:uid="{00000000-0005-0000-0000-00001B6B0000}"/>
    <cellStyle name="Standard 257 3 2 8 2 2 3 2" xfId="10435" xr:uid="{00000000-0005-0000-0000-00001C6B0000}"/>
    <cellStyle name="Standard 257 3 2 8 2 2 3 2 2" xfId="23671" xr:uid="{00000000-0005-0000-0000-00001D6B0000}"/>
    <cellStyle name="Standard 257 3 2 8 2 2 3 2 2 2" xfId="50143" xr:uid="{00000000-0005-0000-0000-00001E6B0000}"/>
    <cellStyle name="Standard 257 3 2 8 2 2 3 2 3" xfId="36907" xr:uid="{00000000-0005-0000-0000-00001F6B0000}"/>
    <cellStyle name="Standard 257 3 2 8 2 2 3 3" xfId="17054" xr:uid="{00000000-0005-0000-0000-0000206B0000}"/>
    <cellStyle name="Standard 257 3 2 8 2 2 3 3 2" xfId="43526" xr:uid="{00000000-0005-0000-0000-0000216B0000}"/>
    <cellStyle name="Standard 257 3 2 8 2 2 3 4" xfId="32497" xr:uid="{00000000-0005-0000-0000-0000226B0000}"/>
    <cellStyle name="Standard 257 3 2 8 2 2 4" xfId="8964" xr:uid="{00000000-0005-0000-0000-0000236B0000}"/>
    <cellStyle name="Standard 257 3 2 8 2 2 4 2" xfId="22200" xr:uid="{00000000-0005-0000-0000-0000246B0000}"/>
    <cellStyle name="Standard 257 3 2 8 2 2 4 2 2" xfId="48672" xr:uid="{00000000-0005-0000-0000-0000256B0000}"/>
    <cellStyle name="Standard 257 3 2 8 2 2 4 3" xfId="35436" xr:uid="{00000000-0005-0000-0000-0000266B0000}"/>
    <cellStyle name="Standard 257 3 2 8 2 2 5" xfId="15583" xr:uid="{00000000-0005-0000-0000-0000276B0000}"/>
    <cellStyle name="Standard 257 3 2 8 2 2 5 2" xfId="42055" xr:uid="{00000000-0005-0000-0000-0000286B0000}"/>
    <cellStyle name="Standard 257 3 2 8 2 2 6" xfId="28085" xr:uid="{00000000-0005-0000-0000-0000296B0000}"/>
    <cellStyle name="Standard 257 3 2 8 2 3" xfId="2347" xr:uid="{00000000-0005-0000-0000-00002A6B0000}"/>
    <cellStyle name="Standard 257 3 2 8 2 3 2" xfId="3818" xr:uid="{00000000-0005-0000-0000-00002B6B0000}"/>
    <cellStyle name="Standard 257 3 2 8 2 3 2 2" xfId="12640" xr:uid="{00000000-0005-0000-0000-00002C6B0000}"/>
    <cellStyle name="Standard 257 3 2 8 2 3 2 2 2" xfId="25876" xr:uid="{00000000-0005-0000-0000-00002D6B0000}"/>
    <cellStyle name="Standard 257 3 2 8 2 3 2 2 2 2" xfId="52348" xr:uid="{00000000-0005-0000-0000-00002E6B0000}"/>
    <cellStyle name="Standard 257 3 2 8 2 3 2 2 3" xfId="39112" xr:uid="{00000000-0005-0000-0000-00002F6B0000}"/>
    <cellStyle name="Standard 257 3 2 8 2 3 2 3" xfId="19259" xr:uid="{00000000-0005-0000-0000-0000306B0000}"/>
    <cellStyle name="Standard 257 3 2 8 2 3 2 3 2" xfId="45731" xr:uid="{00000000-0005-0000-0000-0000316B0000}"/>
    <cellStyle name="Standard 257 3 2 8 2 3 2 4" xfId="30290" xr:uid="{00000000-0005-0000-0000-0000326B0000}"/>
    <cellStyle name="Standard 257 3 2 8 2 3 3" xfId="6760" xr:uid="{00000000-0005-0000-0000-0000336B0000}"/>
    <cellStyle name="Standard 257 3 2 8 2 3 3 2" xfId="11170" xr:uid="{00000000-0005-0000-0000-0000346B0000}"/>
    <cellStyle name="Standard 257 3 2 8 2 3 3 2 2" xfId="24406" xr:uid="{00000000-0005-0000-0000-0000356B0000}"/>
    <cellStyle name="Standard 257 3 2 8 2 3 3 2 2 2" xfId="50878" xr:uid="{00000000-0005-0000-0000-0000366B0000}"/>
    <cellStyle name="Standard 257 3 2 8 2 3 3 2 3" xfId="37642" xr:uid="{00000000-0005-0000-0000-0000376B0000}"/>
    <cellStyle name="Standard 257 3 2 8 2 3 3 3" xfId="17789" xr:uid="{00000000-0005-0000-0000-0000386B0000}"/>
    <cellStyle name="Standard 257 3 2 8 2 3 3 3 2" xfId="44261" xr:uid="{00000000-0005-0000-0000-0000396B0000}"/>
    <cellStyle name="Standard 257 3 2 8 2 3 3 4" xfId="33232" xr:uid="{00000000-0005-0000-0000-00003A6B0000}"/>
    <cellStyle name="Standard 257 3 2 8 2 3 4" xfId="8228" xr:uid="{00000000-0005-0000-0000-00003B6B0000}"/>
    <cellStyle name="Standard 257 3 2 8 2 3 4 2" xfId="21464" xr:uid="{00000000-0005-0000-0000-00003C6B0000}"/>
    <cellStyle name="Standard 257 3 2 8 2 3 4 2 2" xfId="47936" xr:uid="{00000000-0005-0000-0000-00003D6B0000}"/>
    <cellStyle name="Standard 257 3 2 8 2 3 4 3" xfId="34700" xr:uid="{00000000-0005-0000-0000-00003E6B0000}"/>
    <cellStyle name="Standard 257 3 2 8 2 3 5" xfId="14847" xr:uid="{00000000-0005-0000-0000-00003F6B0000}"/>
    <cellStyle name="Standard 257 3 2 8 2 3 5 2" xfId="41319" xr:uid="{00000000-0005-0000-0000-0000406B0000}"/>
    <cellStyle name="Standard 257 3 2 8 2 3 6" xfId="28820" xr:uid="{00000000-0005-0000-0000-0000416B0000}"/>
    <cellStyle name="Standard 257 3 2 8 2 4" xfId="3084" xr:uid="{00000000-0005-0000-0000-0000426B0000}"/>
    <cellStyle name="Standard 257 3 2 8 2 4 2" xfId="11906" xr:uid="{00000000-0005-0000-0000-0000436B0000}"/>
    <cellStyle name="Standard 257 3 2 8 2 4 2 2" xfId="25142" xr:uid="{00000000-0005-0000-0000-0000446B0000}"/>
    <cellStyle name="Standard 257 3 2 8 2 4 2 2 2" xfId="51614" xr:uid="{00000000-0005-0000-0000-0000456B0000}"/>
    <cellStyle name="Standard 257 3 2 8 2 4 2 3" xfId="38378" xr:uid="{00000000-0005-0000-0000-0000466B0000}"/>
    <cellStyle name="Standard 257 3 2 8 2 4 3" xfId="18525" xr:uid="{00000000-0005-0000-0000-0000476B0000}"/>
    <cellStyle name="Standard 257 3 2 8 2 4 3 2" xfId="44997" xr:uid="{00000000-0005-0000-0000-0000486B0000}"/>
    <cellStyle name="Standard 257 3 2 8 2 4 4" xfId="29556" xr:uid="{00000000-0005-0000-0000-0000496B0000}"/>
    <cellStyle name="Standard 257 3 2 8 2 5" xfId="5289" xr:uid="{00000000-0005-0000-0000-00004A6B0000}"/>
    <cellStyle name="Standard 257 3 2 8 2 5 2" xfId="9699" xr:uid="{00000000-0005-0000-0000-00004B6B0000}"/>
    <cellStyle name="Standard 257 3 2 8 2 5 2 2" xfId="22935" xr:uid="{00000000-0005-0000-0000-00004C6B0000}"/>
    <cellStyle name="Standard 257 3 2 8 2 5 2 2 2" xfId="49407" xr:uid="{00000000-0005-0000-0000-00004D6B0000}"/>
    <cellStyle name="Standard 257 3 2 8 2 5 2 3" xfId="36171" xr:uid="{00000000-0005-0000-0000-00004E6B0000}"/>
    <cellStyle name="Standard 257 3 2 8 2 5 3" xfId="16318" xr:uid="{00000000-0005-0000-0000-00004F6B0000}"/>
    <cellStyle name="Standard 257 3 2 8 2 5 3 2" xfId="42790" xr:uid="{00000000-0005-0000-0000-0000506B0000}"/>
    <cellStyle name="Standard 257 3 2 8 2 5 4" xfId="31761" xr:uid="{00000000-0005-0000-0000-0000516B0000}"/>
    <cellStyle name="Standard 257 3 2 8 2 6" xfId="7494" xr:uid="{00000000-0005-0000-0000-0000526B0000}"/>
    <cellStyle name="Standard 257 3 2 8 2 6 2" xfId="20730" xr:uid="{00000000-0005-0000-0000-0000536B0000}"/>
    <cellStyle name="Standard 257 3 2 8 2 6 2 2" xfId="47202" xr:uid="{00000000-0005-0000-0000-0000546B0000}"/>
    <cellStyle name="Standard 257 3 2 8 2 6 3" xfId="33966" xr:uid="{00000000-0005-0000-0000-0000556B0000}"/>
    <cellStyle name="Standard 257 3 2 8 2 7" xfId="14113" xr:uid="{00000000-0005-0000-0000-0000566B0000}"/>
    <cellStyle name="Standard 257 3 2 8 2 7 2" xfId="40585" xr:uid="{00000000-0005-0000-0000-0000576B0000}"/>
    <cellStyle name="Standard 257 3 2 8 2 8" xfId="27349" xr:uid="{00000000-0005-0000-0000-0000586B0000}"/>
    <cellStyle name="Standard 257 3 2 8 3" xfId="1245" xr:uid="{00000000-0005-0000-0000-0000596B0000}"/>
    <cellStyle name="Standard 257 3 2 8 3 2" xfId="4188" xr:uid="{00000000-0005-0000-0000-00005A6B0000}"/>
    <cellStyle name="Standard 257 3 2 8 3 2 2" xfId="13010" xr:uid="{00000000-0005-0000-0000-00005B6B0000}"/>
    <cellStyle name="Standard 257 3 2 8 3 2 2 2" xfId="26246" xr:uid="{00000000-0005-0000-0000-00005C6B0000}"/>
    <cellStyle name="Standard 257 3 2 8 3 2 2 2 2" xfId="52718" xr:uid="{00000000-0005-0000-0000-00005D6B0000}"/>
    <cellStyle name="Standard 257 3 2 8 3 2 2 3" xfId="39482" xr:uid="{00000000-0005-0000-0000-00005E6B0000}"/>
    <cellStyle name="Standard 257 3 2 8 3 2 3" xfId="19629" xr:uid="{00000000-0005-0000-0000-00005F6B0000}"/>
    <cellStyle name="Standard 257 3 2 8 3 2 3 2" xfId="46101" xr:uid="{00000000-0005-0000-0000-0000606B0000}"/>
    <cellStyle name="Standard 257 3 2 8 3 2 4" xfId="30660" xr:uid="{00000000-0005-0000-0000-0000616B0000}"/>
    <cellStyle name="Standard 257 3 2 8 3 3" xfId="5659" xr:uid="{00000000-0005-0000-0000-0000626B0000}"/>
    <cellStyle name="Standard 257 3 2 8 3 3 2" xfId="10069" xr:uid="{00000000-0005-0000-0000-0000636B0000}"/>
    <cellStyle name="Standard 257 3 2 8 3 3 2 2" xfId="23305" xr:uid="{00000000-0005-0000-0000-0000646B0000}"/>
    <cellStyle name="Standard 257 3 2 8 3 3 2 2 2" xfId="49777" xr:uid="{00000000-0005-0000-0000-0000656B0000}"/>
    <cellStyle name="Standard 257 3 2 8 3 3 2 3" xfId="36541" xr:uid="{00000000-0005-0000-0000-0000666B0000}"/>
    <cellStyle name="Standard 257 3 2 8 3 3 3" xfId="16688" xr:uid="{00000000-0005-0000-0000-0000676B0000}"/>
    <cellStyle name="Standard 257 3 2 8 3 3 3 2" xfId="43160" xr:uid="{00000000-0005-0000-0000-0000686B0000}"/>
    <cellStyle name="Standard 257 3 2 8 3 3 4" xfId="32131" xr:uid="{00000000-0005-0000-0000-0000696B0000}"/>
    <cellStyle name="Standard 257 3 2 8 3 4" xfId="8598" xr:uid="{00000000-0005-0000-0000-00006A6B0000}"/>
    <cellStyle name="Standard 257 3 2 8 3 4 2" xfId="21834" xr:uid="{00000000-0005-0000-0000-00006B6B0000}"/>
    <cellStyle name="Standard 257 3 2 8 3 4 2 2" xfId="48306" xr:uid="{00000000-0005-0000-0000-00006C6B0000}"/>
    <cellStyle name="Standard 257 3 2 8 3 4 3" xfId="35070" xr:uid="{00000000-0005-0000-0000-00006D6B0000}"/>
    <cellStyle name="Standard 257 3 2 8 3 5" xfId="15217" xr:uid="{00000000-0005-0000-0000-00006E6B0000}"/>
    <cellStyle name="Standard 257 3 2 8 3 5 2" xfId="41689" xr:uid="{00000000-0005-0000-0000-00006F6B0000}"/>
    <cellStyle name="Standard 257 3 2 8 3 6" xfId="27719" xr:uid="{00000000-0005-0000-0000-0000706B0000}"/>
    <cellStyle name="Standard 257 3 2 8 4" xfId="1981" xr:uid="{00000000-0005-0000-0000-0000716B0000}"/>
    <cellStyle name="Standard 257 3 2 8 4 2" xfId="3452" xr:uid="{00000000-0005-0000-0000-0000726B0000}"/>
    <cellStyle name="Standard 257 3 2 8 4 2 2" xfId="12274" xr:uid="{00000000-0005-0000-0000-0000736B0000}"/>
    <cellStyle name="Standard 257 3 2 8 4 2 2 2" xfId="25510" xr:uid="{00000000-0005-0000-0000-0000746B0000}"/>
    <cellStyle name="Standard 257 3 2 8 4 2 2 2 2" xfId="51982" xr:uid="{00000000-0005-0000-0000-0000756B0000}"/>
    <cellStyle name="Standard 257 3 2 8 4 2 2 3" xfId="38746" xr:uid="{00000000-0005-0000-0000-0000766B0000}"/>
    <cellStyle name="Standard 257 3 2 8 4 2 3" xfId="18893" xr:uid="{00000000-0005-0000-0000-0000776B0000}"/>
    <cellStyle name="Standard 257 3 2 8 4 2 3 2" xfId="45365" xr:uid="{00000000-0005-0000-0000-0000786B0000}"/>
    <cellStyle name="Standard 257 3 2 8 4 2 4" xfId="29924" xr:uid="{00000000-0005-0000-0000-0000796B0000}"/>
    <cellStyle name="Standard 257 3 2 8 4 3" xfId="6394" xr:uid="{00000000-0005-0000-0000-00007A6B0000}"/>
    <cellStyle name="Standard 257 3 2 8 4 3 2" xfId="10804" xr:uid="{00000000-0005-0000-0000-00007B6B0000}"/>
    <cellStyle name="Standard 257 3 2 8 4 3 2 2" xfId="24040" xr:uid="{00000000-0005-0000-0000-00007C6B0000}"/>
    <cellStyle name="Standard 257 3 2 8 4 3 2 2 2" xfId="50512" xr:uid="{00000000-0005-0000-0000-00007D6B0000}"/>
    <cellStyle name="Standard 257 3 2 8 4 3 2 3" xfId="37276" xr:uid="{00000000-0005-0000-0000-00007E6B0000}"/>
    <cellStyle name="Standard 257 3 2 8 4 3 3" xfId="17423" xr:uid="{00000000-0005-0000-0000-00007F6B0000}"/>
    <cellStyle name="Standard 257 3 2 8 4 3 3 2" xfId="43895" xr:uid="{00000000-0005-0000-0000-0000806B0000}"/>
    <cellStyle name="Standard 257 3 2 8 4 3 4" xfId="32866" xr:uid="{00000000-0005-0000-0000-0000816B0000}"/>
    <cellStyle name="Standard 257 3 2 8 4 4" xfId="7862" xr:uid="{00000000-0005-0000-0000-0000826B0000}"/>
    <cellStyle name="Standard 257 3 2 8 4 4 2" xfId="21098" xr:uid="{00000000-0005-0000-0000-0000836B0000}"/>
    <cellStyle name="Standard 257 3 2 8 4 4 2 2" xfId="47570" xr:uid="{00000000-0005-0000-0000-0000846B0000}"/>
    <cellStyle name="Standard 257 3 2 8 4 4 3" xfId="34334" xr:uid="{00000000-0005-0000-0000-0000856B0000}"/>
    <cellStyle name="Standard 257 3 2 8 4 5" xfId="14481" xr:uid="{00000000-0005-0000-0000-0000866B0000}"/>
    <cellStyle name="Standard 257 3 2 8 4 5 2" xfId="40953" xr:uid="{00000000-0005-0000-0000-0000876B0000}"/>
    <cellStyle name="Standard 257 3 2 8 4 6" xfId="28454" xr:uid="{00000000-0005-0000-0000-0000886B0000}"/>
    <cellStyle name="Standard 257 3 2 8 5" xfId="2718" xr:uid="{00000000-0005-0000-0000-0000896B0000}"/>
    <cellStyle name="Standard 257 3 2 8 5 2" xfId="11540" xr:uid="{00000000-0005-0000-0000-00008A6B0000}"/>
    <cellStyle name="Standard 257 3 2 8 5 2 2" xfId="24776" xr:uid="{00000000-0005-0000-0000-00008B6B0000}"/>
    <cellStyle name="Standard 257 3 2 8 5 2 2 2" xfId="51248" xr:uid="{00000000-0005-0000-0000-00008C6B0000}"/>
    <cellStyle name="Standard 257 3 2 8 5 2 3" xfId="38012" xr:uid="{00000000-0005-0000-0000-00008D6B0000}"/>
    <cellStyle name="Standard 257 3 2 8 5 3" xfId="18159" xr:uid="{00000000-0005-0000-0000-00008E6B0000}"/>
    <cellStyle name="Standard 257 3 2 8 5 3 2" xfId="44631" xr:uid="{00000000-0005-0000-0000-00008F6B0000}"/>
    <cellStyle name="Standard 257 3 2 8 5 4" xfId="29190" xr:uid="{00000000-0005-0000-0000-0000906B0000}"/>
    <cellStyle name="Standard 257 3 2 8 6" xfId="4923" xr:uid="{00000000-0005-0000-0000-0000916B0000}"/>
    <cellStyle name="Standard 257 3 2 8 6 2" xfId="9333" xr:uid="{00000000-0005-0000-0000-0000926B0000}"/>
    <cellStyle name="Standard 257 3 2 8 6 2 2" xfId="22569" xr:uid="{00000000-0005-0000-0000-0000936B0000}"/>
    <cellStyle name="Standard 257 3 2 8 6 2 2 2" xfId="49041" xr:uid="{00000000-0005-0000-0000-0000946B0000}"/>
    <cellStyle name="Standard 257 3 2 8 6 2 3" xfId="35805" xr:uid="{00000000-0005-0000-0000-0000956B0000}"/>
    <cellStyle name="Standard 257 3 2 8 6 3" xfId="15952" xr:uid="{00000000-0005-0000-0000-0000966B0000}"/>
    <cellStyle name="Standard 257 3 2 8 6 3 2" xfId="42424" xr:uid="{00000000-0005-0000-0000-0000976B0000}"/>
    <cellStyle name="Standard 257 3 2 8 6 4" xfId="31395" xr:uid="{00000000-0005-0000-0000-0000986B0000}"/>
    <cellStyle name="Standard 257 3 2 8 7" xfId="7128" xr:uid="{00000000-0005-0000-0000-0000996B0000}"/>
    <cellStyle name="Standard 257 3 2 8 7 2" xfId="20364" xr:uid="{00000000-0005-0000-0000-00009A6B0000}"/>
    <cellStyle name="Standard 257 3 2 8 7 2 2" xfId="46836" xr:uid="{00000000-0005-0000-0000-00009B6B0000}"/>
    <cellStyle name="Standard 257 3 2 8 7 3" xfId="33600" xr:uid="{00000000-0005-0000-0000-00009C6B0000}"/>
    <cellStyle name="Standard 257 3 2 8 8" xfId="13747" xr:uid="{00000000-0005-0000-0000-00009D6B0000}"/>
    <cellStyle name="Standard 257 3 2 8 8 2" xfId="40219" xr:uid="{00000000-0005-0000-0000-00009E6B0000}"/>
    <cellStyle name="Standard 257 3 2 8 9" xfId="26983" xr:uid="{00000000-0005-0000-0000-00009F6B0000}"/>
    <cellStyle name="Standard 257 3 2 9" xfId="660" xr:uid="{00000000-0005-0000-0000-0000A06B0000}"/>
    <cellStyle name="Standard 257 3 2 9 2" xfId="1048" xr:uid="{00000000-0005-0000-0000-0000A16B0000}"/>
    <cellStyle name="Standard 257 3 2 9 2 2" xfId="1791" xr:uid="{00000000-0005-0000-0000-0000A26B0000}"/>
    <cellStyle name="Standard 257 3 2 9 2 2 2" xfId="4734" xr:uid="{00000000-0005-0000-0000-0000A36B0000}"/>
    <cellStyle name="Standard 257 3 2 9 2 2 2 2" xfId="13556" xr:uid="{00000000-0005-0000-0000-0000A46B0000}"/>
    <cellStyle name="Standard 257 3 2 9 2 2 2 2 2" xfId="26792" xr:uid="{00000000-0005-0000-0000-0000A56B0000}"/>
    <cellStyle name="Standard 257 3 2 9 2 2 2 2 2 2" xfId="53264" xr:uid="{00000000-0005-0000-0000-0000A66B0000}"/>
    <cellStyle name="Standard 257 3 2 9 2 2 2 2 3" xfId="40028" xr:uid="{00000000-0005-0000-0000-0000A76B0000}"/>
    <cellStyle name="Standard 257 3 2 9 2 2 2 3" xfId="20175" xr:uid="{00000000-0005-0000-0000-0000A86B0000}"/>
    <cellStyle name="Standard 257 3 2 9 2 2 2 3 2" xfId="46647" xr:uid="{00000000-0005-0000-0000-0000A96B0000}"/>
    <cellStyle name="Standard 257 3 2 9 2 2 2 4" xfId="31206" xr:uid="{00000000-0005-0000-0000-0000AA6B0000}"/>
    <cellStyle name="Standard 257 3 2 9 2 2 3" xfId="6205" xr:uid="{00000000-0005-0000-0000-0000AB6B0000}"/>
    <cellStyle name="Standard 257 3 2 9 2 2 3 2" xfId="10615" xr:uid="{00000000-0005-0000-0000-0000AC6B0000}"/>
    <cellStyle name="Standard 257 3 2 9 2 2 3 2 2" xfId="23851" xr:uid="{00000000-0005-0000-0000-0000AD6B0000}"/>
    <cellStyle name="Standard 257 3 2 9 2 2 3 2 2 2" xfId="50323" xr:uid="{00000000-0005-0000-0000-0000AE6B0000}"/>
    <cellStyle name="Standard 257 3 2 9 2 2 3 2 3" xfId="37087" xr:uid="{00000000-0005-0000-0000-0000AF6B0000}"/>
    <cellStyle name="Standard 257 3 2 9 2 2 3 3" xfId="17234" xr:uid="{00000000-0005-0000-0000-0000B06B0000}"/>
    <cellStyle name="Standard 257 3 2 9 2 2 3 3 2" xfId="43706" xr:uid="{00000000-0005-0000-0000-0000B16B0000}"/>
    <cellStyle name="Standard 257 3 2 9 2 2 3 4" xfId="32677" xr:uid="{00000000-0005-0000-0000-0000B26B0000}"/>
    <cellStyle name="Standard 257 3 2 9 2 2 4" xfId="9144" xr:uid="{00000000-0005-0000-0000-0000B36B0000}"/>
    <cellStyle name="Standard 257 3 2 9 2 2 4 2" xfId="22380" xr:uid="{00000000-0005-0000-0000-0000B46B0000}"/>
    <cellStyle name="Standard 257 3 2 9 2 2 4 2 2" xfId="48852" xr:uid="{00000000-0005-0000-0000-0000B56B0000}"/>
    <cellStyle name="Standard 257 3 2 9 2 2 4 3" xfId="35616" xr:uid="{00000000-0005-0000-0000-0000B66B0000}"/>
    <cellStyle name="Standard 257 3 2 9 2 2 5" xfId="15763" xr:uid="{00000000-0005-0000-0000-0000B76B0000}"/>
    <cellStyle name="Standard 257 3 2 9 2 2 5 2" xfId="42235" xr:uid="{00000000-0005-0000-0000-0000B86B0000}"/>
    <cellStyle name="Standard 257 3 2 9 2 2 6" xfId="28265" xr:uid="{00000000-0005-0000-0000-0000B96B0000}"/>
    <cellStyle name="Standard 257 3 2 9 2 3" xfId="2527" xr:uid="{00000000-0005-0000-0000-0000BA6B0000}"/>
    <cellStyle name="Standard 257 3 2 9 2 3 2" xfId="3998" xr:uid="{00000000-0005-0000-0000-0000BB6B0000}"/>
    <cellStyle name="Standard 257 3 2 9 2 3 2 2" xfId="12820" xr:uid="{00000000-0005-0000-0000-0000BC6B0000}"/>
    <cellStyle name="Standard 257 3 2 9 2 3 2 2 2" xfId="26056" xr:uid="{00000000-0005-0000-0000-0000BD6B0000}"/>
    <cellStyle name="Standard 257 3 2 9 2 3 2 2 2 2" xfId="52528" xr:uid="{00000000-0005-0000-0000-0000BE6B0000}"/>
    <cellStyle name="Standard 257 3 2 9 2 3 2 2 3" xfId="39292" xr:uid="{00000000-0005-0000-0000-0000BF6B0000}"/>
    <cellStyle name="Standard 257 3 2 9 2 3 2 3" xfId="19439" xr:uid="{00000000-0005-0000-0000-0000C06B0000}"/>
    <cellStyle name="Standard 257 3 2 9 2 3 2 3 2" xfId="45911" xr:uid="{00000000-0005-0000-0000-0000C16B0000}"/>
    <cellStyle name="Standard 257 3 2 9 2 3 2 4" xfId="30470" xr:uid="{00000000-0005-0000-0000-0000C26B0000}"/>
    <cellStyle name="Standard 257 3 2 9 2 3 3" xfId="6940" xr:uid="{00000000-0005-0000-0000-0000C36B0000}"/>
    <cellStyle name="Standard 257 3 2 9 2 3 3 2" xfId="11350" xr:uid="{00000000-0005-0000-0000-0000C46B0000}"/>
    <cellStyle name="Standard 257 3 2 9 2 3 3 2 2" xfId="24586" xr:uid="{00000000-0005-0000-0000-0000C56B0000}"/>
    <cellStyle name="Standard 257 3 2 9 2 3 3 2 2 2" xfId="51058" xr:uid="{00000000-0005-0000-0000-0000C66B0000}"/>
    <cellStyle name="Standard 257 3 2 9 2 3 3 2 3" xfId="37822" xr:uid="{00000000-0005-0000-0000-0000C76B0000}"/>
    <cellStyle name="Standard 257 3 2 9 2 3 3 3" xfId="17969" xr:uid="{00000000-0005-0000-0000-0000C86B0000}"/>
    <cellStyle name="Standard 257 3 2 9 2 3 3 3 2" xfId="44441" xr:uid="{00000000-0005-0000-0000-0000C96B0000}"/>
    <cellStyle name="Standard 257 3 2 9 2 3 3 4" xfId="33412" xr:uid="{00000000-0005-0000-0000-0000CA6B0000}"/>
    <cellStyle name="Standard 257 3 2 9 2 3 4" xfId="8408" xr:uid="{00000000-0005-0000-0000-0000CB6B0000}"/>
    <cellStyle name="Standard 257 3 2 9 2 3 4 2" xfId="21644" xr:uid="{00000000-0005-0000-0000-0000CC6B0000}"/>
    <cellStyle name="Standard 257 3 2 9 2 3 4 2 2" xfId="48116" xr:uid="{00000000-0005-0000-0000-0000CD6B0000}"/>
    <cellStyle name="Standard 257 3 2 9 2 3 4 3" xfId="34880" xr:uid="{00000000-0005-0000-0000-0000CE6B0000}"/>
    <cellStyle name="Standard 257 3 2 9 2 3 5" xfId="15027" xr:uid="{00000000-0005-0000-0000-0000CF6B0000}"/>
    <cellStyle name="Standard 257 3 2 9 2 3 5 2" xfId="41499" xr:uid="{00000000-0005-0000-0000-0000D06B0000}"/>
    <cellStyle name="Standard 257 3 2 9 2 3 6" xfId="29000" xr:uid="{00000000-0005-0000-0000-0000D16B0000}"/>
    <cellStyle name="Standard 257 3 2 9 2 4" xfId="3264" xr:uid="{00000000-0005-0000-0000-0000D26B0000}"/>
    <cellStyle name="Standard 257 3 2 9 2 4 2" xfId="12086" xr:uid="{00000000-0005-0000-0000-0000D36B0000}"/>
    <cellStyle name="Standard 257 3 2 9 2 4 2 2" xfId="25322" xr:uid="{00000000-0005-0000-0000-0000D46B0000}"/>
    <cellStyle name="Standard 257 3 2 9 2 4 2 2 2" xfId="51794" xr:uid="{00000000-0005-0000-0000-0000D56B0000}"/>
    <cellStyle name="Standard 257 3 2 9 2 4 2 3" xfId="38558" xr:uid="{00000000-0005-0000-0000-0000D66B0000}"/>
    <cellStyle name="Standard 257 3 2 9 2 4 3" xfId="18705" xr:uid="{00000000-0005-0000-0000-0000D76B0000}"/>
    <cellStyle name="Standard 257 3 2 9 2 4 3 2" xfId="45177" xr:uid="{00000000-0005-0000-0000-0000D86B0000}"/>
    <cellStyle name="Standard 257 3 2 9 2 4 4" xfId="29736" xr:uid="{00000000-0005-0000-0000-0000D96B0000}"/>
    <cellStyle name="Standard 257 3 2 9 2 5" xfId="5469" xr:uid="{00000000-0005-0000-0000-0000DA6B0000}"/>
    <cellStyle name="Standard 257 3 2 9 2 5 2" xfId="9879" xr:uid="{00000000-0005-0000-0000-0000DB6B0000}"/>
    <cellStyle name="Standard 257 3 2 9 2 5 2 2" xfId="23115" xr:uid="{00000000-0005-0000-0000-0000DC6B0000}"/>
    <cellStyle name="Standard 257 3 2 9 2 5 2 2 2" xfId="49587" xr:uid="{00000000-0005-0000-0000-0000DD6B0000}"/>
    <cellStyle name="Standard 257 3 2 9 2 5 2 3" xfId="36351" xr:uid="{00000000-0005-0000-0000-0000DE6B0000}"/>
    <cellStyle name="Standard 257 3 2 9 2 5 3" xfId="16498" xr:uid="{00000000-0005-0000-0000-0000DF6B0000}"/>
    <cellStyle name="Standard 257 3 2 9 2 5 3 2" xfId="42970" xr:uid="{00000000-0005-0000-0000-0000E06B0000}"/>
    <cellStyle name="Standard 257 3 2 9 2 5 4" xfId="31941" xr:uid="{00000000-0005-0000-0000-0000E16B0000}"/>
    <cellStyle name="Standard 257 3 2 9 2 6" xfId="7674" xr:uid="{00000000-0005-0000-0000-0000E26B0000}"/>
    <cellStyle name="Standard 257 3 2 9 2 6 2" xfId="20910" xr:uid="{00000000-0005-0000-0000-0000E36B0000}"/>
    <cellStyle name="Standard 257 3 2 9 2 6 2 2" xfId="47382" xr:uid="{00000000-0005-0000-0000-0000E46B0000}"/>
    <cellStyle name="Standard 257 3 2 9 2 6 3" xfId="34146" xr:uid="{00000000-0005-0000-0000-0000E56B0000}"/>
    <cellStyle name="Standard 257 3 2 9 2 7" xfId="14293" xr:uid="{00000000-0005-0000-0000-0000E66B0000}"/>
    <cellStyle name="Standard 257 3 2 9 2 7 2" xfId="40765" xr:uid="{00000000-0005-0000-0000-0000E76B0000}"/>
    <cellStyle name="Standard 257 3 2 9 2 8" xfId="27529" xr:uid="{00000000-0005-0000-0000-0000E86B0000}"/>
    <cellStyle name="Standard 257 3 2 9 3" xfId="1425" xr:uid="{00000000-0005-0000-0000-0000E96B0000}"/>
    <cellStyle name="Standard 257 3 2 9 3 2" xfId="4368" xr:uid="{00000000-0005-0000-0000-0000EA6B0000}"/>
    <cellStyle name="Standard 257 3 2 9 3 2 2" xfId="13190" xr:uid="{00000000-0005-0000-0000-0000EB6B0000}"/>
    <cellStyle name="Standard 257 3 2 9 3 2 2 2" xfId="26426" xr:uid="{00000000-0005-0000-0000-0000EC6B0000}"/>
    <cellStyle name="Standard 257 3 2 9 3 2 2 2 2" xfId="52898" xr:uid="{00000000-0005-0000-0000-0000ED6B0000}"/>
    <cellStyle name="Standard 257 3 2 9 3 2 2 3" xfId="39662" xr:uid="{00000000-0005-0000-0000-0000EE6B0000}"/>
    <cellStyle name="Standard 257 3 2 9 3 2 3" xfId="19809" xr:uid="{00000000-0005-0000-0000-0000EF6B0000}"/>
    <cellStyle name="Standard 257 3 2 9 3 2 3 2" xfId="46281" xr:uid="{00000000-0005-0000-0000-0000F06B0000}"/>
    <cellStyle name="Standard 257 3 2 9 3 2 4" xfId="30840" xr:uid="{00000000-0005-0000-0000-0000F16B0000}"/>
    <cellStyle name="Standard 257 3 2 9 3 3" xfId="5839" xr:uid="{00000000-0005-0000-0000-0000F26B0000}"/>
    <cellStyle name="Standard 257 3 2 9 3 3 2" xfId="10249" xr:uid="{00000000-0005-0000-0000-0000F36B0000}"/>
    <cellStyle name="Standard 257 3 2 9 3 3 2 2" xfId="23485" xr:uid="{00000000-0005-0000-0000-0000F46B0000}"/>
    <cellStyle name="Standard 257 3 2 9 3 3 2 2 2" xfId="49957" xr:uid="{00000000-0005-0000-0000-0000F56B0000}"/>
    <cellStyle name="Standard 257 3 2 9 3 3 2 3" xfId="36721" xr:uid="{00000000-0005-0000-0000-0000F66B0000}"/>
    <cellStyle name="Standard 257 3 2 9 3 3 3" xfId="16868" xr:uid="{00000000-0005-0000-0000-0000F76B0000}"/>
    <cellStyle name="Standard 257 3 2 9 3 3 3 2" xfId="43340" xr:uid="{00000000-0005-0000-0000-0000F86B0000}"/>
    <cellStyle name="Standard 257 3 2 9 3 3 4" xfId="32311" xr:uid="{00000000-0005-0000-0000-0000F96B0000}"/>
    <cellStyle name="Standard 257 3 2 9 3 4" xfId="8778" xr:uid="{00000000-0005-0000-0000-0000FA6B0000}"/>
    <cellStyle name="Standard 257 3 2 9 3 4 2" xfId="22014" xr:uid="{00000000-0005-0000-0000-0000FB6B0000}"/>
    <cellStyle name="Standard 257 3 2 9 3 4 2 2" xfId="48486" xr:uid="{00000000-0005-0000-0000-0000FC6B0000}"/>
    <cellStyle name="Standard 257 3 2 9 3 4 3" xfId="35250" xr:uid="{00000000-0005-0000-0000-0000FD6B0000}"/>
    <cellStyle name="Standard 257 3 2 9 3 5" xfId="15397" xr:uid="{00000000-0005-0000-0000-0000FE6B0000}"/>
    <cellStyle name="Standard 257 3 2 9 3 5 2" xfId="41869" xr:uid="{00000000-0005-0000-0000-0000FF6B0000}"/>
    <cellStyle name="Standard 257 3 2 9 3 6" xfId="27899" xr:uid="{00000000-0005-0000-0000-0000006C0000}"/>
    <cellStyle name="Standard 257 3 2 9 4" xfId="2161" xr:uid="{00000000-0005-0000-0000-0000016C0000}"/>
    <cellStyle name="Standard 257 3 2 9 4 2" xfId="3632" xr:uid="{00000000-0005-0000-0000-0000026C0000}"/>
    <cellStyle name="Standard 257 3 2 9 4 2 2" xfId="12454" xr:uid="{00000000-0005-0000-0000-0000036C0000}"/>
    <cellStyle name="Standard 257 3 2 9 4 2 2 2" xfId="25690" xr:uid="{00000000-0005-0000-0000-0000046C0000}"/>
    <cellStyle name="Standard 257 3 2 9 4 2 2 2 2" xfId="52162" xr:uid="{00000000-0005-0000-0000-0000056C0000}"/>
    <cellStyle name="Standard 257 3 2 9 4 2 2 3" xfId="38926" xr:uid="{00000000-0005-0000-0000-0000066C0000}"/>
    <cellStyle name="Standard 257 3 2 9 4 2 3" xfId="19073" xr:uid="{00000000-0005-0000-0000-0000076C0000}"/>
    <cellStyle name="Standard 257 3 2 9 4 2 3 2" xfId="45545" xr:uid="{00000000-0005-0000-0000-0000086C0000}"/>
    <cellStyle name="Standard 257 3 2 9 4 2 4" xfId="30104" xr:uid="{00000000-0005-0000-0000-0000096C0000}"/>
    <cellStyle name="Standard 257 3 2 9 4 3" xfId="6574" xr:uid="{00000000-0005-0000-0000-00000A6C0000}"/>
    <cellStyle name="Standard 257 3 2 9 4 3 2" xfId="10984" xr:uid="{00000000-0005-0000-0000-00000B6C0000}"/>
    <cellStyle name="Standard 257 3 2 9 4 3 2 2" xfId="24220" xr:uid="{00000000-0005-0000-0000-00000C6C0000}"/>
    <cellStyle name="Standard 257 3 2 9 4 3 2 2 2" xfId="50692" xr:uid="{00000000-0005-0000-0000-00000D6C0000}"/>
    <cellStyle name="Standard 257 3 2 9 4 3 2 3" xfId="37456" xr:uid="{00000000-0005-0000-0000-00000E6C0000}"/>
    <cellStyle name="Standard 257 3 2 9 4 3 3" xfId="17603" xr:uid="{00000000-0005-0000-0000-00000F6C0000}"/>
    <cellStyle name="Standard 257 3 2 9 4 3 3 2" xfId="44075" xr:uid="{00000000-0005-0000-0000-0000106C0000}"/>
    <cellStyle name="Standard 257 3 2 9 4 3 4" xfId="33046" xr:uid="{00000000-0005-0000-0000-0000116C0000}"/>
    <cellStyle name="Standard 257 3 2 9 4 4" xfId="8042" xr:uid="{00000000-0005-0000-0000-0000126C0000}"/>
    <cellStyle name="Standard 257 3 2 9 4 4 2" xfId="21278" xr:uid="{00000000-0005-0000-0000-0000136C0000}"/>
    <cellStyle name="Standard 257 3 2 9 4 4 2 2" xfId="47750" xr:uid="{00000000-0005-0000-0000-0000146C0000}"/>
    <cellStyle name="Standard 257 3 2 9 4 4 3" xfId="34514" xr:uid="{00000000-0005-0000-0000-0000156C0000}"/>
    <cellStyle name="Standard 257 3 2 9 4 5" xfId="14661" xr:uid="{00000000-0005-0000-0000-0000166C0000}"/>
    <cellStyle name="Standard 257 3 2 9 4 5 2" xfId="41133" xr:uid="{00000000-0005-0000-0000-0000176C0000}"/>
    <cellStyle name="Standard 257 3 2 9 4 6" xfId="28634" xr:uid="{00000000-0005-0000-0000-0000186C0000}"/>
    <cellStyle name="Standard 257 3 2 9 5" xfId="2898" xr:uid="{00000000-0005-0000-0000-0000196C0000}"/>
    <cellStyle name="Standard 257 3 2 9 5 2" xfId="11720" xr:uid="{00000000-0005-0000-0000-00001A6C0000}"/>
    <cellStyle name="Standard 257 3 2 9 5 2 2" xfId="24956" xr:uid="{00000000-0005-0000-0000-00001B6C0000}"/>
    <cellStyle name="Standard 257 3 2 9 5 2 2 2" xfId="51428" xr:uid="{00000000-0005-0000-0000-00001C6C0000}"/>
    <cellStyle name="Standard 257 3 2 9 5 2 3" xfId="38192" xr:uid="{00000000-0005-0000-0000-00001D6C0000}"/>
    <cellStyle name="Standard 257 3 2 9 5 3" xfId="18339" xr:uid="{00000000-0005-0000-0000-00001E6C0000}"/>
    <cellStyle name="Standard 257 3 2 9 5 3 2" xfId="44811" xr:uid="{00000000-0005-0000-0000-00001F6C0000}"/>
    <cellStyle name="Standard 257 3 2 9 5 4" xfId="29370" xr:uid="{00000000-0005-0000-0000-0000206C0000}"/>
    <cellStyle name="Standard 257 3 2 9 6" xfId="5103" xr:uid="{00000000-0005-0000-0000-0000216C0000}"/>
    <cellStyle name="Standard 257 3 2 9 6 2" xfId="9513" xr:uid="{00000000-0005-0000-0000-0000226C0000}"/>
    <cellStyle name="Standard 257 3 2 9 6 2 2" xfId="22749" xr:uid="{00000000-0005-0000-0000-0000236C0000}"/>
    <cellStyle name="Standard 257 3 2 9 6 2 2 2" xfId="49221" xr:uid="{00000000-0005-0000-0000-0000246C0000}"/>
    <cellStyle name="Standard 257 3 2 9 6 2 3" xfId="35985" xr:uid="{00000000-0005-0000-0000-0000256C0000}"/>
    <cellStyle name="Standard 257 3 2 9 6 3" xfId="16132" xr:uid="{00000000-0005-0000-0000-0000266C0000}"/>
    <cellStyle name="Standard 257 3 2 9 6 3 2" xfId="42604" xr:uid="{00000000-0005-0000-0000-0000276C0000}"/>
    <cellStyle name="Standard 257 3 2 9 6 4" xfId="31575" xr:uid="{00000000-0005-0000-0000-0000286C0000}"/>
    <cellStyle name="Standard 257 3 2 9 7" xfId="7308" xr:uid="{00000000-0005-0000-0000-0000296C0000}"/>
    <cellStyle name="Standard 257 3 2 9 7 2" xfId="20544" xr:uid="{00000000-0005-0000-0000-00002A6C0000}"/>
    <cellStyle name="Standard 257 3 2 9 7 2 2" xfId="47016" xr:uid="{00000000-0005-0000-0000-00002B6C0000}"/>
    <cellStyle name="Standard 257 3 2 9 7 3" xfId="33780" xr:uid="{00000000-0005-0000-0000-00002C6C0000}"/>
    <cellStyle name="Standard 257 3 2 9 8" xfId="13927" xr:uid="{00000000-0005-0000-0000-00002D6C0000}"/>
    <cellStyle name="Standard 257 3 2 9 8 2" xfId="40399" xr:uid="{00000000-0005-0000-0000-00002E6C0000}"/>
    <cellStyle name="Standard 257 3 2 9 9" xfId="27163" xr:uid="{00000000-0005-0000-0000-00002F6C0000}"/>
    <cellStyle name="Standard 257 3 3" xfId="305" xr:uid="{00000000-0005-0000-0000-0000306C0000}"/>
    <cellStyle name="Standard 257 3 3 10" xfId="4777" xr:uid="{00000000-0005-0000-0000-0000316C0000}"/>
    <cellStyle name="Standard 257 3 3 10 2" xfId="9187" xr:uid="{00000000-0005-0000-0000-0000326C0000}"/>
    <cellStyle name="Standard 257 3 3 10 2 2" xfId="22423" xr:uid="{00000000-0005-0000-0000-0000336C0000}"/>
    <cellStyle name="Standard 257 3 3 10 2 2 2" xfId="48895" xr:uid="{00000000-0005-0000-0000-0000346C0000}"/>
    <cellStyle name="Standard 257 3 3 10 2 3" xfId="35659" xr:uid="{00000000-0005-0000-0000-0000356C0000}"/>
    <cellStyle name="Standard 257 3 3 10 3" xfId="15806" xr:uid="{00000000-0005-0000-0000-0000366C0000}"/>
    <cellStyle name="Standard 257 3 3 10 3 2" xfId="42278" xr:uid="{00000000-0005-0000-0000-0000376C0000}"/>
    <cellStyle name="Standard 257 3 3 10 4" xfId="31249" xr:uid="{00000000-0005-0000-0000-0000386C0000}"/>
    <cellStyle name="Standard 257 3 3 11" xfId="6982" xr:uid="{00000000-0005-0000-0000-0000396C0000}"/>
    <cellStyle name="Standard 257 3 3 11 2" xfId="20218" xr:uid="{00000000-0005-0000-0000-00003A6C0000}"/>
    <cellStyle name="Standard 257 3 3 11 2 2" xfId="46690" xr:uid="{00000000-0005-0000-0000-00003B6C0000}"/>
    <cellStyle name="Standard 257 3 3 11 3" xfId="33454" xr:uid="{00000000-0005-0000-0000-00003C6C0000}"/>
    <cellStyle name="Standard 257 3 3 12" xfId="13601" xr:uid="{00000000-0005-0000-0000-00003D6C0000}"/>
    <cellStyle name="Standard 257 3 3 12 2" xfId="40073" xr:uid="{00000000-0005-0000-0000-00003E6C0000}"/>
    <cellStyle name="Standard 257 3 3 13" xfId="26837" xr:uid="{00000000-0005-0000-0000-00003F6C0000}"/>
    <cellStyle name="Standard 257 3 3 2" xfId="355" xr:uid="{00000000-0005-0000-0000-0000406C0000}"/>
    <cellStyle name="Standard 257 3 3 2 10" xfId="13641" xr:uid="{00000000-0005-0000-0000-0000416C0000}"/>
    <cellStyle name="Standard 257 3 3 2 10 2" xfId="40113" xr:uid="{00000000-0005-0000-0000-0000426C0000}"/>
    <cellStyle name="Standard 257 3 3 2 11" xfId="26877" xr:uid="{00000000-0005-0000-0000-0000436C0000}"/>
    <cellStyle name="Standard 257 3 3 2 2" xfId="443" xr:uid="{00000000-0005-0000-0000-0000446C0000}"/>
    <cellStyle name="Standard 257 3 3 2 2 10" xfId="26958" xr:uid="{00000000-0005-0000-0000-0000456C0000}"/>
    <cellStyle name="Standard 257 3 3 2 2 2" xfId="619" xr:uid="{00000000-0005-0000-0000-0000466C0000}"/>
    <cellStyle name="Standard 257 3 3 2 2 2 2" xfId="1008" xr:uid="{00000000-0005-0000-0000-0000476C0000}"/>
    <cellStyle name="Standard 257 3 3 2 2 2 2 2" xfId="1757" xr:uid="{00000000-0005-0000-0000-0000486C0000}"/>
    <cellStyle name="Standard 257 3 3 2 2 2 2 2 2" xfId="4700" xr:uid="{00000000-0005-0000-0000-0000496C0000}"/>
    <cellStyle name="Standard 257 3 3 2 2 2 2 2 2 2" xfId="13522" xr:uid="{00000000-0005-0000-0000-00004A6C0000}"/>
    <cellStyle name="Standard 257 3 3 2 2 2 2 2 2 2 2" xfId="26758" xr:uid="{00000000-0005-0000-0000-00004B6C0000}"/>
    <cellStyle name="Standard 257 3 3 2 2 2 2 2 2 2 2 2" xfId="53230" xr:uid="{00000000-0005-0000-0000-00004C6C0000}"/>
    <cellStyle name="Standard 257 3 3 2 2 2 2 2 2 2 3" xfId="39994" xr:uid="{00000000-0005-0000-0000-00004D6C0000}"/>
    <cellStyle name="Standard 257 3 3 2 2 2 2 2 2 3" xfId="20141" xr:uid="{00000000-0005-0000-0000-00004E6C0000}"/>
    <cellStyle name="Standard 257 3 3 2 2 2 2 2 2 3 2" xfId="46613" xr:uid="{00000000-0005-0000-0000-00004F6C0000}"/>
    <cellStyle name="Standard 257 3 3 2 2 2 2 2 2 4" xfId="31172" xr:uid="{00000000-0005-0000-0000-0000506C0000}"/>
    <cellStyle name="Standard 257 3 3 2 2 2 2 2 3" xfId="6171" xr:uid="{00000000-0005-0000-0000-0000516C0000}"/>
    <cellStyle name="Standard 257 3 3 2 2 2 2 2 3 2" xfId="10581" xr:uid="{00000000-0005-0000-0000-0000526C0000}"/>
    <cellStyle name="Standard 257 3 3 2 2 2 2 2 3 2 2" xfId="23817" xr:uid="{00000000-0005-0000-0000-0000536C0000}"/>
    <cellStyle name="Standard 257 3 3 2 2 2 2 2 3 2 2 2" xfId="50289" xr:uid="{00000000-0005-0000-0000-0000546C0000}"/>
    <cellStyle name="Standard 257 3 3 2 2 2 2 2 3 2 3" xfId="37053" xr:uid="{00000000-0005-0000-0000-0000556C0000}"/>
    <cellStyle name="Standard 257 3 3 2 2 2 2 2 3 3" xfId="17200" xr:uid="{00000000-0005-0000-0000-0000566C0000}"/>
    <cellStyle name="Standard 257 3 3 2 2 2 2 2 3 3 2" xfId="43672" xr:uid="{00000000-0005-0000-0000-0000576C0000}"/>
    <cellStyle name="Standard 257 3 3 2 2 2 2 2 3 4" xfId="32643" xr:uid="{00000000-0005-0000-0000-0000586C0000}"/>
    <cellStyle name="Standard 257 3 3 2 2 2 2 2 4" xfId="9110" xr:uid="{00000000-0005-0000-0000-0000596C0000}"/>
    <cellStyle name="Standard 257 3 3 2 2 2 2 2 4 2" xfId="22346" xr:uid="{00000000-0005-0000-0000-00005A6C0000}"/>
    <cellStyle name="Standard 257 3 3 2 2 2 2 2 4 2 2" xfId="48818" xr:uid="{00000000-0005-0000-0000-00005B6C0000}"/>
    <cellStyle name="Standard 257 3 3 2 2 2 2 2 4 3" xfId="35582" xr:uid="{00000000-0005-0000-0000-00005C6C0000}"/>
    <cellStyle name="Standard 257 3 3 2 2 2 2 2 5" xfId="15729" xr:uid="{00000000-0005-0000-0000-00005D6C0000}"/>
    <cellStyle name="Standard 257 3 3 2 2 2 2 2 5 2" xfId="42201" xr:uid="{00000000-0005-0000-0000-00005E6C0000}"/>
    <cellStyle name="Standard 257 3 3 2 2 2 2 2 6" xfId="28231" xr:uid="{00000000-0005-0000-0000-00005F6C0000}"/>
    <cellStyle name="Standard 257 3 3 2 2 2 2 3" xfId="2493" xr:uid="{00000000-0005-0000-0000-0000606C0000}"/>
    <cellStyle name="Standard 257 3 3 2 2 2 2 3 2" xfId="3964" xr:uid="{00000000-0005-0000-0000-0000616C0000}"/>
    <cellStyle name="Standard 257 3 3 2 2 2 2 3 2 2" xfId="12786" xr:uid="{00000000-0005-0000-0000-0000626C0000}"/>
    <cellStyle name="Standard 257 3 3 2 2 2 2 3 2 2 2" xfId="26022" xr:uid="{00000000-0005-0000-0000-0000636C0000}"/>
    <cellStyle name="Standard 257 3 3 2 2 2 2 3 2 2 2 2" xfId="52494" xr:uid="{00000000-0005-0000-0000-0000646C0000}"/>
    <cellStyle name="Standard 257 3 3 2 2 2 2 3 2 2 3" xfId="39258" xr:uid="{00000000-0005-0000-0000-0000656C0000}"/>
    <cellStyle name="Standard 257 3 3 2 2 2 2 3 2 3" xfId="19405" xr:uid="{00000000-0005-0000-0000-0000666C0000}"/>
    <cellStyle name="Standard 257 3 3 2 2 2 2 3 2 3 2" xfId="45877" xr:uid="{00000000-0005-0000-0000-0000676C0000}"/>
    <cellStyle name="Standard 257 3 3 2 2 2 2 3 2 4" xfId="30436" xr:uid="{00000000-0005-0000-0000-0000686C0000}"/>
    <cellStyle name="Standard 257 3 3 2 2 2 2 3 3" xfId="6906" xr:uid="{00000000-0005-0000-0000-0000696C0000}"/>
    <cellStyle name="Standard 257 3 3 2 2 2 2 3 3 2" xfId="11316" xr:uid="{00000000-0005-0000-0000-00006A6C0000}"/>
    <cellStyle name="Standard 257 3 3 2 2 2 2 3 3 2 2" xfId="24552" xr:uid="{00000000-0005-0000-0000-00006B6C0000}"/>
    <cellStyle name="Standard 257 3 3 2 2 2 2 3 3 2 2 2" xfId="51024" xr:uid="{00000000-0005-0000-0000-00006C6C0000}"/>
    <cellStyle name="Standard 257 3 3 2 2 2 2 3 3 2 3" xfId="37788" xr:uid="{00000000-0005-0000-0000-00006D6C0000}"/>
    <cellStyle name="Standard 257 3 3 2 2 2 2 3 3 3" xfId="17935" xr:uid="{00000000-0005-0000-0000-00006E6C0000}"/>
    <cellStyle name="Standard 257 3 3 2 2 2 2 3 3 3 2" xfId="44407" xr:uid="{00000000-0005-0000-0000-00006F6C0000}"/>
    <cellStyle name="Standard 257 3 3 2 2 2 2 3 3 4" xfId="33378" xr:uid="{00000000-0005-0000-0000-0000706C0000}"/>
    <cellStyle name="Standard 257 3 3 2 2 2 2 3 4" xfId="8374" xr:uid="{00000000-0005-0000-0000-0000716C0000}"/>
    <cellStyle name="Standard 257 3 3 2 2 2 2 3 4 2" xfId="21610" xr:uid="{00000000-0005-0000-0000-0000726C0000}"/>
    <cellStyle name="Standard 257 3 3 2 2 2 2 3 4 2 2" xfId="48082" xr:uid="{00000000-0005-0000-0000-0000736C0000}"/>
    <cellStyle name="Standard 257 3 3 2 2 2 2 3 4 3" xfId="34846" xr:uid="{00000000-0005-0000-0000-0000746C0000}"/>
    <cellStyle name="Standard 257 3 3 2 2 2 2 3 5" xfId="14993" xr:uid="{00000000-0005-0000-0000-0000756C0000}"/>
    <cellStyle name="Standard 257 3 3 2 2 2 2 3 5 2" xfId="41465" xr:uid="{00000000-0005-0000-0000-0000766C0000}"/>
    <cellStyle name="Standard 257 3 3 2 2 2 2 3 6" xfId="28966" xr:uid="{00000000-0005-0000-0000-0000776C0000}"/>
    <cellStyle name="Standard 257 3 3 2 2 2 2 4" xfId="3230" xr:uid="{00000000-0005-0000-0000-0000786C0000}"/>
    <cellStyle name="Standard 257 3 3 2 2 2 2 4 2" xfId="12052" xr:uid="{00000000-0005-0000-0000-0000796C0000}"/>
    <cellStyle name="Standard 257 3 3 2 2 2 2 4 2 2" xfId="25288" xr:uid="{00000000-0005-0000-0000-00007A6C0000}"/>
    <cellStyle name="Standard 257 3 3 2 2 2 2 4 2 2 2" xfId="51760" xr:uid="{00000000-0005-0000-0000-00007B6C0000}"/>
    <cellStyle name="Standard 257 3 3 2 2 2 2 4 2 3" xfId="38524" xr:uid="{00000000-0005-0000-0000-00007C6C0000}"/>
    <cellStyle name="Standard 257 3 3 2 2 2 2 4 3" xfId="18671" xr:uid="{00000000-0005-0000-0000-00007D6C0000}"/>
    <cellStyle name="Standard 257 3 3 2 2 2 2 4 3 2" xfId="45143" xr:uid="{00000000-0005-0000-0000-00007E6C0000}"/>
    <cellStyle name="Standard 257 3 3 2 2 2 2 4 4" xfId="29702" xr:uid="{00000000-0005-0000-0000-00007F6C0000}"/>
    <cellStyle name="Standard 257 3 3 2 2 2 2 5" xfId="5435" xr:uid="{00000000-0005-0000-0000-0000806C0000}"/>
    <cellStyle name="Standard 257 3 3 2 2 2 2 5 2" xfId="9845" xr:uid="{00000000-0005-0000-0000-0000816C0000}"/>
    <cellStyle name="Standard 257 3 3 2 2 2 2 5 2 2" xfId="23081" xr:uid="{00000000-0005-0000-0000-0000826C0000}"/>
    <cellStyle name="Standard 257 3 3 2 2 2 2 5 2 2 2" xfId="49553" xr:uid="{00000000-0005-0000-0000-0000836C0000}"/>
    <cellStyle name="Standard 257 3 3 2 2 2 2 5 2 3" xfId="36317" xr:uid="{00000000-0005-0000-0000-0000846C0000}"/>
    <cellStyle name="Standard 257 3 3 2 2 2 2 5 3" xfId="16464" xr:uid="{00000000-0005-0000-0000-0000856C0000}"/>
    <cellStyle name="Standard 257 3 3 2 2 2 2 5 3 2" xfId="42936" xr:uid="{00000000-0005-0000-0000-0000866C0000}"/>
    <cellStyle name="Standard 257 3 3 2 2 2 2 5 4" xfId="31907" xr:uid="{00000000-0005-0000-0000-0000876C0000}"/>
    <cellStyle name="Standard 257 3 3 2 2 2 2 6" xfId="7640" xr:uid="{00000000-0005-0000-0000-0000886C0000}"/>
    <cellStyle name="Standard 257 3 3 2 2 2 2 6 2" xfId="20876" xr:uid="{00000000-0005-0000-0000-0000896C0000}"/>
    <cellStyle name="Standard 257 3 3 2 2 2 2 6 2 2" xfId="47348" xr:uid="{00000000-0005-0000-0000-00008A6C0000}"/>
    <cellStyle name="Standard 257 3 3 2 2 2 2 6 3" xfId="34112" xr:uid="{00000000-0005-0000-0000-00008B6C0000}"/>
    <cellStyle name="Standard 257 3 3 2 2 2 2 7" xfId="14259" xr:uid="{00000000-0005-0000-0000-00008C6C0000}"/>
    <cellStyle name="Standard 257 3 3 2 2 2 2 7 2" xfId="40731" xr:uid="{00000000-0005-0000-0000-00008D6C0000}"/>
    <cellStyle name="Standard 257 3 3 2 2 2 2 8" xfId="27495" xr:uid="{00000000-0005-0000-0000-00008E6C0000}"/>
    <cellStyle name="Standard 257 3 3 2 2 2 3" xfId="1391" xr:uid="{00000000-0005-0000-0000-00008F6C0000}"/>
    <cellStyle name="Standard 257 3 3 2 2 2 3 2" xfId="4334" xr:uid="{00000000-0005-0000-0000-0000906C0000}"/>
    <cellStyle name="Standard 257 3 3 2 2 2 3 2 2" xfId="13156" xr:uid="{00000000-0005-0000-0000-0000916C0000}"/>
    <cellStyle name="Standard 257 3 3 2 2 2 3 2 2 2" xfId="26392" xr:uid="{00000000-0005-0000-0000-0000926C0000}"/>
    <cellStyle name="Standard 257 3 3 2 2 2 3 2 2 2 2" xfId="52864" xr:uid="{00000000-0005-0000-0000-0000936C0000}"/>
    <cellStyle name="Standard 257 3 3 2 2 2 3 2 2 3" xfId="39628" xr:uid="{00000000-0005-0000-0000-0000946C0000}"/>
    <cellStyle name="Standard 257 3 3 2 2 2 3 2 3" xfId="19775" xr:uid="{00000000-0005-0000-0000-0000956C0000}"/>
    <cellStyle name="Standard 257 3 3 2 2 2 3 2 3 2" xfId="46247" xr:uid="{00000000-0005-0000-0000-0000966C0000}"/>
    <cellStyle name="Standard 257 3 3 2 2 2 3 2 4" xfId="30806" xr:uid="{00000000-0005-0000-0000-0000976C0000}"/>
    <cellStyle name="Standard 257 3 3 2 2 2 3 3" xfId="5805" xr:uid="{00000000-0005-0000-0000-0000986C0000}"/>
    <cellStyle name="Standard 257 3 3 2 2 2 3 3 2" xfId="10215" xr:uid="{00000000-0005-0000-0000-0000996C0000}"/>
    <cellStyle name="Standard 257 3 3 2 2 2 3 3 2 2" xfId="23451" xr:uid="{00000000-0005-0000-0000-00009A6C0000}"/>
    <cellStyle name="Standard 257 3 3 2 2 2 3 3 2 2 2" xfId="49923" xr:uid="{00000000-0005-0000-0000-00009B6C0000}"/>
    <cellStyle name="Standard 257 3 3 2 2 2 3 3 2 3" xfId="36687" xr:uid="{00000000-0005-0000-0000-00009C6C0000}"/>
    <cellStyle name="Standard 257 3 3 2 2 2 3 3 3" xfId="16834" xr:uid="{00000000-0005-0000-0000-00009D6C0000}"/>
    <cellStyle name="Standard 257 3 3 2 2 2 3 3 3 2" xfId="43306" xr:uid="{00000000-0005-0000-0000-00009E6C0000}"/>
    <cellStyle name="Standard 257 3 3 2 2 2 3 3 4" xfId="32277" xr:uid="{00000000-0005-0000-0000-00009F6C0000}"/>
    <cellStyle name="Standard 257 3 3 2 2 2 3 4" xfId="8744" xr:uid="{00000000-0005-0000-0000-0000A06C0000}"/>
    <cellStyle name="Standard 257 3 3 2 2 2 3 4 2" xfId="21980" xr:uid="{00000000-0005-0000-0000-0000A16C0000}"/>
    <cellStyle name="Standard 257 3 3 2 2 2 3 4 2 2" xfId="48452" xr:uid="{00000000-0005-0000-0000-0000A26C0000}"/>
    <cellStyle name="Standard 257 3 3 2 2 2 3 4 3" xfId="35216" xr:uid="{00000000-0005-0000-0000-0000A36C0000}"/>
    <cellStyle name="Standard 257 3 3 2 2 2 3 5" xfId="15363" xr:uid="{00000000-0005-0000-0000-0000A46C0000}"/>
    <cellStyle name="Standard 257 3 3 2 2 2 3 5 2" xfId="41835" xr:uid="{00000000-0005-0000-0000-0000A56C0000}"/>
    <cellStyle name="Standard 257 3 3 2 2 2 3 6" xfId="27865" xr:uid="{00000000-0005-0000-0000-0000A66C0000}"/>
    <cellStyle name="Standard 257 3 3 2 2 2 4" xfId="2127" xr:uid="{00000000-0005-0000-0000-0000A76C0000}"/>
    <cellStyle name="Standard 257 3 3 2 2 2 4 2" xfId="3598" xr:uid="{00000000-0005-0000-0000-0000A86C0000}"/>
    <cellStyle name="Standard 257 3 3 2 2 2 4 2 2" xfId="12420" xr:uid="{00000000-0005-0000-0000-0000A96C0000}"/>
    <cellStyle name="Standard 257 3 3 2 2 2 4 2 2 2" xfId="25656" xr:uid="{00000000-0005-0000-0000-0000AA6C0000}"/>
    <cellStyle name="Standard 257 3 3 2 2 2 4 2 2 2 2" xfId="52128" xr:uid="{00000000-0005-0000-0000-0000AB6C0000}"/>
    <cellStyle name="Standard 257 3 3 2 2 2 4 2 2 3" xfId="38892" xr:uid="{00000000-0005-0000-0000-0000AC6C0000}"/>
    <cellStyle name="Standard 257 3 3 2 2 2 4 2 3" xfId="19039" xr:uid="{00000000-0005-0000-0000-0000AD6C0000}"/>
    <cellStyle name="Standard 257 3 3 2 2 2 4 2 3 2" xfId="45511" xr:uid="{00000000-0005-0000-0000-0000AE6C0000}"/>
    <cellStyle name="Standard 257 3 3 2 2 2 4 2 4" xfId="30070" xr:uid="{00000000-0005-0000-0000-0000AF6C0000}"/>
    <cellStyle name="Standard 257 3 3 2 2 2 4 3" xfId="6540" xr:uid="{00000000-0005-0000-0000-0000B06C0000}"/>
    <cellStyle name="Standard 257 3 3 2 2 2 4 3 2" xfId="10950" xr:uid="{00000000-0005-0000-0000-0000B16C0000}"/>
    <cellStyle name="Standard 257 3 3 2 2 2 4 3 2 2" xfId="24186" xr:uid="{00000000-0005-0000-0000-0000B26C0000}"/>
    <cellStyle name="Standard 257 3 3 2 2 2 4 3 2 2 2" xfId="50658" xr:uid="{00000000-0005-0000-0000-0000B36C0000}"/>
    <cellStyle name="Standard 257 3 3 2 2 2 4 3 2 3" xfId="37422" xr:uid="{00000000-0005-0000-0000-0000B46C0000}"/>
    <cellStyle name="Standard 257 3 3 2 2 2 4 3 3" xfId="17569" xr:uid="{00000000-0005-0000-0000-0000B56C0000}"/>
    <cellStyle name="Standard 257 3 3 2 2 2 4 3 3 2" xfId="44041" xr:uid="{00000000-0005-0000-0000-0000B66C0000}"/>
    <cellStyle name="Standard 257 3 3 2 2 2 4 3 4" xfId="33012" xr:uid="{00000000-0005-0000-0000-0000B76C0000}"/>
    <cellStyle name="Standard 257 3 3 2 2 2 4 4" xfId="8008" xr:uid="{00000000-0005-0000-0000-0000B86C0000}"/>
    <cellStyle name="Standard 257 3 3 2 2 2 4 4 2" xfId="21244" xr:uid="{00000000-0005-0000-0000-0000B96C0000}"/>
    <cellStyle name="Standard 257 3 3 2 2 2 4 4 2 2" xfId="47716" xr:uid="{00000000-0005-0000-0000-0000BA6C0000}"/>
    <cellStyle name="Standard 257 3 3 2 2 2 4 4 3" xfId="34480" xr:uid="{00000000-0005-0000-0000-0000BB6C0000}"/>
    <cellStyle name="Standard 257 3 3 2 2 2 4 5" xfId="14627" xr:uid="{00000000-0005-0000-0000-0000BC6C0000}"/>
    <cellStyle name="Standard 257 3 3 2 2 2 4 5 2" xfId="41099" xr:uid="{00000000-0005-0000-0000-0000BD6C0000}"/>
    <cellStyle name="Standard 257 3 3 2 2 2 4 6" xfId="28600" xr:uid="{00000000-0005-0000-0000-0000BE6C0000}"/>
    <cellStyle name="Standard 257 3 3 2 2 2 5" xfId="2864" xr:uid="{00000000-0005-0000-0000-0000BF6C0000}"/>
    <cellStyle name="Standard 257 3 3 2 2 2 5 2" xfId="11686" xr:uid="{00000000-0005-0000-0000-0000C06C0000}"/>
    <cellStyle name="Standard 257 3 3 2 2 2 5 2 2" xfId="24922" xr:uid="{00000000-0005-0000-0000-0000C16C0000}"/>
    <cellStyle name="Standard 257 3 3 2 2 2 5 2 2 2" xfId="51394" xr:uid="{00000000-0005-0000-0000-0000C26C0000}"/>
    <cellStyle name="Standard 257 3 3 2 2 2 5 2 3" xfId="38158" xr:uid="{00000000-0005-0000-0000-0000C36C0000}"/>
    <cellStyle name="Standard 257 3 3 2 2 2 5 3" xfId="18305" xr:uid="{00000000-0005-0000-0000-0000C46C0000}"/>
    <cellStyle name="Standard 257 3 3 2 2 2 5 3 2" xfId="44777" xr:uid="{00000000-0005-0000-0000-0000C56C0000}"/>
    <cellStyle name="Standard 257 3 3 2 2 2 5 4" xfId="29336" xr:uid="{00000000-0005-0000-0000-0000C66C0000}"/>
    <cellStyle name="Standard 257 3 3 2 2 2 6" xfId="5069" xr:uid="{00000000-0005-0000-0000-0000C76C0000}"/>
    <cellStyle name="Standard 257 3 3 2 2 2 6 2" xfId="9479" xr:uid="{00000000-0005-0000-0000-0000C86C0000}"/>
    <cellStyle name="Standard 257 3 3 2 2 2 6 2 2" xfId="22715" xr:uid="{00000000-0005-0000-0000-0000C96C0000}"/>
    <cellStyle name="Standard 257 3 3 2 2 2 6 2 2 2" xfId="49187" xr:uid="{00000000-0005-0000-0000-0000CA6C0000}"/>
    <cellStyle name="Standard 257 3 3 2 2 2 6 2 3" xfId="35951" xr:uid="{00000000-0005-0000-0000-0000CB6C0000}"/>
    <cellStyle name="Standard 257 3 3 2 2 2 6 3" xfId="16098" xr:uid="{00000000-0005-0000-0000-0000CC6C0000}"/>
    <cellStyle name="Standard 257 3 3 2 2 2 6 3 2" xfId="42570" xr:uid="{00000000-0005-0000-0000-0000CD6C0000}"/>
    <cellStyle name="Standard 257 3 3 2 2 2 6 4" xfId="31541" xr:uid="{00000000-0005-0000-0000-0000CE6C0000}"/>
    <cellStyle name="Standard 257 3 3 2 2 2 7" xfId="7274" xr:uid="{00000000-0005-0000-0000-0000CF6C0000}"/>
    <cellStyle name="Standard 257 3 3 2 2 2 7 2" xfId="20510" xr:uid="{00000000-0005-0000-0000-0000D06C0000}"/>
    <cellStyle name="Standard 257 3 3 2 2 2 7 2 2" xfId="46982" xr:uid="{00000000-0005-0000-0000-0000D16C0000}"/>
    <cellStyle name="Standard 257 3 3 2 2 2 7 3" xfId="33746" xr:uid="{00000000-0005-0000-0000-0000D26C0000}"/>
    <cellStyle name="Standard 257 3 3 2 2 2 8" xfId="13893" xr:uid="{00000000-0005-0000-0000-0000D36C0000}"/>
    <cellStyle name="Standard 257 3 3 2 2 2 8 2" xfId="40365" xr:uid="{00000000-0005-0000-0000-0000D46C0000}"/>
    <cellStyle name="Standard 257 3 3 2 2 2 9" xfId="27129" xr:uid="{00000000-0005-0000-0000-0000D56C0000}"/>
    <cellStyle name="Standard 257 3 3 2 2 3" xfId="836" xr:uid="{00000000-0005-0000-0000-0000D66C0000}"/>
    <cellStyle name="Standard 257 3 3 2 2 3 2" xfId="1586" xr:uid="{00000000-0005-0000-0000-0000D76C0000}"/>
    <cellStyle name="Standard 257 3 3 2 2 3 2 2" xfId="4529" xr:uid="{00000000-0005-0000-0000-0000D86C0000}"/>
    <cellStyle name="Standard 257 3 3 2 2 3 2 2 2" xfId="13351" xr:uid="{00000000-0005-0000-0000-0000D96C0000}"/>
    <cellStyle name="Standard 257 3 3 2 2 3 2 2 2 2" xfId="26587" xr:uid="{00000000-0005-0000-0000-0000DA6C0000}"/>
    <cellStyle name="Standard 257 3 3 2 2 3 2 2 2 2 2" xfId="53059" xr:uid="{00000000-0005-0000-0000-0000DB6C0000}"/>
    <cellStyle name="Standard 257 3 3 2 2 3 2 2 2 3" xfId="39823" xr:uid="{00000000-0005-0000-0000-0000DC6C0000}"/>
    <cellStyle name="Standard 257 3 3 2 2 3 2 2 3" xfId="19970" xr:uid="{00000000-0005-0000-0000-0000DD6C0000}"/>
    <cellStyle name="Standard 257 3 3 2 2 3 2 2 3 2" xfId="46442" xr:uid="{00000000-0005-0000-0000-0000DE6C0000}"/>
    <cellStyle name="Standard 257 3 3 2 2 3 2 2 4" xfId="31001" xr:uid="{00000000-0005-0000-0000-0000DF6C0000}"/>
    <cellStyle name="Standard 257 3 3 2 2 3 2 3" xfId="6000" xr:uid="{00000000-0005-0000-0000-0000E06C0000}"/>
    <cellStyle name="Standard 257 3 3 2 2 3 2 3 2" xfId="10410" xr:uid="{00000000-0005-0000-0000-0000E16C0000}"/>
    <cellStyle name="Standard 257 3 3 2 2 3 2 3 2 2" xfId="23646" xr:uid="{00000000-0005-0000-0000-0000E26C0000}"/>
    <cellStyle name="Standard 257 3 3 2 2 3 2 3 2 2 2" xfId="50118" xr:uid="{00000000-0005-0000-0000-0000E36C0000}"/>
    <cellStyle name="Standard 257 3 3 2 2 3 2 3 2 3" xfId="36882" xr:uid="{00000000-0005-0000-0000-0000E46C0000}"/>
    <cellStyle name="Standard 257 3 3 2 2 3 2 3 3" xfId="17029" xr:uid="{00000000-0005-0000-0000-0000E56C0000}"/>
    <cellStyle name="Standard 257 3 3 2 2 3 2 3 3 2" xfId="43501" xr:uid="{00000000-0005-0000-0000-0000E66C0000}"/>
    <cellStyle name="Standard 257 3 3 2 2 3 2 3 4" xfId="32472" xr:uid="{00000000-0005-0000-0000-0000E76C0000}"/>
    <cellStyle name="Standard 257 3 3 2 2 3 2 4" xfId="8939" xr:uid="{00000000-0005-0000-0000-0000E86C0000}"/>
    <cellStyle name="Standard 257 3 3 2 2 3 2 4 2" xfId="22175" xr:uid="{00000000-0005-0000-0000-0000E96C0000}"/>
    <cellStyle name="Standard 257 3 3 2 2 3 2 4 2 2" xfId="48647" xr:uid="{00000000-0005-0000-0000-0000EA6C0000}"/>
    <cellStyle name="Standard 257 3 3 2 2 3 2 4 3" xfId="35411" xr:uid="{00000000-0005-0000-0000-0000EB6C0000}"/>
    <cellStyle name="Standard 257 3 3 2 2 3 2 5" xfId="15558" xr:uid="{00000000-0005-0000-0000-0000EC6C0000}"/>
    <cellStyle name="Standard 257 3 3 2 2 3 2 5 2" xfId="42030" xr:uid="{00000000-0005-0000-0000-0000ED6C0000}"/>
    <cellStyle name="Standard 257 3 3 2 2 3 2 6" xfId="28060" xr:uid="{00000000-0005-0000-0000-0000EE6C0000}"/>
    <cellStyle name="Standard 257 3 3 2 2 3 3" xfId="2322" xr:uid="{00000000-0005-0000-0000-0000EF6C0000}"/>
    <cellStyle name="Standard 257 3 3 2 2 3 3 2" xfId="3793" xr:uid="{00000000-0005-0000-0000-0000F06C0000}"/>
    <cellStyle name="Standard 257 3 3 2 2 3 3 2 2" xfId="12615" xr:uid="{00000000-0005-0000-0000-0000F16C0000}"/>
    <cellStyle name="Standard 257 3 3 2 2 3 3 2 2 2" xfId="25851" xr:uid="{00000000-0005-0000-0000-0000F26C0000}"/>
    <cellStyle name="Standard 257 3 3 2 2 3 3 2 2 2 2" xfId="52323" xr:uid="{00000000-0005-0000-0000-0000F36C0000}"/>
    <cellStyle name="Standard 257 3 3 2 2 3 3 2 2 3" xfId="39087" xr:uid="{00000000-0005-0000-0000-0000F46C0000}"/>
    <cellStyle name="Standard 257 3 3 2 2 3 3 2 3" xfId="19234" xr:uid="{00000000-0005-0000-0000-0000F56C0000}"/>
    <cellStyle name="Standard 257 3 3 2 2 3 3 2 3 2" xfId="45706" xr:uid="{00000000-0005-0000-0000-0000F66C0000}"/>
    <cellStyle name="Standard 257 3 3 2 2 3 3 2 4" xfId="30265" xr:uid="{00000000-0005-0000-0000-0000F76C0000}"/>
    <cellStyle name="Standard 257 3 3 2 2 3 3 3" xfId="6735" xr:uid="{00000000-0005-0000-0000-0000F86C0000}"/>
    <cellStyle name="Standard 257 3 3 2 2 3 3 3 2" xfId="11145" xr:uid="{00000000-0005-0000-0000-0000F96C0000}"/>
    <cellStyle name="Standard 257 3 3 2 2 3 3 3 2 2" xfId="24381" xr:uid="{00000000-0005-0000-0000-0000FA6C0000}"/>
    <cellStyle name="Standard 257 3 3 2 2 3 3 3 2 2 2" xfId="50853" xr:uid="{00000000-0005-0000-0000-0000FB6C0000}"/>
    <cellStyle name="Standard 257 3 3 2 2 3 3 3 2 3" xfId="37617" xr:uid="{00000000-0005-0000-0000-0000FC6C0000}"/>
    <cellStyle name="Standard 257 3 3 2 2 3 3 3 3" xfId="17764" xr:uid="{00000000-0005-0000-0000-0000FD6C0000}"/>
    <cellStyle name="Standard 257 3 3 2 2 3 3 3 3 2" xfId="44236" xr:uid="{00000000-0005-0000-0000-0000FE6C0000}"/>
    <cellStyle name="Standard 257 3 3 2 2 3 3 3 4" xfId="33207" xr:uid="{00000000-0005-0000-0000-0000FF6C0000}"/>
    <cellStyle name="Standard 257 3 3 2 2 3 3 4" xfId="8203" xr:uid="{00000000-0005-0000-0000-0000006D0000}"/>
    <cellStyle name="Standard 257 3 3 2 2 3 3 4 2" xfId="21439" xr:uid="{00000000-0005-0000-0000-0000016D0000}"/>
    <cellStyle name="Standard 257 3 3 2 2 3 3 4 2 2" xfId="47911" xr:uid="{00000000-0005-0000-0000-0000026D0000}"/>
    <cellStyle name="Standard 257 3 3 2 2 3 3 4 3" xfId="34675" xr:uid="{00000000-0005-0000-0000-0000036D0000}"/>
    <cellStyle name="Standard 257 3 3 2 2 3 3 5" xfId="14822" xr:uid="{00000000-0005-0000-0000-0000046D0000}"/>
    <cellStyle name="Standard 257 3 3 2 2 3 3 5 2" xfId="41294" xr:uid="{00000000-0005-0000-0000-0000056D0000}"/>
    <cellStyle name="Standard 257 3 3 2 2 3 3 6" xfId="28795" xr:uid="{00000000-0005-0000-0000-0000066D0000}"/>
    <cellStyle name="Standard 257 3 3 2 2 3 4" xfId="3059" xr:uid="{00000000-0005-0000-0000-0000076D0000}"/>
    <cellStyle name="Standard 257 3 3 2 2 3 4 2" xfId="11881" xr:uid="{00000000-0005-0000-0000-0000086D0000}"/>
    <cellStyle name="Standard 257 3 3 2 2 3 4 2 2" xfId="25117" xr:uid="{00000000-0005-0000-0000-0000096D0000}"/>
    <cellStyle name="Standard 257 3 3 2 2 3 4 2 2 2" xfId="51589" xr:uid="{00000000-0005-0000-0000-00000A6D0000}"/>
    <cellStyle name="Standard 257 3 3 2 2 3 4 2 3" xfId="38353" xr:uid="{00000000-0005-0000-0000-00000B6D0000}"/>
    <cellStyle name="Standard 257 3 3 2 2 3 4 3" xfId="18500" xr:uid="{00000000-0005-0000-0000-00000C6D0000}"/>
    <cellStyle name="Standard 257 3 3 2 2 3 4 3 2" xfId="44972" xr:uid="{00000000-0005-0000-0000-00000D6D0000}"/>
    <cellStyle name="Standard 257 3 3 2 2 3 4 4" xfId="29531" xr:uid="{00000000-0005-0000-0000-00000E6D0000}"/>
    <cellStyle name="Standard 257 3 3 2 2 3 5" xfId="5264" xr:uid="{00000000-0005-0000-0000-00000F6D0000}"/>
    <cellStyle name="Standard 257 3 3 2 2 3 5 2" xfId="9674" xr:uid="{00000000-0005-0000-0000-0000106D0000}"/>
    <cellStyle name="Standard 257 3 3 2 2 3 5 2 2" xfId="22910" xr:uid="{00000000-0005-0000-0000-0000116D0000}"/>
    <cellStyle name="Standard 257 3 3 2 2 3 5 2 2 2" xfId="49382" xr:uid="{00000000-0005-0000-0000-0000126D0000}"/>
    <cellStyle name="Standard 257 3 3 2 2 3 5 2 3" xfId="36146" xr:uid="{00000000-0005-0000-0000-0000136D0000}"/>
    <cellStyle name="Standard 257 3 3 2 2 3 5 3" xfId="16293" xr:uid="{00000000-0005-0000-0000-0000146D0000}"/>
    <cellStyle name="Standard 257 3 3 2 2 3 5 3 2" xfId="42765" xr:uid="{00000000-0005-0000-0000-0000156D0000}"/>
    <cellStyle name="Standard 257 3 3 2 2 3 5 4" xfId="31736" xr:uid="{00000000-0005-0000-0000-0000166D0000}"/>
    <cellStyle name="Standard 257 3 3 2 2 3 6" xfId="7469" xr:uid="{00000000-0005-0000-0000-0000176D0000}"/>
    <cellStyle name="Standard 257 3 3 2 2 3 6 2" xfId="20705" xr:uid="{00000000-0005-0000-0000-0000186D0000}"/>
    <cellStyle name="Standard 257 3 3 2 2 3 6 2 2" xfId="47177" xr:uid="{00000000-0005-0000-0000-0000196D0000}"/>
    <cellStyle name="Standard 257 3 3 2 2 3 6 3" xfId="33941" xr:uid="{00000000-0005-0000-0000-00001A6D0000}"/>
    <cellStyle name="Standard 257 3 3 2 2 3 7" xfId="14088" xr:uid="{00000000-0005-0000-0000-00001B6D0000}"/>
    <cellStyle name="Standard 257 3 3 2 2 3 7 2" xfId="40560" xr:uid="{00000000-0005-0000-0000-00001C6D0000}"/>
    <cellStyle name="Standard 257 3 3 2 2 3 8" xfId="27324" xr:uid="{00000000-0005-0000-0000-00001D6D0000}"/>
    <cellStyle name="Standard 257 3 3 2 2 4" xfId="1220" xr:uid="{00000000-0005-0000-0000-00001E6D0000}"/>
    <cellStyle name="Standard 257 3 3 2 2 4 2" xfId="4163" xr:uid="{00000000-0005-0000-0000-00001F6D0000}"/>
    <cellStyle name="Standard 257 3 3 2 2 4 2 2" xfId="12985" xr:uid="{00000000-0005-0000-0000-0000206D0000}"/>
    <cellStyle name="Standard 257 3 3 2 2 4 2 2 2" xfId="26221" xr:uid="{00000000-0005-0000-0000-0000216D0000}"/>
    <cellStyle name="Standard 257 3 3 2 2 4 2 2 2 2" xfId="52693" xr:uid="{00000000-0005-0000-0000-0000226D0000}"/>
    <cellStyle name="Standard 257 3 3 2 2 4 2 2 3" xfId="39457" xr:uid="{00000000-0005-0000-0000-0000236D0000}"/>
    <cellStyle name="Standard 257 3 3 2 2 4 2 3" xfId="19604" xr:uid="{00000000-0005-0000-0000-0000246D0000}"/>
    <cellStyle name="Standard 257 3 3 2 2 4 2 3 2" xfId="46076" xr:uid="{00000000-0005-0000-0000-0000256D0000}"/>
    <cellStyle name="Standard 257 3 3 2 2 4 2 4" xfId="30635" xr:uid="{00000000-0005-0000-0000-0000266D0000}"/>
    <cellStyle name="Standard 257 3 3 2 2 4 3" xfId="5634" xr:uid="{00000000-0005-0000-0000-0000276D0000}"/>
    <cellStyle name="Standard 257 3 3 2 2 4 3 2" xfId="10044" xr:uid="{00000000-0005-0000-0000-0000286D0000}"/>
    <cellStyle name="Standard 257 3 3 2 2 4 3 2 2" xfId="23280" xr:uid="{00000000-0005-0000-0000-0000296D0000}"/>
    <cellStyle name="Standard 257 3 3 2 2 4 3 2 2 2" xfId="49752" xr:uid="{00000000-0005-0000-0000-00002A6D0000}"/>
    <cellStyle name="Standard 257 3 3 2 2 4 3 2 3" xfId="36516" xr:uid="{00000000-0005-0000-0000-00002B6D0000}"/>
    <cellStyle name="Standard 257 3 3 2 2 4 3 3" xfId="16663" xr:uid="{00000000-0005-0000-0000-00002C6D0000}"/>
    <cellStyle name="Standard 257 3 3 2 2 4 3 3 2" xfId="43135" xr:uid="{00000000-0005-0000-0000-00002D6D0000}"/>
    <cellStyle name="Standard 257 3 3 2 2 4 3 4" xfId="32106" xr:uid="{00000000-0005-0000-0000-00002E6D0000}"/>
    <cellStyle name="Standard 257 3 3 2 2 4 4" xfId="8573" xr:uid="{00000000-0005-0000-0000-00002F6D0000}"/>
    <cellStyle name="Standard 257 3 3 2 2 4 4 2" xfId="21809" xr:uid="{00000000-0005-0000-0000-0000306D0000}"/>
    <cellStyle name="Standard 257 3 3 2 2 4 4 2 2" xfId="48281" xr:uid="{00000000-0005-0000-0000-0000316D0000}"/>
    <cellStyle name="Standard 257 3 3 2 2 4 4 3" xfId="35045" xr:uid="{00000000-0005-0000-0000-0000326D0000}"/>
    <cellStyle name="Standard 257 3 3 2 2 4 5" xfId="15192" xr:uid="{00000000-0005-0000-0000-0000336D0000}"/>
    <cellStyle name="Standard 257 3 3 2 2 4 5 2" xfId="41664" xr:uid="{00000000-0005-0000-0000-0000346D0000}"/>
    <cellStyle name="Standard 257 3 3 2 2 4 6" xfId="27694" xr:uid="{00000000-0005-0000-0000-0000356D0000}"/>
    <cellStyle name="Standard 257 3 3 2 2 5" xfId="1956" xr:uid="{00000000-0005-0000-0000-0000366D0000}"/>
    <cellStyle name="Standard 257 3 3 2 2 5 2" xfId="3427" xr:uid="{00000000-0005-0000-0000-0000376D0000}"/>
    <cellStyle name="Standard 257 3 3 2 2 5 2 2" xfId="12249" xr:uid="{00000000-0005-0000-0000-0000386D0000}"/>
    <cellStyle name="Standard 257 3 3 2 2 5 2 2 2" xfId="25485" xr:uid="{00000000-0005-0000-0000-0000396D0000}"/>
    <cellStyle name="Standard 257 3 3 2 2 5 2 2 2 2" xfId="51957" xr:uid="{00000000-0005-0000-0000-00003A6D0000}"/>
    <cellStyle name="Standard 257 3 3 2 2 5 2 2 3" xfId="38721" xr:uid="{00000000-0005-0000-0000-00003B6D0000}"/>
    <cellStyle name="Standard 257 3 3 2 2 5 2 3" xfId="18868" xr:uid="{00000000-0005-0000-0000-00003C6D0000}"/>
    <cellStyle name="Standard 257 3 3 2 2 5 2 3 2" xfId="45340" xr:uid="{00000000-0005-0000-0000-00003D6D0000}"/>
    <cellStyle name="Standard 257 3 3 2 2 5 2 4" xfId="29899" xr:uid="{00000000-0005-0000-0000-00003E6D0000}"/>
    <cellStyle name="Standard 257 3 3 2 2 5 3" xfId="6369" xr:uid="{00000000-0005-0000-0000-00003F6D0000}"/>
    <cellStyle name="Standard 257 3 3 2 2 5 3 2" xfId="10779" xr:uid="{00000000-0005-0000-0000-0000406D0000}"/>
    <cellStyle name="Standard 257 3 3 2 2 5 3 2 2" xfId="24015" xr:uid="{00000000-0005-0000-0000-0000416D0000}"/>
    <cellStyle name="Standard 257 3 3 2 2 5 3 2 2 2" xfId="50487" xr:uid="{00000000-0005-0000-0000-0000426D0000}"/>
    <cellStyle name="Standard 257 3 3 2 2 5 3 2 3" xfId="37251" xr:uid="{00000000-0005-0000-0000-0000436D0000}"/>
    <cellStyle name="Standard 257 3 3 2 2 5 3 3" xfId="17398" xr:uid="{00000000-0005-0000-0000-0000446D0000}"/>
    <cellStyle name="Standard 257 3 3 2 2 5 3 3 2" xfId="43870" xr:uid="{00000000-0005-0000-0000-0000456D0000}"/>
    <cellStyle name="Standard 257 3 3 2 2 5 3 4" xfId="32841" xr:uid="{00000000-0005-0000-0000-0000466D0000}"/>
    <cellStyle name="Standard 257 3 3 2 2 5 4" xfId="7837" xr:uid="{00000000-0005-0000-0000-0000476D0000}"/>
    <cellStyle name="Standard 257 3 3 2 2 5 4 2" xfId="21073" xr:uid="{00000000-0005-0000-0000-0000486D0000}"/>
    <cellStyle name="Standard 257 3 3 2 2 5 4 2 2" xfId="47545" xr:uid="{00000000-0005-0000-0000-0000496D0000}"/>
    <cellStyle name="Standard 257 3 3 2 2 5 4 3" xfId="34309" xr:uid="{00000000-0005-0000-0000-00004A6D0000}"/>
    <cellStyle name="Standard 257 3 3 2 2 5 5" xfId="14456" xr:uid="{00000000-0005-0000-0000-00004B6D0000}"/>
    <cellStyle name="Standard 257 3 3 2 2 5 5 2" xfId="40928" xr:uid="{00000000-0005-0000-0000-00004C6D0000}"/>
    <cellStyle name="Standard 257 3 3 2 2 5 6" xfId="28429" xr:uid="{00000000-0005-0000-0000-00004D6D0000}"/>
    <cellStyle name="Standard 257 3 3 2 2 6" xfId="2693" xr:uid="{00000000-0005-0000-0000-00004E6D0000}"/>
    <cellStyle name="Standard 257 3 3 2 2 6 2" xfId="11515" xr:uid="{00000000-0005-0000-0000-00004F6D0000}"/>
    <cellStyle name="Standard 257 3 3 2 2 6 2 2" xfId="24751" xr:uid="{00000000-0005-0000-0000-0000506D0000}"/>
    <cellStyle name="Standard 257 3 3 2 2 6 2 2 2" xfId="51223" xr:uid="{00000000-0005-0000-0000-0000516D0000}"/>
    <cellStyle name="Standard 257 3 3 2 2 6 2 3" xfId="37987" xr:uid="{00000000-0005-0000-0000-0000526D0000}"/>
    <cellStyle name="Standard 257 3 3 2 2 6 3" xfId="18134" xr:uid="{00000000-0005-0000-0000-0000536D0000}"/>
    <cellStyle name="Standard 257 3 3 2 2 6 3 2" xfId="44606" xr:uid="{00000000-0005-0000-0000-0000546D0000}"/>
    <cellStyle name="Standard 257 3 3 2 2 6 4" xfId="29165" xr:uid="{00000000-0005-0000-0000-0000556D0000}"/>
    <cellStyle name="Standard 257 3 3 2 2 7" xfId="4898" xr:uid="{00000000-0005-0000-0000-0000566D0000}"/>
    <cellStyle name="Standard 257 3 3 2 2 7 2" xfId="9308" xr:uid="{00000000-0005-0000-0000-0000576D0000}"/>
    <cellStyle name="Standard 257 3 3 2 2 7 2 2" xfId="22544" xr:uid="{00000000-0005-0000-0000-0000586D0000}"/>
    <cellStyle name="Standard 257 3 3 2 2 7 2 2 2" xfId="49016" xr:uid="{00000000-0005-0000-0000-0000596D0000}"/>
    <cellStyle name="Standard 257 3 3 2 2 7 2 3" xfId="35780" xr:uid="{00000000-0005-0000-0000-00005A6D0000}"/>
    <cellStyle name="Standard 257 3 3 2 2 7 3" xfId="15927" xr:uid="{00000000-0005-0000-0000-00005B6D0000}"/>
    <cellStyle name="Standard 257 3 3 2 2 7 3 2" xfId="42399" xr:uid="{00000000-0005-0000-0000-00005C6D0000}"/>
    <cellStyle name="Standard 257 3 3 2 2 7 4" xfId="31370" xr:uid="{00000000-0005-0000-0000-00005D6D0000}"/>
    <cellStyle name="Standard 257 3 3 2 2 8" xfId="7103" xr:uid="{00000000-0005-0000-0000-00005E6D0000}"/>
    <cellStyle name="Standard 257 3 3 2 2 8 2" xfId="20339" xr:uid="{00000000-0005-0000-0000-00005F6D0000}"/>
    <cellStyle name="Standard 257 3 3 2 2 8 2 2" xfId="46811" xr:uid="{00000000-0005-0000-0000-0000606D0000}"/>
    <cellStyle name="Standard 257 3 3 2 2 8 3" xfId="33575" xr:uid="{00000000-0005-0000-0000-0000616D0000}"/>
    <cellStyle name="Standard 257 3 3 2 2 9" xfId="13722" xr:uid="{00000000-0005-0000-0000-0000626D0000}"/>
    <cellStyle name="Standard 257 3 3 2 2 9 2" xfId="40194" xr:uid="{00000000-0005-0000-0000-0000636D0000}"/>
    <cellStyle name="Standard 257 3 3 2 3" xfId="538" xr:uid="{00000000-0005-0000-0000-0000646D0000}"/>
    <cellStyle name="Standard 257 3 3 2 3 2" xfId="927" xr:uid="{00000000-0005-0000-0000-0000656D0000}"/>
    <cellStyle name="Standard 257 3 3 2 3 2 2" xfId="1676" xr:uid="{00000000-0005-0000-0000-0000666D0000}"/>
    <cellStyle name="Standard 257 3 3 2 3 2 2 2" xfId="4619" xr:uid="{00000000-0005-0000-0000-0000676D0000}"/>
    <cellStyle name="Standard 257 3 3 2 3 2 2 2 2" xfId="13441" xr:uid="{00000000-0005-0000-0000-0000686D0000}"/>
    <cellStyle name="Standard 257 3 3 2 3 2 2 2 2 2" xfId="26677" xr:uid="{00000000-0005-0000-0000-0000696D0000}"/>
    <cellStyle name="Standard 257 3 3 2 3 2 2 2 2 2 2" xfId="53149" xr:uid="{00000000-0005-0000-0000-00006A6D0000}"/>
    <cellStyle name="Standard 257 3 3 2 3 2 2 2 2 3" xfId="39913" xr:uid="{00000000-0005-0000-0000-00006B6D0000}"/>
    <cellStyle name="Standard 257 3 3 2 3 2 2 2 3" xfId="20060" xr:uid="{00000000-0005-0000-0000-00006C6D0000}"/>
    <cellStyle name="Standard 257 3 3 2 3 2 2 2 3 2" xfId="46532" xr:uid="{00000000-0005-0000-0000-00006D6D0000}"/>
    <cellStyle name="Standard 257 3 3 2 3 2 2 2 4" xfId="31091" xr:uid="{00000000-0005-0000-0000-00006E6D0000}"/>
    <cellStyle name="Standard 257 3 3 2 3 2 2 3" xfId="6090" xr:uid="{00000000-0005-0000-0000-00006F6D0000}"/>
    <cellStyle name="Standard 257 3 3 2 3 2 2 3 2" xfId="10500" xr:uid="{00000000-0005-0000-0000-0000706D0000}"/>
    <cellStyle name="Standard 257 3 3 2 3 2 2 3 2 2" xfId="23736" xr:uid="{00000000-0005-0000-0000-0000716D0000}"/>
    <cellStyle name="Standard 257 3 3 2 3 2 2 3 2 2 2" xfId="50208" xr:uid="{00000000-0005-0000-0000-0000726D0000}"/>
    <cellStyle name="Standard 257 3 3 2 3 2 2 3 2 3" xfId="36972" xr:uid="{00000000-0005-0000-0000-0000736D0000}"/>
    <cellStyle name="Standard 257 3 3 2 3 2 2 3 3" xfId="17119" xr:uid="{00000000-0005-0000-0000-0000746D0000}"/>
    <cellStyle name="Standard 257 3 3 2 3 2 2 3 3 2" xfId="43591" xr:uid="{00000000-0005-0000-0000-0000756D0000}"/>
    <cellStyle name="Standard 257 3 3 2 3 2 2 3 4" xfId="32562" xr:uid="{00000000-0005-0000-0000-0000766D0000}"/>
    <cellStyle name="Standard 257 3 3 2 3 2 2 4" xfId="9029" xr:uid="{00000000-0005-0000-0000-0000776D0000}"/>
    <cellStyle name="Standard 257 3 3 2 3 2 2 4 2" xfId="22265" xr:uid="{00000000-0005-0000-0000-0000786D0000}"/>
    <cellStyle name="Standard 257 3 3 2 3 2 2 4 2 2" xfId="48737" xr:uid="{00000000-0005-0000-0000-0000796D0000}"/>
    <cellStyle name="Standard 257 3 3 2 3 2 2 4 3" xfId="35501" xr:uid="{00000000-0005-0000-0000-00007A6D0000}"/>
    <cellStyle name="Standard 257 3 3 2 3 2 2 5" xfId="15648" xr:uid="{00000000-0005-0000-0000-00007B6D0000}"/>
    <cellStyle name="Standard 257 3 3 2 3 2 2 5 2" xfId="42120" xr:uid="{00000000-0005-0000-0000-00007C6D0000}"/>
    <cellStyle name="Standard 257 3 3 2 3 2 2 6" xfId="28150" xr:uid="{00000000-0005-0000-0000-00007D6D0000}"/>
    <cellStyle name="Standard 257 3 3 2 3 2 3" xfId="2412" xr:uid="{00000000-0005-0000-0000-00007E6D0000}"/>
    <cellStyle name="Standard 257 3 3 2 3 2 3 2" xfId="3883" xr:uid="{00000000-0005-0000-0000-00007F6D0000}"/>
    <cellStyle name="Standard 257 3 3 2 3 2 3 2 2" xfId="12705" xr:uid="{00000000-0005-0000-0000-0000806D0000}"/>
    <cellStyle name="Standard 257 3 3 2 3 2 3 2 2 2" xfId="25941" xr:uid="{00000000-0005-0000-0000-0000816D0000}"/>
    <cellStyle name="Standard 257 3 3 2 3 2 3 2 2 2 2" xfId="52413" xr:uid="{00000000-0005-0000-0000-0000826D0000}"/>
    <cellStyle name="Standard 257 3 3 2 3 2 3 2 2 3" xfId="39177" xr:uid="{00000000-0005-0000-0000-0000836D0000}"/>
    <cellStyle name="Standard 257 3 3 2 3 2 3 2 3" xfId="19324" xr:uid="{00000000-0005-0000-0000-0000846D0000}"/>
    <cellStyle name="Standard 257 3 3 2 3 2 3 2 3 2" xfId="45796" xr:uid="{00000000-0005-0000-0000-0000856D0000}"/>
    <cellStyle name="Standard 257 3 3 2 3 2 3 2 4" xfId="30355" xr:uid="{00000000-0005-0000-0000-0000866D0000}"/>
    <cellStyle name="Standard 257 3 3 2 3 2 3 3" xfId="6825" xr:uid="{00000000-0005-0000-0000-0000876D0000}"/>
    <cellStyle name="Standard 257 3 3 2 3 2 3 3 2" xfId="11235" xr:uid="{00000000-0005-0000-0000-0000886D0000}"/>
    <cellStyle name="Standard 257 3 3 2 3 2 3 3 2 2" xfId="24471" xr:uid="{00000000-0005-0000-0000-0000896D0000}"/>
    <cellStyle name="Standard 257 3 3 2 3 2 3 3 2 2 2" xfId="50943" xr:uid="{00000000-0005-0000-0000-00008A6D0000}"/>
    <cellStyle name="Standard 257 3 3 2 3 2 3 3 2 3" xfId="37707" xr:uid="{00000000-0005-0000-0000-00008B6D0000}"/>
    <cellStyle name="Standard 257 3 3 2 3 2 3 3 3" xfId="17854" xr:uid="{00000000-0005-0000-0000-00008C6D0000}"/>
    <cellStyle name="Standard 257 3 3 2 3 2 3 3 3 2" xfId="44326" xr:uid="{00000000-0005-0000-0000-00008D6D0000}"/>
    <cellStyle name="Standard 257 3 3 2 3 2 3 3 4" xfId="33297" xr:uid="{00000000-0005-0000-0000-00008E6D0000}"/>
    <cellStyle name="Standard 257 3 3 2 3 2 3 4" xfId="8293" xr:uid="{00000000-0005-0000-0000-00008F6D0000}"/>
    <cellStyle name="Standard 257 3 3 2 3 2 3 4 2" xfId="21529" xr:uid="{00000000-0005-0000-0000-0000906D0000}"/>
    <cellStyle name="Standard 257 3 3 2 3 2 3 4 2 2" xfId="48001" xr:uid="{00000000-0005-0000-0000-0000916D0000}"/>
    <cellStyle name="Standard 257 3 3 2 3 2 3 4 3" xfId="34765" xr:uid="{00000000-0005-0000-0000-0000926D0000}"/>
    <cellStyle name="Standard 257 3 3 2 3 2 3 5" xfId="14912" xr:uid="{00000000-0005-0000-0000-0000936D0000}"/>
    <cellStyle name="Standard 257 3 3 2 3 2 3 5 2" xfId="41384" xr:uid="{00000000-0005-0000-0000-0000946D0000}"/>
    <cellStyle name="Standard 257 3 3 2 3 2 3 6" xfId="28885" xr:uid="{00000000-0005-0000-0000-0000956D0000}"/>
    <cellStyle name="Standard 257 3 3 2 3 2 4" xfId="3149" xr:uid="{00000000-0005-0000-0000-0000966D0000}"/>
    <cellStyle name="Standard 257 3 3 2 3 2 4 2" xfId="11971" xr:uid="{00000000-0005-0000-0000-0000976D0000}"/>
    <cellStyle name="Standard 257 3 3 2 3 2 4 2 2" xfId="25207" xr:uid="{00000000-0005-0000-0000-0000986D0000}"/>
    <cellStyle name="Standard 257 3 3 2 3 2 4 2 2 2" xfId="51679" xr:uid="{00000000-0005-0000-0000-0000996D0000}"/>
    <cellStyle name="Standard 257 3 3 2 3 2 4 2 3" xfId="38443" xr:uid="{00000000-0005-0000-0000-00009A6D0000}"/>
    <cellStyle name="Standard 257 3 3 2 3 2 4 3" xfId="18590" xr:uid="{00000000-0005-0000-0000-00009B6D0000}"/>
    <cellStyle name="Standard 257 3 3 2 3 2 4 3 2" xfId="45062" xr:uid="{00000000-0005-0000-0000-00009C6D0000}"/>
    <cellStyle name="Standard 257 3 3 2 3 2 4 4" xfId="29621" xr:uid="{00000000-0005-0000-0000-00009D6D0000}"/>
    <cellStyle name="Standard 257 3 3 2 3 2 5" xfId="5354" xr:uid="{00000000-0005-0000-0000-00009E6D0000}"/>
    <cellStyle name="Standard 257 3 3 2 3 2 5 2" xfId="9764" xr:uid="{00000000-0005-0000-0000-00009F6D0000}"/>
    <cellStyle name="Standard 257 3 3 2 3 2 5 2 2" xfId="23000" xr:uid="{00000000-0005-0000-0000-0000A06D0000}"/>
    <cellStyle name="Standard 257 3 3 2 3 2 5 2 2 2" xfId="49472" xr:uid="{00000000-0005-0000-0000-0000A16D0000}"/>
    <cellStyle name="Standard 257 3 3 2 3 2 5 2 3" xfId="36236" xr:uid="{00000000-0005-0000-0000-0000A26D0000}"/>
    <cellStyle name="Standard 257 3 3 2 3 2 5 3" xfId="16383" xr:uid="{00000000-0005-0000-0000-0000A36D0000}"/>
    <cellStyle name="Standard 257 3 3 2 3 2 5 3 2" xfId="42855" xr:uid="{00000000-0005-0000-0000-0000A46D0000}"/>
    <cellStyle name="Standard 257 3 3 2 3 2 5 4" xfId="31826" xr:uid="{00000000-0005-0000-0000-0000A56D0000}"/>
    <cellStyle name="Standard 257 3 3 2 3 2 6" xfId="7559" xr:uid="{00000000-0005-0000-0000-0000A66D0000}"/>
    <cellStyle name="Standard 257 3 3 2 3 2 6 2" xfId="20795" xr:uid="{00000000-0005-0000-0000-0000A76D0000}"/>
    <cellStyle name="Standard 257 3 3 2 3 2 6 2 2" xfId="47267" xr:uid="{00000000-0005-0000-0000-0000A86D0000}"/>
    <cellStyle name="Standard 257 3 3 2 3 2 6 3" xfId="34031" xr:uid="{00000000-0005-0000-0000-0000A96D0000}"/>
    <cellStyle name="Standard 257 3 3 2 3 2 7" xfId="14178" xr:uid="{00000000-0005-0000-0000-0000AA6D0000}"/>
    <cellStyle name="Standard 257 3 3 2 3 2 7 2" xfId="40650" xr:uid="{00000000-0005-0000-0000-0000AB6D0000}"/>
    <cellStyle name="Standard 257 3 3 2 3 2 8" xfId="27414" xr:uid="{00000000-0005-0000-0000-0000AC6D0000}"/>
    <cellStyle name="Standard 257 3 3 2 3 3" xfId="1310" xr:uid="{00000000-0005-0000-0000-0000AD6D0000}"/>
    <cellStyle name="Standard 257 3 3 2 3 3 2" xfId="4253" xr:uid="{00000000-0005-0000-0000-0000AE6D0000}"/>
    <cellStyle name="Standard 257 3 3 2 3 3 2 2" xfId="13075" xr:uid="{00000000-0005-0000-0000-0000AF6D0000}"/>
    <cellStyle name="Standard 257 3 3 2 3 3 2 2 2" xfId="26311" xr:uid="{00000000-0005-0000-0000-0000B06D0000}"/>
    <cellStyle name="Standard 257 3 3 2 3 3 2 2 2 2" xfId="52783" xr:uid="{00000000-0005-0000-0000-0000B16D0000}"/>
    <cellStyle name="Standard 257 3 3 2 3 3 2 2 3" xfId="39547" xr:uid="{00000000-0005-0000-0000-0000B26D0000}"/>
    <cellStyle name="Standard 257 3 3 2 3 3 2 3" xfId="19694" xr:uid="{00000000-0005-0000-0000-0000B36D0000}"/>
    <cellStyle name="Standard 257 3 3 2 3 3 2 3 2" xfId="46166" xr:uid="{00000000-0005-0000-0000-0000B46D0000}"/>
    <cellStyle name="Standard 257 3 3 2 3 3 2 4" xfId="30725" xr:uid="{00000000-0005-0000-0000-0000B56D0000}"/>
    <cellStyle name="Standard 257 3 3 2 3 3 3" xfId="5724" xr:uid="{00000000-0005-0000-0000-0000B66D0000}"/>
    <cellStyle name="Standard 257 3 3 2 3 3 3 2" xfId="10134" xr:uid="{00000000-0005-0000-0000-0000B76D0000}"/>
    <cellStyle name="Standard 257 3 3 2 3 3 3 2 2" xfId="23370" xr:uid="{00000000-0005-0000-0000-0000B86D0000}"/>
    <cellStyle name="Standard 257 3 3 2 3 3 3 2 2 2" xfId="49842" xr:uid="{00000000-0005-0000-0000-0000B96D0000}"/>
    <cellStyle name="Standard 257 3 3 2 3 3 3 2 3" xfId="36606" xr:uid="{00000000-0005-0000-0000-0000BA6D0000}"/>
    <cellStyle name="Standard 257 3 3 2 3 3 3 3" xfId="16753" xr:uid="{00000000-0005-0000-0000-0000BB6D0000}"/>
    <cellStyle name="Standard 257 3 3 2 3 3 3 3 2" xfId="43225" xr:uid="{00000000-0005-0000-0000-0000BC6D0000}"/>
    <cellStyle name="Standard 257 3 3 2 3 3 3 4" xfId="32196" xr:uid="{00000000-0005-0000-0000-0000BD6D0000}"/>
    <cellStyle name="Standard 257 3 3 2 3 3 4" xfId="8663" xr:uid="{00000000-0005-0000-0000-0000BE6D0000}"/>
    <cellStyle name="Standard 257 3 3 2 3 3 4 2" xfId="21899" xr:uid="{00000000-0005-0000-0000-0000BF6D0000}"/>
    <cellStyle name="Standard 257 3 3 2 3 3 4 2 2" xfId="48371" xr:uid="{00000000-0005-0000-0000-0000C06D0000}"/>
    <cellStyle name="Standard 257 3 3 2 3 3 4 3" xfId="35135" xr:uid="{00000000-0005-0000-0000-0000C16D0000}"/>
    <cellStyle name="Standard 257 3 3 2 3 3 5" xfId="15282" xr:uid="{00000000-0005-0000-0000-0000C26D0000}"/>
    <cellStyle name="Standard 257 3 3 2 3 3 5 2" xfId="41754" xr:uid="{00000000-0005-0000-0000-0000C36D0000}"/>
    <cellStyle name="Standard 257 3 3 2 3 3 6" xfId="27784" xr:uid="{00000000-0005-0000-0000-0000C46D0000}"/>
    <cellStyle name="Standard 257 3 3 2 3 4" xfId="2046" xr:uid="{00000000-0005-0000-0000-0000C56D0000}"/>
    <cellStyle name="Standard 257 3 3 2 3 4 2" xfId="3517" xr:uid="{00000000-0005-0000-0000-0000C66D0000}"/>
    <cellStyle name="Standard 257 3 3 2 3 4 2 2" xfId="12339" xr:uid="{00000000-0005-0000-0000-0000C76D0000}"/>
    <cellStyle name="Standard 257 3 3 2 3 4 2 2 2" xfId="25575" xr:uid="{00000000-0005-0000-0000-0000C86D0000}"/>
    <cellStyle name="Standard 257 3 3 2 3 4 2 2 2 2" xfId="52047" xr:uid="{00000000-0005-0000-0000-0000C96D0000}"/>
    <cellStyle name="Standard 257 3 3 2 3 4 2 2 3" xfId="38811" xr:uid="{00000000-0005-0000-0000-0000CA6D0000}"/>
    <cellStyle name="Standard 257 3 3 2 3 4 2 3" xfId="18958" xr:uid="{00000000-0005-0000-0000-0000CB6D0000}"/>
    <cellStyle name="Standard 257 3 3 2 3 4 2 3 2" xfId="45430" xr:uid="{00000000-0005-0000-0000-0000CC6D0000}"/>
    <cellStyle name="Standard 257 3 3 2 3 4 2 4" xfId="29989" xr:uid="{00000000-0005-0000-0000-0000CD6D0000}"/>
    <cellStyle name="Standard 257 3 3 2 3 4 3" xfId="6459" xr:uid="{00000000-0005-0000-0000-0000CE6D0000}"/>
    <cellStyle name="Standard 257 3 3 2 3 4 3 2" xfId="10869" xr:uid="{00000000-0005-0000-0000-0000CF6D0000}"/>
    <cellStyle name="Standard 257 3 3 2 3 4 3 2 2" xfId="24105" xr:uid="{00000000-0005-0000-0000-0000D06D0000}"/>
    <cellStyle name="Standard 257 3 3 2 3 4 3 2 2 2" xfId="50577" xr:uid="{00000000-0005-0000-0000-0000D16D0000}"/>
    <cellStyle name="Standard 257 3 3 2 3 4 3 2 3" xfId="37341" xr:uid="{00000000-0005-0000-0000-0000D26D0000}"/>
    <cellStyle name="Standard 257 3 3 2 3 4 3 3" xfId="17488" xr:uid="{00000000-0005-0000-0000-0000D36D0000}"/>
    <cellStyle name="Standard 257 3 3 2 3 4 3 3 2" xfId="43960" xr:uid="{00000000-0005-0000-0000-0000D46D0000}"/>
    <cellStyle name="Standard 257 3 3 2 3 4 3 4" xfId="32931" xr:uid="{00000000-0005-0000-0000-0000D56D0000}"/>
    <cellStyle name="Standard 257 3 3 2 3 4 4" xfId="7927" xr:uid="{00000000-0005-0000-0000-0000D66D0000}"/>
    <cellStyle name="Standard 257 3 3 2 3 4 4 2" xfId="21163" xr:uid="{00000000-0005-0000-0000-0000D76D0000}"/>
    <cellStyle name="Standard 257 3 3 2 3 4 4 2 2" xfId="47635" xr:uid="{00000000-0005-0000-0000-0000D86D0000}"/>
    <cellStyle name="Standard 257 3 3 2 3 4 4 3" xfId="34399" xr:uid="{00000000-0005-0000-0000-0000D96D0000}"/>
    <cellStyle name="Standard 257 3 3 2 3 4 5" xfId="14546" xr:uid="{00000000-0005-0000-0000-0000DA6D0000}"/>
    <cellStyle name="Standard 257 3 3 2 3 4 5 2" xfId="41018" xr:uid="{00000000-0005-0000-0000-0000DB6D0000}"/>
    <cellStyle name="Standard 257 3 3 2 3 4 6" xfId="28519" xr:uid="{00000000-0005-0000-0000-0000DC6D0000}"/>
    <cellStyle name="Standard 257 3 3 2 3 5" xfId="2783" xr:uid="{00000000-0005-0000-0000-0000DD6D0000}"/>
    <cellStyle name="Standard 257 3 3 2 3 5 2" xfId="11605" xr:uid="{00000000-0005-0000-0000-0000DE6D0000}"/>
    <cellStyle name="Standard 257 3 3 2 3 5 2 2" xfId="24841" xr:uid="{00000000-0005-0000-0000-0000DF6D0000}"/>
    <cellStyle name="Standard 257 3 3 2 3 5 2 2 2" xfId="51313" xr:uid="{00000000-0005-0000-0000-0000E06D0000}"/>
    <cellStyle name="Standard 257 3 3 2 3 5 2 3" xfId="38077" xr:uid="{00000000-0005-0000-0000-0000E16D0000}"/>
    <cellStyle name="Standard 257 3 3 2 3 5 3" xfId="18224" xr:uid="{00000000-0005-0000-0000-0000E26D0000}"/>
    <cellStyle name="Standard 257 3 3 2 3 5 3 2" xfId="44696" xr:uid="{00000000-0005-0000-0000-0000E36D0000}"/>
    <cellStyle name="Standard 257 3 3 2 3 5 4" xfId="29255" xr:uid="{00000000-0005-0000-0000-0000E46D0000}"/>
    <cellStyle name="Standard 257 3 3 2 3 6" xfId="4988" xr:uid="{00000000-0005-0000-0000-0000E56D0000}"/>
    <cellStyle name="Standard 257 3 3 2 3 6 2" xfId="9398" xr:uid="{00000000-0005-0000-0000-0000E66D0000}"/>
    <cellStyle name="Standard 257 3 3 2 3 6 2 2" xfId="22634" xr:uid="{00000000-0005-0000-0000-0000E76D0000}"/>
    <cellStyle name="Standard 257 3 3 2 3 6 2 2 2" xfId="49106" xr:uid="{00000000-0005-0000-0000-0000E86D0000}"/>
    <cellStyle name="Standard 257 3 3 2 3 6 2 3" xfId="35870" xr:uid="{00000000-0005-0000-0000-0000E96D0000}"/>
    <cellStyle name="Standard 257 3 3 2 3 6 3" xfId="16017" xr:uid="{00000000-0005-0000-0000-0000EA6D0000}"/>
    <cellStyle name="Standard 257 3 3 2 3 6 3 2" xfId="42489" xr:uid="{00000000-0005-0000-0000-0000EB6D0000}"/>
    <cellStyle name="Standard 257 3 3 2 3 6 4" xfId="31460" xr:uid="{00000000-0005-0000-0000-0000EC6D0000}"/>
    <cellStyle name="Standard 257 3 3 2 3 7" xfId="7193" xr:uid="{00000000-0005-0000-0000-0000ED6D0000}"/>
    <cellStyle name="Standard 257 3 3 2 3 7 2" xfId="20429" xr:uid="{00000000-0005-0000-0000-0000EE6D0000}"/>
    <cellStyle name="Standard 257 3 3 2 3 7 2 2" xfId="46901" xr:uid="{00000000-0005-0000-0000-0000EF6D0000}"/>
    <cellStyle name="Standard 257 3 3 2 3 7 3" xfId="33665" xr:uid="{00000000-0005-0000-0000-0000F06D0000}"/>
    <cellStyle name="Standard 257 3 3 2 3 8" xfId="13812" xr:uid="{00000000-0005-0000-0000-0000F16D0000}"/>
    <cellStyle name="Standard 257 3 3 2 3 8 2" xfId="40284" xr:uid="{00000000-0005-0000-0000-0000F26D0000}"/>
    <cellStyle name="Standard 257 3 3 2 3 9" xfId="27048" xr:uid="{00000000-0005-0000-0000-0000F36D0000}"/>
    <cellStyle name="Standard 257 3 3 2 4" xfId="755" xr:uid="{00000000-0005-0000-0000-0000F46D0000}"/>
    <cellStyle name="Standard 257 3 3 2 4 2" xfId="1505" xr:uid="{00000000-0005-0000-0000-0000F56D0000}"/>
    <cellStyle name="Standard 257 3 3 2 4 2 2" xfId="4448" xr:uid="{00000000-0005-0000-0000-0000F66D0000}"/>
    <cellStyle name="Standard 257 3 3 2 4 2 2 2" xfId="13270" xr:uid="{00000000-0005-0000-0000-0000F76D0000}"/>
    <cellStyle name="Standard 257 3 3 2 4 2 2 2 2" xfId="26506" xr:uid="{00000000-0005-0000-0000-0000F86D0000}"/>
    <cellStyle name="Standard 257 3 3 2 4 2 2 2 2 2" xfId="52978" xr:uid="{00000000-0005-0000-0000-0000F96D0000}"/>
    <cellStyle name="Standard 257 3 3 2 4 2 2 2 3" xfId="39742" xr:uid="{00000000-0005-0000-0000-0000FA6D0000}"/>
    <cellStyle name="Standard 257 3 3 2 4 2 2 3" xfId="19889" xr:uid="{00000000-0005-0000-0000-0000FB6D0000}"/>
    <cellStyle name="Standard 257 3 3 2 4 2 2 3 2" xfId="46361" xr:uid="{00000000-0005-0000-0000-0000FC6D0000}"/>
    <cellStyle name="Standard 257 3 3 2 4 2 2 4" xfId="30920" xr:uid="{00000000-0005-0000-0000-0000FD6D0000}"/>
    <cellStyle name="Standard 257 3 3 2 4 2 3" xfId="5919" xr:uid="{00000000-0005-0000-0000-0000FE6D0000}"/>
    <cellStyle name="Standard 257 3 3 2 4 2 3 2" xfId="10329" xr:uid="{00000000-0005-0000-0000-0000FF6D0000}"/>
    <cellStyle name="Standard 257 3 3 2 4 2 3 2 2" xfId="23565" xr:uid="{00000000-0005-0000-0000-0000006E0000}"/>
    <cellStyle name="Standard 257 3 3 2 4 2 3 2 2 2" xfId="50037" xr:uid="{00000000-0005-0000-0000-0000016E0000}"/>
    <cellStyle name="Standard 257 3 3 2 4 2 3 2 3" xfId="36801" xr:uid="{00000000-0005-0000-0000-0000026E0000}"/>
    <cellStyle name="Standard 257 3 3 2 4 2 3 3" xfId="16948" xr:uid="{00000000-0005-0000-0000-0000036E0000}"/>
    <cellStyle name="Standard 257 3 3 2 4 2 3 3 2" xfId="43420" xr:uid="{00000000-0005-0000-0000-0000046E0000}"/>
    <cellStyle name="Standard 257 3 3 2 4 2 3 4" xfId="32391" xr:uid="{00000000-0005-0000-0000-0000056E0000}"/>
    <cellStyle name="Standard 257 3 3 2 4 2 4" xfId="8858" xr:uid="{00000000-0005-0000-0000-0000066E0000}"/>
    <cellStyle name="Standard 257 3 3 2 4 2 4 2" xfId="22094" xr:uid="{00000000-0005-0000-0000-0000076E0000}"/>
    <cellStyle name="Standard 257 3 3 2 4 2 4 2 2" xfId="48566" xr:uid="{00000000-0005-0000-0000-0000086E0000}"/>
    <cellStyle name="Standard 257 3 3 2 4 2 4 3" xfId="35330" xr:uid="{00000000-0005-0000-0000-0000096E0000}"/>
    <cellStyle name="Standard 257 3 3 2 4 2 5" xfId="15477" xr:uid="{00000000-0005-0000-0000-00000A6E0000}"/>
    <cellStyle name="Standard 257 3 3 2 4 2 5 2" xfId="41949" xr:uid="{00000000-0005-0000-0000-00000B6E0000}"/>
    <cellStyle name="Standard 257 3 3 2 4 2 6" xfId="27979" xr:uid="{00000000-0005-0000-0000-00000C6E0000}"/>
    <cellStyle name="Standard 257 3 3 2 4 3" xfId="2241" xr:uid="{00000000-0005-0000-0000-00000D6E0000}"/>
    <cellStyle name="Standard 257 3 3 2 4 3 2" xfId="3712" xr:uid="{00000000-0005-0000-0000-00000E6E0000}"/>
    <cellStyle name="Standard 257 3 3 2 4 3 2 2" xfId="12534" xr:uid="{00000000-0005-0000-0000-00000F6E0000}"/>
    <cellStyle name="Standard 257 3 3 2 4 3 2 2 2" xfId="25770" xr:uid="{00000000-0005-0000-0000-0000106E0000}"/>
    <cellStyle name="Standard 257 3 3 2 4 3 2 2 2 2" xfId="52242" xr:uid="{00000000-0005-0000-0000-0000116E0000}"/>
    <cellStyle name="Standard 257 3 3 2 4 3 2 2 3" xfId="39006" xr:uid="{00000000-0005-0000-0000-0000126E0000}"/>
    <cellStyle name="Standard 257 3 3 2 4 3 2 3" xfId="19153" xr:uid="{00000000-0005-0000-0000-0000136E0000}"/>
    <cellStyle name="Standard 257 3 3 2 4 3 2 3 2" xfId="45625" xr:uid="{00000000-0005-0000-0000-0000146E0000}"/>
    <cellStyle name="Standard 257 3 3 2 4 3 2 4" xfId="30184" xr:uid="{00000000-0005-0000-0000-0000156E0000}"/>
    <cellStyle name="Standard 257 3 3 2 4 3 3" xfId="6654" xr:uid="{00000000-0005-0000-0000-0000166E0000}"/>
    <cellStyle name="Standard 257 3 3 2 4 3 3 2" xfId="11064" xr:uid="{00000000-0005-0000-0000-0000176E0000}"/>
    <cellStyle name="Standard 257 3 3 2 4 3 3 2 2" xfId="24300" xr:uid="{00000000-0005-0000-0000-0000186E0000}"/>
    <cellStyle name="Standard 257 3 3 2 4 3 3 2 2 2" xfId="50772" xr:uid="{00000000-0005-0000-0000-0000196E0000}"/>
    <cellStyle name="Standard 257 3 3 2 4 3 3 2 3" xfId="37536" xr:uid="{00000000-0005-0000-0000-00001A6E0000}"/>
    <cellStyle name="Standard 257 3 3 2 4 3 3 3" xfId="17683" xr:uid="{00000000-0005-0000-0000-00001B6E0000}"/>
    <cellStyle name="Standard 257 3 3 2 4 3 3 3 2" xfId="44155" xr:uid="{00000000-0005-0000-0000-00001C6E0000}"/>
    <cellStyle name="Standard 257 3 3 2 4 3 3 4" xfId="33126" xr:uid="{00000000-0005-0000-0000-00001D6E0000}"/>
    <cellStyle name="Standard 257 3 3 2 4 3 4" xfId="8122" xr:uid="{00000000-0005-0000-0000-00001E6E0000}"/>
    <cellStyle name="Standard 257 3 3 2 4 3 4 2" xfId="21358" xr:uid="{00000000-0005-0000-0000-00001F6E0000}"/>
    <cellStyle name="Standard 257 3 3 2 4 3 4 2 2" xfId="47830" xr:uid="{00000000-0005-0000-0000-0000206E0000}"/>
    <cellStyle name="Standard 257 3 3 2 4 3 4 3" xfId="34594" xr:uid="{00000000-0005-0000-0000-0000216E0000}"/>
    <cellStyle name="Standard 257 3 3 2 4 3 5" xfId="14741" xr:uid="{00000000-0005-0000-0000-0000226E0000}"/>
    <cellStyle name="Standard 257 3 3 2 4 3 5 2" xfId="41213" xr:uid="{00000000-0005-0000-0000-0000236E0000}"/>
    <cellStyle name="Standard 257 3 3 2 4 3 6" xfId="28714" xr:uid="{00000000-0005-0000-0000-0000246E0000}"/>
    <cellStyle name="Standard 257 3 3 2 4 4" xfId="2978" xr:uid="{00000000-0005-0000-0000-0000256E0000}"/>
    <cellStyle name="Standard 257 3 3 2 4 4 2" xfId="11800" xr:uid="{00000000-0005-0000-0000-0000266E0000}"/>
    <cellStyle name="Standard 257 3 3 2 4 4 2 2" xfId="25036" xr:uid="{00000000-0005-0000-0000-0000276E0000}"/>
    <cellStyle name="Standard 257 3 3 2 4 4 2 2 2" xfId="51508" xr:uid="{00000000-0005-0000-0000-0000286E0000}"/>
    <cellStyle name="Standard 257 3 3 2 4 4 2 3" xfId="38272" xr:uid="{00000000-0005-0000-0000-0000296E0000}"/>
    <cellStyle name="Standard 257 3 3 2 4 4 3" xfId="18419" xr:uid="{00000000-0005-0000-0000-00002A6E0000}"/>
    <cellStyle name="Standard 257 3 3 2 4 4 3 2" xfId="44891" xr:uid="{00000000-0005-0000-0000-00002B6E0000}"/>
    <cellStyle name="Standard 257 3 3 2 4 4 4" xfId="29450" xr:uid="{00000000-0005-0000-0000-00002C6E0000}"/>
    <cellStyle name="Standard 257 3 3 2 4 5" xfId="5183" xr:uid="{00000000-0005-0000-0000-00002D6E0000}"/>
    <cellStyle name="Standard 257 3 3 2 4 5 2" xfId="9593" xr:uid="{00000000-0005-0000-0000-00002E6E0000}"/>
    <cellStyle name="Standard 257 3 3 2 4 5 2 2" xfId="22829" xr:uid="{00000000-0005-0000-0000-00002F6E0000}"/>
    <cellStyle name="Standard 257 3 3 2 4 5 2 2 2" xfId="49301" xr:uid="{00000000-0005-0000-0000-0000306E0000}"/>
    <cellStyle name="Standard 257 3 3 2 4 5 2 3" xfId="36065" xr:uid="{00000000-0005-0000-0000-0000316E0000}"/>
    <cellStyle name="Standard 257 3 3 2 4 5 3" xfId="16212" xr:uid="{00000000-0005-0000-0000-0000326E0000}"/>
    <cellStyle name="Standard 257 3 3 2 4 5 3 2" xfId="42684" xr:uid="{00000000-0005-0000-0000-0000336E0000}"/>
    <cellStyle name="Standard 257 3 3 2 4 5 4" xfId="31655" xr:uid="{00000000-0005-0000-0000-0000346E0000}"/>
    <cellStyle name="Standard 257 3 3 2 4 6" xfId="7388" xr:uid="{00000000-0005-0000-0000-0000356E0000}"/>
    <cellStyle name="Standard 257 3 3 2 4 6 2" xfId="20624" xr:uid="{00000000-0005-0000-0000-0000366E0000}"/>
    <cellStyle name="Standard 257 3 3 2 4 6 2 2" xfId="47096" xr:uid="{00000000-0005-0000-0000-0000376E0000}"/>
    <cellStyle name="Standard 257 3 3 2 4 6 3" xfId="33860" xr:uid="{00000000-0005-0000-0000-0000386E0000}"/>
    <cellStyle name="Standard 257 3 3 2 4 7" xfId="14007" xr:uid="{00000000-0005-0000-0000-0000396E0000}"/>
    <cellStyle name="Standard 257 3 3 2 4 7 2" xfId="40479" xr:uid="{00000000-0005-0000-0000-00003A6E0000}"/>
    <cellStyle name="Standard 257 3 3 2 4 8" xfId="27243" xr:uid="{00000000-0005-0000-0000-00003B6E0000}"/>
    <cellStyle name="Standard 257 3 3 2 5" xfId="1139" xr:uid="{00000000-0005-0000-0000-00003C6E0000}"/>
    <cellStyle name="Standard 257 3 3 2 5 2" xfId="4082" xr:uid="{00000000-0005-0000-0000-00003D6E0000}"/>
    <cellStyle name="Standard 257 3 3 2 5 2 2" xfId="12904" xr:uid="{00000000-0005-0000-0000-00003E6E0000}"/>
    <cellStyle name="Standard 257 3 3 2 5 2 2 2" xfId="26140" xr:uid="{00000000-0005-0000-0000-00003F6E0000}"/>
    <cellStyle name="Standard 257 3 3 2 5 2 2 2 2" xfId="52612" xr:uid="{00000000-0005-0000-0000-0000406E0000}"/>
    <cellStyle name="Standard 257 3 3 2 5 2 2 3" xfId="39376" xr:uid="{00000000-0005-0000-0000-0000416E0000}"/>
    <cellStyle name="Standard 257 3 3 2 5 2 3" xfId="19523" xr:uid="{00000000-0005-0000-0000-0000426E0000}"/>
    <cellStyle name="Standard 257 3 3 2 5 2 3 2" xfId="45995" xr:uid="{00000000-0005-0000-0000-0000436E0000}"/>
    <cellStyle name="Standard 257 3 3 2 5 2 4" xfId="30554" xr:uid="{00000000-0005-0000-0000-0000446E0000}"/>
    <cellStyle name="Standard 257 3 3 2 5 3" xfId="5553" xr:uid="{00000000-0005-0000-0000-0000456E0000}"/>
    <cellStyle name="Standard 257 3 3 2 5 3 2" xfId="9963" xr:uid="{00000000-0005-0000-0000-0000466E0000}"/>
    <cellStyle name="Standard 257 3 3 2 5 3 2 2" xfId="23199" xr:uid="{00000000-0005-0000-0000-0000476E0000}"/>
    <cellStyle name="Standard 257 3 3 2 5 3 2 2 2" xfId="49671" xr:uid="{00000000-0005-0000-0000-0000486E0000}"/>
    <cellStyle name="Standard 257 3 3 2 5 3 2 3" xfId="36435" xr:uid="{00000000-0005-0000-0000-0000496E0000}"/>
    <cellStyle name="Standard 257 3 3 2 5 3 3" xfId="16582" xr:uid="{00000000-0005-0000-0000-00004A6E0000}"/>
    <cellStyle name="Standard 257 3 3 2 5 3 3 2" xfId="43054" xr:uid="{00000000-0005-0000-0000-00004B6E0000}"/>
    <cellStyle name="Standard 257 3 3 2 5 3 4" xfId="32025" xr:uid="{00000000-0005-0000-0000-00004C6E0000}"/>
    <cellStyle name="Standard 257 3 3 2 5 4" xfId="8492" xr:uid="{00000000-0005-0000-0000-00004D6E0000}"/>
    <cellStyle name="Standard 257 3 3 2 5 4 2" xfId="21728" xr:uid="{00000000-0005-0000-0000-00004E6E0000}"/>
    <cellStyle name="Standard 257 3 3 2 5 4 2 2" xfId="48200" xr:uid="{00000000-0005-0000-0000-00004F6E0000}"/>
    <cellStyle name="Standard 257 3 3 2 5 4 3" xfId="34964" xr:uid="{00000000-0005-0000-0000-0000506E0000}"/>
    <cellStyle name="Standard 257 3 3 2 5 5" xfId="15111" xr:uid="{00000000-0005-0000-0000-0000516E0000}"/>
    <cellStyle name="Standard 257 3 3 2 5 5 2" xfId="41583" xr:uid="{00000000-0005-0000-0000-0000526E0000}"/>
    <cellStyle name="Standard 257 3 3 2 5 6" xfId="27613" xr:uid="{00000000-0005-0000-0000-0000536E0000}"/>
    <cellStyle name="Standard 257 3 3 2 6" xfId="1875" xr:uid="{00000000-0005-0000-0000-0000546E0000}"/>
    <cellStyle name="Standard 257 3 3 2 6 2" xfId="3346" xr:uid="{00000000-0005-0000-0000-0000556E0000}"/>
    <cellStyle name="Standard 257 3 3 2 6 2 2" xfId="12168" xr:uid="{00000000-0005-0000-0000-0000566E0000}"/>
    <cellStyle name="Standard 257 3 3 2 6 2 2 2" xfId="25404" xr:uid="{00000000-0005-0000-0000-0000576E0000}"/>
    <cellStyle name="Standard 257 3 3 2 6 2 2 2 2" xfId="51876" xr:uid="{00000000-0005-0000-0000-0000586E0000}"/>
    <cellStyle name="Standard 257 3 3 2 6 2 2 3" xfId="38640" xr:uid="{00000000-0005-0000-0000-0000596E0000}"/>
    <cellStyle name="Standard 257 3 3 2 6 2 3" xfId="18787" xr:uid="{00000000-0005-0000-0000-00005A6E0000}"/>
    <cellStyle name="Standard 257 3 3 2 6 2 3 2" xfId="45259" xr:uid="{00000000-0005-0000-0000-00005B6E0000}"/>
    <cellStyle name="Standard 257 3 3 2 6 2 4" xfId="29818" xr:uid="{00000000-0005-0000-0000-00005C6E0000}"/>
    <cellStyle name="Standard 257 3 3 2 6 3" xfId="6288" xr:uid="{00000000-0005-0000-0000-00005D6E0000}"/>
    <cellStyle name="Standard 257 3 3 2 6 3 2" xfId="10698" xr:uid="{00000000-0005-0000-0000-00005E6E0000}"/>
    <cellStyle name="Standard 257 3 3 2 6 3 2 2" xfId="23934" xr:uid="{00000000-0005-0000-0000-00005F6E0000}"/>
    <cellStyle name="Standard 257 3 3 2 6 3 2 2 2" xfId="50406" xr:uid="{00000000-0005-0000-0000-0000606E0000}"/>
    <cellStyle name="Standard 257 3 3 2 6 3 2 3" xfId="37170" xr:uid="{00000000-0005-0000-0000-0000616E0000}"/>
    <cellStyle name="Standard 257 3 3 2 6 3 3" xfId="17317" xr:uid="{00000000-0005-0000-0000-0000626E0000}"/>
    <cellStyle name="Standard 257 3 3 2 6 3 3 2" xfId="43789" xr:uid="{00000000-0005-0000-0000-0000636E0000}"/>
    <cellStyle name="Standard 257 3 3 2 6 3 4" xfId="32760" xr:uid="{00000000-0005-0000-0000-0000646E0000}"/>
    <cellStyle name="Standard 257 3 3 2 6 4" xfId="7756" xr:uid="{00000000-0005-0000-0000-0000656E0000}"/>
    <cellStyle name="Standard 257 3 3 2 6 4 2" xfId="20992" xr:uid="{00000000-0005-0000-0000-0000666E0000}"/>
    <cellStyle name="Standard 257 3 3 2 6 4 2 2" xfId="47464" xr:uid="{00000000-0005-0000-0000-0000676E0000}"/>
    <cellStyle name="Standard 257 3 3 2 6 4 3" xfId="34228" xr:uid="{00000000-0005-0000-0000-0000686E0000}"/>
    <cellStyle name="Standard 257 3 3 2 6 5" xfId="14375" xr:uid="{00000000-0005-0000-0000-0000696E0000}"/>
    <cellStyle name="Standard 257 3 3 2 6 5 2" xfId="40847" xr:uid="{00000000-0005-0000-0000-00006A6E0000}"/>
    <cellStyle name="Standard 257 3 3 2 6 6" xfId="28348" xr:uid="{00000000-0005-0000-0000-00006B6E0000}"/>
    <cellStyle name="Standard 257 3 3 2 7" xfId="2612" xr:uid="{00000000-0005-0000-0000-00006C6E0000}"/>
    <cellStyle name="Standard 257 3 3 2 7 2" xfId="11434" xr:uid="{00000000-0005-0000-0000-00006D6E0000}"/>
    <cellStyle name="Standard 257 3 3 2 7 2 2" xfId="24670" xr:uid="{00000000-0005-0000-0000-00006E6E0000}"/>
    <cellStyle name="Standard 257 3 3 2 7 2 2 2" xfId="51142" xr:uid="{00000000-0005-0000-0000-00006F6E0000}"/>
    <cellStyle name="Standard 257 3 3 2 7 2 3" xfId="37906" xr:uid="{00000000-0005-0000-0000-0000706E0000}"/>
    <cellStyle name="Standard 257 3 3 2 7 3" xfId="18053" xr:uid="{00000000-0005-0000-0000-0000716E0000}"/>
    <cellStyle name="Standard 257 3 3 2 7 3 2" xfId="44525" xr:uid="{00000000-0005-0000-0000-0000726E0000}"/>
    <cellStyle name="Standard 257 3 3 2 7 4" xfId="29084" xr:uid="{00000000-0005-0000-0000-0000736E0000}"/>
    <cellStyle name="Standard 257 3 3 2 8" xfId="4817" xr:uid="{00000000-0005-0000-0000-0000746E0000}"/>
    <cellStyle name="Standard 257 3 3 2 8 2" xfId="9227" xr:uid="{00000000-0005-0000-0000-0000756E0000}"/>
    <cellStyle name="Standard 257 3 3 2 8 2 2" xfId="22463" xr:uid="{00000000-0005-0000-0000-0000766E0000}"/>
    <cellStyle name="Standard 257 3 3 2 8 2 2 2" xfId="48935" xr:uid="{00000000-0005-0000-0000-0000776E0000}"/>
    <cellStyle name="Standard 257 3 3 2 8 2 3" xfId="35699" xr:uid="{00000000-0005-0000-0000-0000786E0000}"/>
    <cellStyle name="Standard 257 3 3 2 8 3" xfId="15846" xr:uid="{00000000-0005-0000-0000-0000796E0000}"/>
    <cellStyle name="Standard 257 3 3 2 8 3 2" xfId="42318" xr:uid="{00000000-0005-0000-0000-00007A6E0000}"/>
    <cellStyle name="Standard 257 3 3 2 8 4" xfId="31289" xr:uid="{00000000-0005-0000-0000-00007B6E0000}"/>
    <cellStyle name="Standard 257 3 3 2 9" xfId="7022" xr:uid="{00000000-0005-0000-0000-00007C6E0000}"/>
    <cellStyle name="Standard 257 3 3 2 9 2" xfId="20258" xr:uid="{00000000-0005-0000-0000-00007D6E0000}"/>
    <cellStyle name="Standard 257 3 3 2 9 2 2" xfId="46730" xr:uid="{00000000-0005-0000-0000-00007E6E0000}"/>
    <cellStyle name="Standard 257 3 3 2 9 3" xfId="33494" xr:uid="{00000000-0005-0000-0000-00007F6E0000}"/>
    <cellStyle name="Standard 257 3 3 3" xfId="403" xr:uid="{00000000-0005-0000-0000-0000806E0000}"/>
    <cellStyle name="Standard 257 3 3 3 10" xfId="26918" xr:uid="{00000000-0005-0000-0000-0000816E0000}"/>
    <cellStyle name="Standard 257 3 3 3 2" xfId="579" xr:uid="{00000000-0005-0000-0000-0000826E0000}"/>
    <cellStyle name="Standard 257 3 3 3 2 2" xfId="968" xr:uid="{00000000-0005-0000-0000-0000836E0000}"/>
    <cellStyle name="Standard 257 3 3 3 2 2 2" xfId="1717" xr:uid="{00000000-0005-0000-0000-0000846E0000}"/>
    <cellStyle name="Standard 257 3 3 3 2 2 2 2" xfId="4660" xr:uid="{00000000-0005-0000-0000-0000856E0000}"/>
    <cellStyle name="Standard 257 3 3 3 2 2 2 2 2" xfId="13482" xr:uid="{00000000-0005-0000-0000-0000866E0000}"/>
    <cellStyle name="Standard 257 3 3 3 2 2 2 2 2 2" xfId="26718" xr:uid="{00000000-0005-0000-0000-0000876E0000}"/>
    <cellStyle name="Standard 257 3 3 3 2 2 2 2 2 2 2" xfId="53190" xr:uid="{00000000-0005-0000-0000-0000886E0000}"/>
    <cellStyle name="Standard 257 3 3 3 2 2 2 2 2 3" xfId="39954" xr:uid="{00000000-0005-0000-0000-0000896E0000}"/>
    <cellStyle name="Standard 257 3 3 3 2 2 2 2 3" xfId="20101" xr:uid="{00000000-0005-0000-0000-00008A6E0000}"/>
    <cellStyle name="Standard 257 3 3 3 2 2 2 2 3 2" xfId="46573" xr:uid="{00000000-0005-0000-0000-00008B6E0000}"/>
    <cellStyle name="Standard 257 3 3 3 2 2 2 2 4" xfId="31132" xr:uid="{00000000-0005-0000-0000-00008C6E0000}"/>
    <cellStyle name="Standard 257 3 3 3 2 2 2 3" xfId="6131" xr:uid="{00000000-0005-0000-0000-00008D6E0000}"/>
    <cellStyle name="Standard 257 3 3 3 2 2 2 3 2" xfId="10541" xr:uid="{00000000-0005-0000-0000-00008E6E0000}"/>
    <cellStyle name="Standard 257 3 3 3 2 2 2 3 2 2" xfId="23777" xr:uid="{00000000-0005-0000-0000-00008F6E0000}"/>
    <cellStyle name="Standard 257 3 3 3 2 2 2 3 2 2 2" xfId="50249" xr:uid="{00000000-0005-0000-0000-0000906E0000}"/>
    <cellStyle name="Standard 257 3 3 3 2 2 2 3 2 3" xfId="37013" xr:uid="{00000000-0005-0000-0000-0000916E0000}"/>
    <cellStyle name="Standard 257 3 3 3 2 2 2 3 3" xfId="17160" xr:uid="{00000000-0005-0000-0000-0000926E0000}"/>
    <cellStyle name="Standard 257 3 3 3 2 2 2 3 3 2" xfId="43632" xr:uid="{00000000-0005-0000-0000-0000936E0000}"/>
    <cellStyle name="Standard 257 3 3 3 2 2 2 3 4" xfId="32603" xr:uid="{00000000-0005-0000-0000-0000946E0000}"/>
    <cellStyle name="Standard 257 3 3 3 2 2 2 4" xfId="9070" xr:uid="{00000000-0005-0000-0000-0000956E0000}"/>
    <cellStyle name="Standard 257 3 3 3 2 2 2 4 2" xfId="22306" xr:uid="{00000000-0005-0000-0000-0000966E0000}"/>
    <cellStyle name="Standard 257 3 3 3 2 2 2 4 2 2" xfId="48778" xr:uid="{00000000-0005-0000-0000-0000976E0000}"/>
    <cellStyle name="Standard 257 3 3 3 2 2 2 4 3" xfId="35542" xr:uid="{00000000-0005-0000-0000-0000986E0000}"/>
    <cellStyle name="Standard 257 3 3 3 2 2 2 5" xfId="15689" xr:uid="{00000000-0005-0000-0000-0000996E0000}"/>
    <cellStyle name="Standard 257 3 3 3 2 2 2 5 2" xfId="42161" xr:uid="{00000000-0005-0000-0000-00009A6E0000}"/>
    <cellStyle name="Standard 257 3 3 3 2 2 2 6" xfId="28191" xr:uid="{00000000-0005-0000-0000-00009B6E0000}"/>
    <cellStyle name="Standard 257 3 3 3 2 2 3" xfId="2453" xr:uid="{00000000-0005-0000-0000-00009C6E0000}"/>
    <cellStyle name="Standard 257 3 3 3 2 2 3 2" xfId="3924" xr:uid="{00000000-0005-0000-0000-00009D6E0000}"/>
    <cellStyle name="Standard 257 3 3 3 2 2 3 2 2" xfId="12746" xr:uid="{00000000-0005-0000-0000-00009E6E0000}"/>
    <cellStyle name="Standard 257 3 3 3 2 2 3 2 2 2" xfId="25982" xr:uid="{00000000-0005-0000-0000-00009F6E0000}"/>
    <cellStyle name="Standard 257 3 3 3 2 2 3 2 2 2 2" xfId="52454" xr:uid="{00000000-0005-0000-0000-0000A06E0000}"/>
    <cellStyle name="Standard 257 3 3 3 2 2 3 2 2 3" xfId="39218" xr:uid="{00000000-0005-0000-0000-0000A16E0000}"/>
    <cellStyle name="Standard 257 3 3 3 2 2 3 2 3" xfId="19365" xr:uid="{00000000-0005-0000-0000-0000A26E0000}"/>
    <cellStyle name="Standard 257 3 3 3 2 2 3 2 3 2" xfId="45837" xr:uid="{00000000-0005-0000-0000-0000A36E0000}"/>
    <cellStyle name="Standard 257 3 3 3 2 2 3 2 4" xfId="30396" xr:uid="{00000000-0005-0000-0000-0000A46E0000}"/>
    <cellStyle name="Standard 257 3 3 3 2 2 3 3" xfId="6866" xr:uid="{00000000-0005-0000-0000-0000A56E0000}"/>
    <cellStyle name="Standard 257 3 3 3 2 2 3 3 2" xfId="11276" xr:uid="{00000000-0005-0000-0000-0000A66E0000}"/>
    <cellStyle name="Standard 257 3 3 3 2 2 3 3 2 2" xfId="24512" xr:uid="{00000000-0005-0000-0000-0000A76E0000}"/>
    <cellStyle name="Standard 257 3 3 3 2 2 3 3 2 2 2" xfId="50984" xr:uid="{00000000-0005-0000-0000-0000A86E0000}"/>
    <cellStyle name="Standard 257 3 3 3 2 2 3 3 2 3" xfId="37748" xr:uid="{00000000-0005-0000-0000-0000A96E0000}"/>
    <cellStyle name="Standard 257 3 3 3 2 2 3 3 3" xfId="17895" xr:uid="{00000000-0005-0000-0000-0000AA6E0000}"/>
    <cellStyle name="Standard 257 3 3 3 2 2 3 3 3 2" xfId="44367" xr:uid="{00000000-0005-0000-0000-0000AB6E0000}"/>
    <cellStyle name="Standard 257 3 3 3 2 2 3 3 4" xfId="33338" xr:uid="{00000000-0005-0000-0000-0000AC6E0000}"/>
    <cellStyle name="Standard 257 3 3 3 2 2 3 4" xfId="8334" xr:uid="{00000000-0005-0000-0000-0000AD6E0000}"/>
    <cellStyle name="Standard 257 3 3 3 2 2 3 4 2" xfId="21570" xr:uid="{00000000-0005-0000-0000-0000AE6E0000}"/>
    <cellStyle name="Standard 257 3 3 3 2 2 3 4 2 2" xfId="48042" xr:uid="{00000000-0005-0000-0000-0000AF6E0000}"/>
    <cellStyle name="Standard 257 3 3 3 2 2 3 4 3" xfId="34806" xr:uid="{00000000-0005-0000-0000-0000B06E0000}"/>
    <cellStyle name="Standard 257 3 3 3 2 2 3 5" xfId="14953" xr:uid="{00000000-0005-0000-0000-0000B16E0000}"/>
    <cellStyle name="Standard 257 3 3 3 2 2 3 5 2" xfId="41425" xr:uid="{00000000-0005-0000-0000-0000B26E0000}"/>
    <cellStyle name="Standard 257 3 3 3 2 2 3 6" xfId="28926" xr:uid="{00000000-0005-0000-0000-0000B36E0000}"/>
    <cellStyle name="Standard 257 3 3 3 2 2 4" xfId="3190" xr:uid="{00000000-0005-0000-0000-0000B46E0000}"/>
    <cellStyle name="Standard 257 3 3 3 2 2 4 2" xfId="12012" xr:uid="{00000000-0005-0000-0000-0000B56E0000}"/>
    <cellStyle name="Standard 257 3 3 3 2 2 4 2 2" xfId="25248" xr:uid="{00000000-0005-0000-0000-0000B66E0000}"/>
    <cellStyle name="Standard 257 3 3 3 2 2 4 2 2 2" xfId="51720" xr:uid="{00000000-0005-0000-0000-0000B76E0000}"/>
    <cellStyle name="Standard 257 3 3 3 2 2 4 2 3" xfId="38484" xr:uid="{00000000-0005-0000-0000-0000B86E0000}"/>
    <cellStyle name="Standard 257 3 3 3 2 2 4 3" xfId="18631" xr:uid="{00000000-0005-0000-0000-0000B96E0000}"/>
    <cellStyle name="Standard 257 3 3 3 2 2 4 3 2" xfId="45103" xr:uid="{00000000-0005-0000-0000-0000BA6E0000}"/>
    <cellStyle name="Standard 257 3 3 3 2 2 4 4" xfId="29662" xr:uid="{00000000-0005-0000-0000-0000BB6E0000}"/>
    <cellStyle name="Standard 257 3 3 3 2 2 5" xfId="5395" xr:uid="{00000000-0005-0000-0000-0000BC6E0000}"/>
    <cellStyle name="Standard 257 3 3 3 2 2 5 2" xfId="9805" xr:uid="{00000000-0005-0000-0000-0000BD6E0000}"/>
    <cellStyle name="Standard 257 3 3 3 2 2 5 2 2" xfId="23041" xr:uid="{00000000-0005-0000-0000-0000BE6E0000}"/>
    <cellStyle name="Standard 257 3 3 3 2 2 5 2 2 2" xfId="49513" xr:uid="{00000000-0005-0000-0000-0000BF6E0000}"/>
    <cellStyle name="Standard 257 3 3 3 2 2 5 2 3" xfId="36277" xr:uid="{00000000-0005-0000-0000-0000C06E0000}"/>
    <cellStyle name="Standard 257 3 3 3 2 2 5 3" xfId="16424" xr:uid="{00000000-0005-0000-0000-0000C16E0000}"/>
    <cellStyle name="Standard 257 3 3 3 2 2 5 3 2" xfId="42896" xr:uid="{00000000-0005-0000-0000-0000C26E0000}"/>
    <cellStyle name="Standard 257 3 3 3 2 2 5 4" xfId="31867" xr:uid="{00000000-0005-0000-0000-0000C36E0000}"/>
    <cellStyle name="Standard 257 3 3 3 2 2 6" xfId="7600" xr:uid="{00000000-0005-0000-0000-0000C46E0000}"/>
    <cellStyle name="Standard 257 3 3 3 2 2 6 2" xfId="20836" xr:uid="{00000000-0005-0000-0000-0000C56E0000}"/>
    <cellStyle name="Standard 257 3 3 3 2 2 6 2 2" xfId="47308" xr:uid="{00000000-0005-0000-0000-0000C66E0000}"/>
    <cellStyle name="Standard 257 3 3 3 2 2 6 3" xfId="34072" xr:uid="{00000000-0005-0000-0000-0000C76E0000}"/>
    <cellStyle name="Standard 257 3 3 3 2 2 7" xfId="14219" xr:uid="{00000000-0005-0000-0000-0000C86E0000}"/>
    <cellStyle name="Standard 257 3 3 3 2 2 7 2" xfId="40691" xr:uid="{00000000-0005-0000-0000-0000C96E0000}"/>
    <cellStyle name="Standard 257 3 3 3 2 2 8" xfId="27455" xr:uid="{00000000-0005-0000-0000-0000CA6E0000}"/>
    <cellStyle name="Standard 257 3 3 3 2 3" xfId="1351" xr:uid="{00000000-0005-0000-0000-0000CB6E0000}"/>
    <cellStyle name="Standard 257 3 3 3 2 3 2" xfId="4294" xr:uid="{00000000-0005-0000-0000-0000CC6E0000}"/>
    <cellStyle name="Standard 257 3 3 3 2 3 2 2" xfId="13116" xr:uid="{00000000-0005-0000-0000-0000CD6E0000}"/>
    <cellStyle name="Standard 257 3 3 3 2 3 2 2 2" xfId="26352" xr:uid="{00000000-0005-0000-0000-0000CE6E0000}"/>
    <cellStyle name="Standard 257 3 3 3 2 3 2 2 2 2" xfId="52824" xr:uid="{00000000-0005-0000-0000-0000CF6E0000}"/>
    <cellStyle name="Standard 257 3 3 3 2 3 2 2 3" xfId="39588" xr:uid="{00000000-0005-0000-0000-0000D06E0000}"/>
    <cellStyle name="Standard 257 3 3 3 2 3 2 3" xfId="19735" xr:uid="{00000000-0005-0000-0000-0000D16E0000}"/>
    <cellStyle name="Standard 257 3 3 3 2 3 2 3 2" xfId="46207" xr:uid="{00000000-0005-0000-0000-0000D26E0000}"/>
    <cellStyle name="Standard 257 3 3 3 2 3 2 4" xfId="30766" xr:uid="{00000000-0005-0000-0000-0000D36E0000}"/>
    <cellStyle name="Standard 257 3 3 3 2 3 3" xfId="5765" xr:uid="{00000000-0005-0000-0000-0000D46E0000}"/>
    <cellStyle name="Standard 257 3 3 3 2 3 3 2" xfId="10175" xr:uid="{00000000-0005-0000-0000-0000D56E0000}"/>
    <cellStyle name="Standard 257 3 3 3 2 3 3 2 2" xfId="23411" xr:uid="{00000000-0005-0000-0000-0000D66E0000}"/>
    <cellStyle name="Standard 257 3 3 3 2 3 3 2 2 2" xfId="49883" xr:uid="{00000000-0005-0000-0000-0000D76E0000}"/>
    <cellStyle name="Standard 257 3 3 3 2 3 3 2 3" xfId="36647" xr:uid="{00000000-0005-0000-0000-0000D86E0000}"/>
    <cellStyle name="Standard 257 3 3 3 2 3 3 3" xfId="16794" xr:uid="{00000000-0005-0000-0000-0000D96E0000}"/>
    <cellStyle name="Standard 257 3 3 3 2 3 3 3 2" xfId="43266" xr:uid="{00000000-0005-0000-0000-0000DA6E0000}"/>
    <cellStyle name="Standard 257 3 3 3 2 3 3 4" xfId="32237" xr:uid="{00000000-0005-0000-0000-0000DB6E0000}"/>
    <cellStyle name="Standard 257 3 3 3 2 3 4" xfId="8704" xr:uid="{00000000-0005-0000-0000-0000DC6E0000}"/>
    <cellStyle name="Standard 257 3 3 3 2 3 4 2" xfId="21940" xr:uid="{00000000-0005-0000-0000-0000DD6E0000}"/>
    <cellStyle name="Standard 257 3 3 3 2 3 4 2 2" xfId="48412" xr:uid="{00000000-0005-0000-0000-0000DE6E0000}"/>
    <cellStyle name="Standard 257 3 3 3 2 3 4 3" xfId="35176" xr:uid="{00000000-0005-0000-0000-0000DF6E0000}"/>
    <cellStyle name="Standard 257 3 3 3 2 3 5" xfId="15323" xr:uid="{00000000-0005-0000-0000-0000E06E0000}"/>
    <cellStyle name="Standard 257 3 3 3 2 3 5 2" xfId="41795" xr:uid="{00000000-0005-0000-0000-0000E16E0000}"/>
    <cellStyle name="Standard 257 3 3 3 2 3 6" xfId="27825" xr:uid="{00000000-0005-0000-0000-0000E26E0000}"/>
    <cellStyle name="Standard 257 3 3 3 2 4" xfId="2087" xr:uid="{00000000-0005-0000-0000-0000E36E0000}"/>
    <cellStyle name="Standard 257 3 3 3 2 4 2" xfId="3558" xr:uid="{00000000-0005-0000-0000-0000E46E0000}"/>
    <cellStyle name="Standard 257 3 3 3 2 4 2 2" xfId="12380" xr:uid="{00000000-0005-0000-0000-0000E56E0000}"/>
    <cellStyle name="Standard 257 3 3 3 2 4 2 2 2" xfId="25616" xr:uid="{00000000-0005-0000-0000-0000E66E0000}"/>
    <cellStyle name="Standard 257 3 3 3 2 4 2 2 2 2" xfId="52088" xr:uid="{00000000-0005-0000-0000-0000E76E0000}"/>
    <cellStyle name="Standard 257 3 3 3 2 4 2 2 3" xfId="38852" xr:uid="{00000000-0005-0000-0000-0000E86E0000}"/>
    <cellStyle name="Standard 257 3 3 3 2 4 2 3" xfId="18999" xr:uid="{00000000-0005-0000-0000-0000E96E0000}"/>
    <cellStyle name="Standard 257 3 3 3 2 4 2 3 2" xfId="45471" xr:uid="{00000000-0005-0000-0000-0000EA6E0000}"/>
    <cellStyle name="Standard 257 3 3 3 2 4 2 4" xfId="30030" xr:uid="{00000000-0005-0000-0000-0000EB6E0000}"/>
    <cellStyle name="Standard 257 3 3 3 2 4 3" xfId="6500" xr:uid="{00000000-0005-0000-0000-0000EC6E0000}"/>
    <cellStyle name="Standard 257 3 3 3 2 4 3 2" xfId="10910" xr:uid="{00000000-0005-0000-0000-0000ED6E0000}"/>
    <cellStyle name="Standard 257 3 3 3 2 4 3 2 2" xfId="24146" xr:uid="{00000000-0005-0000-0000-0000EE6E0000}"/>
    <cellStyle name="Standard 257 3 3 3 2 4 3 2 2 2" xfId="50618" xr:uid="{00000000-0005-0000-0000-0000EF6E0000}"/>
    <cellStyle name="Standard 257 3 3 3 2 4 3 2 3" xfId="37382" xr:uid="{00000000-0005-0000-0000-0000F06E0000}"/>
    <cellStyle name="Standard 257 3 3 3 2 4 3 3" xfId="17529" xr:uid="{00000000-0005-0000-0000-0000F16E0000}"/>
    <cellStyle name="Standard 257 3 3 3 2 4 3 3 2" xfId="44001" xr:uid="{00000000-0005-0000-0000-0000F26E0000}"/>
    <cellStyle name="Standard 257 3 3 3 2 4 3 4" xfId="32972" xr:uid="{00000000-0005-0000-0000-0000F36E0000}"/>
    <cellStyle name="Standard 257 3 3 3 2 4 4" xfId="7968" xr:uid="{00000000-0005-0000-0000-0000F46E0000}"/>
    <cellStyle name="Standard 257 3 3 3 2 4 4 2" xfId="21204" xr:uid="{00000000-0005-0000-0000-0000F56E0000}"/>
    <cellStyle name="Standard 257 3 3 3 2 4 4 2 2" xfId="47676" xr:uid="{00000000-0005-0000-0000-0000F66E0000}"/>
    <cellStyle name="Standard 257 3 3 3 2 4 4 3" xfId="34440" xr:uid="{00000000-0005-0000-0000-0000F76E0000}"/>
    <cellStyle name="Standard 257 3 3 3 2 4 5" xfId="14587" xr:uid="{00000000-0005-0000-0000-0000F86E0000}"/>
    <cellStyle name="Standard 257 3 3 3 2 4 5 2" xfId="41059" xr:uid="{00000000-0005-0000-0000-0000F96E0000}"/>
    <cellStyle name="Standard 257 3 3 3 2 4 6" xfId="28560" xr:uid="{00000000-0005-0000-0000-0000FA6E0000}"/>
    <cellStyle name="Standard 257 3 3 3 2 5" xfId="2824" xr:uid="{00000000-0005-0000-0000-0000FB6E0000}"/>
    <cellStyle name="Standard 257 3 3 3 2 5 2" xfId="11646" xr:uid="{00000000-0005-0000-0000-0000FC6E0000}"/>
    <cellStyle name="Standard 257 3 3 3 2 5 2 2" xfId="24882" xr:uid="{00000000-0005-0000-0000-0000FD6E0000}"/>
    <cellStyle name="Standard 257 3 3 3 2 5 2 2 2" xfId="51354" xr:uid="{00000000-0005-0000-0000-0000FE6E0000}"/>
    <cellStyle name="Standard 257 3 3 3 2 5 2 3" xfId="38118" xr:uid="{00000000-0005-0000-0000-0000FF6E0000}"/>
    <cellStyle name="Standard 257 3 3 3 2 5 3" xfId="18265" xr:uid="{00000000-0005-0000-0000-0000006F0000}"/>
    <cellStyle name="Standard 257 3 3 3 2 5 3 2" xfId="44737" xr:uid="{00000000-0005-0000-0000-0000016F0000}"/>
    <cellStyle name="Standard 257 3 3 3 2 5 4" xfId="29296" xr:uid="{00000000-0005-0000-0000-0000026F0000}"/>
    <cellStyle name="Standard 257 3 3 3 2 6" xfId="5029" xr:uid="{00000000-0005-0000-0000-0000036F0000}"/>
    <cellStyle name="Standard 257 3 3 3 2 6 2" xfId="9439" xr:uid="{00000000-0005-0000-0000-0000046F0000}"/>
    <cellStyle name="Standard 257 3 3 3 2 6 2 2" xfId="22675" xr:uid="{00000000-0005-0000-0000-0000056F0000}"/>
    <cellStyle name="Standard 257 3 3 3 2 6 2 2 2" xfId="49147" xr:uid="{00000000-0005-0000-0000-0000066F0000}"/>
    <cellStyle name="Standard 257 3 3 3 2 6 2 3" xfId="35911" xr:uid="{00000000-0005-0000-0000-0000076F0000}"/>
    <cellStyle name="Standard 257 3 3 3 2 6 3" xfId="16058" xr:uid="{00000000-0005-0000-0000-0000086F0000}"/>
    <cellStyle name="Standard 257 3 3 3 2 6 3 2" xfId="42530" xr:uid="{00000000-0005-0000-0000-0000096F0000}"/>
    <cellStyle name="Standard 257 3 3 3 2 6 4" xfId="31501" xr:uid="{00000000-0005-0000-0000-00000A6F0000}"/>
    <cellStyle name="Standard 257 3 3 3 2 7" xfId="7234" xr:uid="{00000000-0005-0000-0000-00000B6F0000}"/>
    <cellStyle name="Standard 257 3 3 3 2 7 2" xfId="20470" xr:uid="{00000000-0005-0000-0000-00000C6F0000}"/>
    <cellStyle name="Standard 257 3 3 3 2 7 2 2" xfId="46942" xr:uid="{00000000-0005-0000-0000-00000D6F0000}"/>
    <cellStyle name="Standard 257 3 3 3 2 7 3" xfId="33706" xr:uid="{00000000-0005-0000-0000-00000E6F0000}"/>
    <cellStyle name="Standard 257 3 3 3 2 8" xfId="13853" xr:uid="{00000000-0005-0000-0000-00000F6F0000}"/>
    <cellStyle name="Standard 257 3 3 3 2 8 2" xfId="40325" xr:uid="{00000000-0005-0000-0000-0000106F0000}"/>
    <cellStyle name="Standard 257 3 3 3 2 9" xfId="27089" xr:uid="{00000000-0005-0000-0000-0000116F0000}"/>
    <cellStyle name="Standard 257 3 3 3 3" xfId="796" xr:uid="{00000000-0005-0000-0000-0000126F0000}"/>
    <cellStyle name="Standard 257 3 3 3 3 2" xfId="1546" xr:uid="{00000000-0005-0000-0000-0000136F0000}"/>
    <cellStyle name="Standard 257 3 3 3 3 2 2" xfId="4489" xr:uid="{00000000-0005-0000-0000-0000146F0000}"/>
    <cellStyle name="Standard 257 3 3 3 3 2 2 2" xfId="13311" xr:uid="{00000000-0005-0000-0000-0000156F0000}"/>
    <cellStyle name="Standard 257 3 3 3 3 2 2 2 2" xfId="26547" xr:uid="{00000000-0005-0000-0000-0000166F0000}"/>
    <cellStyle name="Standard 257 3 3 3 3 2 2 2 2 2" xfId="53019" xr:uid="{00000000-0005-0000-0000-0000176F0000}"/>
    <cellStyle name="Standard 257 3 3 3 3 2 2 2 3" xfId="39783" xr:uid="{00000000-0005-0000-0000-0000186F0000}"/>
    <cellStyle name="Standard 257 3 3 3 3 2 2 3" xfId="19930" xr:uid="{00000000-0005-0000-0000-0000196F0000}"/>
    <cellStyle name="Standard 257 3 3 3 3 2 2 3 2" xfId="46402" xr:uid="{00000000-0005-0000-0000-00001A6F0000}"/>
    <cellStyle name="Standard 257 3 3 3 3 2 2 4" xfId="30961" xr:uid="{00000000-0005-0000-0000-00001B6F0000}"/>
    <cellStyle name="Standard 257 3 3 3 3 2 3" xfId="5960" xr:uid="{00000000-0005-0000-0000-00001C6F0000}"/>
    <cellStyle name="Standard 257 3 3 3 3 2 3 2" xfId="10370" xr:uid="{00000000-0005-0000-0000-00001D6F0000}"/>
    <cellStyle name="Standard 257 3 3 3 3 2 3 2 2" xfId="23606" xr:uid="{00000000-0005-0000-0000-00001E6F0000}"/>
    <cellStyle name="Standard 257 3 3 3 3 2 3 2 2 2" xfId="50078" xr:uid="{00000000-0005-0000-0000-00001F6F0000}"/>
    <cellStyle name="Standard 257 3 3 3 3 2 3 2 3" xfId="36842" xr:uid="{00000000-0005-0000-0000-0000206F0000}"/>
    <cellStyle name="Standard 257 3 3 3 3 2 3 3" xfId="16989" xr:uid="{00000000-0005-0000-0000-0000216F0000}"/>
    <cellStyle name="Standard 257 3 3 3 3 2 3 3 2" xfId="43461" xr:uid="{00000000-0005-0000-0000-0000226F0000}"/>
    <cellStyle name="Standard 257 3 3 3 3 2 3 4" xfId="32432" xr:uid="{00000000-0005-0000-0000-0000236F0000}"/>
    <cellStyle name="Standard 257 3 3 3 3 2 4" xfId="8899" xr:uid="{00000000-0005-0000-0000-0000246F0000}"/>
    <cellStyle name="Standard 257 3 3 3 3 2 4 2" xfId="22135" xr:uid="{00000000-0005-0000-0000-0000256F0000}"/>
    <cellStyle name="Standard 257 3 3 3 3 2 4 2 2" xfId="48607" xr:uid="{00000000-0005-0000-0000-0000266F0000}"/>
    <cellStyle name="Standard 257 3 3 3 3 2 4 3" xfId="35371" xr:uid="{00000000-0005-0000-0000-0000276F0000}"/>
    <cellStyle name="Standard 257 3 3 3 3 2 5" xfId="15518" xr:uid="{00000000-0005-0000-0000-0000286F0000}"/>
    <cellStyle name="Standard 257 3 3 3 3 2 5 2" xfId="41990" xr:uid="{00000000-0005-0000-0000-0000296F0000}"/>
    <cellStyle name="Standard 257 3 3 3 3 2 6" xfId="28020" xr:uid="{00000000-0005-0000-0000-00002A6F0000}"/>
    <cellStyle name="Standard 257 3 3 3 3 3" xfId="2282" xr:uid="{00000000-0005-0000-0000-00002B6F0000}"/>
    <cellStyle name="Standard 257 3 3 3 3 3 2" xfId="3753" xr:uid="{00000000-0005-0000-0000-00002C6F0000}"/>
    <cellStyle name="Standard 257 3 3 3 3 3 2 2" xfId="12575" xr:uid="{00000000-0005-0000-0000-00002D6F0000}"/>
    <cellStyle name="Standard 257 3 3 3 3 3 2 2 2" xfId="25811" xr:uid="{00000000-0005-0000-0000-00002E6F0000}"/>
    <cellStyle name="Standard 257 3 3 3 3 3 2 2 2 2" xfId="52283" xr:uid="{00000000-0005-0000-0000-00002F6F0000}"/>
    <cellStyle name="Standard 257 3 3 3 3 3 2 2 3" xfId="39047" xr:uid="{00000000-0005-0000-0000-0000306F0000}"/>
    <cellStyle name="Standard 257 3 3 3 3 3 2 3" xfId="19194" xr:uid="{00000000-0005-0000-0000-0000316F0000}"/>
    <cellStyle name="Standard 257 3 3 3 3 3 2 3 2" xfId="45666" xr:uid="{00000000-0005-0000-0000-0000326F0000}"/>
    <cellStyle name="Standard 257 3 3 3 3 3 2 4" xfId="30225" xr:uid="{00000000-0005-0000-0000-0000336F0000}"/>
    <cellStyle name="Standard 257 3 3 3 3 3 3" xfId="6695" xr:uid="{00000000-0005-0000-0000-0000346F0000}"/>
    <cellStyle name="Standard 257 3 3 3 3 3 3 2" xfId="11105" xr:uid="{00000000-0005-0000-0000-0000356F0000}"/>
    <cellStyle name="Standard 257 3 3 3 3 3 3 2 2" xfId="24341" xr:uid="{00000000-0005-0000-0000-0000366F0000}"/>
    <cellStyle name="Standard 257 3 3 3 3 3 3 2 2 2" xfId="50813" xr:uid="{00000000-0005-0000-0000-0000376F0000}"/>
    <cellStyle name="Standard 257 3 3 3 3 3 3 2 3" xfId="37577" xr:uid="{00000000-0005-0000-0000-0000386F0000}"/>
    <cellStyle name="Standard 257 3 3 3 3 3 3 3" xfId="17724" xr:uid="{00000000-0005-0000-0000-0000396F0000}"/>
    <cellStyle name="Standard 257 3 3 3 3 3 3 3 2" xfId="44196" xr:uid="{00000000-0005-0000-0000-00003A6F0000}"/>
    <cellStyle name="Standard 257 3 3 3 3 3 3 4" xfId="33167" xr:uid="{00000000-0005-0000-0000-00003B6F0000}"/>
    <cellStyle name="Standard 257 3 3 3 3 3 4" xfId="8163" xr:uid="{00000000-0005-0000-0000-00003C6F0000}"/>
    <cellStyle name="Standard 257 3 3 3 3 3 4 2" xfId="21399" xr:uid="{00000000-0005-0000-0000-00003D6F0000}"/>
    <cellStyle name="Standard 257 3 3 3 3 3 4 2 2" xfId="47871" xr:uid="{00000000-0005-0000-0000-00003E6F0000}"/>
    <cellStyle name="Standard 257 3 3 3 3 3 4 3" xfId="34635" xr:uid="{00000000-0005-0000-0000-00003F6F0000}"/>
    <cellStyle name="Standard 257 3 3 3 3 3 5" xfId="14782" xr:uid="{00000000-0005-0000-0000-0000406F0000}"/>
    <cellStyle name="Standard 257 3 3 3 3 3 5 2" xfId="41254" xr:uid="{00000000-0005-0000-0000-0000416F0000}"/>
    <cellStyle name="Standard 257 3 3 3 3 3 6" xfId="28755" xr:uid="{00000000-0005-0000-0000-0000426F0000}"/>
    <cellStyle name="Standard 257 3 3 3 3 4" xfId="3019" xr:uid="{00000000-0005-0000-0000-0000436F0000}"/>
    <cellStyle name="Standard 257 3 3 3 3 4 2" xfId="11841" xr:uid="{00000000-0005-0000-0000-0000446F0000}"/>
    <cellStyle name="Standard 257 3 3 3 3 4 2 2" xfId="25077" xr:uid="{00000000-0005-0000-0000-0000456F0000}"/>
    <cellStyle name="Standard 257 3 3 3 3 4 2 2 2" xfId="51549" xr:uid="{00000000-0005-0000-0000-0000466F0000}"/>
    <cellStyle name="Standard 257 3 3 3 3 4 2 3" xfId="38313" xr:uid="{00000000-0005-0000-0000-0000476F0000}"/>
    <cellStyle name="Standard 257 3 3 3 3 4 3" xfId="18460" xr:uid="{00000000-0005-0000-0000-0000486F0000}"/>
    <cellStyle name="Standard 257 3 3 3 3 4 3 2" xfId="44932" xr:uid="{00000000-0005-0000-0000-0000496F0000}"/>
    <cellStyle name="Standard 257 3 3 3 3 4 4" xfId="29491" xr:uid="{00000000-0005-0000-0000-00004A6F0000}"/>
    <cellStyle name="Standard 257 3 3 3 3 5" xfId="5224" xr:uid="{00000000-0005-0000-0000-00004B6F0000}"/>
    <cellStyle name="Standard 257 3 3 3 3 5 2" xfId="9634" xr:uid="{00000000-0005-0000-0000-00004C6F0000}"/>
    <cellStyle name="Standard 257 3 3 3 3 5 2 2" xfId="22870" xr:uid="{00000000-0005-0000-0000-00004D6F0000}"/>
    <cellStyle name="Standard 257 3 3 3 3 5 2 2 2" xfId="49342" xr:uid="{00000000-0005-0000-0000-00004E6F0000}"/>
    <cellStyle name="Standard 257 3 3 3 3 5 2 3" xfId="36106" xr:uid="{00000000-0005-0000-0000-00004F6F0000}"/>
    <cellStyle name="Standard 257 3 3 3 3 5 3" xfId="16253" xr:uid="{00000000-0005-0000-0000-0000506F0000}"/>
    <cellStyle name="Standard 257 3 3 3 3 5 3 2" xfId="42725" xr:uid="{00000000-0005-0000-0000-0000516F0000}"/>
    <cellStyle name="Standard 257 3 3 3 3 5 4" xfId="31696" xr:uid="{00000000-0005-0000-0000-0000526F0000}"/>
    <cellStyle name="Standard 257 3 3 3 3 6" xfId="7429" xr:uid="{00000000-0005-0000-0000-0000536F0000}"/>
    <cellStyle name="Standard 257 3 3 3 3 6 2" xfId="20665" xr:uid="{00000000-0005-0000-0000-0000546F0000}"/>
    <cellStyle name="Standard 257 3 3 3 3 6 2 2" xfId="47137" xr:uid="{00000000-0005-0000-0000-0000556F0000}"/>
    <cellStyle name="Standard 257 3 3 3 3 6 3" xfId="33901" xr:uid="{00000000-0005-0000-0000-0000566F0000}"/>
    <cellStyle name="Standard 257 3 3 3 3 7" xfId="14048" xr:uid="{00000000-0005-0000-0000-0000576F0000}"/>
    <cellStyle name="Standard 257 3 3 3 3 7 2" xfId="40520" xr:uid="{00000000-0005-0000-0000-0000586F0000}"/>
    <cellStyle name="Standard 257 3 3 3 3 8" xfId="27284" xr:uid="{00000000-0005-0000-0000-0000596F0000}"/>
    <cellStyle name="Standard 257 3 3 3 4" xfId="1180" xr:uid="{00000000-0005-0000-0000-00005A6F0000}"/>
    <cellStyle name="Standard 257 3 3 3 4 2" xfId="4123" xr:uid="{00000000-0005-0000-0000-00005B6F0000}"/>
    <cellStyle name="Standard 257 3 3 3 4 2 2" xfId="12945" xr:uid="{00000000-0005-0000-0000-00005C6F0000}"/>
    <cellStyle name="Standard 257 3 3 3 4 2 2 2" xfId="26181" xr:uid="{00000000-0005-0000-0000-00005D6F0000}"/>
    <cellStyle name="Standard 257 3 3 3 4 2 2 2 2" xfId="52653" xr:uid="{00000000-0005-0000-0000-00005E6F0000}"/>
    <cellStyle name="Standard 257 3 3 3 4 2 2 3" xfId="39417" xr:uid="{00000000-0005-0000-0000-00005F6F0000}"/>
    <cellStyle name="Standard 257 3 3 3 4 2 3" xfId="19564" xr:uid="{00000000-0005-0000-0000-0000606F0000}"/>
    <cellStyle name="Standard 257 3 3 3 4 2 3 2" xfId="46036" xr:uid="{00000000-0005-0000-0000-0000616F0000}"/>
    <cellStyle name="Standard 257 3 3 3 4 2 4" xfId="30595" xr:uid="{00000000-0005-0000-0000-0000626F0000}"/>
    <cellStyle name="Standard 257 3 3 3 4 3" xfId="5594" xr:uid="{00000000-0005-0000-0000-0000636F0000}"/>
    <cellStyle name="Standard 257 3 3 3 4 3 2" xfId="10004" xr:uid="{00000000-0005-0000-0000-0000646F0000}"/>
    <cellStyle name="Standard 257 3 3 3 4 3 2 2" xfId="23240" xr:uid="{00000000-0005-0000-0000-0000656F0000}"/>
    <cellStyle name="Standard 257 3 3 3 4 3 2 2 2" xfId="49712" xr:uid="{00000000-0005-0000-0000-0000666F0000}"/>
    <cellStyle name="Standard 257 3 3 3 4 3 2 3" xfId="36476" xr:uid="{00000000-0005-0000-0000-0000676F0000}"/>
    <cellStyle name="Standard 257 3 3 3 4 3 3" xfId="16623" xr:uid="{00000000-0005-0000-0000-0000686F0000}"/>
    <cellStyle name="Standard 257 3 3 3 4 3 3 2" xfId="43095" xr:uid="{00000000-0005-0000-0000-0000696F0000}"/>
    <cellStyle name="Standard 257 3 3 3 4 3 4" xfId="32066" xr:uid="{00000000-0005-0000-0000-00006A6F0000}"/>
    <cellStyle name="Standard 257 3 3 3 4 4" xfId="8533" xr:uid="{00000000-0005-0000-0000-00006B6F0000}"/>
    <cellStyle name="Standard 257 3 3 3 4 4 2" xfId="21769" xr:uid="{00000000-0005-0000-0000-00006C6F0000}"/>
    <cellStyle name="Standard 257 3 3 3 4 4 2 2" xfId="48241" xr:uid="{00000000-0005-0000-0000-00006D6F0000}"/>
    <cellStyle name="Standard 257 3 3 3 4 4 3" xfId="35005" xr:uid="{00000000-0005-0000-0000-00006E6F0000}"/>
    <cellStyle name="Standard 257 3 3 3 4 5" xfId="15152" xr:uid="{00000000-0005-0000-0000-00006F6F0000}"/>
    <cellStyle name="Standard 257 3 3 3 4 5 2" xfId="41624" xr:uid="{00000000-0005-0000-0000-0000706F0000}"/>
    <cellStyle name="Standard 257 3 3 3 4 6" xfId="27654" xr:uid="{00000000-0005-0000-0000-0000716F0000}"/>
    <cellStyle name="Standard 257 3 3 3 5" xfId="1916" xr:uid="{00000000-0005-0000-0000-0000726F0000}"/>
    <cellStyle name="Standard 257 3 3 3 5 2" xfId="3387" xr:uid="{00000000-0005-0000-0000-0000736F0000}"/>
    <cellStyle name="Standard 257 3 3 3 5 2 2" xfId="12209" xr:uid="{00000000-0005-0000-0000-0000746F0000}"/>
    <cellStyle name="Standard 257 3 3 3 5 2 2 2" xfId="25445" xr:uid="{00000000-0005-0000-0000-0000756F0000}"/>
    <cellStyle name="Standard 257 3 3 3 5 2 2 2 2" xfId="51917" xr:uid="{00000000-0005-0000-0000-0000766F0000}"/>
    <cellStyle name="Standard 257 3 3 3 5 2 2 3" xfId="38681" xr:uid="{00000000-0005-0000-0000-0000776F0000}"/>
    <cellStyle name="Standard 257 3 3 3 5 2 3" xfId="18828" xr:uid="{00000000-0005-0000-0000-0000786F0000}"/>
    <cellStyle name="Standard 257 3 3 3 5 2 3 2" xfId="45300" xr:uid="{00000000-0005-0000-0000-0000796F0000}"/>
    <cellStyle name="Standard 257 3 3 3 5 2 4" xfId="29859" xr:uid="{00000000-0005-0000-0000-00007A6F0000}"/>
    <cellStyle name="Standard 257 3 3 3 5 3" xfId="6329" xr:uid="{00000000-0005-0000-0000-00007B6F0000}"/>
    <cellStyle name="Standard 257 3 3 3 5 3 2" xfId="10739" xr:uid="{00000000-0005-0000-0000-00007C6F0000}"/>
    <cellStyle name="Standard 257 3 3 3 5 3 2 2" xfId="23975" xr:uid="{00000000-0005-0000-0000-00007D6F0000}"/>
    <cellStyle name="Standard 257 3 3 3 5 3 2 2 2" xfId="50447" xr:uid="{00000000-0005-0000-0000-00007E6F0000}"/>
    <cellStyle name="Standard 257 3 3 3 5 3 2 3" xfId="37211" xr:uid="{00000000-0005-0000-0000-00007F6F0000}"/>
    <cellStyle name="Standard 257 3 3 3 5 3 3" xfId="17358" xr:uid="{00000000-0005-0000-0000-0000806F0000}"/>
    <cellStyle name="Standard 257 3 3 3 5 3 3 2" xfId="43830" xr:uid="{00000000-0005-0000-0000-0000816F0000}"/>
    <cellStyle name="Standard 257 3 3 3 5 3 4" xfId="32801" xr:uid="{00000000-0005-0000-0000-0000826F0000}"/>
    <cellStyle name="Standard 257 3 3 3 5 4" xfId="7797" xr:uid="{00000000-0005-0000-0000-0000836F0000}"/>
    <cellStyle name="Standard 257 3 3 3 5 4 2" xfId="21033" xr:uid="{00000000-0005-0000-0000-0000846F0000}"/>
    <cellStyle name="Standard 257 3 3 3 5 4 2 2" xfId="47505" xr:uid="{00000000-0005-0000-0000-0000856F0000}"/>
    <cellStyle name="Standard 257 3 3 3 5 4 3" xfId="34269" xr:uid="{00000000-0005-0000-0000-0000866F0000}"/>
    <cellStyle name="Standard 257 3 3 3 5 5" xfId="14416" xr:uid="{00000000-0005-0000-0000-0000876F0000}"/>
    <cellStyle name="Standard 257 3 3 3 5 5 2" xfId="40888" xr:uid="{00000000-0005-0000-0000-0000886F0000}"/>
    <cellStyle name="Standard 257 3 3 3 5 6" xfId="28389" xr:uid="{00000000-0005-0000-0000-0000896F0000}"/>
    <cellStyle name="Standard 257 3 3 3 6" xfId="2653" xr:uid="{00000000-0005-0000-0000-00008A6F0000}"/>
    <cellStyle name="Standard 257 3 3 3 6 2" xfId="11475" xr:uid="{00000000-0005-0000-0000-00008B6F0000}"/>
    <cellStyle name="Standard 257 3 3 3 6 2 2" xfId="24711" xr:uid="{00000000-0005-0000-0000-00008C6F0000}"/>
    <cellStyle name="Standard 257 3 3 3 6 2 2 2" xfId="51183" xr:uid="{00000000-0005-0000-0000-00008D6F0000}"/>
    <cellStyle name="Standard 257 3 3 3 6 2 3" xfId="37947" xr:uid="{00000000-0005-0000-0000-00008E6F0000}"/>
    <cellStyle name="Standard 257 3 3 3 6 3" xfId="18094" xr:uid="{00000000-0005-0000-0000-00008F6F0000}"/>
    <cellStyle name="Standard 257 3 3 3 6 3 2" xfId="44566" xr:uid="{00000000-0005-0000-0000-0000906F0000}"/>
    <cellStyle name="Standard 257 3 3 3 6 4" xfId="29125" xr:uid="{00000000-0005-0000-0000-0000916F0000}"/>
    <cellStyle name="Standard 257 3 3 3 7" xfId="4858" xr:uid="{00000000-0005-0000-0000-0000926F0000}"/>
    <cellStyle name="Standard 257 3 3 3 7 2" xfId="9268" xr:uid="{00000000-0005-0000-0000-0000936F0000}"/>
    <cellStyle name="Standard 257 3 3 3 7 2 2" xfId="22504" xr:uid="{00000000-0005-0000-0000-0000946F0000}"/>
    <cellStyle name="Standard 257 3 3 3 7 2 2 2" xfId="48976" xr:uid="{00000000-0005-0000-0000-0000956F0000}"/>
    <cellStyle name="Standard 257 3 3 3 7 2 3" xfId="35740" xr:uid="{00000000-0005-0000-0000-0000966F0000}"/>
    <cellStyle name="Standard 257 3 3 3 7 3" xfId="15887" xr:uid="{00000000-0005-0000-0000-0000976F0000}"/>
    <cellStyle name="Standard 257 3 3 3 7 3 2" xfId="42359" xr:uid="{00000000-0005-0000-0000-0000986F0000}"/>
    <cellStyle name="Standard 257 3 3 3 7 4" xfId="31330" xr:uid="{00000000-0005-0000-0000-0000996F0000}"/>
    <cellStyle name="Standard 257 3 3 3 8" xfId="7063" xr:uid="{00000000-0005-0000-0000-00009A6F0000}"/>
    <cellStyle name="Standard 257 3 3 3 8 2" xfId="20299" xr:uid="{00000000-0005-0000-0000-00009B6F0000}"/>
    <cellStyle name="Standard 257 3 3 3 8 2 2" xfId="46771" xr:uid="{00000000-0005-0000-0000-00009C6F0000}"/>
    <cellStyle name="Standard 257 3 3 3 8 3" xfId="33535" xr:uid="{00000000-0005-0000-0000-00009D6F0000}"/>
    <cellStyle name="Standard 257 3 3 3 9" xfId="13682" xr:uid="{00000000-0005-0000-0000-00009E6F0000}"/>
    <cellStyle name="Standard 257 3 3 3 9 2" xfId="40154" xr:uid="{00000000-0005-0000-0000-00009F6F0000}"/>
    <cellStyle name="Standard 257 3 3 4" xfId="497" xr:uid="{00000000-0005-0000-0000-0000A06F0000}"/>
    <cellStyle name="Standard 257 3 3 4 2" xfId="886" xr:uid="{00000000-0005-0000-0000-0000A16F0000}"/>
    <cellStyle name="Standard 257 3 3 4 2 2" xfId="1635" xr:uid="{00000000-0005-0000-0000-0000A26F0000}"/>
    <cellStyle name="Standard 257 3 3 4 2 2 2" xfId="4578" xr:uid="{00000000-0005-0000-0000-0000A36F0000}"/>
    <cellStyle name="Standard 257 3 3 4 2 2 2 2" xfId="13400" xr:uid="{00000000-0005-0000-0000-0000A46F0000}"/>
    <cellStyle name="Standard 257 3 3 4 2 2 2 2 2" xfId="26636" xr:uid="{00000000-0005-0000-0000-0000A56F0000}"/>
    <cellStyle name="Standard 257 3 3 4 2 2 2 2 2 2" xfId="53108" xr:uid="{00000000-0005-0000-0000-0000A66F0000}"/>
    <cellStyle name="Standard 257 3 3 4 2 2 2 2 3" xfId="39872" xr:uid="{00000000-0005-0000-0000-0000A76F0000}"/>
    <cellStyle name="Standard 257 3 3 4 2 2 2 3" xfId="20019" xr:uid="{00000000-0005-0000-0000-0000A86F0000}"/>
    <cellStyle name="Standard 257 3 3 4 2 2 2 3 2" xfId="46491" xr:uid="{00000000-0005-0000-0000-0000A96F0000}"/>
    <cellStyle name="Standard 257 3 3 4 2 2 2 4" xfId="31050" xr:uid="{00000000-0005-0000-0000-0000AA6F0000}"/>
    <cellStyle name="Standard 257 3 3 4 2 2 3" xfId="6049" xr:uid="{00000000-0005-0000-0000-0000AB6F0000}"/>
    <cellStyle name="Standard 257 3 3 4 2 2 3 2" xfId="10459" xr:uid="{00000000-0005-0000-0000-0000AC6F0000}"/>
    <cellStyle name="Standard 257 3 3 4 2 2 3 2 2" xfId="23695" xr:uid="{00000000-0005-0000-0000-0000AD6F0000}"/>
    <cellStyle name="Standard 257 3 3 4 2 2 3 2 2 2" xfId="50167" xr:uid="{00000000-0005-0000-0000-0000AE6F0000}"/>
    <cellStyle name="Standard 257 3 3 4 2 2 3 2 3" xfId="36931" xr:uid="{00000000-0005-0000-0000-0000AF6F0000}"/>
    <cellStyle name="Standard 257 3 3 4 2 2 3 3" xfId="17078" xr:uid="{00000000-0005-0000-0000-0000B06F0000}"/>
    <cellStyle name="Standard 257 3 3 4 2 2 3 3 2" xfId="43550" xr:uid="{00000000-0005-0000-0000-0000B16F0000}"/>
    <cellStyle name="Standard 257 3 3 4 2 2 3 4" xfId="32521" xr:uid="{00000000-0005-0000-0000-0000B26F0000}"/>
    <cellStyle name="Standard 257 3 3 4 2 2 4" xfId="8988" xr:uid="{00000000-0005-0000-0000-0000B36F0000}"/>
    <cellStyle name="Standard 257 3 3 4 2 2 4 2" xfId="22224" xr:uid="{00000000-0005-0000-0000-0000B46F0000}"/>
    <cellStyle name="Standard 257 3 3 4 2 2 4 2 2" xfId="48696" xr:uid="{00000000-0005-0000-0000-0000B56F0000}"/>
    <cellStyle name="Standard 257 3 3 4 2 2 4 3" xfId="35460" xr:uid="{00000000-0005-0000-0000-0000B66F0000}"/>
    <cellStyle name="Standard 257 3 3 4 2 2 5" xfId="15607" xr:uid="{00000000-0005-0000-0000-0000B76F0000}"/>
    <cellStyle name="Standard 257 3 3 4 2 2 5 2" xfId="42079" xr:uid="{00000000-0005-0000-0000-0000B86F0000}"/>
    <cellStyle name="Standard 257 3 3 4 2 2 6" xfId="28109" xr:uid="{00000000-0005-0000-0000-0000B96F0000}"/>
    <cellStyle name="Standard 257 3 3 4 2 3" xfId="2371" xr:uid="{00000000-0005-0000-0000-0000BA6F0000}"/>
    <cellStyle name="Standard 257 3 3 4 2 3 2" xfId="3842" xr:uid="{00000000-0005-0000-0000-0000BB6F0000}"/>
    <cellStyle name="Standard 257 3 3 4 2 3 2 2" xfId="12664" xr:uid="{00000000-0005-0000-0000-0000BC6F0000}"/>
    <cellStyle name="Standard 257 3 3 4 2 3 2 2 2" xfId="25900" xr:uid="{00000000-0005-0000-0000-0000BD6F0000}"/>
    <cellStyle name="Standard 257 3 3 4 2 3 2 2 2 2" xfId="52372" xr:uid="{00000000-0005-0000-0000-0000BE6F0000}"/>
    <cellStyle name="Standard 257 3 3 4 2 3 2 2 3" xfId="39136" xr:uid="{00000000-0005-0000-0000-0000BF6F0000}"/>
    <cellStyle name="Standard 257 3 3 4 2 3 2 3" xfId="19283" xr:uid="{00000000-0005-0000-0000-0000C06F0000}"/>
    <cellStyle name="Standard 257 3 3 4 2 3 2 3 2" xfId="45755" xr:uid="{00000000-0005-0000-0000-0000C16F0000}"/>
    <cellStyle name="Standard 257 3 3 4 2 3 2 4" xfId="30314" xr:uid="{00000000-0005-0000-0000-0000C26F0000}"/>
    <cellStyle name="Standard 257 3 3 4 2 3 3" xfId="6784" xr:uid="{00000000-0005-0000-0000-0000C36F0000}"/>
    <cellStyle name="Standard 257 3 3 4 2 3 3 2" xfId="11194" xr:uid="{00000000-0005-0000-0000-0000C46F0000}"/>
    <cellStyle name="Standard 257 3 3 4 2 3 3 2 2" xfId="24430" xr:uid="{00000000-0005-0000-0000-0000C56F0000}"/>
    <cellStyle name="Standard 257 3 3 4 2 3 3 2 2 2" xfId="50902" xr:uid="{00000000-0005-0000-0000-0000C66F0000}"/>
    <cellStyle name="Standard 257 3 3 4 2 3 3 2 3" xfId="37666" xr:uid="{00000000-0005-0000-0000-0000C76F0000}"/>
    <cellStyle name="Standard 257 3 3 4 2 3 3 3" xfId="17813" xr:uid="{00000000-0005-0000-0000-0000C86F0000}"/>
    <cellStyle name="Standard 257 3 3 4 2 3 3 3 2" xfId="44285" xr:uid="{00000000-0005-0000-0000-0000C96F0000}"/>
    <cellStyle name="Standard 257 3 3 4 2 3 3 4" xfId="33256" xr:uid="{00000000-0005-0000-0000-0000CA6F0000}"/>
    <cellStyle name="Standard 257 3 3 4 2 3 4" xfId="8252" xr:uid="{00000000-0005-0000-0000-0000CB6F0000}"/>
    <cellStyle name="Standard 257 3 3 4 2 3 4 2" xfId="21488" xr:uid="{00000000-0005-0000-0000-0000CC6F0000}"/>
    <cellStyle name="Standard 257 3 3 4 2 3 4 2 2" xfId="47960" xr:uid="{00000000-0005-0000-0000-0000CD6F0000}"/>
    <cellStyle name="Standard 257 3 3 4 2 3 4 3" xfId="34724" xr:uid="{00000000-0005-0000-0000-0000CE6F0000}"/>
    <cellStyle name="Standard 257 3 3 4 2 3 5" xfId="14871" xr:uid="{00000000-0005-0000-0000-0000CF6F0000}"/>
    <cellStyle name="Standard 257 3 3 4 2 3 5 2" xfId="41343" xr:uid="{00000000-0005-0000-0000-0000D06F0000}"/>
    <cellStyle name="Standard 257 3 3 4 2 3 6" xfId="28844" xr:uid="{00000000-0005-0000-0000-0000D16F0000}"/>
    <cellStyle name="Standard 257 3 3 4 2 4" xfId="3108" xr:uid="{00000000-0005-0000-0000-0000D26F0000}"/>
    <cellStyle name="Standard 257 3 3 4 2 4 2" xfId="11930" xr:uid="{00000000-0005-0000-0000-0000D36F0000}"/>
    <cellStyle name="Standard 257 3 3 4 2 4 2 2" xfId="25166" xr:uid="{00000000-0005-0000-0000-0000D46F0000}"/>
    <cellStyle name="Standard 257 3 3 4 2 4 2 2 2" xfId="51638" xr:uid="{00000000-0005-0000-0000-0000D56F0000}"/>
    <cellStyle name="Standard 257 3 3 4 2 4 2 3" xfId="38402" xr:uid="{00000000-0005-0000-0000-0000D66F0000}"/>
    <cellStyle name="Standard 257 3 3 4 2 4 3" xfId="18549" xr:uid="{00000000-0005-0000-0000-0000D76F0000}"/>
    <cellStyle name="Standard 257 3 3 4 2 4 3 2" xfId="45021" xr:uid="{00000000-0005-0000-0000-0000D86F0000}"/>
    <cellStyle name="Standard 257 3 3 4 2 4 4" xfId="29580" xr:uid="{00000000-0005-0000-0000-0000D96F0000}"/>
    <cellStyle name="Standard 257 3 3 4 2 5" xfId="5313" xr:uid="{00000000-0005-0000-0000-0000DA6F0000}"/>
    <cellStyle name="Standard 257 3 3 4 2 5 2" xfId="9723" xr:uid="{00000000-0005-0000-0000-0000DB6F0000}"/>
    <cellStyle name="Standard 257 3 3 4 2 5 2 2" xfId="22959" xr:uid="{00000000-0005-0000-0000-0000DC6F0000}"/>
    <cellStyle name="Standard 257 3 3 4 2 5 2 2 2" xfId="49431" xr:uid="{00000000-0005-0000-0000-0000DD6F0000}"/>
    <cellStyle name="Standard 257 3 3 4 2 5 2 3" xfId="36195" xr:uid="{00000000-0005-0000-0000-0000DE6F0000}"/>
    <cellStyle name="Standard 257 3 3 4 2 5 3" xfId="16342" xr:uid="{00000000-0005-0000-0000-0000DF6F0000}"/>
    <cellStyle name="Standard 257 3 3 4 2 5 3 2" xfId="42814" xr:uid="{00000000-0005-0000-0000-0000E06F0000}"/>
    <cellStyle name="Standard 257 3 3 4 2 5 4" xfId="31785" xr:uid="{00000000-0005-0000-0000-0000E16F0000}"/>
    <cellStyle name="Standard 257 3 3 4 2 6" xfId="7518" xr:uid="{00000000-0005-0000-0000-0000E26F0000}"/>
    <cellStyle name="Standard 257 3 3 4 2 6 2" xfId="20754" xr:uid="{00000000-0005-0000-0000-0000E36F0000}"/>
    <cellStyle name="Standard 257 3 3 4 2 6 2 2" xfId="47226" xr:uid="{00000000-0005-0000-0000-0000E46F0000}"/>
    <cellStyle name="Standard 257 3 3 4 2 6 3" xfId="33990" xr:uid="{00000000-0005-0000-0000-0000E56F0000}"/>
    <cellStyle name="Standard 257 3 3 4 2 7" xfId="14137" xr:uid="{00000000-0005-0000-0000-0000E66F0000}"/>
    <cellStyle name="Standard 257 3 3 4 2 7 2" xfId="40609" xr:uid="{00000000-0005-0000-0000-0000E76F0000}"/>
    <cellStyle name="Standard 257 3 3 4 2 8" xfId="27373" xr:uid="{00000000-0005-0000-0000-0000E86F0000}"/>
    <cellStyle name="Standard 257 3 3 4 3" xfId="1269" xr:uid="{00000000-0005-0000-0000-0000E96F0000}"/>
    <cellStyle name="Standard 257 3 3 4 3 2" xfId="4212" xr:uid="{00000000-0005-0000-0000-0000EA6F0000}"/>
    <cellStyle name="Standard 257 3 3 4 3 2 2" xfId="13034" xr:uid="{00000000-0005-0000-0000-0000EB6F0000}"/>
    <cellStyle name="Standard 257 3 3 4 3 2 2 2" xfId="26270" xr:uid="{00000000-0005-0000-0000-0000EC6F0000}"/>
    <cellStyle name="Standard 257 3 3 4 3 2 2 2 2" xfId="52742" xr:uid="{00000000-0005-0000-0000-0000ED6F0000}"/>
    <cellStyle name="Standard 257 3 3 4 3 2 2 3" xfId="39506" xr:uid="{00000000-0005-0000-0000-0000EE6F0000}"/>
    <cellStyle name="Standard 257 3 3 4 3 2 3" xfId="19653" xr:uid="{00000000-0005-0000-0000-0000EF6F0000}"/>
    <cellStyle name="Standard 257 3 3 4 3 2 3 2" xfId="46125" xr:uid="{00000000-0005-0000-0000-0000F06F0000}"/>
    <cellStyle name="Standard 257 3 3 4 3 2 4" xfId="30684" xr:uid="{00000000-0005-0000-0000-0000F16F0000}"/>
    <cellStyle name="Standard 257 3 3 4 3 3" xfId="5683" xr:uid="{00000000-0005-0000-0000-0000F26F0000}"/>
    <cellStyle name="Standard 257 3 3 4 3 3 2" xfId="10093" xr:uid="{00000000-0005-0000-0000-0000F36F0000}"/>
    <cellStyle name="Standard 257 3 3 4 3 3 2 2" xfId="23329" xr:uid="{00000000-0005-0000-0000-0000F46F0000}"/>
    <cellStyle name="Standard 257 3 3 4 3 3 2 2 2" xfId="49801" xr:uid="{00000000-0005-0000-0000-0000F56F0000}"/>
    <cellStyle name="Standard 257 3 3 4 3 3 2 3" xfId="36565" xr:uid="{00000000-0005-0000-0000-0000F66F0000}"/>
    <cellStyle name="Standard 257 3 3 4 3 3 3" xfId="16712" xr:uid="{00000000-0005-0000-0000-0000F76F0000}"/>
    <cellStyle name="Standard 257 3 3 4 3 3 3 2" xfId="43184" xr:uid="{00000000-0005-0000-0000-0000F86F0000}"/>
    <cellStyle name="Standard 257 3 3 4 3 3 4" xfId="32155" xr:uid="{00000000-0005-0000-0000-0000F96F0000}"/>
    <cellStyle name="Standard 257 3 3 4 3 4" xfId="8622" xr:uid="{00000000-0005-0000-0000-0000FA6F0000}"/>
    <cellStyle name="Standard 257 3 3 4 3 4 2" xfId="21858" xr:uid="{00000000-0005-0000-0000-0000FB6F0000}"/>
    <cellStyle name="Standard 257 3 3 4 3 4 2 2" xfId="48330" xr:uid="{00000000-0005-0000-0000-0000FC6F0000}"/>
    <cellStyle name="Standard 257 3 3 4 3 4 3" xfId="35094" xr:uid="{00000000-0005-0000-0000-0000FD6F0000}"/>
    <cellStyle name="Standard 257 3 3 4 3 5" xfId="15241" xr:uid="{00000000-0005-0000-0000-0000FE6F0000}"/>
    <cellStyle name="Standard 257 3 3 4 3 5 2" xfId="41713" xr:uid="{00000000-0005-0000-0000-0000FF6F0000}"/>
    <cellStyle name="Standard 257 3 3 4 3 6" xfId="27743" xr:uid="{00000000-0005-0000-0000-000000700000}"/>
    <cellStyle name="Standard 257 3 3 4 4" xfId="2005" xr:uid="{00000000-0005-0000-0000-000001700000}"/>
    <cellStyle name="Standard 257 3 3 4 4 2" xfId="3476" xr:uid="{00000000-0005-0000-0000-000002700000}"/>
    <cellStyle name="Standard 257 3 3 4 4 2 2" xfId="12298" xr:uid="{00000000-0005-0000-0000-000003700000}"/>
    <cellStyle name="Standard 257 3 3 4 4 2 2 2" xfId="25534" xr:uid="{00000000-0005-0000-0000-000004700000}"/>
    <cellStyle name="Standard 257 3 3 4 4 2 2 2 2" xfId="52006" xr:uid="{00000000-0005-0000-0000-000005700000}"/>
    <cellStyle name="Standard 257 3 3 4 4 2 2 3" xfId="38770" xr:uid="{00000000-0005-0000-0000-000006700000}"/>
    <cellStyle name="Standard 257 3 3 4 4 2 3" xfId="18917" xr:uid="{00000000-0005-0000-0000-000007700000}"/>
    <cellStyle name="Standard 257 3 3 4 4 2 3 2" xfId="45389" xr:uid="{00000000-0005-0000-0000-000008700000}"/>
    <cellStyle name="Standard 257 3 3 4 4 2 4" xfId="29948" xr:uid="{00000000-0005-0000-0000-000009700000}"/>
    <cellStyle name="Standard 257 3 3 4 4 3" xfId="6418" xr:uid="{00000000-0005-0000-0000-00000A700000}"/>
    <cellStyle name="Standard 257 3 3 4 4 3 2" xfId="10828" xr:uid="{00000000-0005-0000-0000-00000B700000}"/>
    <cellStyle name="Standard 257 3 3 4 4 3 2 2" xfId="24064" xr:uid="{00000000-0005-0000-0000-00000C700000}"/>
    <cellStyle name="Standard 257 3 3 4 4 3 2 2 2" xfId="50536" xr:uid="{00000000-0005-0000-0000-00000D700000}"/>
    <cellStyle name="Standard 257 3 3 4 4 3 2 3" xfId="37300" xr:uid="{00000000-0005-0000-0000-00000E700000}"/>
    <cellStyle name="Standard 257 3 3 4 4 3 3" xfId="17447" xr:uid="{00000000-0005-0000-0000-00000F700000}"/>
    <cellStyle name="Standard 257 3 3 4 4 3 3 2" xfId="43919" xr:uid="{00000000-0005-0000-0000-000010700000}"/>
    <cellStyle name="Standard 257 3 3 4 4 3 4" xfId="32890" xr:uid="{00000000-0005-0000-0000-000011700000}"/>
    <cellStyle name="Standard 257 3 3 4 4 4" xfId="7886" xr:uid="{00000000-0005-0000-0000-000012700000}"/>
    <cellStyle name="Standard 257 3 3 4 4 4 2" xfId="21122" xr:uid="{00000000-0005-0000-0000-000013700000}"/>
    <cellStyle name="Standard 257 3 3 4 4 4 2 2" xfId="47594" xr:uid="{00000000-0005-0000-0000-000014700000}"/>
    <cellStyle name="Standard 257 3 3 4 4 4 3" xfId="34358" xr:uid="{00000000-0005-0000-0000-000015700000}"/>
    <cellStyle name="Standard 257 3 3 4 4 5" xfId="14505" xr:uid="{00000000-0005-0000-0000-000016700000}"/>
    <cellStyle name="Standard 257 3 3 4 4 5 2" xfId="40977" xr:uid="{00000000-0005-0000-0000-000017700000}"/>
    <cellStyle name="Standard 257 3 3 4 4 6" xfId="28478" xr:uid="{00000000-0005-0000-0000-000018700000}"/>
    <cellStyle name="Standard 257 3 3 4 5" xfId="2742" xr:uid="{00000000-0005-0000-0000-000019700000}"/>
    <cellStyle name="Standard 257 3 3 4 5 2" xfId="11564" xr:uid="{00000000-0005-0000-0000-00001A700000}"/>
    <cellStyle name="Standard 257 3 3 4 5 2 2" xfId="24800" xr:uid="{00000000-0005-0000-0000-00001B700000}"/>
    <cellStyle name="Standard 257 3 3 4 5 2 2 2" xfId="51272" xr:uid="{00000000-0005-0000-0000-00001C700000}"/>
    <cellStyle name="Standard 257 3 3 4 5 2 3" xfId="38036" xr:uid="{00000000-0005-0000-0000-00001D700000}"/>
    <cellStyle name="Standard 257 3 3 4 5 3" xfId="18183" xr:uid="{00000000-0005-0000-0000-00001E700000}"/>
    <cellStyle name="Standard 257 3 3 4 5 3 2" xfId="44655" xr:uid="{00000000-0005-0000-0000-00001F700000}"/>
    <cellStyle name="Standard 257 3 3 4 5 4" xfId="29214" xr:uid="{00000000-0005-0000-0000-000020700000}"/>
    <cellStyle name="Standard 257 3 3 4 6" xfId="4947" xr:uid="{00000000-0005-0000-0000-000021700000}"/>
    <cellStyle name="Standard 257 3 3 4 6 2" xfId="9357" xr:uid="{00000000-0005-0000-0000-000022700000}"/>
    <cellStyle name="Standard 257 3 3 4 6 2 2" xfId="22593" xr:uid="{00000000-0005-0000-0000-000023700000}"/>
    <cellStyle name="Standard 257 3 3 4 6 2 2 2" xfId="49065" xr:uid="{00000000-0005-0000-0000-000024700000}"/>
    <cellStyle name="Standard 257 3 3 4 6 2 3" xfId="35829" xr:uid="{00000000-0005-0000-0000-000025700000}"/>
    <cellStyle name="Standard 257 3 3 4 6 3" xfId="15976" xr:uid="{00000000-0005-0000-0000-000026700000}"/>
    <cellStyle name="Standard 257 3 3 4 6 3 2" xfId="42448" xr:uid="{00000000-0005-0000-0000-000027700000}"/>
    <cellStyle name="Standard 257 3 3 4 6 4" xfId="31419" xr:uid="{00000000-0005-0000-0000-000028700000}"/>
    <cellStyle name="Standard 257 3 3 4 7" xfId="7152" xr:uid="{00000000-0005-0000-0000-000029700000}"/>
    <cellStyle name="Standard 257 3 3 4 7 2" xfId="20388" xr:uid="{00000000-0005-0000-0000-00002A700000}"/>
    <cellStyle name="Standard 257 3 3 4 7 2 2" xfId="46860" xr:uid="{00000000-0005-0000-0000-00002B700000}"/>
    <cellStyle name="Standard 257 3 3 4 7 3" xfId="33624" xr:uid="{00000000-0005-0000-0000-00002C700000}"/>
    <cellStyle name="Standard 257 3 3 4 8" xfId="13771" xr:uid="{00000000-0005-0000-0000-00002D700000}"/>
    <cellStyle name="Standard 257 3 3 4 8 2" xfId="40243" xr:uid="{00000000-0005-0000-0000-00002E700000}"/>
    <cellStyle name="Standard 257 3 3 4 9" xfId="27007" xr:uid="{00000000-0005-0000-0000-00002F700000}"/>
    <cellStyle name="Standard 257 3 3 5" xfId="633" xr:uid="{00000000-0005-0000-0000-000030700000}"/>
    <cellStyle name="Standard 257 3 3 5 2" xfId="1022" xr:uid="{00000000-0005-0000-0000-000031700000}"/>
    <cellStyle name="Standard 257 3 3 5 2 2" xfId="1771" xr:uid="{00000000-0005-0000-0000-000032700000}"/>
    <cellStyle name="Standard 257 3 3 5 2 2 2" xfId="4714" xr:uid="{00000000-0005-0000-0000-000033700000}"/>
    <cellStyle name="Standard 257 3 3 5 2 2 2 2" xfId="13536" xr:uid="{00000000-0005-0000-0000-000034700000}"/>
    <cellStyle name="Standard 257 3 3 5 2 2 2 2 2" xfId="26772" xr:uid="{00000000-0005-0000-0000-000035700000}"/>
    <cellStyle name="Standard 257 3 3 5 2 2 2 2 2 2" xfId="53244" xr:uid="{00000000-0005-0000-0000-000036700000}"/>
    <cellStyle name="Standard 257 3 3 5 2 2 2 2 3" xfId="40008" xr:uid="{00000000-0005-0000-0000-000037700000}"/>
    <cellStyle name="Standard 257 3 3 5 2 2 2 3" xfId="20155" xr:uid="{00000000-0005-0000-0000-000038700000}"/>
    <cellStyle name="Standard 257 3 3 5 2 2 2 3 2" xfId="46627" xr:uid="{00000000-0005-0000-0000-000039700000}"/>
    <cellStyle name="Standard 257 3 3 5 2 2 2 4" xfId="31186" xr:uid="{00000000-0005-0000-0000-00003A700000}"/>
    <cellStyle name="Standard 257 3 3 5 2 2 3" xfId="6185" xr:uid="{00000000-0005-0000-0000-00003B700000}"/>
    <cellStyle name="Standard 257 3 3 5 2 2 3 2" xfId="10595" xr:uid="{00000000-0005-0000-0000-00003C700000}"/>
    <cellStyle name="Standard 257 3 3 5 2 2 3 2 2" xfId="23831" xr:uid="{00000000-0005-0000-0000-00003D700000}"/>
    <cellStyle name="Standard 257 3 3 5 2 2 3 2 2 2" xfId="50303" xr:uid="{00000000-0005-0000-0000-00003E700000}"/>
    <cellStyle name="Standard 257 3 3 5 2 2 3 2 3" xfId="37067" xr:uid="{00000000-0005-0000-0000-00003F700000}"/>
    <cellStyle name="Standard 257 3 3 5 2 2 3 3" xfId="17214" xr:uid="{00000000-0005-0000-0000-000040700000}"/>
    <cellStyle name="Standard 257 3 3 5 2 2 3 3 2" xfId="43686" xr:uid="{00000000-0005-0000-0000-000041700000}"/>
    <cellStyle name="Standard 257 3 3 5 2 2 3 4" xfId="32657" xr:uid="{00000000-0005-0000-0000-000042700000}"/>
    <cellStyle name="Standard 257 3 3 5 2 2 4" xfId="9124" xr:uid="{00000000-0005-0000-0000-000043700000}"/>
    <cellStyle name="Standard 257 3 3 5 2 2 4 2" xfId="22360" xr:uid="{00000000-0005-0000-0000-000044700000}"/>
    <cellStyle name="Standard 257 3 3 5 2 2 4 2 2" xfId="48832" xr:uid="{00000000-0005-0000-0000-000045700000}"/>
    <cellStyle name="Standard 257 3 3 5 2 2 4 3" xfId="35596" xr:uid="{00000000-0005-0000-0000-000046700000}"/>
    <cellStyle name="Standard 257 3 3 5 2 2 5" xfId="15743" xr:uid="{00000000-0005-0000-0000-000047700000}"/>
    <cellStyle name="Standard 257 3 3 5 2 2 5 2" xfId="42215" xr:uid="{00000000-0005-0000-0000-000048700000}"/>
    <cellStyle name="Standard 257 3 3 5 2 2 6" xfId="28245" xr:uid="{00000000-0005-0000-0000-000049700000}"/>
    <cellStyle name="Standard 257 3 3 5 2 3" xfId="2507" xr:uid="{00000000-0005-0000-0000-00004A700000}"/>
    <cellStyle name="Standard 257 3 3 5 2 3 2" xfId="3978" xr:uid="{00000000-0005-0000-0000-00004B700000}"/>
    <cellStyle name="Standard 257 3 3 5 2 3 2 2" xfId="12800" xr:uid="{00000000-0005-0000-0000-00004C700000}"/>
    <cellStyle name="Standard 257 3 3 5 2 3 2 2 2" xfId="26036" xr:uid="{00000000-0005-0000-0000-00004D700000}"/>
    <cellStyle name="Standard 257 3 3 5 2 3 2 2 2 2" xfId="52508" xr:uid="{00000000-0005-0000-0000-00004E700000}"/>
    <cellStyle name="Standard 257 3 3 5 2 3 2 2 3" xfId="39272" xr:uid="{00000000-0005-0000-0000-00004F700000}"/>
    <cellStyle name="Standard 257 3 3 5 2 3 2 3" xfId="19419" xr:uid="{00000000-0005-0000-0000-000050700000}"/>
    <cellStyle name="Standard 257 3 3 5 2 3 2 3 2" xfId="45891" xr:uid="{00000000-0005-0000-0000-000051700000}"/>
    <cellStyle name="Standard 257 3 3 5 2 3 2 4" xfId="30450" xr:uid="{00000000-0005-0000-0000-000052700000}"/>
    <cellStyle name="Standard 257 3 3 5 2 3 3" xfId="6920" xr:uid="{00000000-0005-0000-0000-000053700000}"/>
    <cellStyle name="Standard 257 3 3 5 2 3 3 2" xfId="11330" xr:uid="{00000000-0005-0000-0000-000054700000}"/>
    <cellStyle name="Standard 257 3 3 5 2 3 3 2 2" xfId="24566" xr:uid="{00000000-0005-0000-0000-000055700000}"/>
    <cellStyle name="Standard 257 3 3 5 2 3 3 2 2 2" xfId="51038" xr:uid="{00000000-0005-0000-0000-000056700000}"/>
    <cellStyle name="Standard 257 3 3 5 2 3 3 2 3" xfId="37802" xr:uid="{00000000-0005-0000-0000-000057700000}"/>
    <cellStyle name="Standard 257 3 3 5 2 3 3 3" xfId="17949" xr:uid="{00000000-0005-0000-0000-000058700000}"/>
    <cellStyle name="Standard 257 3 3 5 2 3 3 3 2" xfId="44421" xr:uid="{00000000-0005-0000-0000-000059700000}"/>
    <cellStyle name="Standard 257 3 3 5 2 3 3 4" xfId="33392" xr:uid="{00000000-0005-0000-0000-00005A700000}"/>
    <cellStyle name="Standard 257 3 3 5 2 3 4" xfId="8388" xr:uid="{00000000-0005-0000-0000-00005B700000}"/>
    <cellStyle name="Standard 257 3 3 5 2 3 4 2" xfId="21624" xr:uid="{00000000-0005-0000-0000-00005C700000}"/>
    <cellStyle name="Standard 257 3 3 5 2 3 4 2 2" xfId="48096" xr:uid="{00000000-0005-0000-0000-00005D700000}"/>
    <cellStyle name="Standard 257 3 3 5 2 3 4 3" xfId="34860" xr:uid="{00000000-0005-0000-0000-00005E700000}"/>
    <cellStyle name="Standard 257 3 3 5 2 3 5" xfId="15007" xr:uid="{00000000-0005-0000-0000-00005F700000}"/>
    <cellStyle name="Standard 257 3 3 5 2 3 5 2" xfId="41479" xr:uid="{00000000-0005-0000-0000-000060700000}"/>
    <cellStyle name="Standard 257 3 3 5 2 3 6" xfId="28980" xr:uid="{00000000-0005-0000-0000-000061700000}"/>
    <cellStyle name="Standard 257 3 3 5 2 4" xfId="3244" xr:uid="{00000000-0005-0000-0000-000062700000}"/>
    <cellStyle name="Standard 257 3 3 5 2 4 2" xfId="12066" xr:uid="{00000000-0005-0000-0000-000063700000}"/>
    <cellStyle name="Standard 257 3 3 5 2 4 2 2" xfId="25302" xr:uid="{00000000-0005-0000-0000-000064700000}"/>
    <cellStyle name="Standard 257 3 3 5 2 4 2 2 2" xfId="51774" xr:uid="{00000000-0005-0000-0000-000065700000}"/>
    <cellStyle name="Standard 257 3 3 5 2 4 2 3" xfId="38538" xr:uid="{00000000-0005-0000-0000-000066700000}"/>
    <cellStyle name="Standard 257 3 3 5 2 4 3" xfId="18685" xr:uid="{00000000-0005-0000-0000-000067700000}"/>
    <cellStyle name="Standard 257 3 3 5 2 4 3 2" xfId="45157" xr:uid="{00000000-0005-0000-0000-000068700000}"/>
    <cellStyle name="Standard 257 3 3 5 2 4 4" xfId="29716" xr:uid="{00000000-0005-0000-0000-000069700000}"/>
    <cellStyle name="Standard 257 3 3 5 2 5" xfId="5449" xr:uid="{00000000-0005-0000-0000-00006A700000}"/>
    <cellStyle name="Standard 257 3 3 5 2 5 2" xfId="9859" xr:uid="{00000000-0005-0000-0000-00006B700000}"/>
    <cellStyle name="Standard 257 3 3 5 2 5 2 2" xfId="23095" xr:uid="{00000000-0005-0000-0000-00006C700000}"/>
    <cellStyle name="Standard 257 3 3 5 2 5 2 2 2" xfId="49567" xr:uid="{00000000-0005-0000-0000-00006D700000}"/>
    <cellStyle name="Standard 257 3 3 5 2 5 2 3" xfId="36331" xr:uid="{00000000-0005-0000-0000-00006E700000}"/>
    <cellStyle name="Standard 257 3 3 5 2 5 3" xfId="16478" xr:uid="{00000000-0005-0000-0000-00006F700000}"/>
    <cellStyle name="Standard 257 3 3 5 2 5 3 2" xfId="42950" xr:uid="{00000000-0005-0000-0000-000070700000}"/>
    <cellStyle name="Standard 257 3 3 5 2 5 4" xfId="31921" xr:uid="{00000000-0005-0000-0000-000071700000}"/>
    <cellStyle name="Standard 257 3 3 5 2 6" xfId="7654" xr:uid="{00000000-0005-0000-0000-000072700000}"/>
    <cellStyle name="Standard 257 3 3 5 2 6 2" xfId="20890" xr:uid="{00000000-0005-0000-0000-000073700000}"/>
    <cellStyle name="Standard 257 3 3 5 2 6 2 2" xfId="47362" xr:uid="{00000000-0005-0000-0000-000074700000}"/>
    <cellStyle name="Standard 257 3 3 5 2 6 3" xfId="34126" xr:uid="{00000000-0005-0000-0000-000075700000}"/>
    <cellStyle name="Standard 257 3 3 5 2 7" xfId="14273" xr:uid="{00000000-0005-0000-0000-000076700000}"/>
    <cellStyle name="Standard 257 3 3 5 2 7 2" xfId="40745" xr:uid="{00000000-0005-0000-0000-000077700000}"/>
    <cellStyle name="Standard 257 3 3 5 2 8" xfId="27509" xr:uid="{00000000-0005-0000-0000-000078700000}"/>
    <cellStyle name="Standard 257 3 3 5 3" xfId="1405" xr:uid="{00000000-0005-0000-0000-000079700000}"/>
    <cellStyle name="Standard 257 3 3 5 3 2" xfId="4348" xr:uid="{00000000-0005-0000-0000-00007A700000}"/>
    <cellStyle name="Standard 257 3 3 5 3 2 2" xfId="13170" xr:uid="{00000000-0005-0000-0000-00007B700000}"/>
    <cellStyle name="Standard 257 3 3 5 3 2 2 2" xfId="26406" xr:uid="{00000000-0005-0000-0000-00007C700000}"/>
    <cellStyle name="Standard 257 3 3 5 3 2 2 2 2" xfId="52878" xr:uid="{00000000-0005-0000-0000-00007D700000}"/>
    <cellStyle name="Standard 257 3 3 5 3 2 2 3" xfId="39642" xr:uid="{00000000-0005-0000-0000-00007E700000}"/>
    <cellStyle name="Standard 257 3 3 5 3 2 3" xfId="19789" xr:uid="{00000000-0005-0000-0000-00007F700000}"/>
    <cellStyle name="Standard 257 3 3 5 3 2 3 2" xfId="46261" xr:uid="{00000000-0005-0000-0000-000080700000}"/>
    <cellStyle name="Standard 257 3 3 5 3 2 4" xfId="30820" xr:uid="{00000000-0005-0000-0000-000081700000}"/>
    <cellStyle name="Standard 257 3 3 5 3 3" xfId="5819" xr:uid="{00000000-0005-0000-0000-000082700000}"/>
    <cellStyle name="Standard 257 3 3 5 3 3 2" xfId="10229" xr:uid="{00000000-0005-0000-0000-000083700000}"/>
    <cellStyle name="Standard 257 3 3 5 3 3 2 2" xfId="23465" xr:uid="{00000000-0005-0000-0000-000084700000}"/>
    <cellStyle name="Standard 257 3 3 5 3 3 2 2 2" xfId="49937" xr:uid="{00000000-0005-0000-0000-000085700000}"/>
    <cellStyle name="Standard 257 3 3 5 3 3 2 3" xfId="36701" xr:uid="{00000000-0005-0000-0000-000086700000}"/>
    <cellStyle name="Standard 257 3 3 5 3 3 3" xfId="16848" xr:uid="{00000000-0005-0000-0000-000087700000}"/>
    <cellStyle name="Standard 257 3 3 5 3 3 3 2" xfId="43320" xr:uid="{00000000-0005-0000-0000-000088700000}"/>
    <cellStyle name="Standard 257 3 3 5 3 3 4" xfId="32291" xr:uid="{00000000-0005-0000-0000-000089700000}"/>
    <cellStyle name="Standard 257 3 3 5 3 4" xfId="8758" xr:uid="{00000000-0005-0000-0000-00008A700000}"/>
    <cellStyle name="Standard 257 3 3 5 3 4 2" xfId="21994" xr:uid="{00000000-0005-0000-0000-00008B700000}"/>
    <cellStyle name="Standard 257 3 3 5 3 4 2 2" xfId="48466" xr:uid="{00000000-0005-0000-0000-00008C700000}"/>
    <cellStyle name="Standard 257 3 3 5 3 4 3" xfId="35230" xr:uid="{00000000-0005-0000-0000-00008D700000}"/>
    <cellStyle name="Standard 257 3 3 5 3 5" xfId="15377" xr:uid="{00000000-0005-0000-0000-00008E700000}"/>
    <cellStyle name="Standard 257 3 3 5 3 5 2" xfId="41849" xr:uid="{00000000-0005-0000-0000-00008F700000}"/>
    <cellStyle name="Standard 257 3 3 5 3 6" xfId="27879" xr:uid="{00000000-0005-0000-0000-000090700000}"/>
    <cellStyle name="Standard 257 3 3 5 4" xfId="2141" xr:uid="{00000000-0005-0000-0000-000091700000}"/>
    <cellStyle name="Standard 257 3 3 5 4 2" xfId="3612" xr:uid="{00000000-0005-0000-0000-000092700000}"/>
    <cellStyle name="Standard 257 3 3 5 4 2 2" xfId="12434" xr:uid="{00000000-0005-0000-0000-000093700000}"/>
    <cellStyle name="Standard 257 3 3 5 4 2 2 2" xfId="25670" xr:uid="{00000000-0005-0000-0000-000094700000}"/>
    <cellStyle name="Standard 257 3 3 5 4 2 2 2 2" xfId="52142" xr:uid="{00000000-0005-0000-0000-000095700000}"/>
    <cellStyle name="Standard 257 3 3 5 4 2 2 3" xfId="38906" xr:uid="{00000000-0005-0000-0000-000096700000}"/>
    <cellStyle name="Standard 257 3 3 5 4 2 3" xfId="19053" xr:uid="{00000000-0005-0000-0000-000097700000}"/>
    <cellStyle name="Standard 257 3 3 5 4 2 3 2" xfId="45525" xr:uid="{00000000-0005-0000-0000-000098700000}"/>
    <cellStyle name="Standard 257 3 3 5 4 2 4" xfId="30084" xr:uid="{00000000-0005-0000-0000-000099700000}"/>
    <cellStyle name="Standard 257 3 3 5 4 3" xfId="6554" xr:uid="{00000000-0005-0000-0000-00009A700000}"/>
    <cellStyle name="Standard 257 3 3 5 4 3 2" xfId="10964" xr:uid="{00000000-0005-0000-0000-00009B700000}"/>
    <cellStyle name="Standard 257 3 3 5 4 3 2 2" xfId="24200" xr:uid="{00000000-0005-0000-0000-00009C700000}"/>
    <cellStyle name="Standard 257 3 3 5 4 3 2 2 2" xfId="50672" xr:uid="{00000000-0005-0000-0000-00009D700000}"/>
    <cellStyle name="Standard 257 3 3 5 4 3 2 3" xfId="37436" xr:uid="{00000000-0005-0000-0000-00009E700000}"/>
    <cellStyle name="Standard 257 3 3 5 4 3 3" xfId="17583" xr:uid="{00000000-0005-0000-0000-00009F700000}"/>
    <cellStyle name="Standard 257 3 3 5 4 3 3 2" xfId="44055" xr:uid="{00000000-0005-0000-0000-0000A0700000}"/>
    <cellStyle name="Standard 257 3 3 5 4 3 4" xfId="33026" xr:uid="{00000000-0005-0000-0000-0000A1700000}"/>
    <cellStyle name="Standard 257 3 3 5 4 4" xfId="8022" xr:uid="{00000000-0005-0000-0000-0000A2700000}"/>
    <cellStyle name="Standard 257 3 3 5 4 4 2" xfId="21258" xr:uid="{00000000-0005-0000-0000-0000A3700000}"/>
    <cellStyle name="Standard 257 3 3 5 4 4 2 2" xfId="47730" xr:uid="{00000000-0005-0000-0000-0000A4700000}"/>
    <cellStyle name="Standard 257 3 3 5 4 4 3" xfId="34494" xr:uid="{00000000-0005-0000-0000-0000A5700000}"/>
    <cellStyle name="Standard 257 3 3 5 4 5" xfId="14641" xr:uid="{00000000-0005-0000-0000-0000A6700000}"/>
    <cellStyle name="Standard 257 3 3 5 4 5 2" xfId="41113" xr:uid="{00000000-0005-0000-0000-0000A7700000}"/>
    <cellStyle name="Standard 257 3 3 5 4 6" xfId="28614" xr:uid="{00000000-0005-0000-0000-0000A8700000}"/>
    <cellStyle name="Standard 257 3 3 5 5" xfId="2878" xr:uid="{00000000-0005-0000-0000-0000A9700000}"/>
    <cellStyle name="Standard 257 3 3 5 5 2" xfId="11700" xr:uid="{00000000-0005-0000-0000-0000AA700000}"/>
    <cellStyle name="Standard 257 3 3 5 5 2 2" xfId="24936" xr:uid="{00000000-0005-0000-0000-0000AB700000}"/>
    <cellStyle name="Standard 257 3 3 5 5 2 2 2" xfId="51408" xr:uid="{00000000-0005-0000-0000-0000AC700000}"/>
    <cellStyle name="Standard 257 3 3 5 5 2 3" xfId="38172" xr:uid="{00000000-0005-0000-0000-0000AD700000}"/>
    <cellStyle name="Standard 257 3 3 5 5 3" xfId="18319" xr:uid="{00000000-0005-0000-0000-0000AE700000}"/>
    <cellStyle name="Standard 257 3 3 5 5 3 2" xfId="44791" xr:uid="{00000000-0005-0000-0000-0000AF700000}"/>
    <cellStyle name="Standard 257 3 3 5 5 4" xfId="29350" xr:uid="{00000000-0005-0000-0000-0000B0700000}"/>
    <cellStyle name="Standard 257 3 3 5 6" xfId="5083" xr:uid="{00000000-0005-0000-0000-0000B1700000}"/>
    <cellStyle name="Standard 257 3 3 5 6 2" xfId="9493" xr:uid="{00000000-0005-0000-0000-0000B2700000}"/>
    <cellStyle name="Standard 257 3 3 5 6 2 2" xfId="22729" xr:uid="{00000000-0005-0000-0000-0000B3700000}"/>
    <cellStyle name="Standard 257 3 3 5 6 2 2 2" xfId="49201" xr:uid="{00000000-0005-0000-0000-0000B4700000}"/>
    <cellStyle name="Standard 257 3 3 5 6 2 3" xfId="35965" xr:uid="{00000000-0005-0000-0000-0000B5700000}"/>
    <cellStyle name="Standard 257 3 3 5 6 3" xfId="16112" xr:uid="{00000000-0005-0000-0000-0000B6700000}"/>
    <cellStyle name="Standard 257 3 3 5 6 3 2" xfId="42584" xr:uid="{00000000-0005-0000-0000-0000B7700000}"/>
    <cellStyle name="Standard 257 3 3 5 6 4" xfId="31555" xr:uid="{00000000-0005-0000-0000-0000B8700000}"/>
    <cellStyle name="Standard 257 3 3 5 7" xfId="7288" xr:uid="{00000000-0005-0000-0000-0000B9700000}"/>
    <cellStyle name="Standard 257 3 3 5 7 2" xfId="20524" xr:uid="{00000000-0005-0000-0000-0000BA700000}"/>
    <cellStyle name="Standard 257 3 3 5 7 2 2" xfId="46996" xr:uid="{00000000-0005-0000-0000-0000BB700000}"/>
    <cellStyle name="Standard 257 3 3 5 7 3" xfId="33760" xr:uid="{00000000-0005-0000-0000-0000BC700000}"/>
    <cellStyle name="Standard 257 3 3 5 8" xfId="13907" xr:uid="{00000000-0005-0000-0000-0000BD700000}"/>
    <cellStyle name="Standard 257 3 3 5 8 2" xfId="40379" xr:uid="{00000000-0005-0000-0000-0000BE700000}"/>
    <cellStyle name="Standard 257 3 3 5 9" xfId="27143" xr:uid="{00000000-0005-0000-0000-0000BF700000}"/>
    <cellStyle name="Standard 257 3 3 6" xfId="715" xr:uid="{00000000-0005-0000-0000-0000C0700000}"/>
    <cellStyle name="Standard 257 3 3 6 2" xfId="1465" xr:uid="{00000000-0005-0000-0000-0000C1700000}"/>
    <cellStyle name="Standard 257 3 3 6 2 2" xfId="4408" xr:uid="{00000000-0005-0000-0000-0000C2700000}"/>
    <cellStyle name="Standard 257 3 3 6 2 2 2" xfId="13230" xr:uid="{00000000-0005-0000-0000-0000C3700000}"/>
    <cellStyle name="Standard 257 3 3 6 2 2 2 2" xfId="26466" xr:uid="{00000000-0005-0000-0000-0000C4700000}"/>
    <cellStyle name="Standard 257 3 3 6 2 2 2 2 2" xfId="52938" xr:uid="{00000000-0005-0000-0000-0000C5700000}"/>
    <cellStyle name="Standard 257 3 3 6 2 2 2 3" xfId="39702" xr:uid="{00000000-0005-0000-0000-0000C6700000}"/>
    <cellStyle name="Standard 257 3 3 6 2 2 3" xfId="19849" xr:uid="{00000000-0005-0000-0000-0000C7700000}"/>
    <cellStyle name="Standard 257 3 3 6 2 2 3 2" xfId="46321" xr:uid="{00000000-0005-0000-0000-0000C8700000}"/>
    <cellStyle name="Standard 257 3 3 6 2 2 4" xfId="30880" xr:uid="{00000000-0005-0000-0000-0000C9700000}"/>
    <cellStyle name="Standard 257 3 3 6 2 3" xfId="5879" xr:uid="{00000000-0005-0000-0000-0000CA700000}"/>
    <cellStyle name="Standard 257 3 3 6 2 3 2" xfId="10289" xr:uid="{00000000-0005-0000-0000-0000CB700000}"/>
    <cellStyle name="Standard 257 3 3 6 2 3 2 2" xfId="23525" xr:uid="{00000000-0005-0000-0000-0000CC700000}"/>
    <cellStyle name="Standard 257 3 3 6 2 3 2 2 2" xfId="49997" xr:uid="{00000000-0005-0000-0000-0000CD700000}"/>
    <cellStyle name="Standard 257 3 3 6 2 3 2 3" xfId="36761" xr:uid="{00000000-0005-0000-0000-0000CE700000}"/>
    <cellStyle name="Standard 257 3 3 6 2 3 3" xfId="16908" xr:uid="{00000000-0005-0000-0000-0000CF700000}"/>
    <cellStyle name="Standard 257 3 3 6 2 3 3 2" xfId="43380" xr:uid="{00000000-0005-0000-0000-0000D0700000}"/>
    <cellStyle name="Standard 257 3 3 6 2 3 4" xfId="32351" xr:uid="{00000000-0005-0000-0000-0000D1700000}"/>
    <cellStyle name="Standard 257 3 3 6 2 4" xfId="8818" xr:uid="{00000000-0005-0000-0000-0000D2700000}"/>
    <cellStyle name="Standard 257 3 3 6 2 4 2" xfId="22054" xr:uid="{00000000-0005-0000-0000-0000D3700000}"/>
    <cellStyle name="Standard 257 3 3 6 2 4 2 2" xfId="48526" xr:uid="{00000000-0005-0000-0000-0000D4700000}"/>
    <cellStyle name="Standard 257 3 3 6 2 4 3" xfId="35290" xr:uid="{00000000-0005-0000-0000-0000D5700000}"/>
    <cellStyle name="Standard 257 3 3 6 2 5" xfId="15437" xr:uid="{00000000-0005-0000-0000-0000D6700000}"/>
    <cellStyle name="Standard 257 3 3 6 2 5 2" xfId="41909" xr:uid="{00000000-0005-0000-0000-0000D7700000}"/>
    <cellStyle name="Standard 257 3 3 6 2 6" xfId="27939" xr:uid="{00000000-0005-0000-0000-0000D8700000}"/>
    <cellStyle name="Standard 257 3 3 6 3" xfId="2201" xr:uid="{00000000-0005-0000-0000-0000D9700000}"/>
    <cellStyle name="Standard 257 3 3 6 3 2" xfId="3672" xr:uid="{00000000-0005-0000-0000-0000DA700000}"/>
    <cellStyle name="Standard 257 3 3 6 3 2 2" xfId="12494" xr:uid="{00000000-0005-0000-0000-0000DB700000}"/>
    <cellStyle name="Standard 257 3 3 6 3 2 2 2" xfId="25730" xr:uid="{00000000-0005-0000-0000-0000DC700000}"/>
    <cellStyle name="Standard 257 3 3 6 3 2 2 2 2" xfId="52202" xr:uid="{00000000-0005-0000-0000-0000DD700000}"/>
    <cellStyle name="Standard 257 3 3 6 3 2 2 3" xfId="38966" xr:uid="{00000000-0005-0000-0000-0000DE700000}"/>
    <cellStyle name="Standard 257 3 3 6 3 2 3" xfId="19113" xr:uid="{00000000-0005-0000-0000-0000DF700000}"/>
    <cellStyle name="Standard 257 3 3 6 3 2 3 2" xfId="45585" xr:uid="{00000000-0005-0000-0000-0000E0700000}"/>
    <cellStyle name="Standard 257 3 3 6 3 2 4" xfId="30144" xr:uid="{00000000-0005-0000-0000-0000E1700000}"/>
    <cellStyle name="Standard 257 3 3 6 3 3" xfId="6614" xr:uid="{00000000-0005-0000-0000-0000E2700000}"/>
    <cellStyle name="Standard 257 3 3 6 3 3 2" xfId="11024" xr:uid="{00000000-0005-0000-0000-0000E3700000}"/>
    <cellStyle name="Standard 257 3 3 6 3 3 2 2" xfId="24260" xr:uid="{00000000-0005-0000-0000-0000E4700000}"/>
    <cellStyle name="Standard 257 3 3 6 3 3 2 2 2" xfId="50732" xr:uid="{00000000-0005-0000-0000-0000E5700000}"/>
    <cellStyle name="Standard 257 3 3 6 3 3 2 3" xfId="37496" xr:uid="{00000000-0005-0000-0000-0000E6700000}"/>
    <cellStyle name="Standard 257 3 3 6 3 3 3" xfId="17643" xr:uid="{00000000-0005-0000-0000-0000E7700000}"/>
    <cellStyle name="Standard 257 3 3 6 3 3 3 2" xfId="44115" xr:uid="{00000000-0005-0000-0000-0000E8700000}"/>
    <cellStyle name="Standard 257 3 3 6 3 3 4" xfId="33086" xr:uid="{00000000-0005-0000-0000-0000E9700000}"/>
    <cellStyle name="Standard 257 3 3 6 3 4" xfId="8082" xr:uid="{00000000-0005-0000-0000-0000EA700000}"/>
    <cellStyle name="Standard 257 3 3 6 3 4 2" xfId="21318" xr:uid="{00000000-0005-0000-0000-0000EB700000}"/>
    <cellStyle name="Standard 257 3 3 6 3 4 2 2" xfId="47790" xr:uid="{00000000-0005-0000-0000-0000EC700000}"/>
    <cellStyle name="Standard 257 3 3 6 3 4 3" xfId="34554" xr:uid="{00000000-0005-0000-0000-0000ED700000}"/>
    <cellStyle name="Standard 257 3 3 6 3 5" xfId="14701" xr:uid="{00000000-0005-0000-0000-0000EE700000}"/>
    <cellStyle name="Standard 257 3 3 6 3 5 2" xfId="41173" xr:uid="{00000000-0005-0000-0000-0000EF700000}"/>
    <cellStyle name="Standard 257 3 3 6 3 6" xfId="28674" xr:uid="{00000000-0005-0000-0000-0000F0700000}"/>
    <cellStyle name="Standard 257 3 3 6 4" xfId="2938" xr:uid="{00000000-0005-0000-0000-0000F1700000}"/>
    <cellStyle name="Standard 257 3 3 6 4 2" xfId="11760" xr:uid="{00000000-0005-0000-0000-0000F2700000}"/>
    <cellStyle name="Standard 257 3 3 6 4 2 2" xfId="24996" xr:uid="{00000000-0005-0000-0000-0000F3700000}"/>
    <cellStyle name="Standard 257 3 3 6 4 2 2 2" xfId="51468" xr:uid="{00000000-0005-0000-0000-0000F4700000}"/>
    <cellStyle name="Standard 257 3 3 6 4 2 3" xfId="38232" xr:uid="{00000000-0005-0000-0000-0000F5700000}"/>
    <cellStyle name="Standard 257 3 3 6 4 3" xfId="18379" xr:uid="{00000000-0005-0000-0000-0000F6700000}"/>
    <cellStyle name="Standard 257 3 3 6 4 3 2" xfId="44851" xr:uid="{00000000-0005-0000-0000-0000F7700000}"/>
    <cellStyle name="Standard 257 3 3 6 4 4" xfId="29410" xr:uid="{00000000-0005-0000-0000-0000F8700000}"/>
    <cellStyle name="Standard 257 3 3 6 5" xfId="5143" xr:uid="{00000000-0005-0000-0000-0000F9700000}"/>
    <cellStyle name="Standard 257 3 3 6 5 2" xfId="9553" xr:uid="{00000000-0005-0000-0000-0000FA700000}"/>
    <cellStyle name="Standard 257 3 3 6 5 2 2" xfId="22789" xr:uid="{00000000-0005-0000-0000-0000FB700000}"/>
    <cellStyle name="Standard 257 3 3 6 5 2 2 2" xfId="49261" xr:uid="{00000000-0005-0000-0000-0000FC700000}"/>
    <cellStyle name="Standard 257 3 3 6 5 2 3" xfId="36025" xr:uid="{00000000-0005-0000-0000-0000FD700000}"/>
    <cellStyle name="Standard 257 3 3 6 5 3" xfId="16172" xr:uid="{00000000-0005-0000-0000-0000FE700000}"/>
    <cellStyle name="Standard 257 3 3 6 5 3 2" xfId="42644" xr:uid="{00000000-0005-0000-0000-0000FF700000}"/>
    <cellStyle name="Standard 257 3 3 6 5 4" xfId="31615" xr:uid="{00000000-0005-0000-0000-000000710000}"/>
    <cellStyle name="Standard 257 3 3 6 6" xfId="7348" xr:uid="{00000000-0005-0000-0000-000001710000}"/>
    <cellStyle name="Standard 257 3 3 6 6 2" xfId="20584" xr:uid="{00000000-0005-0000-0000-000002710000}"/>
    <cellStyle name="Standard 257 3 3 6 6 2 2" xfId="47056" xr:uid="{00000000-0005-0000-0000-000003710000}"/>
    <cellStyle name="Standard 257 3 3 6 6 3" xfId="33820" xr:uid="{00000000-0005-0000-0000-000004710000}"/>
    <cellStyle name="Standard 257 3 3 6 7" xfId="13967" xr:uid="{00000000-0005-0000-0000-000005710000}"/>
    <cellStyle name="Standard 257 3 3 6 7 2" xfId="40439" xr:uid="{00000000-0005-0000-0000-000006710000}"/>
    <cellStyle name="Standard 257 3 3 6 8" xfId="27203" xr:uid="{00000000-0005-0000-0000-000007710000}"/>
    <cellStyle name="Standard 257 3 3 7" xfId="1099" xr:uid="{00000000-0005-0000-0000-000008710000}"/>
    <cellStyle name="Standard 257 3 3 7 2" xfId="4042" xr:uid="{00000000-0005-0000-0000-000009710000}"/>
    <cellStyle name="Standard 257 3 3 7 2 2" xfId="12864" xr:uid="{00000000-0005-0000-0000-00000A710000}"/>
    <cellStyle name="Standard 257 3 3 7 2 2 2" xfId="26100" xr:uid="{00000000-0005-0000-0000-00000B710000}"/>
    <cellStyle name="Standard 257 3 3 7 2 2 2 2" xfId="52572" xr:uid="{00000000-0005-0000-0000-00000C710000}"/>
    <cellStyle name="Standard 257 3 3 7 2 2 3" xfId="39336" xr:uid="{00000000-0005-0000-0000-00000D710000}"/>
    <cellStyle name="Standard 257 3 3 7 2 3" xfId="19483" xr:uid="{00000000-0005-0000-0000-00000E710000}"/>
    <cellStyle name="Standard 257 3 3 7 2 3 2" xfId="45955" xr:uid="{00000000-0005-0000-0000-00000F710000}"/>
    <cellStyle name="Standard 257 3 3 7 2 4" xfId="30514" xr:uid="{00000000-0005-0000-0000-000010710000}"/>
    <cellStyle name="Standard 257 3 3 7 3" xfId="5513" xr:uid="{00000000-0005-0000-0000-000011710000}"/>
    <cellStyle name="Standard 257 3 3 7 3 2" xfId="9923" xr:uid="{00000000-0005-0000-0000-000012710000}"/>
    <cellStyle name="Standard 257 3 3 7 3 2 2" xfId="23159" xr:uid="{00000000-0005-0000-0000-000013710000}"/>
    <cellStyle name="Standard 257 3 3 7 3 2 2 2" xfId="49631" xr:uid="{00000000-0005-0000-0000-000014710000}"/>
    <cellStyle name="Standard 257 3 3 7 3 2 3" xfId="36395" xr:uid="{00000000-0005-0000-0000-000015710000}"/>
    <cellStyle name="Standard 257 3 3 7 3 3" xfId="16542" xr:uid="{00000000-0005-0000-0000-000016710000}"/>
    <cellStyle name="Standard 257 3 3 7 3 3 2" xfId="43014" xr:uid="{00000000-0005-0000-0000-000017710000}"/>
    <cellStyle name="Standard 257 3 3 7 3 4" xfId="31985" xr:uid="{00000000-0005-0000-0000-000018710000}"/>
    <cellStyle name="Standard 257 3 3 7 4" xfId="8452" xr:uid="{00000000-0005-0000-0000-000019710000}"/>
    <cellStyle name="Standard 257 3 3 7 4 2" xfId="21688" xr:uid="{00000000-0005-0000-0000-00001A710000}"/>
    <cellStyle name="Standard 257 3 3 7 4 2 2" xfId="48160" xr:uid="{00000000-0005-0000-0000-00001B710000}"/>
    <cellStyle name="Standard 257 3 3 7 4 3" xfId="34924" xr:uid="{00000000-0005-0000-0000-00001C710000}"/>
    <cellStyle name="Standard 257 3 3 7 5" xfId="15071" xr:uid="{00000000-0005-0000-0000-00001D710000}"/>
    <cellStyle name="Standard 257 3 3 7 5 2" xfId="41543" xr:uid="{00000000-0005-0000-0000-00001E710000}"/>
    <cellStyle name="Standard 257 3 3 7 6" xfId="27573" xr:uid="{00000000-0005-0000-0000-00001F710000}"/>
    <cellStyle name="Standard 257 3 3 8" xfId="1835" xr:uid="{00000000-0005-0000-0000-000020710000}"/>
    <cellStyle name="Standard 257 3 3 8 2" xfId="3306" xr:uid="{00000000-0005-0000-0000-000021710000}"/>
    <cellStyle name="Standard 257 3 3 8 2 2" xfId="12128" xr:uid="{00000000-0005-0000-0000-000022710000}"/>
    <cellStyle name="Standard 257 3 3 8 2 2 2" xfId="25364" xr:uid="{00000000-0005-0000-0000-000023710000}"/>
    <cellStyle name="Standard 257 3 3 8 2 2 2 2" xfId="51836" xr:uid="{00000000-0005-0000-0000-000024710000}"/>
    <cellStyle name="Standard 257 3 3 8 2 2 3" xfId="38600" xr:uid="{00000000-0005-0000-0000-000025710000}"/>
    <cellStyle name="Standard 257 3 3 8 2 3" xfId="18747" xr:uid="{00000000-0005-0000-0000-000026710000}"/>
    <cellStyle name="Standard 257 3 3 8 2 3 2" xfId="45219" xr:uid="{00000000-0005-0000-0000-000027710000}"/>
    <cellStyle name="Standard 257 3 3 8 2 4" xfId="29778" xr:uid="{00000000-0005-0000-0000-000028710000}"/>
    <cellStyle name="Standard 257 3 3 8 3" xfId="6248" xr:uid="{00000000-0005-0000-0000-000029710000}"/>
    <cellStyle name="Standard 257 3 3 8 3 2" xfId="10658" xr:uid="{00000000-0005-0000-0000-00002A710000}"/>
    <cellStyle name="Standard 257 3 3 8 3 2 2" xfId="23894" xr:uid="{00000000-0005-0000-0000-00002B710000}"/>
    <cellStyle name="Standard 257 3 3 8 3 2 2 2" xfId="50366" xr:uid="{00000000-0005-0000-0000-00002C710000}"/>
    <cellStyle name="Standard 257 3 3 8 3 2 3" xfId="37130" xr:uid="{00000000-0005-0000-0000-00002D710000}"/>
    <cellStyle name="Standard 257 3 3 8 3 3" xfId="17277" xr:uid="{00000000-0005-0000-0000-00002E710000}"/>
    <cellStyle name="Standard 257 3 3 8 3 3 2" xfId="43749" xr:uid="{00000000-0005-0000-0000-00002F710000}"/>
    <cellStyle name="Standard 257 3 3 8 3 4" xfId="32720" xr:uid="{00000000-0005-0000-0000-000030710000}"/>
    <cellStyle name="Standard 257 3 3 8 4" xfId="7716" xr:uid="{00000000-0005-0000-0000-000031710000}"/>
    <cellStyle name="Standard 257 3 3 8 4 2" xfId="20952" xr:uid="{00000000-0005-0000-0000-000032710000}"/>
    <cellStyle name="Standard 257 3 3 8 4 2 2" xfId="47424" xr:uid="{00000000-0005-0000-0000-000033710000}"/>
    <cellStyle name="Standard 257 3 3 8 4 3" xfId="34188" xr:uid="{00000000-0005-0000-0000-000034710000}"/>
    <cellStyle name="Standard 257 3 3 8 5" xfId="14335" xr:uid="{00000000-0005-0000-0000-000035710000}"/>
    <cellStyle name="Standard 257 3 3 8 5 2" xfId="40807" xr:uid="{00000000-0005-0000-0000-000036710000}"/>
    <cellStyle name="Standard 257 3 3 8 6" xfId="28308" xr:uid="{00000000-0005-0000-0000-000037710000}"/>
    <cellStyle name="Standard 257 3 3 9" xfId="2572" xr:uid="{00000000-0005-0000-0000-000038710000}"/>
    <cellStyle name="Standard 257 3 3 9 2" xfId="11394" xr:uid="{00000000-0005-0000-0000-000039710000}"/>
    <cellStyle name="Standard 257 3 3 9 2 2" xfId="24630" xr:uid="{00000000-0005-0000-0000-00003A710000}"/>
    <cellStyle name="Standard 257 3 3 9 2 2 2" xfId="51102" xr:uid="{00000000-0005-0000-0000-00003B710000}"/>
    <cellStyle name="Standard 257 3 3 9 2 3" xfId="37866" xr:uid="{00000000-0005-0000-0000-00003C710000}"/>
    <cellStyle name="Standard 257 3 3 9 3" xfId="18013" xr:uid="{00000000-0005-0000-0000-00003D710000}"/>
    <cellStyle name="Standard 257 3 3 9 3 2" xfId="44485" xr:uid="{00000000-0005-0000-0000-00003E710000}"/>
    <cellStyle name="Standard 257 3 3 9 4" xfId="29044" xr:uid="{00000000-0005-0000-0000-00003F710000}"/>
    <cellStyle name="Standard 257 3 4" xfId="284" xr:uid="{00000000-0005-0000-0000-000040710000}"/>
    <cellStyle name="Standard 257 3 4 10" xfId="4767" xr:uid="{00000000-0005-0000-0000-000041710000}"/>
    <cellStyle name="Standard 257 3 4 10 2" xfId="9177" xr:uid="{00000000-0005-0000-0000-000042710000}"/>
    <cellStyle name="Standard 257 3 4 10 2 2" xfId="22413" xr:uid="{00000000-0005-0000-0000-000043710000}"/>
    <cellStyle name="Standard 257 3 4 10 2 2 2" xfId="48885" xr:uid="{00000000-0005-0000-0000-000044710000}"/>
    <cellStyle name="Standard 257 3 4 10 2 3" xfId="35649" xr:uid="{00000000-0005-0000-0000-000045710000}"/>
    <cellStyle name="Standard 257 3 4 10 3" xfId="15796" xr:uid="{00000000-0005-0000-0000-000046710000}"/>
    <cellStyle name="Standard 257 3 4 10 3 2" xfId="42268" xr:uid="{00000000-0005-0000-0000-000047710000}"/>
    <cellStyle name="Standard 257 3 4 10 4" xfId="31239" xr:uid="{00000000-0005-0000-0000-000048710000}"/>
    <cellStyle name="Standard 257 3 4 11" xfId="6972" xr:uid="{00000000-0005-0000-0000-000049710000}"/>
    <cellStyle name="Standard 257 3 4 11 2" xfId="20208" xr:uid="{00000000-0005-0000-0000-00004A710000}"/>
    <cellStyle name="Standard 257 3 4 11 2 2" xfId="46680" xr:uid="{00000000-0005-0000-0000-00004B710000}"/>
    <cellStyle name="Standard 257 3 4 11 3" xfId="33444" xr:uid="{00000000-0005-0000-0000-00004C710000}"/>
    <cellStyle name="Standard 257 3 4 12" xfId="13591" xr:uid="{00000000-0005-0000-0000-00004D710000}"/>
    <cellStyle name="Standard 257 3 4 12 2" xfId="40063" xr:uid="{00000000-0005-0000-0000-00004E710000}"/>
    <cellStyle name="Standard 257 3 4 13" xfId="26827" xr:uid="{00000000-0005-0000-0000-00004F710000}"/>
    <cellStyle name="Standard 257 3 4 2" xfId="345" xr:uid="{00000000-0005-0000-0000-000050710000}"/>
    <cellStyle name="Standard 257 3 4 2 10" xfId="13631" xr:uid="{00000000-0005-0000-0000-000051710000}"/>
    <cellStyle name="Standard 257 3 4 2 10 2" xfId="40103" xr:uid="{00000000-0005-0000-0000-000052710000}"/>
    <cellStyle name="Standard 257 3 4 2 11" xfId="26867" xr:uid="{00000000-0005-0000-0000-000053710000}"/>
    <cellStyle name="Standard 257 3 4 2 2" xfId="433" xr:uid="{00000000-0005-0000-0000-000054710000}"/>
    <cellStyle name="Standard 257 3 4 2 2 10" xfId="26948" xr:uid="{00000000-0005-0000-0000-000055710000}"/>
    <cellStyle name="Standard 257 3 4 2 2 2" xfId="609" xr:uid="{00000000-0005-0000-0000-000056710000}"/>
    <cellStyle name="Standard 257 3 4 2 2 2 2" xfId="998" xr:uid="{00000000-0005-0000-0000-000057710000}"/>
    <cellStyle name="Standard 257 3 4 2 2 2 2 2" xfId="1747" xr:uid="{00000000-0005-0000-0000-000058710000}"/>
    <cellStyle name="Standard 257 3 4 2 2 2 2 2 2" xfId="4690" xr:uid="{00000000-0005-0000-0000-000059710000}"/>
    <cellStyle name="Standard 257 3 4 2 2 2 2 2 2 2" xfId="13512" xr:uid="{00000000-0005-0000-0000-00005A710000}"/>
    <cellStyle name="Standard 257 3 4 2 2 2 2 2 2 2 2" xfId="26748" xr:uid="{00000000-0005-0000-0000-00005B710000}"/>
    <cellStyle name="Standard 257 3 4 2 2 2 2 2 2 2 2 2" xfId="53220" xr:uid="{00000000-0005-0000-0000-00005C710000}"/>
    <cellStyle name="Standard 257 3 4 2 2 2 2 2 2 2 3" xfId="39984" xr:uid="{00000000-0005-0000-0000-00005D710000}"/>
    <cellStyle name="Standard 257 3 4 2 2 2 2 2 2 3" xfId="20131" xr:uid="{00000000-0005-0000-0000-00005E710000}"/>
    <cellStyle name="Standard 257 3 4 2 2 2 2 2 2 3 2" xfId="46603" xr:uid="{00000000-0005-0000-0000-00005F710000}"/>
    <cellStyle name="Standard 257 3 4 2 2 2 2 2 2 4" xfId="31162" xr:uid="{00000000-0005-0000-0000-000060710000}"/>
    <cellStyle name="Standard 257 3 4 2 2 2 2 2 3" xfId="6161" xr:uid="{00000000-0005-0000-0000-000061710000}"/>
    <cellStyle name="Standard 257 3 4 2 2 2 2 2 3 2" xfId="10571" xr:uid="{00000000-0005-0000-0000-000062710000}"/>
    <cellStyle name="Standard 257 3 4 2 2 2 2 2 3 2 2" xfId="23807" xr:uid="{00000000-0005-0000-0000-000063710000}"/>
    <cellStyle name="Standard 257 3 4 2 2 2 2 2 3 2 2 2" xfId="50279" xr:uid="{00000000-0005-0000-0000-000064710000}"/>
    <cellStyle name="Standard 257 3 4 2 2 2 2 2 3 2 3" xfId="37043" xr:uid="{00000000-0005-0000-0000-000065710000}"/>
    <cellStyle name="Standard 257 3 4 2 2 2 2 2 3 3" xfId="17190" xr:uid="{00000000-0005-0000-0000-000066710000}"/>
    <cellStyle name="Standard 257 3 4 2 2 2 2 2 3 3 2" xfId="43662" xr:uid="{00000000-0005-0000-0000-000067710000}"/>
    <cellStyle name="Standard 257 3 4 2 2 2 2 2 3 4" xfId="32633" xr:uid="{00000000-0005-0000-0000-000068710000}"/>
    <cellStyle name="Standard 257 3 4 2 2 2 2 2 4" xfId="9100" xr:uid="{00000000-0005-0000-0000-000069710000}"/>
    <cellStyle name="Standard 257 3 4 2 2 2 2 2 4 2" xfId="22336" xr:uid="{00000000-0005-0000-0000-00006A710000}"/>
    <cellStyle name="Standard 257 3 4 2 2 2 2 2 4 2 2" xfId="48808" xr:uid="{00000000-0005-0000-0000-00006B710000}"/>
    <cellStyle name="Standard 257 3 4 2 2 2 2 2 4 3" xfId="35572" xr:uid="{00000000-0005-0000-0000-00006C710000}"/>
    <cellStyle name="Standard 257 3 4 2 2 2 2 2 5" xfId="15719" xr:uid="{00000000-0005-0000-0000-00006D710000}"/>
    <cellStyle name="Standard 257 3 4 2 2 2 2 2 5 2" xfId="42191" xr:uid="{00000000-0005-0000-0000-00006E710000}"/>
    <cellStyle name="Standard 257 3 4 2 2 2 2 2 6" xfId="28221" xr:uid="{00000000-0005-0000-0000-00006F710000}"/>
    <cellStyle name="Standard 257 3 4 2 2 2 2 3" xfId="2483" xr:uid="{00000000-0005-0000-0000-000070710000}"/>
    <cellStyle name="Standard 257 3 4 2 2 2 2 3 2" xfId="3954" xr:uid="{00000000-0005-0000-0000-000071710000}"/>
    <cellStyle name="Standard 257 3 4 2 2 2 2 3 2 2" xfId="12776" xr:uid="{00000000-0005-0000-0000-000072710000}"/>
    <cellStyle name="Standard 257 3 4 2 2 2 2 3 2 2 2" xfId="26012" xr:uid="{00000000-0005-0000-0000-000073710000}"/>
    <cellStyle name="Standard 257 3 4 2 2 2 2 3 2 2 2 2" xfId="52484" xr:uid="{00000000-0005-0000-0000-000074710000}"/>
    <cellStyle name="Standard 257 3 4 2 2 2 2 3 2 2 3" xfId="39248" xr:uid="{00000000-0005-0000-0000-000075710000}"/>
    <cellStyle name="Standard 257 3 4 2 2 2 2 3 2 3" xfId="19395" xr:uid="{00000000-0005-0000-0000-000076710000}"/>
    <cellStyle name="Standard 257 3 4 2 2 2 2 3 2 3 2" xfId="45867" xr:uid="{00000000-0005-0000-0000-000077710000}"/>
    <cellStyle name="Standard 257 3 4 2 2 2 2 3 2 4" xfId="30426" xr:uid="{00000000-0005-0000-0000-000078710000}"/>
    <cellStyle name="Standard 257 3 4 2 2 2 2 3 3" xfId="6896" xr:uid="{00000000-0005-0000-0000-000079710000}"/>
    <cellStyle name="Standard 257 3 4 2 2 2 2 3 3 2" xfId="11306" xr:uid="{00000000-0005-0000-0000-00007A710000}"/>
    <cellStyle name="Standard 257 3 4 2 2 2 2 3 3 2 2" xfId="24542" xr:uid="{00000000-0005-0000-0000-00007B710000}"/>
    <cellStyle name="Standard 257 3 4 2 2 2 2 3 3 2 2 2" xfId="51014" xr:uid="{00000000-0005-0000-0000-00007C710000}"/>
    <cellStyle name="Standard 257 3 4 2 2 2 2 3 3 2 3" xfId="37778" xr:uid="{00000000-0005-0000-0000-00007D710000}"/>
    <cellStyle name="Standard 257 3 4 2 2 2 2 3 3 3" xfId="17925" xr:uid="{00000000-0005-0000-0000-00007E710000}"/>
    <cellStyle name="Standard 257 3 4 2 2 2 2 3 3 3 2" xfId="44397" xr:uid="{00000000-0005-0000-0000-00007F710000}"/>
    <cellStyle name="Standard 257 3 4 2 2 2 2 3 3 4" xfId="33368" xr:uid="{00000000-0005-0000-0000-000080710000}"/>
    <cellStyle name="Standard 257 3 4 2 2 2 2 3 4" xfId="8364" xr:uid="{00000000-0005-0000-0000-000081710000}"/>
    <cellStyle name="Standard 257 3 4 2 2 2 2 3 4 2" xfId="21600" xr:uid="{00000000-0005-0000-0000-000082710000}"/>
    <cellStyle name="Standard 257 3 4 2 2 2 2 3 4 2 2" xfId="48072" xr:uid="{00000000-0005-0000-0000-000083710000}"/>
    <cellStyle name="Standard 257 3 4 2 2 2 2 3 4 3" xfId="34836" xr:uid="{00000000-0005-0000-0000-000084710000}"/>
    <cellStyle name="Standard 257 3 4 2 2 2 2 3 5" xfId="14983" xr:uid="{00000000-0005-0000-0000-000085710000}"/>
    <cellStyle name="Standard 257 3 4 2 2 2 2 3 5 2" xfId="41455" xr:uid="{00000000-0005-0000-0000-000086710000}"/>
    <cellStyle name="Standard 257 3 4 2 2 2 2 3 6" xfId="28956" xr:uid="{00000000-0005-0000-0000-000087710000}"/>
    <cellStyle name="Standard 257 3 4 2 2 2 2 4" xfId="3220" xr:uid="{00000000-0005-0000-0000-000088710000}"/>
    <cellStyle name="Standard 257 3 4 2 2 2 2 4 2" xfId="12042" xr:uid="{00000000-0005-0000-0000-000089710000}"/>
    <cellStyle name="Standard 257 3 4 2 2 2 2 4 2 2" xfId="25278" xr:uid="{00000000-0005-0000-0000-00008A710000}"/>
    <cellStyle name="Standard 257 3 4 2 2 2 2 4 2 2 2" xfId="51750" xr:uid="{00000000-0005-0000-0000-00008B710000}"/>
    <cellStyle name="Standard 257 3 4 2 2 2 2 4 2 3" xfId="38514" xr:uid="{00000000-0005-0000-0000-00008C710000}"/>
    <cellStyle name="Standard 257 3 4 2 2 2 2 4 3" xfId="18661" xr:uid="{00000000-0005-0000-0000-00008D710000}"/>
    <cellStyle name="Standard 257 3 4 2 2 2 2 4 3 2" xfId="45133" xr:uid="{00000000-0005-0000-0000-00008E710000}"/>
    <cellStyle name="Standard 257 3 4 2 2 2 2 4 4" xfId="29692" xr:uid="{00000000-0005-0000-0000-00008F710000}"/>
    <cellStyle name="Standard 257 3 4 2 2 2 2 5" xfId="5425" xr:uid="{00000000-0005-0000-0000-000090710000}"/>
    <cellStyle name="Standard 257 3 4 2 2 2 2 5 2" xfId="9835" xr:uid="{00000000-0005-0000-0000-000091710000}"/>
    <cellStyle name="Standard 257 3 4 2 2 2 2 5 2 2" xfId="23071" xr:uid="{00000000-0005-0000-0000-000092710000}"/>
    <cellStyle name="Standard 257 3 4 2 2 2 2 5 2 2 2" xfId="49543" xr:uid="{00000000-0005-0000-0000-000093710000}"/>
    <cellStyle name="Standard 257 3 4 2 2 2 2 5 2 3" xfId="36307" xr:uid="{00000000-0005-0000-0000-000094710000}"/>
    <cellStyle name="Standard 257 3 4 2 2 2 2 5 3" xfId="16454" xr:uid="{00000000-0005-0000-0000-000095710000}"/>
    <cellStyle name="Standard 257 3 4 2 2 2 2 5 3 2" xfId="42926" xr:uid="{00000000-0005-0000-0000-000096710000}"/>
    <cellStyle name="Standard 257 3 4 2 2 2 2 5 4" xfId="31897" xr:uid="{00000000-0005-0000-0000-000097710000}"/>
    <cellStyle name="Standard 257 3 4 2 2 2 2 6" xfId="7630" xr:uid="{00000000-0005-0000-0000-000098710000}"/>
    <cellStyle name="Standard 257 3 4 2 2 2 2 6 2" xfId="20866" xr:uid="{00000000-0005-0000-0000-000099710000}"/>
    <cellStyle name="Standard 257 3 4 2 2 2 2 6 2 2" xfId="47338" xr:uid="{00000000-0005-0000-0000-00009A710000}"/>
    <cellStyle name="Standard 257 3 4 2 2 2 2 6 3" xfId="34102" xr:uid="{00000000-0005-0000-0000-00009B710000}"/>
    <cellStyle name="Standard 257 3 4 2 2 2 2 7" xfId="14249" xr:uid="{00000000-0005-0000-0000-00009C710000}"/>
    <cellStyle name="Standard 257 3 4 2 2 2 2 7 2" xfId="40721" xr:uid="{00000000-0005-0000-0000-00009D710000}"/>
    <cellStyle name="Standard 257 3 4 2 2 2 2 8" xfId="27485" xr:uid="{00000000-0005-0000-0000-00009E710000}"/>
    <cellStyle name="Standard 257 3 4 2 2 2 3" xfId="1381" xr:uid="{00000000-0005-0000-0000-00009F710000}"/>
    <cellStyle name="Standard 257 3 4 2 2 2 3 2" xfId="4324" xr:uid="{00000000-0005-0000-0000-0000A0710000}"/>
    <cellStyle name="Standard 257 3 4 2 2 2 3 2 2" xfId="13146" xr:uid="{00000000-0005-0000-0000-0000A1710000}"/>
    <cellStyle name="Standard 257 3 4 2 2 2 3 2 2 2" xfId="26382" xr:uid="{00000000-0005-0000-0000-0000A2710000}"/>
    <cellStyle name="Standard 257 3 4 2 2 2 3 2 2 2 2" xfId="52854" xr:uid="{00000000-0005-0000-0000-0000A3710000}"/>
    <cellStyle name="Standard 257 3 4 2 2 2 3 2 2 3" xfId="39618" xr:uid="{00000000-0005-0000-0000-0000A4710000}"/>
    <cellStyle name="Standard 257 3 4 2 2 2 3 2 3" xfId="19765" xr:uid="{00000000-0005-0000-0000-0000A5710000}"/>
    <cellStyle name="Standard 257 3 4 2 2 2 3 2 3 2" xfId="46237" xr:uid="{00000000-0005-0000-0000-0000A6710000}"/>
    <cellStyle name="Standard 257 3 4 2 2 2 3 2 4" xfId="30796" xr:uid="{00000000-0005-0000-0000-0000A7710000}"/>
    <cellStyle name="Standard 257 3 4 2 2 2 3 3" xfId="5795" xr:uid="{00000000-0005-0000-0000-0000A8710000}"/>
    <cellStyle name="Standard 257 3 4 2 2 2 3 3 2" xfId="10205" xr:uid="{00000000-0005-0000-0000-0000A9710000}"/>
    <cellStyle name="Standard 257 3 4 2 2 2 3 3 2 2" xfId="23441" xr:uid="{00000000-0005-0000-0000-0000AA710000}"/>
    <cellStyle name="Standard 257 3 4 2 2 2 3 3 2 2 2" xfId="49913" xr:uid="{00000000-0005-0000-0000-0000AB710000}"/>
    <cellStyle name="Standard 257 3 4 2 2 2 3 3 2 3" xfId="36677" xr:uid="{00000000-0005-0000-0000-0000AC710000}"/>
    <cellStyle name="Standard 257 3 4 2 2 2 3 3 3" xfId="16824" xr:uid="{00000000-0005-0000-0000-0000AD710000}"/>
    <cellStyle name="Standard 257 3 4 2 2 2 3 3 3 2" xfId="43296" xr:uid="{00000000-0005-0000-0000-0000AE710000}"/>
    <cellStyle name="Standard 257 3 4 2 2 2 3 3 4" xfId="32267" xr:uid="{00000000-0005-0000-0000-0000AF710000}"/>
    <cellStyle name="Standard 257 3 4 2 2 2 3 4" xfId="8734" xr:uid="{00000000-0005-0000-0000-0000B0710000}"/>
    <cellStyle name="Standard 257 3 4 2 2 2 3 4 2" xfId="21970" xr:uid="{00000000-0005-0000-0000-0000B1710000}"/>
    <cellStyle name="Standard 257 3 4 2 2 2 3 4 2 2" xfId="48442" xr:uid="{00000000-0005-0000-0000-0000B2710000}"/>
    <cellStyle name="Standard 257 3 4 2 2 2 3 4 3" xfId="35206" xr:uid="{00000000-0005-0000-0000-0000B3710000}"/>
    <cellStyle name="Standard 257 3 4 2 2 2 3 5" xfId="15353" xr:uid="{00000000-0005-0000-0000-0000B4710000}"/>
    <cellStyle name="Standard 257 3 4 2 2 2 3 5 2" xfId="41825" xr:uid="{00000000-0005-0000-0000-0000B5710000}"/>
    <cellStyle name="Standard 257 3 4 2 2 2 3 6" xfId="27855" xr:uid="{00000000-0005-0000-0000-0000B6710000}"/>
    <cellStyle name="Standard 257 3 4 2 2 2 4" xfId="2117" xr:uid="{00000000-0005-0000-0000-0000B7710000}"/>
    <cellStyle name="Standard 257 3 4 2 2 2 4 2" xfId="3588" xr:uid="{00000000-0005-0000-0000-0000B8710000}"/>
    <cellStyle name="Standard 257 3 4 2 2 2 4 2 2" xfId="12410" xr:uid="{00000000-0005-0000-0000-0000B9710000}"/>
    <cellStyle name="Standard 257 3 4 2 2 2 4 2 2 2" xfId="25646" xr:uid="{00000000-0005-0000-0000-0000BA710000}"/>
    <cellStyle name="Standard 257 3 4 2 2 2 4 2 2 2 2" xfId="52118" xr:uid="{00000000-0005-0000-0000-0000BB710000}"/>
    <cellStyle name="Standard 257 3 4 2 2 2 4 2 2 3" xfId="38882" xr:uid="{00000000-0005-0000-0000-0000BC710000}"/>
    <cellStyle name="Standard 257 3 4 2 2 2 4 2 3" xfId="19029" xr:uid="{00000000-0005-0000-0000-0000BD710000}"/>
    <cellStyle name="Standard 257 3 4 2 2 2 4 2 3 2" xfId="45501" xr:uid="{00000000-0005-0000-0000-0000BE710000}"/>
    <cellStyle name="Standard 257 3 4 2 2 2 4 2 4" xfId="30060" xr:uid="{00000000-0005-0000-0000-0000BF710000}"/>
    <cellStyle name="Standard 257 3 4 2 2 2 4 3" xfId="6530" xr:uid="{00000000-0005-0000-0000-0000C0710000}"/>
    <cellStyle name="Standard 257 3 4 2 2 2 4 3 2" xfId="10940" xr:uid="{00000000-0005-0000-0000-0000C1710000}"/>
    <cellStyle name="Standard 257 3 4 2 2 2 4 3 2 2" xfId="24176" xr:uid="{00000000-0005-0000-0000-0000C2710000}"/>
    <cellStyle name="Standard 257 3 4 2 2 2 4 3 2 2 2" xfId="50648" xr:uid="{00000000-0005-0000-0000-0000C3710000}"/>
    <cellStyle name="Standard 257 3 4 2 2 2 4 3 2 3" xfId="37412" xr:uid="{00000000-0005-0000-0000-0000C4710000}"/>
    <cellStyle name="Standard 257 3 4 2 2 2 4 3 3" xfId="17559" xr:uid="{00000000-0005-0000-0000-0000C5710000}"/>
    <cellStyle name="Standard 257 3 4 2 2 2 4 3 3 2" xfId="44031" xr:uid="{00000000-0005-0000-0000-0000C6710000}"/>
    <cellStyle name="Standard 257 3 4 2 2 2 4 3 4" xfId="33002" xr:uid="{00000000-0005-0000-0000-0000C7710000}"/>
    <cellStyle name="Standard 257 3 4 2 2 2 4 4" xfId="7998" xr:uid="{00000000-0005-0000-0000-0000C8710000}"/>
    <cellStyle name="Standard 257 3 4 2 2 2 4 4 2" xfId="21234" xr:uid="{00000000-0005-0000-0000-0000C9710000}"/>
    <cellStyle name="Standard 257 3 4 2 2 2 4 4 2 2" xfId="47706" xr:uid="{00000000-0005-0000-0000-0000CA710000}"/>
    <cellStyle name="Standard 257 3 4 2 2 2 4 4 3" xfId="34470" xr:uid="{00000000-0005-0000-0000-0000CB710000}"/>
    <cellStyle name="Standard 257 3 4 2 2 2 4 5" xfId="14617" xr:uid="{00000000-0005-0000-0000-0000CC710000}"/>
    <cellStyle name="Standard 257 3 4 2 2 2 4 5 2" xfId="41089" xr:uid="{00000000-0005-0000-0000-0000CD710000}"/>
    <cellStyle name="Standard 257 3 4 2 2 2 4 6" xfId="28590" xr:uid="{00000000-0005-0000-0000-0000CE710000}"/>
    <cellStyle name="Standard 257 3 4 2 2 2 5" xfId="2854" xr:uid="{00000000-0005-0000-0000-0000CF710000}"/>
    <cellStyle name="Standard 257 3 4 2 2 2 5 2" xfId="11676" xr:uid="{00000000-0005-0000-0000-0000D0710000}"/>
    <cellStyle name="Standard 257 3 4 2 2 2 5 2 2" xfId="24912" xr:uid="{00000000-0005-0000-0000-0000D1710000}"/>
    <cellStyle name="Standard 257 3 4 2 2 2 5 2 2 2" xfId="51384" xr:uid="{00000000-0005-0000-0000-0000D2710000}"/>
    <cellStyle name="Standard 257 3 4 2 2 2 5 2 3" xfId="38148" xr:uid="{00000000-0005-0000-0000-0000D3710000}"/>
    <cellStyle name="Standard 257 3 4 2 2 2 5 3" xfId="18295" xr:uid="{00000000-0005-0000-0000-0000D4710000}"/>
    <cellStyle name="Standard 257 3 4 2 2 2 5 3 2" xfId="44767" xr:uid="{00000000-0005-0000-0000-0000D5710000}"/>
    <cellStyle name="Standard 257 3 4 2 2 2 5 4" xfId="29326" xr:uid="{00000000-0005-0000-0000-0000D6710000}"/>
    <cellStyle name="Standard 257 3 4 2 2 2 6" xfId="5059" xr:uid="{00000000-0005-0000-0000-0000D7710000}"/>
    <cellStyle name="Standard 257 3 4 2 2 2 6 2" xfId="9469" xr:uid="{00000000-0005-0000-0000-0000D8710000}"/>
    <cellStyle name="Standard 257 3 4 2 2 2 6 2 2" xfId="22705" xr:uid="{00000000-0005-0000-0000-0000D9710000}"/>
    <cellStyle name="Standard 257 3 4 2 2 2 6 2 2 2" xfId="49177" xr:uid="{00000000-0005-0000-0000-0000DA710000}"/>
    <cellStyle name="Standard 257 3 4 2 2 2 6 2 3" xfId="35941" xr:uid="{00000000-0005-0000-0000-0000DB710000}"/>
    <cellStyle name="Standard 257 3 4 2 2 2 6 3" xfId="16088" xr:uid="{00000000-0005-0000-0000-0000DC710000}"/>
    <cellStyle name="Standard 257 3 4 2 2 2 6 3 2" xfId="42560" xr:uid="{00000000-0005-0000-0000-0000DD710000}"/>
    <cellStyle name="Standard 257 3 4 2 2 2 6 4" xfId="31531" xr:uid="{00000000-0005-0000-0000-0000DE710000}"/>
    <cellStyle name="Standard 257 3 4 2 2 2 7" xfId="7264" xr:uid="{00000000-0005-0000-0000-0000DF710000}"/>
    <cellStyle name="Standard 257 3 4 2 2 2 7 2" xfId="20500" xr:uid="{00000000-0005-0000-0000-0000E0710000}"/>
    <cellStyle name="Standard 257 3 4 2 2 2 7 2 2" xfId="46972" xr:uid="{00000000-0005-0000-0000-0000E1710000}"/>
    <cellStyle name="Standard 257 3 4 2 2 2 7 3" xfId="33736" xr:uid="{00000000-0005-0000-0000-0000E2710000}"/>
    <cellStyle name="Standard 257 3 4 2 2 2 8" xfId="13883" xr:uid="{00000000-0005-0000-0000-0000E3710000}"/>
    <cellStyle name="Standard 257 3 4 2 2 2 8 2" xfId="40355" xr:uid="{00000000-0005-0000-0000-0000E4710000}"/>
    <cellStyle name="Standard 257 3 4 2 2 2 9" xfId="27119" xr:uid="{00000000-0005-0000-0000-0000E5710000}"/>
    <cellStyle name="Standard 257 3 4 2 2 3" xfId="826" xr:uid="{00000000-0005-0000-0000-0000E6710000}"/>
    <cellStyle name="Standard 257 3 4 2 2 3 2" xfId="1576" xr:uid="{00000000-0005-0000-0000-0000E7710000}"/>
    <cellStyle name="Standard 257 3 4 2 2 3 2 2" xfId="4519" xr:uid="{00000000-0005-0000-0000-0000E8710000}"/>
    <cellStyle name="Standard 257 3 4 2 2 3 2 2 2" xfId="13341" xr:uid="{00000000-0005-0000-0000-0000E9710000}"/>
    <cellStyle name="Standard 257 3 4 2 2 3 2 2 2 2" xfId="26577" xr:uid="{00000000-0005-0000-0000-0000EA710000}"/>
    <cellStyle name="Standard 257 3 4 2 2 3 2 2 2 2 2" xfId="53049" xr:uid="{00000000-0005-0000-0000-0000EB710000}"/>
    <cellStyle name="Standard 257 3 4 2 2 3 2 2 2 3" xfId="39813" xr:uid="{00000000-0005-0000-0000-0000EC710000}"/>
    <cellStyle name="Standard 257 3 4 2 2 3 2 2 3" xfId="19960" xr:uid="{00000000-0005-0000-0000-0000ED710000}"/>
    <cellStyle name="Standard 257 3 4 2 2 3 2 2 3 2" xfId="46432" xr:uid="{00000000-0005-0000-0000-0000EE710000}"/>
    <cellStyle name="Standard 257 3 4 2 2 3 2 2 4" xfId="30991" xr:uid="{00000000-0005-0000-0000-0000EF710000}"/>
    <cellStyle name="Standard 257 3 4 2 2 3 2 3" xfId="5990" xr:uid="{00000000-0005-0000-0000-0000F0710000}"/>
    <cellStyle name="Standard 257 3 4 2 2 3 2 3 2" xfId="10400" xr:uid="{00000000-0005-0000-0000-0000F1710000}"/>
    <cellStyle name="Standard 257 3 4 2 2 3 2 3 2 2" xfId="23636" xr:uid="{00000000-0005-0000-0000-0000F2710000}"/>
    <cellStyle name="Standard 257 3 4 2 2 3 2 3 2 2 2" xfId="50108" xr:uid="{00000000-0005-0000-0000-0000F3710000}"/>
    <cellStyle name="Standard 257 3 4 2 2 3 2 3 2 3" xfId="36872" xr:uid="{00000000-0005-0000-0000-0000F4710000}"/>
    <cellStyle name="Standard 257 3 4 2 2 3 2 3 3" xfId="17019" xr:uid="{00000000-0005-0000-0000-0000F5710000}"/>
    <cellStyle name="Standard 257 3 4 2 2 3 2 3 3 2" xfId="43491" xr:uid="{00000000-0005-0000-0000-0000F6710000}"/>
    <cellStyle name="Standard 257 3 4 2 2 3 2 3 4" xfId="32462" xr:uid="{00000000-0005-0000-0000-0000F7710000}"/>
    <cellStyle name="Standard 257 3 4 2 2 3 2 4" xfId="8929" xr:uid="{00000000-0005-0000-0000-0000F8710000}"/>
    <cellStyle name="Standard 257 3 4 2 2 3 2 4 2" xfId="22165" xr:uid="{00000000-0005-0000-0000-0000F9710000}"/>
    <cellStyle name="Standard 257 3 4 2 2 3 2 4 2 2" xfId="48637" xr:uid="{00000000-0005-0000-0000-0000FA710000}"/>
    <cellStyle name="Standard 257 3 4 2 2 3 2 4 3" xfId="35401" xr:uid="{00000000-0005-0000-0000-0000FB710000}"/>
    <cellStyle name="Standard 257 3 4 2 2 3 2 5" xfId="15548" xr:uid="{00000000-0005-0000-0000-0000FC710000}"/>
    <cellStyle name="Standard 257 3 4 2 2 3 2 5 2" xfId="42020" xr:uid="{00000000-0005-0000-0000-0000FD710000}"/>
    <cellStyle name="Standard 257 3 4 2 2 3 2 6" xfId="28050" xr:uid="{00000000-0005-0000-0000-0000FE710000}"/>
    <cellStyle name="Standard 257 3 4 2 2 3 3" xfId="2312" xr:uid="{00000000-0005-0000-0000-0000FF710000}"/>
    <cellStyle name="Standard 257 3 4 2 2 3 3 2" xfId="3783" xr:uid="{00000000-0005-0000-0000-000000720000}"/>
    <cellStyle name="Standard 257 3 4 2 2 3 3 2 2" xfId="12605" xr:uid="{00000000-0005-0000-0000-000001720000}"/>
    <cellStyle name="Standard 257 3 4 2 2 3 3 2 2 2" xfId="25841" xr:uid="{00000000-0005-0000-0000-000002720000}"/>
    <cellStyle name="Standard 257 3 4 2 2 3 3 2 2 2 2" xfId="52313" xr:uid="{00000000-0005-0000-0000-000003720000}"/>
    <cellStyle name="Standard 257 3 4 2 2 3 3 2 2 3" xfId="39077" xr:uid="{00000000-0005-0000-0000-000004720000}"/>
    <cellStyle name="Standard 257 3 4 2 2 3 3 2 3" xfId="19224" xr:uid="{00000000-0005-0000-0000-000005720000}"/>
    <cellStyle name="Standard 257 3 4 2 2 3 3 2 3 2" xfId="45696" xr:uid="{00000000-0005-0000-0000-000006720000}"/>
    <cellStyle name="Standard 257 3 4 2 2 3 3 2 4" xfId="30255" xr:uid="{00000000-0005-0000-0000-000007720000}"/>
    <cellStyle name="Standard 257 3 4 2 2 3 3 3" xfId="6725" xr:uid="{00000000-0005-0000-0000-000008720000}"/>
    <cellStyle name="Standard 257 3 4 2 2 3 3 3 2" xfId="11135" xr:uid="{00000000-0005-0000-0000-000009720000}"/>
    <cellStyle name="Standard 257 3 4 2 2 3 3 3 2 2" xfId="24371" xr:uid="{00000000-0005-0000-0000-00000A720000}"/>
    <cellStyle name="Standard 257 3 4 2 2 3 3 3 2 2 2" xfId="50843" xr:uid="{00000000-0005-0000-0000-00000B720000}"/>
    <cellStyle name="Standard 257 3 4 2 2 3 3 3 2 3" xfId="37607" xr:uid="{00000000-0005-0000-0000-00000C720000}"/>
    <cellStyle name="Standard 257 3 4 2 2 3 3 3 3" xfId="17754" xr:uid="{00000000-0005-0000-0000-00000D720000}"/>
    <cellStyle name="Standard 257 3 4 2 2 3 3 3 3 2" xfId="44226" xr:uid="{00000000-0005-0000-0000-00000E720000}"/>
    <cellStyle name="Standard 257 3 4 2 2 3 3 3 4" xfId="33197" xr:uid="{00000000-0005-0000-0000-00000F720000}"/>
    <cellStyle name="Standard 257 3 4 2 2 3 3 4" xfId="8193" xr:uid="{00000000-0005-0000-0000-000010720000}"/>
    <cellStyle name="Standard 257 3 4 2 2 3 3 4 2" xfId="21429" xr:uid="{00000000-0005-0000-0000-000011720000}"/>
    <cellStyle name="Standard 257 3 4 2 2 3 3 4 2 2" xfId="47901" xr:uid="{00000000-0005-0000-0000-000012720000}"/>
    <cellStyle name="Standard 257 3 4 2 2 3 3 4 3" xfId="34665" xr:uid="{00000000-0005-0000-0000-000013720000}"/>
    <cellStyle name="Standard 257 3 4 2 2 3 3 5" xfId="14812" xr:uid="{00000000-0005-0000-0000-000014720000}"/>
    <cellStyle name="Standard 257 3 4 2 2 3 3 5 2" xfId="41284" xr:uid="{00000000-0005-0000-0000-000015720000}"/>
    <cellStyle name="Standard 257 3 4 2 2 3 3 6" xfId="28785" xr:uid="{00000000-0005-0000-0000-000016720000}"/>
    <cellStyle name="Standard 257 3 4 2 2 3 4" xfId="3049" xr:uid="{00000000-0005-0000-0000-000017720000}"/>
    <cellStyle name="Standard 257 3 4 2 2 3 4 2" xfId="11871" xr:uid="{00000000-0005-0000-0000-000018720000}"/>
    <cellStyle name="Standard 257 3 4 2 2 3 4 2 2" xfId="25107" xr:uid="{00000000-0005-0000-0000-000019720000}"/>
    <cellStyle name="Standard 257 3 4 2 2 3 4 2 2 2" xfId="51579" xr:uid="{00000000-0005-0000-0000-00001A720000}"/>
    <cellStyle name="Standard 257 3 4 2 2 3 4 2 3" xfId="38343" xr:uid="{00000000-0005-0000-0000-00001B720000}"/>
    <cellStyle name="Standard 257 3 4 2 2 3 4 3" xfId="18490" xr:uid="{00000000-0005-0000-0000-00001C720000}"/>
    <cellStyle name="Standard 257 3 4 2 2 3 4 3 2" xfId="44962" xr:uid="{00000000-0005-0000-0000-00001D720000}"/>
    <cellStyle name="Standard 257 3 4 2 2 3 4 4" xfId="29521" xr:uid="{00000000-0005-0000-0000-00001E720000}"/>
    <cellStyle name="Standard 257 3 4 2 2 3 5" xfId="5254" xr:uid="{00000000-0005-0000-0000-00001F720000}"/>
    <cellStyle name="Standard 257 3 4 2 2 3 5 2" xfId="9664" xr:uid="{00000000-0005-0000-0000-000020720000}"/>
    <cellStyle name="Standard 257 3 4 2 2 3 5 2 2" xfId="22900" xr:uid="{00000000-0005-0000-0000-000021720000}"/>
    <cellStyle name="Standard 257 3 4 2 2 3 5 2 2 2" xfId="49372" xr:uid="{00000000-0005-0000-0000-000022720000}"/>
    <cellStyle name="Standard 257 3 4 2 2 3 5 2 3" xfId="36136" xr:uid="{00000000-0005-0000-0000-000023720000}"/>
    <cellStyle name="Standard 257 3 4 2 2 3 5 3" xfId="16283" xr:uid="{00000000-0005-0000-0000-000024720000}"/>
    <cellStyle name="Standard 257 3 4 2 2 3 5 3 2" xfId="42755" xr:uid="{00000000-0005-0000-0000-000025720000}"/>
    <cellStyle name="Standard 257 3 4 2 2 3 5 4" xfId="31726" xr:uid="{00000000-0005-0000-0000-000026720000}"/>
    <cellStyle name="Standard 257 3 4 2 2 3 6" xfId="7459" xr:uid="{00000000-0005-0000-0000-000027720000}"/>
    <cellStyle name="Standard 257 3 4 2 2 3 6 2" xfId="20695" xr:uid="{00000000-0005-0000-0000-000028720000}"/>
    <cellStyle name="Standard 257 3 4 2 2 3 6 2 2" xfId="47167" xr:uid="{00000000-0005-0000-0000-000029720000}"/>
    <cellStyle name="Standard 257 3 4 2 2 3 6 3" xfId="33931" xr:uid="{00000000-0005-0000-0000-00002A720000}"/>
    <cellStyle name="Standard 257 3 4 2 2 3 7" xfId="14078" xr:uid="{00000000-0005-0000-0000-00002B720000}"/>
    <cellStyle name="Standard 257 3 4 2 2 3 7 2" xfId="40550" xr:uid="{00000000-0005-0000-0000-00002C720000}"/>
    <cellStyle name="Standard 257 3 4 2 2 3 8" xfId="27314" xr:uid="{00000000-0005-0000-0000-00002D720000}"/>
    <cellStyle name="Standard 257 3 4 2 2 4" xfId="1210" xr:uid="{00000000-0005-0000-0000-00002E720000}"/>
    <cellStyle name="Standard 257 3 4 2 2 4 2" xfId="4153" xr:uid="{00000000-0005-0000-0000-00002F720000}"/>
    <cellStyle name="Standard 257 3 4 2 2 4 2 2" xfId="12975" xr:uid="{00000000-0005-0000-0000-000030720000}"/>
    <cellStyle name="Standard 257 3 4 2 2 4 2 2 2" xfId="26211" xr:uid="{00000000-0005-0000-0000-000031720000}"/>
    <cellStyle name="Standard 257 3 4 2 2 4 2 2 2 2" xfId="52683" xr:uid="{00000000-0005-0000-0000-000032720000}"/>
    <cellStyle name="Standard 257 3 4 2 2 4 2 2 3" xfId="39447" xr:uid="{00000000-0005-0000-0000-000033720000}"/>
    <cellStyle name="Standard 257 3 4 2 2 4 2 3" xfId="19594" xr:uid="{00000000-0005-0000-0000-000034720000}"/>
    <cellStyle name="Standard 257 3 4 2 2 4 2 3 2" xfId="46066" xr:uid="{00000000-0005-0000-0000-000035720000}"/>
    <cellStyle name="Standard 257 3 4 2 2 4 2 4" xfId="30625" xr:uid="{00000000-0005-0000-0000-000036720000}"/>
    <cellStyle name="Standard 257 3 4 2 2 4 3" xfId="5624" xr:uid="{00000000-0005-0000-0000-000037720000}"/>
    <cellStyle name="Standard 257 3 4 2 2 4 3 2" xfId="10034" xr:uid="{00000000-0005-0000-0000-000038720000}"/>
    <cellStyle name="Standard 257 3 4 2 2 4 3 2 2" xfId="23270" xr:uid="{00000000-0005-0000-0000-000039720000}"/>
    <cellStyle name="Standard 257 3 4 2 2 4 3 2 2 2" xfId="49742" xr:uid="{00000000-0005-0000-0000-00003A720000}"/>
    <cellStyle name="Standard 257 3 4 2 2 4 3 2 3" xfId="36506" xr:uid="{00000000-0005-0000-0000-00003B720000}"/>
    <cellStyle name="Standard 257 3 4 2 2 4 3 3" xfId="16653" xr:uid="{00000000-0005-0000-0000-00003C720000}"/>
    <cellStyle name="Standard 257 3 4 2 2 4 3 3 2" xfId="43125" xr:uid="{00000000-0005-0000-0000-00003D720000}"/>
    <cellStyle name="Standard 257 3 4 2 2 4 3 4" xfId="32096" xr:uid="{00000000-0005-0000-0000-00003E720000}"/>
    <cellStyle name="Standard 257 3 4 2 2 4 4" xfId="8563" xr:uid="{00000000-0005-0000-0000-00003F720000}"/>
    <cellStyle name="Standard 257 3 4 2 2 4 4 2" xfId="21799" xr:uid="{00000000-0005-0000-0000-000040720000}"/>
    <cellStyle name="Standard 257 3 4 2 2 4 4 2 2" xfId="48271" xr:uid="{00000000-0005-0000-0000-000041720000}"/>
    <cellStyle name="Standard 257 3 4 2 2 4 4 3" xfId="35035" xr:uid="{00000000-0005-0000-0000-000042720000}"/>
    <cellStyle name="Standard 257 3 4 2 2 4 5" xfId="15182" xr:uid="{00000000-0005-0000-0000-000043720000}"/>
    <cellStyle name="Standard 257 3 4 2 2 4 5 2" xfId="41654" xr:uid="{00000000-0005-0000-0000-000044720000}"/>
    <cellStyle name="Standard 257 3 4 2 2 4 6" xfId="27684" xr:uid="{00000000-0005-0000-0000-000045720000}"/>
    <cellStyle name="Standard 257 3 4 2 2 5" xfId="1946" xr:uid="{00000000-0005-0000-0000-000046720000}"/>
    <cellStyle name="Standard 257 3 4 2 2 5 2" xfId="3417" xr:uid="{00000000-0005-0000-0000-000047720000}"/>
    <cellStyle name="Standard 257 3 4 2 2 5 2 2" xfId="12239" xr:uid="{00000000-0005-0000-0000-000048720000}"/>
    <cellStyle name="Standard 257 3 4 2 2 5 2 2 2" xfId="25475" xr:uid="{00000000-0005-0000-0000-000049720000}"/>
    <cellStyle name="Standard 257 3 4 2 2 5 2 2 2 2" xfId="51947" xr:uid="{00000000-0005-0000-0000-00004A720000}"/>
    <cellStyle name="Standard 257 3 4 2 2 5 2 2 3" xfId="38711" xr:uid="{00000000-0005-0000-0000-00004B720000}"/>
    <cellStyle name="Standard 257 3 4 2 2 5 2 3" xfId="18858" xr:uid="{00000000-0005-0000-0000-00004C720000}"/>
    <cellStyle name="Standard 257 3 4 2 2 5 2 3 2" xfId="45330" xr:uid="{00000000-0005-0000-0000-00004D720000}"/>
    <cellStyle name="Standard 257 3 4 2 2 5 2 4" xfId="29889" xr:uid="{00000000-0005-0000-0000-00004E720000}"/>
    <cellStyle name="Standard 257 3 4 2 2 5 3" xfId="6359" xr:uid="{00000000-0005-0000-0000-00004F720000}"/>
    <cellStyle name="Standard 257 3 4 2 2 5 3 2" xfId="10769" xr:uid="{00000000-0005-0000-0000-000050720000}"/>
    <cellStyle name="Standard 257 3 4 2 2 5 3 2 2" xfId="24005" xr:uid="{00000000-0005-0000-0000-000051720000}"/>
    <cellStyle name="Standard 257 3 4 2 2 5 3 2 2 2" xfId="50477" xr:uid="{00000000-0005-0000-0000-000052720000}"/>
    <cellStyle name="Standard 257 3 4 2 2 5 3 2 3" xfId="37241" xr:uid="{00000000-0005-0000-0000-000053720000}"/>
    <cellStyle name="Standard 257 3 4 2 2 5 3 3" xfId="17388" xr:uid="{00000000-0005-0000-0000-000054720000}"/>
    <cellStyle name="Standard 257 3 4 2 2 5 3 3 2" xfId="43860" xr:uid="{00000000-0005-0000-0000-000055720000}"/>
    <cellStyle name="Standard 257 3 4 2 2 5 3 4" xfId="32831" xr:uid="{00000000-0005-0000-0000-000056720000}"/>
    <cellStyle name="Standard 257 3 4 2 2 5 4" xfId="7827" xr:uid="{00000000-0005-0000-0000-000057720000}"/>
    <cellStyle name="Standard 257 3 4 2 2 5 4 2" xfId="21063" xr:uid="{00000000-0005-0000-0000-000058720000}"/>
    <cellStyle name="Standard 257 3 4 2 2 5 4 2 2" xfId="47535" xr:uid="{00000000-0005-0000-0000-000059720000}"/>
    <cellStyle name="Standard 257 3 4 2 2 5 4 3" xfId="34299" xr:uid="{00000000-0005-0000-0000-00005A720000}"/>
    <cellStyle name="Standard 257 3 4 2 2 5 5" xfId="14446" xr:uid="{00000000-0005-0000-0000-00005B720000}"/>
    <cellStyle name="Standard 257 3 4 2 2 5 5 2" xfId="40918" xr:uid="{00000000-0005-0000-0000-00005C720000}"/>
    <cellStyle name="Standard 257 3 4 2 2 5 6" xfId="28419" xr:uid="{00000000-0005-0000-0000-00005D720000}"/>
    <cellStyle name="Standard 257 3 4 2 2 6" xfId="2683" xr:uid="{00000000-0005-0000-0000-00005E720000}"/>
    <cellStyle name="Standard 257 3 4 2 2 6 2" xfId="11505" xr:uid="{00000000-0005-0000-0000-00005F720000}"/>
    <cellStyle name="Standard 257 3 4 2 2 6 2 2" xfId="24741" xr:uid="{00000000-0005-0000-0000-000060720000}"/>
    <cellStyle name="Standard 257 3 4 2 2 6 2 2 2" xfId="51213" xr:uid="{00000000-0005-0000-0000-000061720000}"/>
    <cellStyle name="Standard 257 3 4 2 2 6 2 3" xfId="37977" xr:uid="{00000000-0005-0000-0000-000062720000}"/>
    <cellStyle name="Standard 257 3 4 2 2 6 3" xfId="18124" xr:uid="{00000000-0005-0000-0000-000063720000}"/>
    <cellStyle name="Standard 257 3 4 2 2 6 3 2" xfId="44596" xr:uid="{00000000-0005-0000-0000-000064720000}"/>
    <cellStyle name="Standard 257 3 4 2 2 6 4" xfId="29155" xr:uid="{00000000-0005-0000-0000-000065720000}"/>
    <cellStyle name="Standard 257 3 4 2 2 7" xfId="4888" xr:uid="{00000000-0005-0000-0000-000066720000}"/>
    <cellStyle name="Standard 257 3 4 2 2 7 2" xfId="9298" xr:uid="{00000000-0005-0000-0000-000067720000}"/>
    <cellStyle name="Standard 257 3 4 2 2 7 2 2" xfId="22534" xr:uid="{00000000-0005-0000-0000-000068720000}"/>
    <cellStyle name="Standard 257 3 4 2 2 7 2 2 2" xfId="49006" xr:uid="{00000000-0005-0000-0000-000069720000}"/>
    <cellStyle name="Standard 257 3 4 2 2 7 2 3" xfId="35770" xr:uid="{00000000-0005-0000-0000-00006A720000}"/>
    <cellStyle name="Standard 257 3 4 2 2 7 3" xfId="15917" xr:uid="{00000000-0005-0000-0000-00006B720000}"/>
    <cellStyle name="Standard 257 3 4 2 2 7 3 2" xfId="42389" xr:uid="{00000000-0005-0000-0000-00006C720000}"/>
    <cellStyle name="Standard 257 3 4 2 2 7 4" xfId="31360" xr:uid="{00000000-0005-0000-0000-00006D720000}"/>
    <cellStyle name="Standard 257 3 4 2 2 8" xfId="7093" xr:uid="{00000000-0005-0000-0000-00006E720000}"/>
    <cellStyle name="Standard 257 3 4 2 2 8 2" xfId="20329" xr:uid="{00000000-0005-0000-0000-00006F720000}"/>
    <cellStyle name="Standard 257 3 4 2 2 8 2 2" xfId="46801" xr:uid="{00000000-0005-0000-0000-000070720000}"/>
    <cellStyle name="Standard 257 3 4 2 2 8 3" xfId="33565" xr:uid="{00000000-0005-0000-0000-000071720000}"/>
    <cellStyle name="Standard 257 3 4 2 2 9" xfId="13712" xr:uid="{00000000-0005-0000-0000-000072720000}"/>
    <cellStyle name="Standard 257 3 4 2 2 9 2" xfId="40184" xr:uid="{00000000-0005-0000-0000-000073720000}"/>
    <cellStyle name="Standard 257 3 4 2 3" xfId="528" xr:uid="{00000000-0005-0000-0000-000074720000}"/>
    <cellStyle name="Standard 257 3 4 2 3 2" xfId="917" xr:uid="{00000000-0005-0000-0000-000075720000}"/>
    <cellStyle name="Standard 257 3 4 2 3 2 2" xfId="1666" xr:uid="{00000000-0005-0000-0000-000076720000}"/>
    <cellStyle name="Standard 257 3 4 2 3 2 2 2" xfId="4609" xr:uid="{00000000-0005-0000-0000-000077720000}"/>
    <cellStyle name="Standard 257 3 4 2 3 2 2 2 2" xfId="13431" xr:uid="{00000000-0005-0000-0000-000078720000}"/>
    <cellStyle name="Standard 257 3 4 2 3 2 2 2 2 2" xfId="26667" xr:uid="{00000000-0005-0000-0000-000079720000}"/>
    <cellStyle name="Standard 257 3 4 2 3 2 2 2 2 2 2" xfId="53139" xr:uid="{00000000-0005-0000-0000-00007A720000}"/>
    <cellStyle name="Standard 257 3 4 2 3 2 2 2 2 3" xfId="39903" xr:uid="{00000000-0005-0000-0000-00007B720000}"/>
    <cellStyle name="Standard 257 3 4 2 3 2 2 2 3" xfId="20050" xr:uid="{00000000-0005-0000-0000-00007C720000}"/>
    <cellStyle name="Standard 257 3 4 2 3 2 2 2 3 2" xfId="46522" xr:uid="{00000000-0005-0000-0000-00007D720000}"/>
    <cellStyle name="Standard 257 3 4 2 3 2 2 2 4" xfId="31081" xr:uid="{00000000-0005-0000-0000-00007E720000}"/>
    <cellStyle name="Standard 257 3 4 2 3 2 2 3" xfId="6080" xr:uid="{00000000-0005-0000-0000-00007F720000}"/>
    <cellStyle name="Standard 257 3 4 2 3 2 2 3 2" xfId="10490" xr:uid="{00000000-0005-0000-0000-000080720000}"/>
    <cellStyle name="Standard 257 3 4 2 3 2 2 3 2 2" xfId="23726" xr:uid="{00000000-0005-0000-0000-000081720000}"/>
    <cellStyle name="Standard 257 3 4 2 3 2 2 3 2 2 2" xfId="50198" xr:uid="{00000000-0005-0000-0000-000082720000}"/>
    <cellStyle name="Standard 257 3 4 2 3 2 2 3 2 3" xfId="36962" xr:uid="{00000000-0005-0000-0000-000083720000}"/>
    <cellStyle name="Standard 257 3 4 2 3 2 2 3 3" xfId="17109" xr:uid="{00000000-0005-0000-0000-000084720000}"/>
    <cellStyle name="Standard 257 3 4 2 3 2 2 3 3 2" xfId="43581" xr:uid="{00000000-0005-0000-0000-000085720000}"/>
    <cellStyle name="Standard 257 3 4 2 3 2 2 3 4" xfId="32552" xr:uid="{00000000-0005-0000-0000-000086720000}"/>
    <cellStyle name="Standard 257 3 4 2 3 2 2 4" xfId="9019" xr:uid="{00000000-0005-0000-0000-000087720000}"/>
    <cellStyle name="Standard 257 3 4 2 3 2 2 4 2" xfId="22255" xr:uid="{00000000-0005-0000-0000-000088720000}"/>
    <cellStyle name="Standard 257 3 4 2 3 2 2 4 2 2" xfId="48727" xr:uid="{00000000-0005-0000-0000-000089720000}"/>
    <cellStyle name="Standard 257 3 4 2 3 2 2 4 3" xfId="35491" xr:uid="{00000000-0005-0000-0000-00008A720000}"/>
    <cellStyle name="Standard 257 3 4 2 3 2 2 5" xfId="15638" xr:uid="{00000000-0005-0000-0000-00008B720000}"/>
    <cellStyle name="Standard 257 3 4 2 3 2 2 5 2" xfId="42110" xr:uid="{00000000-0005-0000-0000-00008C720000}"/>
    <cellStyle name="Standard 257 3 4 2 3 2 2 6" xfId="28140" xr:uid="{00000000-0005-0000-0000-00008D720000}"/>
    <cellStyle name="Standard 257 3 4 2 3 2 3" xfId="2402" xr:uid="{00000000-0005-0000-0000-00008E720000}"/>
    <cellStyle name="Standard 257 3 4 2 3 2 3 2" xfId="3873" xr:uid="{00000000-0005-0000-0000-00008F720000}"/>
    <cellStyle name="Standard 257 3 4 2 3 2 3 2 2" xfId="12695" xr:uid="{00000000-0005-0000-0000-000090720000}"/>
    <cellStyle name="Standard 257 3 4 2 3 2 3 2 2 2" xfId="25931" xr:uid="{00000000-0005-0000-0000-000091720000}"/>
    <cellStyle name="Standard 257 3 4 2 3 2 3 2 2 2 2" xfId="52403" xr:uid="{00000000-0005-0000-0000-000092720000}"/>
    <cellStyle name="Standard 257 3 4 2 3 2 3 2 2 3" xfId="39167" xr:uid="{00000000-0005-0000-0000-000093720000}"/>
    <cellStyle name="Standard 257 3 4 2 3 2 3 2 3" xfId="19314" xr:uid="{00000000-0005-0000-0000-000094720000}"/>
    <cellStyle name="Standard 257 3 4 2 3 2 3 2 3 2" xfId="45786" xr:uid="{00000000-0005-0000-0000-000095720000}"/>
    <cellStyle name="Standard 257 3 4 2 3 2 3 2 4" xfId="30345" xr:uid="{00000000-0005-0000-0000-000096720000}"/>
    <cellStyle name="Standard 257 3 4 2 3 2 3 3" xfId="6815" xr:uid="{00000000-0005-0000-0000-000097720000}"/>
    <cellStyle name="Standard 257 3 4 2 3 2 3 3 2" xfId="11225" xr:uid="{00000000-0005-0000-0000-000098720000}"/>
    <cellStyle name="Standard 257 3 4 2 3 2 3 3 2 2" xfId="24461" xr:uid="{00000000-0005-0000-0000-000099720000}"/>
    <cellStyle name="Standard 257 3 4 2 3 2 3 3 2 2 2" xfId="50933" xr:uid="{00000000-0005-0000-0000-00009A720000}"/>
    <cellStyle name="Standard 257 3 4 2 3 2 3 3 2 3" xfId="37697" xr:uid="{00000000-0005-0000-0000-00009B720000}"/>
    <cellStyle name="Standard 257 3 4 2 3 2 3 3 3" xfId="17844" xr:uid="{00000000-0005-0000-0000-00009C720000}"/>
    <cellStyle name="Standard 257 3 4 2 3 2 3 3 3 2" xfId="44316" xr:uid="{00000000-0005-0000-0000-00009D720000}"/>
    <cellStyle name="Standard 257 3 4 2 3 2 3 3 4" xfId="33287" xr:uid="{00000000-0005-0000-0000-00009E720000}"/>
    <cellStyle name="Standard 257 3 4 2 3 2 3 4" xfId="8283" xr:uid="{00000000-0005-0000-0000-00009F720000}"/>
    <cellStyle name="Standard 257 3 4 2 3 2 3 4 2" xfId="21519" xr:uid="{00000000-0005-0000-0000-0000A0720000}"/>
    <cellStyle name="Standard 257 3 4 2 3 2 3 4 2 2" xfId="47991" xr:uid="{00000000-0005-0000-0000-0000A1720000}"/>
    <cellStyle name="Standard 257 3 4 2 3 2 3 4 3" xfId="34755" xr:uid="{00000000-0005-0000-0000-0000A2720000}"/>
    <cellStyle name="Standard 257 3 4 2 3 2 3 5" xfId="14902" xr:uid="{00000000-0005-0000-0000-0000A3720000}"/>
    <cellStyle name="Standard 257 3 4 2 3 2 3 5 2" xfId="41374" xr:uid="{00000000-0005-0000-0000-0000A4720000}"/>
    <cellStyle name="Standard 257 3 4 2 3 2 3 6" xfId="28875" xr:uid="{00000000-0005-0000-0000-0000A5720000}"/>
    <cellStyle name="Standard 257 3 4 2 3 2 4" xfId="3139" xr:uid="{00000000-0005-0000-0000-0000A6720000}"/>
    <cellStyle name="Standard 257 3 4 2 3 2 4 2" xfId="11961" xr:uid="{00000000-0005-0000-0000-0000A7720000}"/>
    <cellStyle name="Standard 257 3 4 2 3 2 4 2 2" xfId="25197" xr:uid="{00000000-0005-0000-0000-0000A8720000}"/>
    <cellStyle name="Standard 257 3 4 2 3 2 4 2 2 2" xfId="51669" xr:uid="{00000000-0005-0000-0000-0000A9720000}"/>
    <cellStyle name="Standard 257 3 4 2 3 2 4 2 3" xfId="38433" xr:uid="{00000000-0005-0000-0000-0000AA720000}"/>
    <cellStyle name="Standard 257 3 4 2 3 2 4 3" xfId="18580" xr:uid="{00000000-0005-0000-0000-0000AB720000}"/>
    <cellStyle name="Standard 257 3 4 2 3 2 4 3 2" xfId="45052" xr:uid="{00000000-0005-0000-0000-0000AC720000}"/>
    <cellStyle name="Standard 257 3 4 2 3 2 4 4" xfId="29611" xr:uid="{00000000-0005-0000-0000-0000AD720000}"/>
    <cellStyle name="Standard 257 3 4 2 3 2 5" xfId="5344" xr:uid="{00000000-0005-0000-0000-0000AE720000}"/>
    <cellStyle name="Standard 257 3 4 2 3 2 5 2" xfId="9754" xr:uid="{00000000-0005-0000-0000-0000AF720000}"/>
    <cellStyle name="Standard 257 3 4 2 3 2 5 2 2" xfId="22990" xr:uid="{00000000-0005-0000-0000-0000B0720000}"/>
    <cellStyle name="Standard 257 3 4 2 3 2 5 2 2 2" xfId="49462" xr:uid="{00000000-0005-0000-0000-0000B1720000}"/>
    <cellStyle name="Standard 257 3 4 2 3 2 5 2 3" xfId="36226" xr:uid="{00000000-0005-0000-0000-0000B2720000}"/>
    <cellStyle name="Standard 257 3 4 2 3 2 5 3" xfId="16373" xr:uid="{00000000-0005-0000-0000-0000B3720000}"/>
    <cellStyle name="Standard 257 3 4 2 3 2 5 3 2" xfId="42845" xr:uid="{00000000-0005-0000-0000-0000B4720000}"/>
    <cellStyle name="Standard 257 3 4 2 3 2 5 4" xfId="31816" xr:uid="{00000000-0005-0000-0000-0000B5720000}"/>
    <cellStyle name="Standard 257 3 4 2 3 2 6" xfId="7549" xr:uid="{00000000-0005-0000-0000-0000B6720000}"/>
    <cellStyle name="Standard 257 3 4 2 3 2 6 2" xfId="20785" xr:uid="{00000000-0005-0000-0000-0000B7720000}"/>
    <cellStyle name="Standard 257 3 4 2 3 2 6 2 2" xfId="47257" xr:uid="{00000000-0005-0000-0000-0000B8720000}"/>
    <cellStyle name="Standard 257 3 4 2 3 2 6 3" xfId="34021" xr:uid="{00000000-0005-0000-0000-0000B9720000}"/>
    <cellStyle name="Standard 257 3 4 2 3 2 7" xfId="14168" xr:uid="{00000000-0005-0000-0000-0000BA720000}"/>
    <cellStyle name="Standard 257 3 4 2 3 2 7 2" xfId="40640" xr:uid="{00000000-0005-0000-0000-0000BB720000}"/>
    <cellStyle name="Standard 257 3 4 2 3 2 8" xfId="27404" xr:uid="{00000000-0005-0000-0000-0000BC720000}"/>
    <cellStyle name="Standard 257 3 4 2 3 3" xfId="1300" xr:uid="{00000000-0005-0000-0000-0000BD720000}"/>
    <cellStyle name="Standard 257 3 4 2 3 3 2" xfId="4243" xr:uid="{00000000-0005-0000-0000-0000BE720000}"/>
    <cellStyle name="Standard 257 3 4 2 3 3 2 2" xfId="13065" xr:uid="{00000000-0005-0000-0000-0000BF720000}"/>
    <cellStyle name="Standard 257 3 4 2 3 3 2 2 2" xfId="26301" xr:uid="{00000000-0005-0000-0000-0000C0720000}"/>
    <cellStyle name="Standard 257 3 4 2 3 3 2 2 2 2" xfId="52773" xr:uid="{00000000-0005-0000-0000-0000C1720000}"/>
    <cellStyle name="Standard 257 3 4 2 3 3 2 2 3" xfId="39537" xr:uid="{00000000-0005-0000-0000-0000C2720000}"/>
    <cellStyle name="Standard 257 3 4 2 3 3 2 3" xfId="19684" xr:uid="{00000000-0005-0000-0000-0000C3720000}"/>
    <cellStyle name="Standard 257 3 4 2 3 3 2 3 2" xfId="46156" xr:uid="{00000000-0005-0000-0000-0000C4720000}"/>
    <cellStyle name="Standard 257 3 4 2 3 3 2 4" xfId="30715" xr:uid="{00000000-0005-0000-0000-0000C5720000}"/>
    <cellStyle name="Standard 257 3 4 2 3 3 3" xfId="5714" xr:uid="{00000000-0005-0000-0000-0000C6720000}"/>
    <cellStyle name="Standard 257 3 4 2 3 3 3 2" xfId="10124" xr:uid="{00000000-0005-0000-0000-0000C7720000}"/>
    <cellStyle name="Standard 257 3 4 2 3 3 3 2 2" xfId="23360" xr:uid="{00000000-0005-0000-0000-0000C8720000}"/>
    <cellStyle name="Standard 257 3 4 2 3 3 3 2 2 2" xfId="49832" xr:uid="{00000000-0005-0000-0000-0000C9720000}"/>
    <cellStyle name="Standard 257 3 4 2 3 3 3 2 3" xfId="36596" xr:uid="{00000000-0005-0000-0000-0000CA720000}"/>
    <cellStyle name="Standard 257 3 4 2 3 3 3 3" xfId="16743" xr:uid="{00000000-0005-0000-0000-0000CB720000}"/>
    <cellStyle name="Standard 257 3 4 2 3 3 3 3 2" xfId="43215" xr:uid="{00000000-0005-0000-0000-0000CC720000}"/>
    <cellStyle name="Standard 257 3 4 2 3 3 3 4" xfId="32186" xr:uid="{00000000-0005-0000-0000-0000CD720000}"/>
    <cellStyle name="Standard 257 3 4 2 3 3 4" xfId="8653" xr:uid="{00000000-0005-0000-0000-0000CE720000}"/>
    <cellStyle name="Standard 257 3 4 2 3 3 4 2" xfId="21889" xr:uid="{00000000-0005-0000-0000-0000CF720000}"/>
    <cellStyle name="Standard 257 3 4 2 3 3 4 2 2" xfId="48361" xr:uid="{00000000-0005-0000-0000-0000D0720000}"/>
    <cellStyle name="Standard 257 3 4 2 3 3 4 3" xfId="35125" xr:uid="{00000000-0005-0000-0000-0000D1720000}"/>
    <cellStyle name="Standard 257 3 4 2 3 3 5" xfId="15272" xr:uid="{00000000-0005-0000-0000-0000D2720000}"/>
    <cellStyle name="Standard 257 3 4 2 3 3 5 2" xfId="41744" xr:uid="{00000000-0005-0000-0000-0000D3720000}"/>
    <cellStyle name="Standard 257 3 4 2 3 3 6" xfId="27774" xr:uid="{00000000-0005-0000-0000-0000D4720000}"/>
    <cellStyle name="Standard 257 3 4 2 3 4" xfId="2036" xr:uid="{00000000-0005-0000-0000-0000D5720000}"/>
    <cellStyle name="Standard 257 3 4 2 3 4 2" xfId="3507" xr:uid="{00000000-0005-0000-0000-0000D6720000}"/>
    <cellStyle name="Standard 257 3 4 2 3 4 2 2" xfId="12329" xr:uid="{00000000-0005-0000-0000-0000D7720000}"/>
    <cellStyle name="Standard 257 3 4 2 3 4 2 2 2" xfId="25565" xr:uid="{00000000-0005-0000-0000-0000D8720000}"/>
    <cellStyle name="Standard 257 3 4 2 3 4 2 2 2 2" xfId="52037" xr:uid="{00000000-0005-0000-0000-0000D9720000}"/>
    <cellStyle name="Standard 257 3 4 2 3 4 2 2 3" xfId="38801" xr:uid="{00000000-0005-0000-0000-0000DA720000}"/>
    <cellStyle name="Standard 257 3 4 2 3 4 2 3" xfId="18948" xr:uid="{00000000-0005-0000-0000-0000DB720000}"/>
    <cellStyle name="Standard 257 3 4 2 3 4 2 3 2" xfId="45420" xr:uid="{00000000-0005-0000-0000-0000DC720000}"/>
    <cellStyle name="Standard 257 3 4 2 3 4 2 4" xfId="29979" xr:uid="{00000000-0005-0000-0000-0000DD720000}"/>
    <cellStyle name="Standard 257 3 4 2 3 4 3" xfId="6449" xr:uid="{00000000-0005-0000-0000-0000DE720000}"/>
    <cellStyle name="Standard 257 3 4 2 3 4 3 2" xfId="10859" xr:uid="{00000000-0005-0000-0000-0000DF720000}"/>
    <cellStyle name="Standard 257 3 4 2 3 4 3 2 2" xfId="24095" xr:uid="{00000000-0005-0000-0000-0000E0720000}"/>
    <cellStyle name="Standard 257 3 4 2 3 4 3 2 2 2" xfId="50567" xr:uid="{00000000-0005-0000-0000-0000E1720000}"/>
    <cellStyle name="Standard 257 3 4 2 3 4 3 2 3" xfId="37331" xr:uid="{00000000-0005-0000-0000-0000E2720000}"/>
    <cellStyle name="Standard 257 3 4 2 3 4 3 3" xfId="17478" xr:uid="{00000000-0005-0000-0000-0000E3720000}"/>
    <cellStyle name="Standard 257 3 4 2 3 4 3 3 2" xfId="43950" xr:uid="{00000000-0005-0000-0000-0000E4720000}"/>
    <cellStyle name="Standard 257 3 4 2 3 4 3 4" xfId="32921" xr:uid="{00000000-0005-0000-0000-0000E5720000}"/>
    <cellStyle name="Standard 257 3 4 2 3 4 4" xfId="7917" xr:uid="{00000000-0005-0000-0000-0000E6720000}"/>
    <cellStyle name="Standard 257 3 4 2 3 4 4 2" xfId="21153" xr:uid="{00000000-0005-0000-0000-0000E7720000}"/>
    <cellStyle name="Standard 257 3 4 2 3 4 4 2 2" xfId="47625" xr:uid="{00000000-0005-0000-0000-0000E8720000}"/>
    <cellStyle name="Standard 257 3 4 2 3 4 4 3" xfId="34389" xr:uid="{00000000-0005-0000-0000-0000E9720000}"/>
    <cellStyle name="Standard 257 3 4 2 3 4 5" xfId="14536" xr:uid="{00000000-0005-0000-0000-0000EA720000}"/>
    <cellStyle name="Standard 257 3 4 2 3 4 5 2" xfId="41008" xr:uid="{00000000-0005-0000-0000-0000EB720000}"/>
    <cellStyle name="Standard 257 3 4 2 3 4 6" xfId="28509" xr:uid="{00000000-0005-0000-0000-0000EC720000}"/>
    <cellStyle name="Standard 257 3 4 2 3 5" xfId="2773" xr:uid="{00000000-0005-0000-0000-0000ED720000}"/>
    <cellStyle name="Standard 257 3 4 2 3 5 2" xfId="11595" xr:uid="{00000000-0005-0000-0000-0000EE720000}"/>
    <cellStyle name="Standard 257 3 4 2 3 5 2 2" xfId="24831" xr:uid="{00000000-0005-0000-0000-0000EF720000}"/>
    <cellStyle name="Standard 257 3 4 2 3 5 2 2 2" xfId="51303" xr:uid="{00000000-0005-0000-0000-0000F0720000}"/>
    <cellStyle name="Standard 257 3 4 2 3 5 2 3" xfId="38067" xr:uid="{00000000-0005-0000-0000-0000F1720000}"/>
    <cellStyle name="Standard 257 3 4 2 3 5 3" xfId="18214" xr:uid="{00000000-0005-0000-0000-0000F2720000}"/>
    <cellStyle name="Standard 257 3 4 2 3 5 3 2" xfId="44686" xr:uid="{00000000-0005-0000-0000-0000F3720000}"/>
    <cellStyle name="Standard 257 3 4 2 3 5 4" xfId="29245" xr:uid="{00000000-0005-0000-0000-0000F4720000}"/>
    <cellStyle name="Standard 257 3 4 2 3 6" xfId="4978" xr:uid="{00000000-0005-0000-0000-0000F5720000}"/>
    <cellStyle name="Standard 257 3 4 2 3 6 2" xfId="9388" xr:uid="{00000000-0005-0000-0000-0000F6720000}"/>
    <cellStyle name="Standard 257 3 4 2 3 6 2 2" xfId="22624" xr:uid="{00000000-0005-0000-0000-0000F7720000}"/>
    <cellStyle name="Standard 257 3 4 2 3 6 2 2 2" xfId="49096" xr:uid="{00000000-0005-0000-0000-0000F8720000}"/>
    <cellStyle name="Standard 257 3 4 2 3 6 2 3" xfId="35860" xr:uid="{00000000-0005-0000-0000-0000F9720000}"/>
    <cellStyle name="Standard 257 3 4 2 3 6 3" xfId="16007" xr:uid="{00000000-0005-0000-0000-0000FA720000}"/>
    <cellStyle name="Standard 257 3 4 2 3 6 3 2" xfId="42479" xr:uid="{00000000-0005-0000-0000-0000FB720000}"/>
    <cellStyle name="Standard 257 3 4 2 3 6 4" xfId="31450" xr:uid="{00000000-0005-0000-0000-0000FC720000}"/>
    <cellStyle name="Standard 257 3 4 2 3 7" xfId="7183" xr:uid="{00000000-0005-0000-0000-0000FD720000}"/>
    <cellStyle name="Standard 257 3 4 2 3 7 2" xfId="20419" xr:uid="{00000000-0005-0000-0000-0000FE720000}"/>
    <cellStyle name="Standard 257 3 4 2 3 7 2 2" xfId="46891" xr:uid="{00000000-0005-0000-0000-0000FF720000}"/>
    <cellStyle name="Standard 257 3 4 2 3 7 3" xfId="33655" xr:uid="{00000000-0005-0000-0000-000000730000}"/>
    <cellStyle name="Standard 257 3 4 2 3 8" xfId="13802" xr:uid="{00000000-0005-0000-0000-000001730000}"/>
    <cellStyle name="Standard 257 3 4 2 3 8 2" xfId="40274" xr:uid="{00000000-0005-0000-0000-000002730000}"/>
    <cellStyle name="Standard 257 3 4 2 3 9" xfId="27038" xr:uid="{00000000-0005-0000-0000-000003730000}"/>
    <cellStyle name="Standard 257 3 4 2 4" xfId="745" xr:uid="{00000000-0005-0000-0000-000004730000}"/>
    <cellStyle name="Standard 257 3 4 2 4 2" xfId="1495" xr:uid="{00000000-0005-0000-0000-000005730000}"/>
    <cellStyle name="Standard 257 3 4 2 4 2 2" xfId="4438" xr:uid="{00000000-0005-0000-0000-000006730000}"/>
    <cellStyle name="Standard 257 3 4 2 4 2 2 2" xfId="13260" xr:uid="{00000000-0005-0000-0000-000007730000}"/>
    <cellStyle name="Standard 257 3 4 2 4 2 2 2 2" xfId="26496" xr:uid="{00000000-0005-0000-0000-000008730000}"/>
    <cellStyle name="Standard 257 3 4 2 4 2 2 2 2 2" xfId="52968" xr:uid="{00000000-0005-0000-0000-000009730000}"/>
    <cellStyle name="Standard 257 3 4 2 4 2 2 2 3" xfId="39732" xr:uid="{00000000-0005-0000-0000-00000A730000}"/>
    <cellStyle name="Standard 257 3 4 2 4 2 2 3" xfId="19879" xr:uid="{00000000-0005-0000-0000-00000B730000}"/>
    <cellStyle name="Standard 257 3 4 2 4 2 2 3 2" xfId="46351" xr:uid="{00000000-0005-0000-0000-00000C730000}"/>
    <cellStyle name="Standard 257 3 4 2 4 2 2 4" xfId="30910" xr:uid="{00000000-0005-0000-0000-00000D730000}"/>
    <cellStyle name="Standard 257 3 4 2 4 2 3" xfId="5909" xr:uid="{00000000-0005-0000-0000-00000E730000}"/>
    <cellStyle name="Standard 257 3 4 2 4 2 3 2" xfId="10319" xr:uid="{00000000-0005-0000-0000-00000F730000}"/>
    <cellStyle name="Standard 257 3 4 2 4 2 3 2 2" xfId="23555" xr:uid="{00000000-0005-0000-0000-000010730000}"/>
    <cellStyle name="Standard 257 3 4 2 4 2 3 2 2 2" xfId="50027" xr:uid="{00000000-0005-0000-0000-000011730000}"/>
    <cellStyle name="Standard 257 3 4 2 4 2 3 2 3" xfId="36791" xr:uid="{00000000-0005-0000-0000-000012730000}"/>
    <cellStyle name="Standard 257 3 4 2 4 2 3 3" xfId="16938" xr:uid="{00000000-0005-0000-0000-000013730000}"/>
    <cellStyle name="Standard 257 3 4 2 4 2 3 3 2" xfId="43410" xr:uid="{00000000-0005-0000-0000-000014730000}"/>
    <cellStyle name="Standard 257 3 4 2 4 2 3 4" xfId="32381" xr:uid="{00000000-0005-0000-0000-000015730000}"/>
    <cellStyle name="Standard 257 3 4 2 4 2 4" xfId="8848" xr:uid="{00000000-0005-0000-0000-000016730000}"/>
    <cellStyle name="Standard 257 3 4 2 4 2 4 2" xfId="22084" xr:uid="{00000000-0005-0000-0000-000017730000}"/>
    <cellStyle name="Standard 257 3 4 2 4 2 4 2 2" xfId="48556" xr:uid="{00000000-0005-0000-0000-000018730000}"/>
    <cellStyle name="Standard 257 3 4 2 4 2 4 3" xfId="35320" xr:uid="{00000000-0005-0000-0000-000019730000}"/>
    <cellStyle name="Standard 257 3 4 2 4 2 5" xfId="15467" xr:uid="{00000000-0005-0000-0000-00001A730000}"/>
    <cellStyle name="Standard 257 3 4 2 4 2 5 2" xfId="41939" xr:uid="{00000000-0005-0000-0000-00001B730000}"/>
    <cellStyle name="Standard 257 3 4 2 4 2 6" xfId="27969" xr:uid="{00000000-0005-0000-0000-00001C730000}"/>
    <cellStyle name="Standard 257 3 4 2 4 3" xfId="2231" xr:uid="{00000000-0005-0000-0000-00001D730000}"/>
    <cellStyle name="Standard 257 3 4 2 4 3 2" xfId="3702" xr:uid="{00000000-0005-0000-0000-00001E730000}"/>
    <cellStyle name="Standard 257 3 4 2 4 3 2 2" xfId="12524" xr:uid="{00000000-0005-0000-0000-00001F730000}"/>
    <cellStyle name="Standard 257 3 4 2 4 3 2 2 2" xfId="25760" xr:uid="{00000000-0005-0000-0000-000020730000}"/>
    <cellStyle name="Standard 257 3 4 2 4 3 2 2 2 2" xfId="52232" xr:uid="{00000000-0005-0000-0000-000021730000}"/>
    <cellStyle name="Standard 257 3 4 2 4 3 2 2 3" xfId="38996" xr:uid="{00000000-0005-0000-0000-000022730000}"/>
    <cellStyle name="Standard 257 3 4 2 4 3 2 3" xfId="19143" xr:uid="{00000000-0005-0000-0000-000023730000}"/>
    <cellStyle name="Standard 257 3 4 2 4 3 2 3 2" xfId="45615" xr:uid="{00000000-0005-0000-0000-000024730000}"/>
    <cellStyle name="Standard 257 3 4 2 4 3 2 4" xfId="30174" xr:uid="{00000000-0005-0000-0000-000025730000}"/>
    <cellStyle name="Standard 257 3 4 2 4 3 3" xfId="6644" xr:uid="{00000000-0005-0000-0000-000026730000}"/>
    <cellStyle name="Standard 257 3 4 2 4 3 3 2" xfId="11054" xr:uid="{00000000-0005-0000-0000-000027730000}"/>
    <cellStyle name="Standard 257 3 4 2 4 3 3 2 2" xfId="24290" xr:uid="{00000000-0005-0000-0000-000028730000}"/>
    <cellStyle name="Standard 257 3 4 2 4 3 3 2 2 2" xfId="50762" xr:uid="{00000000-0005-0000-0000-000029730000}"/>
    <cellStyle name="Standard 257 3 4 2 4 3 3 2 3" xfId="37526" xr:uid="{00000000-0005-0000-0000-00002A730000}"/>
    <cellStyle name="Standard 257 3 4 2 4 3 3 3" xfId="17673" xr:uid="{00000000-0005-0000-0000-00002B730000}"/>
    <cellStyle name="Standard 257 3 4 2 4 3 3 3 2" xfId="44145" xr:uid="{00000000-0005-0000-0000-00002C730000}"/>
    <cellStyle name="Standard 257 3 4 2 4 3 3 4" xfId="33116" xr:uid="{00000000-0005-0000-0000-00002D730000}"/>
    <cellStyle name="Standard 257 3 4 2 4 3 4" xfId="8112" xr:uid="{00000000-0005-0000-0000-00002E730000}"/>
    <cellStyle name="Standard 257 3 4 2 4 3 4 2" xfId="21348" xr:uid="{00000000-0005-0000-0000-00002F730000}"/>
    <cellStyle name="Standard 257 3 4 2 4 3 4 2 2" xfId="47820" xr:uid="{00000000-0005-0000-0000-000030730000}"/>
    <cellStyle name="Standard 257 3 4 2 4 3 4 3" xfId="34584" xr:uid="{00000000-0005-0000-0000-000031730000}"/>
    <cellStyle name="Standard 257 3 4 2 4 3 5" xfId="14731" xr:uid="{00000000-0005-0000-0000-000032730000}"/>
    <cellStyle name="Standard 257 3 4 2 4 3 5 2" xfId="41203" xr:uid="{00000000-0005-0000-0000-000033730000}"/>
    <cellStyle name="Standard 257 3 4 2 4 3 6" xfId="28704" xr:uid="{00000000-0005-0000-0000-000034730000}"/>
    <cellStyle name="Standard 257 3 4 2 4 4" xfId="2968" xr:uid="{00000000-0005-0000-0000-000035730000}"/>
    <cellStyle name="Standard 257 3 4 2 4 4 2" xfId="11790" xr:uid="{00000000-0005-0000-0000-000036730000}"/>
    <cellStyle name="Standard 257 3 4 2 4 4 2 2" xfId="25026" xr:uid="{00000000-0005-0000-0000-000037730000}"/>
    <cellStyle name="Standard 257 3 4 2 4 4 2 2 2" xfId="51498" xr:uid="{00000000-0005-0000-0000-000038730000}"/>
    <cellStyle name="Standard 257 3 4 2 4 4 2 3" xfId="38262" xr:uid="{00000000-0005-0000-0000-000039730000}"/>
    <cellStyle name="Standard 257 3 4 2 4 4 3" xfId="18409" xr:uid="{00000000-0005-0000-0000-00003A730000}"/>
    <cellStyle name="Standard 257 3 4 2 4 4 3 2" xfId="44881" xr:uid="{00000000-0005-0000-0000-00003B730000}"/>
    <cellStyle name="Standard 257 3 4 2 4 4 4" xfId="29440" xr:uid="{00000000-0005-0000-0000-00003C730000}"/>
    <cellStyle name="Standard 257 3 4 2 4 5" xfId="5173" xr:uid="{00000000-0005-0000-0000-00003D730000}"/>
    <cellStyle name="Standard 257 3 4 2 4 5 2" xfId="9583" xr:uid="{00000000-0005-0000-0000-00003E730000}"/>
    <cellStyle name="Standard 257 3 4 2 4 5 2 2" xfId="22819" xr:uid="{00000000-0005-0000-0000-00003F730000}"/>
    <cellStyle name="Standard 257 3 4 2 4 5 2 2 2" xfId="49291" xr:uid="{00000000-0005-0000-0000-000040730000}"/>
    <cellStyle name="Standard 257 3 4 2 4 5 2 3" xfId="36055" xr:uid="{00000000-0005-0000-0000-000041730000}"/>
    <cellStyle name="Standard 257 3 4 2 4 5 3" xfId="16202" xr:uid="{00000000-0005-0000-0000-000042730000}"/>
    <cellStyle name="Standard 257 3 4 2 4 5 3 2" xfId="42674" xr:uid="{00000000-0005-0000-0000-000043730000}"/>
    <cellStyle name="Standard 257 3 4 2 4 5 4" xfId="31645" xr:uid="{00000000-0005-0000-0000-000044730000}"/>
    <cellStyle name="Standard 257 3 4 2 4 6" xfId="7378" xr:uid="{00000000-0005-0000-0000-000045730000}"/>
    <cellStyle name="Standard 257 3 4 2 4 6 2" xfId="20614" xr:uid="{00000000-0005-0000-0000-000046730000}"/>
    <cellStyle name="Standard 257 3 4 2 4 6 2 2" xfId="47086" xr:uid="{00000000-0005-0000-0000-000047730000}"/>
    <cellStyle name="Standard 257 3 4 2 4 6 3" xfId="33850" xr:uid="{00000000-0005-0000-0000-000048730000}"/>
    <cellStyle name="Standard 257 3 4 2 4 7" xfId="13997" xr:uid="{00000000-0005-0000-0000-000049730000}"/>
    <cellStyle name="Standard 257 3 4 2 4 7 2" xfId="40469" xr:uid="{00000000-0005-0000-0000-00004A730000}"/>
    <cellStyle name="Standard 257 3 4 2 4 8" xfId="27233" xr:uid="{00000000-0005-0000-0000-00004B730000}"/>
    <cellStyle name="Standard 257 3 4 2 5" xfId="1129" xr:uid="{00000000-0005-0000-0000-00004C730000}"/>
    <cellStyle name="Standard 257 3 4 2 5 2" xfId="4072" xr:uid="{00000000-0005-0000-0000-00004D730000}"/>
    <cellStyle name="Standard 257 3 4 2 5 2 2" xfId="12894" xr:uid="{00000000-0005-0000-0000-00004E730000}"/>
    <cellStyle name="Standard 257 3 4 2 5 2 2 2" xfId="26130" xr:uid="{00000000-0005-0000-0000-00004F730000}"/>
    <cellStyle name="Standard 257 3 4 2 5 2 2 2 2" xfId="52602" xr:uid="{00000000-0005-0000-0000-000050730000}"/>
    <cellStyle name="Standard 257 3 4 2 5 2 2 3" xfId="39366" xr:uid="{00000000-0005-0000-0000-000051730000}"/>
    <cellStyle name="Standard 257 3 4 2 5 2 3" xfId="19513" xr:uid="{00000000-0005-0000-0000-000052730000}"/>
    <cellStyle name="Standard 257 3 4 2 5 2 3 2" xfId="45985" xr:uid="{00000000-0005-0000-0000-000053730000}"/>
    <cellStyle name="Standard 257 3 4 2 5 2 4" xfId="30544" xr:uid="{00000000-0005-0000-0000-000054730000}"/>
    <cellStyle name="Standard 257 3 4 2 5 3" xfId="5543" xr:uid="{00000000-0005-0000-0000-000055730000}"/>
    <cellStyle name="Standard 257 3 4 2 5 3 2" xfId="9953" xr:uid="{00000000-0005-0000-0000-000056730000}"/>
    <cellStyle name="Standard 257 3 4 2 5 3 2 2" xfId="23189" xr:uid="{00000000-0005-0000-0000-000057730000}"/>
    <cellStyle name="Standard 257 3 4 2 5 3 2 2 2" xfId="49661" xr:uid="{00000000-0005-0000-0000-000058730000}"/>
    <cellStyle name="Standard 257 3 4 2 5 3 2 3" xfId="36425" xr:uid="{00000000-0005-0000-0000-000059730000}"/>
    <cellStyle name="Standard 257 3 4 2 5 3 3" xfId="16572" xr:uid="{00000000-0005-0000-0000-00005A730000}"/>
    <cellStyle name="Standard 257 3 4 2 5 3 3 2" xfId="43044" xr:uid="{00000000-0005-0000-0000-00005B730000}"/>
    <cellStyle name="Standard 257 3 4 2 5 3 4" xfId="32015" xr:uid="{00000000-0005-0000-0000-00005C730000}"/>
    <cellStyle name="Standard 257 3 4 2 5 4" xfId="8482" xr:uid="{00000000-0005-0000-0000-00005D730000}"/>
    <cellStyle name="Standard 257 3 4 2 5 4 2" xfId="21718" xr:uid="{00000000-0005-0000-0000-00005E730000}"/>
    <cellStyle name="Standard 257 3 4 2 5 4 2 2" xfId="48190" xr:uid="{00000000-0005-0000-0000-00005F730000}"/>
    <cellStyle name="Standard 257 3 4 2 5 4 3" xfId="34954" xr:uid="{00000000-0005-0000-0000-000060730000}"/>
    <cellStyle name="Standard 257 3 4 2 5 5" xfId="15101" xr:uid="{00000000-0005-0000-0000-000061730000}"/>
    <cellStyle name="Standard 257 3 4 2 5 5 2" xfId="41573" xr:uid="{00000000-0005-0000-0000-000062730000}"/>
    <cellStyle name="Standard 257 3 4 2 5 6" xfId="27603" xr:uid="{00000000-0005-0000-0000-000063730000}"/>
    <cellStyle name="Standard 257 3 4 2 6" xfId="1865" xr:uid="{00000000-0005-0000-0000-000064730000}"/>
    <cellStyle name="Standard 257 3 4 2 6 2" xfId="3336" xr:uid="{00000000-0005-0000-0000-000065730000}"/>
    <cellStyle name="Standard 257 3 4 2 6 2 2" xfId="12158" xr:uid="{00000000-0005-0000-0000-000066730000}"/>
    <cellStyle name="Standard 257 3 4 2 6 2 2 2" xfId="25394" xr:uid="{00000000-0005-0000-0000-000067730000}"/>
    <cellStyle name="Standard 257 3 4 2 6 2 2 2 2" xfId="51866" xr:uid="{00000000-0005-0000-0000-000068730000}"/>
    <cellStyle name="Standard 257 3 4 2 6 2 2 3" xfId="38630" xr:uid="{00000000-0005-0000-0000-000069730000}"/>
    <cellStyle name="Standard 257 3 4 2 6 2 3" xfId="18777" xr:uid="{00000000-0005-0000-0000-00006A730000}"/>
    <cellStyle name="Standard 257 3 4 2 6 2 3 2" xfId="45249" xr:uid="{00000000-0005-0000-0000-00006B730000}"/>
    <cellStyle name="Standard 257 3 4 2 6 2 4" xfId="29808" xr:uid="{00000000-0005-0000-0000-00006C730000}"/>
    <cellStyle name="Standard 257 3 4 2 6 3" xfId="6278" xr:uid="{00000000-0005-0000-0000-00006D730000}"/>
    <cellStyle name="Standard 257 3 4 2 6 3 2" xfId="10688" xr:uid="{00000000-0005-0000-0000-00006E730000}"/>
    <cellStyle name="Standard 257 3 4 2 6 3 2 2" xfId="23924" xr:uid="{00000000-0005-0000-0000-00006F730000}"/>
    <cellStyle name="Standard 257 3 4 2 6 3 2 2 2" xfId="50396" xr:uid="{00000000-0005-0000-0000-000070730000}"/>
    <cellStyle name="Standard 257 3 4 2 6 3 2 3" xfId="37160" xr:uid="{00000000-0005-0000-0000-000071730000}"/>
    <cellStyle name="Standard 257 3 4 2 6 3 3" xfId="17307" xr:uid="{00000000-0005-0000-0000-000072730000}"/>
    <cellStyle name="Standard 257 3 4 2 6 3 3 2" xfId="43779" xr:uid="{00000000-0005-0000-0000-000073730000}"/>
    <cellStyle name="Standard 257 3 4 2 6 3 4" xfId="32750" xr:uid="{00000000-0005-0000-0000-000074730000}"/>
    <cellStyle name="Standard 257 3 4 2 6 4" xfId="7746" xr:uid="{00000000-0005-0000-0000-000075730000}"/>
    <cellStyle name="Standard 257 3 4 2 6 4 2" xfId="20982" xr:uid="{00000000-0005-0000-0000-000076730000}"/>
    <cellStyle name="Standard 257 3 4 2 6 4 2 2" xfId="47454" xr:uid="{00000000-0005-0000-0000-000077730000}"/>
    <cellStyle name="Standard 257 3 4 2 6 4 3" xfId="34218" xr:uid="{00000000-0005-0000-0000-000078730000}"/>
    <cellStyle name="Standard 257 3 4 2 6 5" xfId="14365" xr:uid="{00000000-0005-0000-0000-000079730000}"/>
    <cellStyle name="Standard 257 3 4 2 6 5 2" xfId="40837" xr:uid="{00000000-0005-0000-0000-00007A730000}"/>
    <cellStyle name="Standard 257 3 4 2 6 6" xfId="28338" xr:uid="{00000000-0005-0000-0000-00007B730000}"/>
    <cellStyle name="Standard 257 3 4 2 7" xfId="2602" xr:uid="{00000000-0005-0000-0000-00007C730000}"/>
    <cellStyle name="Standard 257 3 4 2 7 2" xfId="11424" xr:uid="{00000000-0005-0000-0000-00007D730000}"/>
    <cellStyle name="Standard 257 3 4 2 7 2 2" xfId="24660" xr:uid="{00000000-0005-0000-0000-00007E730000}"/>
    <cellStyle name="Standard 257 3 4 2 7 2 2 2" xfId="51132" xr:uid="{00000000-0005-0000-0000-00007F730000}"/>
    <cellStyle name="Standard 257 3 4 2 7 2 3" xfId="37896" xr:uid="{00000000-0005-0000-0000-000080730000}"/>
    <cellStyle name="Standard 257 3 4 2 7 3" xfId="18043" xr:uid="{00000000-0005-0000-0000-000081730000}"/>
    <cellStyle name="Standard 257 3 4 2 7 3 2" xfId="44515" xr:uid="{00000000-0005-0000-0000-000082730000}"/>
    <cellStyle name="Standard 257 3 4 2 7 4" xfId="29074" xr:uid="{00000000-0005-0000-0000-000083730000}"/>
    <cellStyle name="Standard 257 3 4 2 8" xfId="4807" xr:uid="{00000000-0005-0000-0000-000084730000}"/>
    <cellStyle name="Standard 257 3 4 2 8 2" xfId="9217" xr:uid="{00000000-0005-0000-0000-000085730000}"/>
    <cellStyle name="Standard 257 3 4 2 8 2 2" xfId="22453" xr:uid="{00000000-0005-0000-0000-000086730000}"/>
    <cellStyle name="Standard 257 3 4 2 8 2 2 2" xfId="48925" xr:uid="{00000000-0005-0000-0000-000087730000}"/>
    <cellStyle name="Standard 257 3 4 2 8 2 3" xfId="35689" xr:uid="{00000000-0005-0000-0000-000088730000}"/>
    <cellStyle name="Standard 257 3 4 2 8 3" xfId="15836" xr:uid="{00000000-0005-0000-0000-000089730000}"/>
    <cellStyle name="Standard 257 3 4 2 8 3 2" xfId="42308" xr:uid="{00000000-0005-0000-0000-00008A730000}"/>
    <cellStyle name="Standard 257 3 4 2 8 4" xfId="31279" xr:uid="{00000000-0005-0000-0000-00008B730000}"/>
    <cellStyle name="Standard 257 3 4 2 9" xfId="7012" xr:uid="{00000000-0005-0000-0000-00008C730000}"/>
    <cellStyle name="Standard 257 3 4 2 9 2" xfId="20248" xr:uid="{00000000-0005-0000-0000-00008D730000}"/>
    <cellStyle name="Standard 257 3 4 2 9 2 2" xfId="46720" xr:uid="{00000000-0005-0000-0000-00008E730000}"/>
    <cellStyle name="Standard 257 3 4 2 9 3" xfId="33484" xr:uid="{00000000-0005-0000-0000-00008F730000}"/>
    <cellStyle name="Standard 257 3 4 3" xfId="393" xr:uid="{00000000-0005-0000-0000-000090730000}"/>
    <cellStyle name="Standard 257 3 4 3 10" xfId="26908" xr:uid="{00000000-0005-0000-0000-000091730000}"/>
    <cellStyle name="Standard 257 3 4 3 2" xfId="569" xr:uid="{00000000-0005-0000-0000-000092730000}"/>
    <cellStyle name="Standard 257 3 4 3 2 2" xfId="958" xr:uid="{00000000-0005-0000-0000-000093730000}"/>
    <cellStyle name="Standard 257 3 4 3 2 2 2" xfId="1707" xr:uid="{00000000-0005-0000-0000-000094730000}"/>
    <cellStyle name="Standard 257 3 4 3 2 2 2 2" xfId="4650" xr:uid="{00000000-0005-0000-0000-000095730000}"/>
    <cellStyle name="Standard 257 3 4 3 2 2 2 2 2" xfId="13472" xr:uid="{00000000-0005-0000-0000-000096730000}"/>
    <cellStyle name="Standard 257 3 4 3 2 2 2 2 2 2" xfId="26708" xr:uid="{00000000-0005-0000-0000-000097730000}"/>
    <cellStyle name="Standard 257 3 4 3 2 2 2 2 2 2 2" xfId="53180" xr:uid="{00000000-0005-0000-0000-000098730000}"/>
    <cellStyle name="Standard 257 3 4 3 2 2 2 2 2 3" xfId="39944" xr:uid="{00000000-0005-0000-0000-000099730000}"/>
    <cellStyle name="Standard 257 3 4 3 2 2 2 2 3" xfId="20091" xr:uid="{00000000-0005-0000-0000-00009A730000}"/>
    <cellStyle name="Standard 257 3 4 3 2 2 2 2 3 2" xfId="46563" xr:uid="{00000000-0005-0000-0000-00009B730000}"/>
    <cellStyle name="Standard 257 3 4 3 2 2 2 2 4" xfId="31122" xr:uid="{00000000-0005-0000-0000-00009C730000}"/>
    <cellStyle name="Standard 257 3 4 3 2 2 2 3" xfId="6121" xr:uid="{00000000-0005-0000-0000-00009D730000}"/>
    <cellStyle name="Standard 257 3 4 3 2 2 2 3 2" xfId="10531" xr:uid="{00000000-0005-0000-0000-00009E730000}"/>
    <cellStyle name="Standard 257 3 4 3 2 2 2 3 2 2" xfId="23767" xr:uid="{00000000-0005-0000-0000-00009F730000}"/>
    <cellStyle name="Standard 257 3 4 3 2 2 2 3 2 2 2" xfId="50239" xr:uid="{00000000-0005-0000-0000-0000A0730000}"/>
    <cellStyle name="Standard 257 3 4 3 2 2 2 3 2 3" xfId="37003" xr:uid="{00000000-0005-0000-0000-0000A1730000}"/>
    <cellStyle name="Standard 257 3 4 3 2 2 2 3 3" xfId="17150" xr:uid="{00000000-0005-0000-0000-0000A2730000}"/>
    <cellStyle name="Standard 257 3 4 3 2 2 2 3 3 2" xfId="43622" xr:uid="{00000000-0005-0000-0000-0000A3730000}"/>
    <cellStyle name="Standard 257 3 4 3 2 2 2 3 4" xfId="32593" xr:uid="{00000000-0005-0000-0000-0000A4730000}"/>
    <cellStyle name="Standard 257 3 4 3 2 2 2 4" xfId="9060" xr:uid="{00000000-0005-0000-0000-0000A5730000}"/>
    <cellStyle name="Standard 257 3 4 3 2 2 2 4 2" xfId="22296" xr:uid="{00000000-0005-0000-0000-0000A6730000}"/>
    <cellStyle name="Standard 257 3 4 3 2 2 2 4 2 2" xfId="48768" xr:uid="{00000000-0005-0000-0000-0000A7730000}"/>
    <cellStyle name="Standard 257 3 4 3 2 2 2 4 3" xfId="35532" xr:uid="{00000000-0005-0000-0000-0000A8730000}"/>
    <cellStyle name="Standard 257 3 4 3 2 2 2 5" xfId="15679" xr:uid="{00000000-0005-0000-0000-0000A9730000}"/>
    <cellStyle name="Standard 257 3 4 3 2 2 2 5 2" xfId="42151" xr:uid="{00000000-0005-0000-0000-0000AA730000}"/>
    <cellStyle name="Standard 257 3 4 3 2 2 2 6" xfId="28181" xr:uid="{00000000-0005-0000-0000-0000AB730000}"/>
    <cellStyle name="Standard 257 3 4 3 2 2 3" xfId="2443" xr:uid="{00000000-0005-0000-0000-0000AC730000}"/>
    <cellStyle name="Standard 257 3 4 3 2 2 3 2" xfId="3914" xr:uid="{00000000-0005-0000-0000-0000AD730000}"/>
    <cellStyle name="Standard 257 3 4 3 2 2 3 2 2" xfId="12736" xr:uid="{00000000-0005-0000-0000-0000AE730000}"/>
    <cellStyle name="Standard 257 3 4 3 2 2 3 2 2 2" xfId="25972" xr:uid="{00000000-0005-0000-0000-0000AF730000}"/>
    <cellStyle name="Standard 257 3 4 3 2 2 3 2 2 2 2" xfId="52444" xr:uid="{00000000-0005-0000-0000-0000B0730000}"/>
    <cellStyle name="Standard 257 3 4 3 2 2 3 2 2 3" xfId="39208" xr:uid="{00000000-0005-0000-0000-0000B1730000}"/>
    <cellStyle name="Standard 257 3 4 3 2 2 3 2 3" xfId="19355" xr:uid="{00000000-0005-0000-0000-0000B2730000}"/>
    <cellStyle name="Standard 257 3 4 3 2 2 3 2 3 2" xfId="45827" xr:uid="{00000000-0005-0000-0000-0000B3730000}"/>
    <cellStyle name="Standard 257 3 4 3 2 2 3 2 4" xfId="30386" xr:uid="{00000000-0005-0000-0000-0000B4730000}"/>
    <cellStyle name="Standard 257 3 4 3 2 2 3 3" xfId="6856" xr:uid="{00000000-0005-0000-0000-0000B5730000}"/>
    <cellStyle name="Standard 257 3 4 3 2 2 3 3 2" xfId="11266" xr:uid="{00000000-0005-0000-0000-0000B6730000}"/>
    <cellStyle name="Standard 257 3 4 3 2 2 3 3 2 2" xfId="24502" xr:uid="{00000000-0005-0000-0000-0000B7730000}"/>
    <cellStyle name="Standard 257 3 4 3 2 2 3 3 2 2 2" xfId="50974" xr:uid="{00000000-0005-0000-0000-0000B8730000}"/>
    <cellStyle name="Standard 257 3 4 3 2 2 3 3 2 3" xfId="37738" xr:uid="{00000000-0005-0000-0000-0000B9730000}"/>
    <cellStyle name="Standard 257 3 4 3 2 2 3 3 3" xfId="17885" xr:uid="{00000000-0005-0000-0000-0000BA730000}"/>
    <cellStyle name="Standard 257 3 4 3 2 2 3 3 3 2" xfId="44357" xr:uid="{00000000-0005-0000-0000-0000BB730000}"/>
    <cellStyle name="Standard 257 3 4 3 2 2 3 3 4" xfId="33328" xr:uid="{00000000-0005-0000-0000-0000BC730000}"/>
    <cellStyle name="Standard 257 3 4 3 2 2 3 4" xfId="8324" xr:uid="{00000000-0005-0000-0000-0000BD730000}"/>
    <cellStyle name="Standard 257 3 4 3 2 2 3 4 2" xfId="21560" xr:uid="{00000000-0005-0000-0000-0000BE730000}"/>
    <cellStyle name="Standard 257 3 4 3 2 2 3 4 2 2" xfId="48032" xr:uid="{00000000-0005-0000-0000-0000BF730000}"/>
    <cellStyle name="Standard 257 3 4 3 2 2 3 4 3" xfId="34796" xr:uid="{00000000-0005-0000-0000-0000C0730000}"/>
    <cellStyle name="Standard 257 3 4 3 2 2 3 5" xfId="14943" xr:uid="{00000000-0005-0000-0000-0000C1730000}"/>
    <cellStyle name="Standard 257 3 4 3 2 2 3 5 2" xfId="41415" xr:uid="{00000000-0005-0000-0000-0000C2730000}"/>
    <cellStyle name="Standard 257 3 4 3 2 2 3 6" xfId="28916" xr:uid="{00000000-0005-0000-0000-0000C3730000}"/>
    <cellStyle name="Standard 257 3 4 3 2 2 4" xfId="3180" xr:uid="{00000000-0005-0000-0000-0000C4730000}"/>
    <cellStyle name="Standard 257 3 4 3 2 2 4 2" xfId="12002" xr:uid="{00000000-0005-0000-0000-0000C5730000}"/>
    <cellStyle name="Standard 257 3 4 3 2 2 4 2 2" xfId="25238" xr:uid="{00000000-0005-0000-0000-0000C6730000}"/>
    <cellStyle name="Standard 257 3 4 3 2 2 4 2 2 2" xfId="51710" xr:uid="{00000000-0005-0000-0000-0000C7730000}"/>
    <cellStyle name="Standard 257 3 4 3 2 2 4 2 3" xfId="38474" xr:uid="{00000000-0005-0000-0000-0000C8730000}"/>
    <cellStyle name="Standard 257 3 4 3 2 2 4 3" xfId="18621" xr:uid="{00000000-0005-0000-0000-0000C9730000}"/>
    <cellStyle name="Standard 257 3 4 3 2 2 4 3 2" xfId="45093" xr:uid="{00000000-0005-0000-0000-0000CA730000}"/>
    <cellStyle name="Standard 257 3 4 3 2 2 4 4" xfId="29652" xr:uid="{00000000-0005-0000-0000-0000CB730000}"/>
    <cellStyle name="Standard 257 3 4 3 2 2 5" xfId="5385" xr:uid="{00000000-0005-0000-0000-0000CC730000}"/>
    <cellStyle name="Standard 257 3 4 3 2 2 5 2" xfId="9795" xr:uid="{00000000-0005-0000-0000-0000CD730000}"/>
    <cellStyle name="Standard 257 3 4 3 2 2 5 2 2" xfId="23031" xr:uid="{00000000-0005-0000-0000-0000CE730000}"/>
    <cellStyle name="Standard 257 3 4 3 2 2 5 2 2 2" xfId="49503" xr:uid="{00000000-0005-0000-0000-0000CF730000}"/>
    <cellStyle name="Standard 257 3 4 3 2 2 5 2 3" xfId="36267" xr:uid="{00000000-0005-0000-0000-0000D0730000}"/>
    <cellStyle name="Standard 257 3 4 3 2 2 5 3" xfId="16414" xr:uid="{00000000-0005-0000-0000-0000D1730000}"/>
    <cellStyle name="Standard 257 3 4 3 2 2 5 3 2" xfId="42886" xr:uid="{00000000-0005-0000-0000-0000D2730000}"/>
    <cellStyle name="Standard 257 3 4 3 2 2 5 4" xfId="31857" xr:uid="{00000000-0005-0000-0000-0000D3730000}"/>
    <cellStyle name="Standard 257 3 4 3 2 2 6" xfId="7590" xr:uid="{00000000-0005-0000-0000-0000D4730000}"/>
    <cellStyle name="Standard 257 3 4 3 2 2 6 2" xfId="20826" xr:uid="{00000000-0005-0000-0000-0000D5730000}"/>
    <cellStyle name="Standard 257 3 4 3 2 2 6 2 2" xfId="47298" xr:uid="{00000000-0005-0000-0000-0000D6730000}"/>
    <cellStyle name="Standard 257 3 4 3 2 2 6 3" xfId="34062" xr:uid="{00000000-0005-0000-0000-0000D7730000}"/>
    <cellStyle name="Standard 257 3 4 3 2 2 7" xfId="14209" xr:uid="{00000000-0005-0000-0000-0000D8730000}"/>
    <cellStyle name="Standard 257 3 4 3 2 2 7 2" xfId="40681" xr:uid="{00000000-0005-0000-0000-0000D9730000}"/>
    <cellStyle name="Standard 257 3 4 3 2 2 8" xfId="27445" xr:uid="{00000000-0005-0000-0000-0000DA730000}"/>
    <cellStyle name="Standard 257 3 4 3 2 3" xfId="1341" xr:uid="{00000000-0005-0000-0000-0000DB730000}"/>
    <cellStyle name="Standard 257 3 4 3 2 3 2" xfId="4284" xr:uid="{00000000-0005-0000-0000-0000DC730000}"/>
    <cellStyle name="Standard 257 3 4 3 2 3 2 2" xfId="13106" xr:uid="{00000000-0005-0000-0000-0000DD730000}"/>
    <cellStyle name="Standard 257 3 4 3 2 3 2 2 2" xfId="26342" xr:uid="{00000000-0005-0000-0000-0000DE730000}"/>
    <cellStyle name="Standard 257 3 4 3 2 3 2 2 2 2" xfId="52814" xr:uid="{00000000-0005-0000-0000-0000DF730000}"/>
    <cellStyle name="Standard 257 3 4 3 2 3 2 2 3" xfId="39578" xr:uid="{00000000-0005-0000-0000-0000E0730000}"/>
    <cellStyle name="Standard 257 3 4 3 2 3 2 3" xfId="19725" xr:uid="{00000000-0005-0000-0000-0000E1730000}"/>
    <cellStyle name="Standard 257 3 4 3 2 3 2 3 2" xfId="46197" xr:uid="{00000000-0005-0000-0000-0000E2730000}"/>
    <cellStyle name="Standard 257 3 4 3 2 3 2 4" xfId="30756" xr:uid="{00000000-0005-0000-0000-0000E3730000}"/>
    <cellStyle name="Standard 257 3 4 3 2 3 3" xfId="5755" xr:uid="{00000000-0005-0000-0000-0000E4730000}"/>
    <cellStyle name="Standard 257 3 4 3 2 3 3 2" xfId="10165" xr:uid="{00000000-0005-0000-0000-0000E5730000}"/>
    <cellStyle name="Standard 257 3 4 3 2 3 3 2 2" xfId="23401" xr:uid="{00000000-0005-0000-0000-0000E6730000}"/>
    <cellStyle name="Standard 257 3 4 3 2 3 3 2 2 2" xfId="49873" xr:uid="{00000000-0005-0000-0000-0000E7730000}"/>
    <cellStyle name="Standard 257 3 4 3 2 3 3 2 3" xfId="36637" xr:uid="{00000000-0005-0000-0000-0000E8730000}"/>
    <cellStyle name="Standard 257 3 4 3 2 3 3 3" xfId="16784" xr:uid="{00000000-0005-0000-0000-0000E9730000}"/>
    <cellStyle name="Standard 257 3 4 3 2 3 3 3 2" xfId="43256" xr:uid="{00000000-0005-0000-0000-0000EA730000}"/>
    <cellStyle name="Standard 257 3 4 3 2 3 3 4" xfId="32227" xr:uid="{00000000-0005-0000-0000-0000EB730000}"/>
    <cellStyle name="Standard 257 3 4 3 2 3 4" xfId="8694" xr:uid="{00000000-0005-0000-0000-0000EC730000}"/>
    <cellStyle name="Standard 257 3 4 3 2 3 4 2" xfId="21930" xr:uid="{00000000-0005-0000-0000-0000ED730000}"/>
    <cellStyle name="Standard 257 3 4 3 2 3 4 2 2" xfId="48402" xr:uid="{00000000-0005-0000-0000-0000EE730000}"/>
    <cellStyle name="Standard 257 3 4 3 2 3 4 3" xfId="35166" xr:uid="{00000000-0005-0000-0000-0000EF730000}"/>
    <cellStyle name="Standard 257 3 4 3 2 3 5" xfId="15313" xr:uid="{00000000-0005-0000-0000-0000F0730000}"/>
    <cellStyle name="Standard 257 3 4 3 2 3 5 2" xfId="41785" xr:uid="{00000000-0005-0000-0000-0000F1730000}"/>
    <cellStyle name="Standard 257 3 4 3 2 3 6" xfId="27815" xr:uid="{00000000-0005-0000-0000-0000F2730000}"/>
    <cellStyle name="Standard 257 3 4 3 2 4" xfId="2077" xr:uid="{00000000-0005-0000-0000-0000F3730000}"/>
    <cellStyle name="Standard 257 3 4 3 2 4 2" xfId="3548" xr:uid="{00000000-0005-0000-0000-0000F4730000}"/>
    <cellStyle name="Standard 257 3 4 3 2 4 2 2" xfId="12370" xr:uid="{00000000-0005-0000-0000-0000F5730000}"/>
    <cellStyle name="Standard 257 3 4 3 2 4 2 2 2" xfId="25606" xr:uid="{00000000-0005-0000-0000-0000F6730000}"/>
    <cellStyle name="Standard 257 3 4 3 2 4 2 2 2 2" xfId="52078" xr:uid="{00000000-0005-0000-0000-0000F7730000}"/>
    <cellStyle name="Standard 257 3 4 3 2 4 2 2 3" xfId="38842" xr:uid="{00000000-0005-0000-0000-0000F8730000}"/>
    <cellStyle name="Standard 257 3 4 3 2 4 2 3" xfId="18989" xr:uid="{00000000-0005-0000-0000-0000F9730000}"/>
    <cellStyle name="Standard 257 3 4 3 2 4 2 3 2" xfId="45461" xr:uid="{00000000-0005-0000-0000-0000FA730000}"/>
    <cellStyle name="Standard 257 3 4 3 2 4 2 4" xfId="30020" xr:uid="{00000000-0005-0000-0000-0000FB730000}"/>
    <cellStyle name="Standard 257 3 4 3 2 4 3" xfId="6490" xr:uid="{00000000-0005-0000-0000-0000FC730000}"/>
    <cellStyle name="Standard 257 3 4 3 2 4 3 2" xfId="10900" xr:uid="{00000000-0005-0000-0000-0000FD730000}"/>
    <cellStyle name="Standard 257 3 4 3 2 4 3 2 2" xfId="24136" xr:uid="{00000000-0005-0000-0000-0000FE730000}"/>
    <cellStyle name="Standard 257 3 4 3 2 4 3 2 2 2" xfId="50608" xr:uid="{00000000-0005-0000-0000-0000FF730000}"/>
    <cellStyle name="Standard 257 3 4 3 2 4 3 2 3" xfId="37372" xr:uid="{00000000-0005-0000-0000-000000740000}"/>
    <cellStyle name="Standard 257 3 4 3 2 4 3 3" xfId="17519" xr:uid="{00000000-0005-0000-0000-000001740000}"/>
    <cellStyle name="Standard 257 3 4 3 2 4 3 3 2" xfId="43991" xr:uid="{00000000-0005-0000-0000-000002740000}"/>
    <cellStyle name="Standard 257 3 4 3 2 4 3 4" xfId="32962" xr:uid="{00000000-0005-0000-0000-000003740000}"/>
    <cellStyle name="Standard 257 3 4 3 2 4 4" xfId="7958" xr:uid="{00000000-0005-0000-0000-000004740000}"/>
    <cellStyle name="Standard 257 3 4 3 2 4 4 2" xfId="21194" xr:uid="{00000000-0005-0000-0000-000005740000}"/>
    <cellStyle name="Standard 257 3 4 3 2 4 4 2 2" xfId="47666" xr:uid="{00000000-0005-0000-0000-000006740000}"/>
    <cellStyle name="Standard 257 3 4 3 2 4 4 3" xfId="34430" xr:uid="{00000000-0005-0000-0000-000007740000}"/>
    <cellStyle name="Standard 257 3 4 3 2 4 5" xfId="14577" xr:uid="{00000000-0005-0000-0000-000008740000}"/>
    <cellStyle name="Standard 257 3 4 3 2 4 5 2" xfId="41049" xr:uid="{00000000-0005-0000-0000-000009740000}"/>
    <cellStyle name="Standard 257 3 4 3 2 4 6" xfId="28550" xr:uid="{00000000-0005-0000-0000-00000A740000}"/>
    <cellStyle name="Standard 257 3 4 3 2 5" xfId="2814" xr:uid="{00000000-0005-0000-0000-00000B740000}"/>
    <cellStyle name="Standard 257 3 4 3 2 5 2" xfId="11636" xr:uid="{00000000-0005-0000-0000-00000C740000}"/>
    <cellStyle name="Standard 257 3 4 3 2 5 2 2" xfId="24872" xr:uid="{00000000-0005-0000-0000-00000D740000}"/>
    <cellStyle name="Standard 257 3 4 3 2 5 2 2 2" xfId="51344" xr:uid="{00000000-0005-0000-0000-00000E740000}"/>
    <cellStyle name="Standard 257 3 4 3 2 5 2 3" xfId="38108" xr:uid="{00000000-0005-0000-0000-00000F740000}"/>
    <cellStyle name="Standard 257 3 4 3 2 5 3" xfId="18255" xr:uid="{00000000-0005-0000-0000-000010740000}"/>
    <cellStyle name="Standard 257 3 4 3 2 5 3 2" xfId="44727" xr:uid="{00000000-0005-0000-0000-000011740000}"/>
    <cellStyle name="Standard 257 3 4 3 2 5 4" xfId="29286" xr:uid="{00000000-0005-0000-0000-000012740000}"/>
    <cellStyle name="Standard 257 3 4 3 2 6" xfId="5019" xr:uid="{00000000-0005-0000-0000-000013740000}"/>
    <cellStyle name="Standard 257 3 4 3 2 6 2" xfId="9429" xr:uid="{00000000-0005-0000-0000-000014740000}"/>
    <cellStyle name="Standard 257 3 4 3 2 6 2 2" xfId="22665" xr:uid="{00000000-0005-0000-0000-000015740000}"/>
    <cellStyle name="Standard 257 3 4 3 2 6 2 2 2" xfId="49137" xr:uid="{00000000-0005-0000-0000-000016740000}"/>
    <cellStyle name="Standard 257 3 4 3 2 6 2 3" xfId="35901" xr:uid="{00000000-0005-0000-0000-000017740000}"/>
    <cellStyle name="Standard 257 3 4 3 2 6 3" xfId="16048" xr:uid="{00000000-0005-0000-0000-000018740000}"/>
    <cellStyle name="Standard 257 3 4 3 2 6 3 2" xfId="42520" xr:uid="{00000000-0005-0000-0000-000019740000}"/>
    <cellStyle name="Standard 257 3 4 3 2 6 4" xfId="31491" xr:uid="{00000000-0005-0000-0000-00001A740000}"/>
    <cellStyle name="Standard 257 3 4 3 2 7" xfId="7224" xr:uid="{00000000-0005-0000-0000-00001B740000}"/>
    <cellStyle name="Standard 257 3 4 3 2 7 2" xfId="20460" xr:uid="{00000000-0005-0000-0000-00001C740000}"/>
    <cellStyle name="Standard 257 3 4 3 2 7 2 2" xfId="46932" xr:uid="{00000000-0005-0000-0000-00001D740000}"/>
    <cellStyle name="Standard 257 3 4 3 2 7 3" xfId="33696" xr:uid="{00000000-0005-0000-0000-00001E740000}"/>
    <cellStyle name="Standard 257 3 4 3 2 8" xfId="13843" xr:uid="{00000000-0005-0000-0000-00001F740000}"/>
    <cellStyle name="Standard 257 3 4 3 2 8 2" xfId="40315" xr:uid="{00000000-0005-0000-0000-000020740000}"/>
    <cellStyle name="Standard 257 3 4 3 2 9" xfId="27079" xr:uid="{00000000-0005-0000-0000-000021740000}"/>
    <cellStyle name="Standard 257 3 4 3 3" xfId="786" xr:uid="{00000000-0005-0000-0000-000022740000}"/>
    <cellStyle name="Standard 257 3 4 3 3 2" xfId="1536" xr:uid="{00000000-0005-0000-0000-000023740000}"/>
    <cellStyle name="Standard 257 3 4 3 3 2 2" xfId="4479" xr:uid="{00000000-0005-0000-0000-000024740000}"/>
    <cellStyle name="Standard 257 3 4 3 3 2 2 2" xfId="13301" xr:uid="{00000000-0005-0000-0000-000025740000}"/>
    <cellStyle name="Standard 257 3 4 3 3 2 2 2 2" xfId="26537" xr:uid="{00000000-0005-0000-0000-000026740000}"/>
    <cellStyle name="Standard 257 3 4 3 3 2 2 2 2 2" xfId="53009" xr:uid="{00000000-0005-0000-0000-000027740000}"/>
    <cellStyle name="Standard 257 3 4 3 3 2 2 2 3" xfId="39773" xr:uid="{00000000-0005-0000-0000-000028740000}"/>
    <cellStyle name="Standard 257 3 4 3 3 2 2 3" xfId="19920" xr:uid="{00000000-0005-0000-0000-000029740000}"/>
    <cellStyle name="Standard 257 3 4 3 3 2 2 3 2" xfId="46392" xr:uid="{00000000-0005-0000-0000-00002A740000}"/>
    <cellStyle name="Standard 257 3 4 3 3 2 2 4" xfId="30951" xr:uid="{00000000-0005-0000-0000-00002B740000}"/>
    <cellStyle name="Standard 257 3 4 3 3 2 3" xfId="5950" xr:uid="{00000000-0005-0000-0000-00002C740000}"/>
    <cellStyle name="Standard 257 3 4 3 3 2 3 2" xfId="10360" xr:uid="{00000000-0005-0000-0000-00002D740000}"/>
    <cellStyle name="Standard 257 3 4 3 3 2 3 2 2" xfId="23596" xr:uid="{00000000-0005-0000-0000-00002E740000}"/>
    <cellStyle name="Standard 257 3 4 3 3 2 3 2 2 2" xfId="50068" xr:uid="{00000000-0005-0000-0000-00002F740000}"/>
    <cellStyle name="Standard 257 3 4 3 3 2 3 2 3" xfId="36832" xr:uid="{00000000-0005-0000-0000-000030740000}"/>
    <cellStyle name="Standard 257 3 4 3 3 2 3 3" xfId="16979" xr:uid="{00000000-0005-0000-0000-000031740000}"/>
    <cellStyle name="Standard 257 3 4 3 3 2 3 3 2" xfId="43451" xr:uid="{00000000-0005-0000-0000-000032740000}"/>
    <cellStyle name="Standard 257 3 4 3 3 2 3 4" xfId="32422" xr:uid="{00000000-0005-0000-0000-000033740000}"/>
    <cellStyle name="Standard 257 3 4 3 3 2 4" xfId="8889" xr:uid="{00000000-0005-0000-0000-000034740000}"/>
    <cellStyle name="Standard 257 3 4 3 3 2 4 2" xfId="22125" xr:uid="{00000000-0005-0000-0000-000035740000}"/>
    <cellStyle name="Standard 257 3 4 3 3 2 4 2 2" xfId="48597" xr:uid="{00000000-0005-0000-0000-000036740000}"/>
    <cellStyle name="Standard 257 3 4 3 3 2 4 3" xfId="35361" xr:uid="{00000000-0005-0000-0000-000037740000}"/>
    <cellStyle name="Standard 257 3 4 3 3 2 5" xfId="15508" xr:uid="{00000000-0005-0000-0000-000038740000}"/>
    <cellStyle name="Standard 257 3 4 3 3 2 5 2" xfId="41980" xr:uid="{00000000-0005-0000-0000-000039740000}"/>
    <cellStyle name="Standard 257 3 4 3 3 2 6" xfId="28010" xr:uid="{00000000-0005-0000-0000-00003A740000}"/>
    <cellStyle name="Standard 257 3 4 3 3 3" xfId="2272" xr:uid="{00000000-0005-0000-0000-00003B740000}"/>
    <cellStyle name="Standard 257 3 4 3 3 3 2" xfId="3743" xr:uid="{00000000-0005-0000-0000-00003C740000}"/>
    <cellStyle name="Standard 257 3 4 3 3 3 2 2" xfId="12565" xr:uid="{00000000-0005-0000-0000-00003D740000}"/>
    <cellStyle name="Standard 257 3 4 3 3 3 2 2 2" xfId="25801" xr:uid="{00000000-0005-0000-0000-00003E740000}"/>
    <cellStyle name="Standard 257 3 4 3 3 3 2 2 2 2" xfId="52273" xr:uid="{00000000-0005-0000-0000-00003F740000}"/>
    <cellStyle name="Standard 257 3 4 3 3 3 2 2 3" xfId="39037" xr:uid="{00000000-0005-0000-0000-000040740000}"/>
    <cellStyle name="Standard 257 3 4 3 3 3 2 3" xfId="19184" xr:uid="{00000000-0005-0000-0000-000041740000}"/>
    <cellStyle name="Standard 257 3 4 3 3 3 2 3 2" xfId="45656" xr:uid="{00000000-0005-0000-0000-000042740000}"/>
    <cellStyle name="Standard 257 3 4 3 3 3 2 4" xfId="30215" xr:uid="{00000000-0005-0000-0000-000043740000}"/>
    <cellStyle name="Standard 257 3 4 3 3 3 3" xfId="6685" xr:uid="{00000000-0005-0000-0000-000044740000}"/>
    <cellStyle name="Standard 257 3 4 3 3 3 3 2" xfId="11095" xr:uid="{00000000-0005-0000-0000-000045740000}"/>
    <cellStyle name="Standard 257 3 4 3 3 3 3 2 2" xfId="24331" xr:uid="{00000000-0005-0000-0000-000046740000}"/>
    <cellStyle name="Standard 257 3 4 3 3 3 3 2 2 2" xfId="50803" xr:uid="{00000000-0005-0000-0000-000047740000}"/>
    <cellStyle name="Standard 257 3 4 3 3 3 3 2 3" xfId="37567" xr:uid="{00000000-0005-0000-0000-000048740000}"/>
    <cellStyle name="Standard 257 3 4 3 3 3 3 3" xfId="17714" xr:uid="{00000000-0005-0000-0000-000049740000}"/>
    <cellStyle name="Standard 257 3 4 3 3 3 3 3 2" xfId="44186" xr:uid="{00000000-0005-0000-0000-00004A740000}"/>
    <cellStyle name="Standard 257 3 4 3 3 3 3 4" xfId="33157" xr:uid="{00000000-0005-0000-0000-00004B740000}"/>
    <cellStyle name="Standard 257 3 4 3 3 3 4" xfId="8153" xr:uid="{00000000-0005-0000-0000-00004C740000}"/>
    <cellStyle name="Standard 257 3 4 3 3 3 4 2" xfId="21389" xr:uid="{00000000-0005-0000-0000-00004D740000}"/>
    <cellStyle name="Standard 257 3 4 3 3 3 4 2 2" xfId="47861" xr:uid="{00000000-0005-0000-0000-00004E740000}"/>
    <cellStyle name="Standard 257 3 4 3 3 3 4 3" xfId="34625" xr:uid="{00000000-0005-0000-0000-00004F740000}"/>
    <cellStyle name="Standard 257 3 4 3 3 3 5" xfId="14772" xr:uid="{00000000-0005-0000-0000-000050740000}"/>
    <cellStyle name="Standard 257 3 4 3 3 3 5 2" xfId="41244" xr:uid="{00000000-0005-0000-0000-000051740000}"/>
    <cellStyle name="Standard 257 3 4 3 3 3 6" xfId="28745" xr:uid="{00000000-0005-0000-0000-000052740000}"/>
    <cellStyle name="Standard 257 3 4 3 3 4" xfId="3009" xr:uid="{00000000-0005-0000-0000-000053740000}"/>
    <cellStyle name="Standard 257 3 4 3 3 4 2" xfId="11831" xr:uid="{00000000-0005-0000-0000-000054740000}"/>
    <cellStyle name="Standard 257 3 4 3 3 4 2 2" xfId="25067" xr:uid="{00000000-0005-0000-0000-000055740000}"/>
    <cellStyle name="Standard 257 3 4 3 3 4 2 2 2" xfId="51539" xr:uid="{00000000-0005-0000-0000-000056740000}"/>
    <cellStyle name="Standard 257 3 4 3 3 4 2 3" xfId="38303" xr:uid="{00000000-0005-0000-0000-000057740000}"/>
    <cellStyle name="Standard 257 3 4 3 3 4 3" xfId="18450" xr:uid="{00000000-0005-0000-0000-000058740000}"/>
    <cellStyle name="Standard 257 3 4 3 3 4 3 2" xfId="44922" xr:uid="{00000000-0005-0000-0000-000059740000}"/>
    <cellStyle name="Standard 257 3 4 3 3 4 4" xfId="29481" xr:uid="{00000000-0005-0000-0000-00005A740000}"/>
    <cellStyle name="Standard 257 3 4 3 3 5" xfId="5214" xr:uid="{00000000-0005-0000-0000-00005B740000}"/>
    <cellStyle name="Standard 257 3 4 3 3 5 2" xfId="9624" xr:uid="{00000000-0005-0000-0000-00005C740000}"/>
    <cellStyle name="Standard 257 3 4 3 3 5 2 2" xfId="22860" xr:uid="{00000000-0005-0000-0000-00005D740000}"/>
    <cellStyle name="Standard 257 3 4 3 3 5 2 2 2" xfId="49332" xr:uid="{00000000-0005-0000-0000-00005E740000}"/>
    <cellStyle name="Standard 257 3 4 3 3 5 2 3" xfId="36096" xr:uid="{00000000-0005-0000-0000-00005F740000}"/>
    <cellStyle name="Standard 257 3 4 3 3 5 3" xfId="16243" xr:uid="{00000000-0005-0000-0000-000060740000}"/>
    <cellStyle name="Standard 257 3 4 3 3 5 3 2" xfId="42715" xr:uid="{00000000-0005-0000-0000-000061740000}"/>
    <cellStyle name="Standard 257 3 4 3 3 5 4" xfId="31686" xr:uid="{00000000-0005-0000-0000-000062740000}"/>
    <cellStyle name="Standard 257 3 4 3 3 6" xfId="7419" xr:uid="{00000000-0005-0000-0000-000063740000}"/>
    <cellStyle name="Standard 257 3 4 3 3 6 2" xfId="20655" xr:uid="{00000000-0005-0000-0000-000064740000}"/>
    <cellStyle name="Standard 257 3 4 3 3 6 2 2" xfId="47127" xr:uid="{00000000-0005-0000-0000-000065740000}"/>
    <cellStyle name="Standard 257 3 4 3 3 6 3" xfId="33891" xr:uid="{00000000-0005-0000-0000-000066740000}"/>
    <cellStyle name="Standard 257 3 4 3 3 7" xfId="14038" xr:uid="{00000000-0005-0000-0000-000067740000}"/>
    <cellStyle name="Standard 257 3 4 3 3 7 2" xfId="40510" xr:uid="{00000000-0005-0000-0000-000068740000}"/>
    <cellStyle name="Standard 257 3 4 3 3 8" xfId="27274" xr:uid="{00000000-0005-0000-0000-000069740000}"/>
    <cellStyle name="Standard 257 3 4 3 4" xfId="1170" xr:uid="{00000000-0005-0000-0000-00006A740000}"/>
    <cellStyle name="Standard 257 3 4 3 4 2" xfId="4113" xr:uid="{00000000-0005-0000-0000-00006B740000}"/>
    <cellStyle name="Standard 257 3 4 3 4 2 2" xfId="12935" xr:uid="{00000000-0005-0000-0000-00006C740000}"/>
    <cellStyle name="Standard 257 3 4 3 4 2 2 2" xfId="26171" xr:uid="{00000000-0005-0000-0000-00006D740000}"/>
    <cellStyle name="Standard 257 3 4 3 4 2 2 2 2" xfId="52643" xr:uid="{00000000-0005-0000-0000-00006E740000}"/>
    <cellStyle name="Standard 257 3 4 3 4 2 2 3" xfId="39407" xr:uid="{00000000-0005-0000-0000-00006F740000}"/>
    <cellStyle name="Standard 257 3 4 3 4 2 3" xfId="19554" xr:uid="{00000000-0005-0000-0000-000070740000}"/>
    <cellStyle name="Standard 257 3 4 3 4 2 3 2" xfId="46026" xr:uid="{00000000-0005-0000-0000-000071740000}"/>
    <cellStyle name="Standard 257 3 4 3 4 2 4" xfId="30585" xr:uid="{00000000-0005-0000-0000-000072740000}"/>
    <cellStyle name="Standard 257 3 4 3 4 3" xfId="5584" xr:uid="{00000000-0005-0000-0000-000073740000}"/>
    <cellStyle name="Standard 257 3 4 3 4 3 2" xfId="9994" xr:uid="{00000000-0005-0000-0000-000074740000}"/>
    <cellStyle name="Standard 257 3 4 3 4 3 2 2" xfId="23230" xr:uid="{00000000-0005-0000-0000-000075740000}"/>
    <cellStyle name="Standard 257 3 4 3 4 3 2 2 2" xfId="49702" xr:uid="{00000000-0005-0000-0000-000076740000}"/>
    <cellStyle name="Standard 257 3 4 3 4 3 2 3" xfId="36466" xr:uid="{00000000-0005-0000-0000-000077740000}"/>
    <cellStyle name="Standard 257 3 4 3 4 3 3" xfId="16613" xr:uid="{00000000-0005-0000-0000-000078740000}"/>
    <cellStyle name="Standard 257 3 4 3 4 3 3 2" xfId="43085" xr:uid="{00000000-0005-0000-0000-000079740000}"/>
    <cellStyle name="Standard 257 3 4 3 4 3 4" xfId="32056" xr:uid="{00000000-0005-0000-0000-00007A740000}"/>
    <cellStyle name="Standard 257 3 4 3 4 4" xfId="8523" xr:uid="{00000000-0005-0000-0000-00007B740000}"/>
    <cellStyle name="Standard 257 3 4 3 4 4 2" xfId="21759" xr:uid="{00000000-0005-0000-0000-00007C740000}"/>
    <cellStyle name="Standard 257 3 4 3 4 4 2 2" xfId="48231" xr:uid="{00000000-0005-0000-0000-00007D740000}"/>
    <cellStyle name="Standard 257 3 4 3 4 4 3" xfId="34995" xr:uid="{00000000-0005-0000-0000-00007E740000}"/>
    <cellStyle name="Standard 257 3 4 3 4 5" xfId="15142" xr:uid="{00000000-0005-0000-0000-00007F740000}"/>
    <cellStyle name="Standard 257 3 4 3 4 5 2" xfId="41614" xr:uid="{00000000-0005-0000-0000-000080740000}"/>
    <cellStyle name="Standard 257 3 4 3 4 6" xfId="27644" xr:uid="{00000000-0005-0000-0000-000081740000}"/>
    <cellStyle name="Standard 257 3 4 3 5" xfId="1906" xr:uid="{00000000-0005-0000-0000-000082740000}"/>
    <cellStyle name="Standard 257 3 4 3 5 2" xfId="3377" xr:uid="{00000000-0005-0000-0000-000083740000}"/>
    <cellStyle name="Standard 257 3 4 3 5 2 2" xfId="12199" xr:uid="{00000000-0005-0000-0000-000084740000}"/>
    <cellStyle name="Standard 257 3 4 3 5 2 2 2" xfId="25435" xr:uid="{00000000-0005-0000-0000-000085740000}"/>
    <cellStyle name="Standard 257 3 4 3 5 2 2 2 2" xfId="51907" xr:uid="{00000000-0005-0000-0000-000086740000}"/>
    <cellStyle name="Standard 257 3 4 3 5 2 2 3" xfId="38671" xr:uid="{00000000-0005-0000-0000-000087740000}"/>
    <cellStyle name="Standard 257 3 4 3 5 2 3" xfId="18818" xr:uid="{00000000-0005-0000-0000-000088740000}"/>
    <cellStyle name="Standard 257 3 4 3 5 2 3 2" xfId="45290" xr:uid="{00000000-0005-0000-0000-000089740000}"/>
    <cellStyle name="Standard 257 3 4 3 5 2 4" xfId="29849" xr:uid="{00000000-0005-0000-0000-00008A740000}"/>
    <cellStyle name="Standard 257 3 4 3 5 3" xfId="6319" xr:uid="{00000000-0005-0000-0000-00008B740000}"/>
    <cellStyle name="Standard 257 3 4 3 5 3 2" xfId="10729" xr:uid="{00000000-0005-0000-0000-00008C740000}"/>
    <cellStyle name="Standard 257 3 4 3 5 3 2 2" xfId="23965" xr:uid="{00000000-0005-0000-0000-00008D740000}"/>
    <cellStyle name="Standard 257 3 4 3 5 3 2 2 2" xfId="50437" xr:uid="{00000000-0005-0000-0000-00008E740000}"/>
    <cellStyle name="Standard 257 3 4 3 5 3 2 3" xfId="37201" xr:uid="{00000000-0005-0000-0000-00008F740000}"/>
    <cellStyle name="Standard 257 3 4 3 5 3 3" xfId="17348" xr:uid="{00000000-0005-0000-0000-000090740000}"/>
    <cellStyle name="Standard 257 3 4 3 5 3 3 2" xfId="43820" xr:uid="{00000000-0005-0000-0000-000091740000}"/>
    <cellStyle name="Standard 257 3 4 3 5 3 4" xfId="32791" xr:uid="{00000000-0005-0000-0000-000092740000}"/>
    <cellStyle name="Standard 257 3 4 3 5 4" xfId="7787" xr:uid="{00000000-0005-0000-0000-000093740000}"/>
    <cellStyle name="Standard 257 3 4 3 5 4 2" xfId="21023" xr:uid="{00000000-0005-0000-0000-000094740000}"/>
    <cellStyle name="Standard 257 3 4 3 5 4 2 2" xfId="47495" xr:uid="{00000000-0005-0000-0000-000095740000}"/>
    <cellStyle name="Standard 257 3 4 3 5 4 3" xfId="34259" xr:uid="{00000000-0005-0000-0000-000096740000}"/>
    <cellStyle name="Standard 257 3 4 3 5 5" xfId="14406" xr:uid="{00000000-0005-0000-0000-000097740000}"/>
    <cellStyle name="Standard 257 3 4 3 5 5 2" xfId="40878" xr:uid="{00000000-0005-0000-0000-000098740000}"/>
    <cellStyle name="Standard 257 3 4 3 5 6" xfId="28379" xr:uid="{00000000-0005-0000-0000-000099740000}"/>
    <cellStyle name="Standard 257 3 4 3 6" xfId="2643" xr:uid="{00000000-0005-0000-0000-00009A740000}"/>
    <cellStyle name="Standard 257 3 4 3 6 2" xfId="11465" xr:uid="{00000000-0005-0000-0000-00009B740000}"/>
    <cellStyle name="Standard 257 3 4 3 6 2 2" xfId="24701" xr:uid="{00000000-0005-0000-0000-00009C740000}"/>
    <cellStyle name="Standard 257 3 4 3 6 2 2 2" xfId="51173" xr:uid="{00000000-0005-0000-0000-00009D740000}"/>
    <cellStyle name="Standard 257 3 4 3 6 2 3" xfId="37937" xr:uid="{00000000-0005-0000-0000-00009E740000}"/>
    <cellStyle name="Standard 257 3 4 3 6 3" xfId="18084" xr:uid="{00000000-0005-0000-0000-00009F740000}"/>
    <cellStyle name="Standard 257 3 4 3 6 3 2" xfId="44556" xr:uid="{00000000-0005-0000-0000-0000A0740000}"/>
    <cellStyle name="Standard 257 3 4 3 6 4" xfId="29115" xr:uid="{00000000-0005-0000-0000-0000A1740000}"/>
    <cellStyle name="Standard 257 3 4 3 7" xfId="4848" xr:uid="{00000000-0005-0000-0000-0000A2740000}"/>
    <cellStyle name="Standard 257 3 4 3 7 2" xfId="9258" xr:uid="{00000000-0005-0000-0000-0000A3740000}"/>
    <cellStyle name="Standard 257 3 4 3 7 2 2" xfId="22494" xr:uid="{00000000-0005-0000-0000-0000A4740000}"/>
    <cellStyle name="Standard 257 3 4 3 7 2 2 2" xfId="48966" xr:uid="{00000000-0005-0000-0000-0000A5740000}"/>
    <cellStyle name="Standard 257 3 4 3 7 2 3" xfId="35730" xr:uid="{00000000-0005-0000-0000-0000A6740000}"/>
    <cellStyle name="Standard 257 3 4 3 7 3" xfId="15877" xr:uid="{00000000-0005-0000-0000-0000A7740000}"/>
    <cellStyle name="Standard 257 3 4 3 7 3 2" xfId="42349" xr:uid="{00000000-0005-0000-0000-0000A8740000}"/>
    <cellStyle name="Standard 257 3 4 3 7 4" xfId="31320" xr:uid="{00000000-0005-0000-0000-0000A9740000}"/>
    <cellStyle name="Standard 257 3 4 3 8" xfId="7053" xr:uid="{00000000-0005-0000-0000-0000AA740000}"/>
    <cellStyle name="Standard 257 3 4 3 8 2" xfId="20289" xr:uid="{00000000-0005-0000-0000-0000AB740000}"/>
    <cellStyle name="Standard 257 3 4 3 8 2 2" xfId="46761" xr:uid="{00000000-0005-0000-0000-0000AC740000}"/>
    <cellStyle name="Standard 257 3 4 3 8 3" xfId="33525" xr:uid="{00000000-0005-0000-0000-0000AD740000}"/>
    <cellStyle name="Standard 257 3 4 3 9" xfId="13672" xr:uid="{00000000-0005-0000-0000-0000AE740000}"/>
    <cellStyle name="Standard 257 3 4 3 9 2" xfId="40144" xr:uid="{00000000-0005-0000-0000-0000AF740000}"/>
    <cellStyle name="Standard 257 3 4 4" xfId="486" xr:uid="{00000000-0005-0000-0000-0000B0740000}"/>
    <cellStyle name="Standard 257 3 4 4 2" xfId="876" xr:uid="{00000000-0005-0000-0000-0000B1740000}"/>
    <cellStyle name="Standard 257 3 4 4 2 2" xfId="1625" xr:uid="{00000000-0005-0000-0000-0000B2740000}"/>
    <cellStyle name="Standard 257 3 4 4 2 2 2" xfId="4568" xr:uid="{00000000-0005-0000-0000-0000B3740000}"/>
    <cellStyle name="Standard 257 3 4 4 2 2 2 2" xfId="13390" xr:uid="{00000000-0005-0000-0000-0000B4740000}"/>
    <cellStyle name="Standard 257 3 4 4 2 2 2 2 2" xfId="26626" xr:uid="{00000000-0005-0000-0000-0000B5740000}"/>
    <cellStyle name="Standard 257 3 4 4 2 2 2 2 2 2" xfId="53098" xr:uid="{00000000-0005-0000-0000-0000B6740000}"/>
    <cellStyle name="Standard 257 3 4 4 2 2 2 2 3" xfId="39862" xr:uid="{00000000-0005-0000-0000-0000B7740000}"/>
    <cellStyle name="Standard 257 3 4 4 2 2 2 3" xfId="20009" xr:uid="{00000000-0005-0000-0000-0000B8740000}"/>
    <cellStyle name="Standard 257 3 4 4 2 2 2 3 2" xfId="46481" xr:uid="{00000000-0005-0000-0000-0000B9740000}"/>
    <cellStyle name="Standard 257 3 4 4 2 2 2 4" xfId="31040" xr:uid="{00000000-0005-0000-0000-0000BA740000}"/>
    <cellStyle name="Standard 257 3 4 4 2 2 3" xfId="6039" xr:uid="{00000000-0005-0000-0000-0000BB740000}"/>
    <cellStyle name="Standard 257 3 4 4 2 2 3 2" xfId="10449" xr:uid="{00000000-0005-0000-0000-0000BC740000}"/>
    <cellStyle name="Standard 257 3 4 4 2 2 3 2 2" xfId="23685" xr:uid="{00000000-0005-0000-0000-0000BD740000}"/>
    <cellStyle name="Standard 257 3 4 4 2 2 3 2 2 2" xfId="50157" xr:uid="{00000000-0005-0000-0000-0000BE740000}"/>
    <cellStyle name="Standard 257 3 4 4 2 2 3 2 3" xfId="36921" xr:uid="{00000000-0005-0000-0000-0000BF740000}"/>
    <cellStyle name="Standard 257 3 4 4 2 2 3 3" xfId="17068" xr:uid="{00000000-0005-0000-0000-0000C0740000}"/>
    <cellStyle name="Standard 257 3 4 4 2 2 3 3 2" xfId="43540" xr:uid="{00000000-0005-0000-0000-0000C1740000}"/>
    <cellStyle name="Standard 257 3 4 4 2 2 3 4" xfId="32511" xr:uid="{00000000-0005-0000-0000-0000C2740000}"/>
    <cellStyle name="Standard 257 3 4 4 2 2 4" xfId="8978" xr:uid="{00000000-0005-0000-0000-0000C3740000}"/>
    <cellStyle name="Standard 257 3 4 4 2 2 4 2" xfId="22214" xr:uid="{00000000-0005-0000-0000-0000C4740000}"/>
    <cellStyle name="Standard 257 3 4 4 2 2 4 2 2" xfId="48686" xr:uid="{00000000-0005-0000-0000-0000C5740000}"/>
    <cellStyle name="Standard 257 3 4 4 2 2 4 3" xfId="35450" xr:uid="{00000000-0005-0000-0000-0000C6740000}"/>
    <cellStyle name="Standard 257 3 4 4 2 2 5" xfId="15597" xr:uid="{00000000-0005-0000-0000-0000C7740000}"/>
    <cellStyle name="Standard 257 3 4 4 2 2 5 2" xfId="42069" xr:uid="{00000000-0005-0000-0000-0000C8740000}"/>
    <cellStyle name="Standard 257 3 4 4 2 2 6" xfId="28099" xr:uid="{00000000-0005-0000-0000-0000C9740000}"/>
    <cellStyle name="Standard 257 3 4 4 2 3" xfId="2361" xr:uid="{00000000-0005-0000-0000-0000CA740000}"/>
    <cellStyle name="Standard 257 3 4 4 2 3 2" xfId="3832" xr:uid="{00000000-0005-0000-0000-0000CB740000}"/>
    <cellStyle name="Standard 257 3 4 4 2 3 2 2" xfId="12654" xr:uid="{00000000-0005-0000-0000-0000CC740000}"/>
    <cellStyle name="Standard 257 3 4 4 2 3 2 2 2" xfId="25890" xr:uid="{00000000-0005-0000-0000-0000CD740000}"/>
    <cellStyle name="Standard 257 3 4 4 2 3 2 2 2 2" xfId="52362" xr:uid="{00000000-0005-0000-0000-0000CE740000}"/>
    <cellStyle name="Standard 257 3 4 4 2 3 2 2 3" xfId="39126" xr:uid="{00000000-0005-0000-0000-0000CF740000}"/>
    <cellStyle name="Standard 257 3 4 4 2 3 2 3" xfId="19273" xr:uid="{00000000-0005-0000-0000-0000D0740000}"/>
    <cellStyle name="Standard 257 3 4 4 2 3 2 3 2" xfId="45745" xr:uid="{00000000-0005-0000-0000-0000D1740000}"/>
    <cellStyle name="Standard 257 3 4 4 2 3 2 4" xfId="30304" xr:uid="{00000000-0005-0000-0000-0000D2740000}"/>
    <cellStyle name="Standard 257 3 4 4 2 3 3" xfId="6774" xr:uid="{00000000-0005-0000-0000-0000D3740000}"/>
    <cellStyle name="Standard 257 3 4 4 2 3 3 2" xfId="11184" xr:uid="{00000000-0005-0000-0000-0000D4740000}"/>
    <cellStyle name="Standard 257 3 4 4 2 3 3 2 2" xfId="24420" xr:uid="{00000000-0005-0000-0000-0000D5740000}"/>
    <cellStyle name="Standard 257 3 4 4 2 3 3 2 2 2" xfId="50892" xr:uid="{00000000-0005-0000-0000-0000D6740000}"/>
    <cellStyle name="Standard 257 3 4 4 2 3 3 2 3" xfId="37656" xr:uid="{00000000-0005-0000-0000-0000D7740000}"/>
    <cellStyle name="Standard 257 3 4 4 2 3 3 3" xfId="17803" xr:uid="{00000000-0005-0000-0000-0000D8740000}"/>
    <cellStyle name="Standard 257 3 4 4 2 3 3 3 2" xfId="44275" xr:uid="{00000000-0005-0000-0000-0000D9740000}"/>
    <cellStyle name="Standard 257 3 4 4 2 3 3 4" xfId="33246" xr:uid="{00000000-0005-0000-0000-0000DA740000}"/>
    <cellStyle name="Standard 257 3 4 4 2 3 4" xfId="8242" xr:uid="{00000000-0005-0000-0000-0000DB740000}"/>
    <cellStyle name="Standard 257 3 4 4 2 3 4 2" xfId="21478" xr:uid="{00000000-0005-0000-0000-0000DC740000}"/>
    <cellStyle name="Standard 257 3 4 4 2 3 4 2 2" xfId="47950" xr:uid="{00000000-0005-0000-0000-0000DD740000}"/>
    <cellStyle name="Standard 257 3 4 4 2 3 4 3" xfId="34714" xr:uid="{00000000-0005-0000-0000-0000DE740000}"/>
    <cellStyle name="Standard 257 3 4 4 2 3 5" xfId="14861" xr:uid="{00000000-0005-0000-0000-0000DF740000}"/>
    <cellStyle name="Standard 257 3 4 4 2 3 5 2" xfId="41333" xr:uid="{00000000-0005-0000-0000-0000E0740000}"/>
    <cellStyle name="Standard 257 3 4 4 2 3 6" xfId="28834" xr:uid="{00000000-0005-0000-0000-0000E1740000}"/>
    <cellStyle name="Standard 257 3 4 4 2 4" xfId="3098" xr:uid="{00000000-0005-0000-0000-0000E2740000}"/>
    <cellStyle name="Standard 257 3 4 4 2 4 2" xfId="11920" xr:uid="{00000000-0005-0000-0000-0000E3740000}"/>
    <cellStyle name="Standard 257 3 4 4 2 4 2 2" xfId="25156" xr:uid="{00000000-0005-0000-0000-0000E4740000}"/>
    <cellStyle name="Standard 257 3 4 4 2 4 2 2 2" xfId="51628" xr:uid="{00000000-0005-0000-0000-0000E5740000}"/>
    <cellStyle name="Standard 257 3 4 4 2 4 2 3" xfId="38392" xr:uid="{00000000-0005-0000-0000-0000E6740000}"/>
    <cellStyle name="Standard 257 3 4 4 2 4 3" xfId="18539" xr:uid="{00000000-0005-0000-0000-0000E7740000}"/>
    <cellStyle name="Standard 257 3 4 4 2 4 3 2" xfId="45011" xr:uid="{00000000-0005-0000-0000-0000E8740000}"/>
    <cellStyle name="Standard 257 3 4 4 2 4 4" xfId="29570" xr:uid="{00000000-0005-0000-0000-0000E9740000}"/>
    <cellStyle name="Standard 257 3 4 4 2 5" xfId="5303" xr:uid="{00000000-0005-0000-0000-0000EA740000}"/>
    <cellStyle name="Standard 257 3 4 4 2 5 2" xfId="9713" xr:uid="{00000000-0005-0000-0000-0000EB740000}"/>
    <cellStyle name="Standard 257 3 4 4 2 5 2 2" xfId="22949" xr:uid="{00000000-0005-0000-0000-0000EC740000}"/>
    <cellStyle name="Standard 257 3 4 4 2 5 2 2 2" xfId="49421" xr:uid="{00000000-0005-0000-0000-0000ED740000}"/>
    <cellStyle name="Standard 257 3 4 4 2 5 2 3" xfId="36185" xr:uid="{00000000-0005-0000-0000-0000EE740000}"/>
    <cellStyle name="Standard 257 3 4 4 2 5 3" xfId="16332" xr:uid="{00000000-0005-0000-0000-0000EF740000}"/>
    <cellStyle name="Standard 257 3 4 4 2 5 3 2" xfId="42804" xr:uid="{00000000-0005-0000-0000-0000F0740000}"/>
    <cellStyle name="Standard 257 3 4 4 2 5 4" xfId="31775" xr:uid="{00000000-0005-0000-0000-0000F1740000}"/>
    <cellStyle name="Standard 257 3 4 4 2 6" xfId="7508" xr:uid="{00000000-0005-0000-0000-0000F2740000}"/>
    <cellStyle name="Standard 257 3 4 4 2 6 2" xfId="20744" xr:uid="{00000000-0005-0000-0000-0000F3740000}"/>
    <cellStyle name="Standard 257 3 4 4 2 6 2 2" xfId="47216" xr:uid="{00000000-0005-0000-0000-0000F4740000}"/>
    <cellStyle name="Standard 257 3 4 4 2 6 3" xfId="33980" xr:uid="{00000000-0005-0000-0000-0000F5740000}"/>
    <cellStyle name="Standard 257 3 4 4 2 7" xfId="14127" xr:uid="{00000000-0005-0000-0000-0000F6740000}"/>
    <cellStyle name="Standard 257 3 4 4 2 7 2" xfId="40599" xr:uid="{00000000-0005-0000-0000-0000F7740000}"/>
    <cellStyle name="Standard 257 3 4 4 2 8" xfId="27363" xr:uid="{00000000-0005-0000-0000-0000F8740000}"/>
    <cellStyle name="Standard 257 3 4 4 3" xfId="1259" xr:uid="{00000000-0005-0000-0000-0000F9740000}"/>
    <cellStyle name="Standard 257 3 4 4 3 2" xfId="4202" xr:uid="{00000000-0005-0000-0000-0000FA740000}"/>
    <cellStyle name="Standard 257 3 4 4 3 2 2" xfId="13024" xr:uid="{00000000-0005-0000-0000-0000FB740000}"/>
    <cellStyle name="Standard 257 3 4 4 3 2 2 2" xfId="26260" xr:uid="{00000000-0005-0000-0000-0000FC740000}"/>
    <cellStyle name="Standard 257 3 4 4 3 2 2 2 2" xfId="52732" xr:uid="{00000000-0005-0000-0000-0000FD740000}"/>
    <cellStyle name="Standard 257 3 4 4 3 2 2 3" xfId="39496" xr:uid="{00000000-0005-0000-0000-0000FE740000}"/>
    <cellStyle name="Standard 257 3 4 4 3 2 3" xfId="19643" xr:uid="{00000000-0005-0000-0000-0000FF740000}"/>
    <cellStyle name="Standard 257 3 4 4 3 2 3 2" xfId="46115" xr:uid="{00000000-0005-0000-0000-000000750000}"/>
    <cellStyle name="Standard 257 3 4 4 3 2 4" xfId="30674" xr:uid="{00000000-0005-0000-0000-000001750000}"/>
    <cellStyle name="Standard 257 3 4 4 3 3" xfId="5673" xr:uid="{00000000-0005-0000-0000-000002750000}"/>
    <cellStyle name="Standard 257 3 4 4 3 3 2" xfId="10083" xr:uid="{00000000-0005-0000-0000-000003750000}"/>
    <cellStyle name="Standard 257 3 4 4 3 3 2 2" xfId="23319" xr:uid="{00000000-0005-0000-0000-000004750000}"/>
    <cellStyle name="Standard 257 3 4 4 3 3 2 2 2" xfId="49791" xr:uid="{00000000-0005-0000-0000-000005750000}"/>
    <cellStyle name="Standard 257 3 4 4 3 3 2 3" xfId="36555" xr:uid="{00000000-0005-0000-0000-000006750000}"/>
    <cellStyle name="Standard 257 3 4 4 3 3 3" xfId="16702" xr:uid="{00000000-0005-0000-0000-000007750000}"/>
    <cellStyle name="Standard 257 3 4 4 3 3 3 2" xfId="43174" xr:uid="{00000000-0005-0000-0000-000008750000}"/>
    <cellStyle name="Standard 257 3 4 4 3 3 4" xfId="32145" xr:uid="{00000000-0005-0000-0000-000009750000}"/>
    <cellStyle name="Standard 257 3 4 4 3 4" xfId="8612" xr:uid="{00000000-0005-0000-0000-00000A750000}"/>
    <cellStyle name="Standard 257 3 4 4 3 4 2" xfId="21848" xr:uid="{00000000-0005-0000-0000-00000B750000}"/>
    <cellStyle name="Standard 257 3 4 4 3 4 2 2" xfId="48320" xr:uid="{00000000-0005-0000-0000-00000C750000}"/>
    <cellStyle name="Standard 257 3 4 4 3 4 3" xfId="35084" xr:uid="{00000000-0005-0000-0000-00000D750000}"/>
    <cellStyle name="Standard 257 3 4 4 3 5" xfId="15231" xr:uid="{00000000-0005-0000-0000-00000E750000}"/>
    <cellStyle name="Standard 257 3 4 4 3 5 2" xfId="41703" xr:uid="{00000000-0005-0000-0000-00000F750000}"/>
    <cellStyle name="Standard 257 3 4 4 3 6" xfId="27733" xr:uid="{00000000-0005-0000-0000-000010750000}"/>
    <cellStyle name="Standard 257 3 4 4 4" xfId="1995" xr:uid="{00000000-0005-0000-0000-000011750000}"/>
    <cellStyle name="Standard 257 3 4 4 4 2" xfId="3466" xr:uid="{00000000-0005-0000-0000-000012750000}"/>
    <cellStyle name="Standard 257 3 4 4 4 2 2" xfId="12288" xr:uid="{00000000-0005-0000-0000-000013750000}"/>
    <cellStyle name="Standard 257 3 4 4 4 2 2 2" xfId="25524" xr:uid="{00000000-0005-0000-0000-000014750000}"/>
    <cellStyle name="Standard 257 3 4 4 4 2 2 2 2" xfId="51996" xr:uid="{00000000-0005-0000-0000-000015750000}"/>
    <cellStyle name="Standard 257 3 4 4 4 2 2 3" xfId="38760" xr:uid="{00000000-0005-0000-0000-000016750000}"/>
    <cellStyle name="Standard 257 3 4 4 4 2 3" xfId="18907" xr:uid="{00000000-0005-0000-0000-000017750000}"/>
    <cellStyle name="Standard 257 3 4 4 4 2 3 2" xfId="45379" xr:uid="{00000000-0005-0000-0000-000018750000}"/>
    <cellStyle name="Standard 257 3 4 4 4 2 4" xfId="29938" xr:uid="{00000000-0005-0000-0000-000019750000}"/>
    <cellStyle name="Standard 257 3 4 4 4 3" xfId="6408" xr:uid="{00000000-0005-0000-0000-00001A750000}"/>
    <cellStyle name="Standard 257 3 4 4 4 3 2" xfId="10818" xr:uid="{00000000-0005-0000-0000-00001B750000}"/>
    <cellStyle name="Standard 257 3 4 4 4 3 2 2" xfId="24054" xr:uid="{00000000-0005-0000-0000-00001C750000}"/>
    <cellStyle name="Standard 257 3 4 4 4 3 2 2 2" xfId="50526" xr:uid="{00000000-0005-0000-0000-00001D750000}"/>
    <cellStyle name="Standard 257 3 4 4 4 3 2 3" xfId="37290" xr:uid="{00000000-0005-0000-0000-00001E750000}"/>
    <cellStyle name="Standard 257 3 4 4 4 3 3" xfId="17437" xr:uid="{00000000-0005-0000-0000-00001F750000}"/>
    <cellStyle name="Standard 257 3 4 4 4 3 3 2" xfId="43909" xr:uid="{00000000-0005-0000-0000-000020750000}"/>
    <cellStyle name="Standard 257 3 4 4 4 3 4" xfId="32880" xr:uid="{00000000-0005-0000-0000-000021750000}"/>
    <cellStyle name="Standard 257 3 4 4 4 4" xfId="7876" xr:uid="{00000000-0005-0000-0000-000022750000}"/>
    <cellStyle name="Standard 257 3 4 4 4 4 2" xfId="21112" xr:uid="{00000000-0005-0000-0000-000023750000}"/>
    <cellStyle name="Standard 257 3 4 4 4 4 2 2" xfId="47584" xr:uid="{00000000-0005-0000-0000-000024750000}"/>
    <cellStyle name="Standard 257 3 4 4 4 4 3" xfId="34348" xr:uid="{00000000-0005-0000-0000-000025750000}"/>
    <cellStyle name="Standard 257 3 4 4 4 5" xfId="14495" xr:uid="{00000000-0005-0000-0000-000026750000}"/>
    <cellStyle name="Standard 257 3 4 4 4 5 2" xfId="40967" xr:uid="{00000000-0005-0000-0000-000027750000}"/>
    <cellStyle name="Standard 257 3 4 4 4 6" xfId="28468" xr:uid="{00000000-0005-0000-0000-000028750000}"/>
    <cellStyle name="Standard 257 3 4 4 5" xfId="2732" xr:uid="{00000000-0005-0000-0000-000029750000}"/>
    <cellStyle name="Standard 257 3 4 4 5 2" xfId="11554" xr:uid="{00000000-0005-0000-0000-00002A750000}"/>
    <cellStyle name="Standard 257 3 4 4 5 2 2" xfId="24790" xr:uid="{00000000-0005-0000-0000-00002B750000}"/>
    <cellStyle name="Standard 257 3 4 4 5 2 2 2" xfId="51262" xr:uid="{00000000-0005-0000-0000-00002C750000}"/>
    <cellStyle name="Standard 257 3 4 4 5 2 3" xfId="38026" xr:uid="{00000000-0005-0000-0000-00002D750000}"/>
    <cellStyle name="Standard 257 3 4 4 5 3" xfId="18173" xr:uid="{00000000-0005-0000-0000-00002E750000}"/>
    <cellStyle name="Standard 257 3 4 4 5 3 2" xfId="44645" xr:uid="{00000000-0005-0000-0000-00002F750000}"/>
    <cellStyle name="Standard 257 3 4 4 5 4" xfId="29204" xr:uid="{00000000-0005-0000-0000-000030750000}"/>
    <cellStyle name="Standard 257 3 4 4 6" xfId="4937" xr:uid="{00000000-0005-0000-0000-000031750000}"/>
    <cellStyle name="Standard 257 3 4 4 6 2" xfId="9347" xr:uid="{00000000-0005-0000-0000-000032750000}"/>
    <cellStyle name="Standard 257 3 4 4 6 2 2" xfId="22583" xr:uid="{00000000-0005-0000-0000-000033750000}"/>
    <cellStyle name="Standard 257 3 4 4 6 2 2 2" xfId="49055" xr:uid="{00000000-0005-0000-0000-000034750000}"/>
    <cellStyle name="Standard 257 3 4 4 6 2 3" xfId="35819" xr:uid="{00000000-0005-0000-0000-000035750000}"/>
    <cellStyle name="Standard 257 3 4 4 6 3" xfId="15966" xr:uid="{00000000-0005-0000-0000-000036750000}"/>
    <cellStyle name="Standard 257 3 4 4 6 3 2" xfId="42438" xr:uid="{00000000-0005-0000-0000-000037750000}"/>
    <cellStyle name="Standard 257 3 4 4 6 4" xfId="31409" xr:uid="{00000000-0005-0000-0000-000038750000}"/>
    <cellStyle name="Standard 257 3 4 4 7" xfId="7142" xr:uid="{00000000-0005-0000-0000-000039750000}"/>
    <cellStyle name="Standard 257 3 4 4 7 2" xfId="20378" xr:uid="{00000000-0005-0000-0000-00003A750000}"/>
    <cellStyle name="Standard 257 3 4 4 7 2 2" xfId="46850" xr:uid="{00000000-0005-0000-0000-00003B750000}"/>
    <cellStyle name="Standard 257 3 4 4 7 3" xfId="33614" xr:uid="{00000000-0005-0000-0000-00003C750000}"/>
    <cellStyle name="Standard 257 3 4 4 8" xfId="13761" xr:uid="{00000000-0005-0000-0000-00003D750000}"/>
    <cellStyle name="Standard 257 3 4 4 8 2" xfId="40233" xr:uid="{00000000-0005-0000-0000-00003E750000}"/>
    <cellStyle name="Standard 257 3 4 4 9" xfId="26997" xr:uid="{00000000-0005-0000-0000-00003F750000}"/>
    <cellStyle name="Standard 257 3 4 5" xfId="459" xr:uid="{00000000-0005-0000-0000-000040750000}"/>
    <cellStyle name="Standard 257 3 4 5 2" xfId="850" xr:uid="{00000000-0005-0000-0000-000041750000}"/>
    <cellStyle name="Standard 257 3 4 5 2 2" xfId="1599" xr:uid="{00000000-0005-0000-0000-000042750000}"/>
    <cellStyle name="Standard 257 3 4 5 2 2 2" xfId="4542" xr:uid="{00000000-0005-0000-0000-000043750000}"/>
    <cellStyle name="Standard 257 3 4 5 2 2 2 2" xfId="13364" xr:uid="{00000000-0005-0000-0000-000044750000}"/>
    <cellStyle name="Standard 257 3 4 5 2 2 2 2 2" xfId="26600" xr:uid="{00000000-0005-0000-0000-000045750000}"/>
    <cellStyle name="Standard 257 3 4 5 2 2 2 2 2 2" xfId="53072" xr:uid="{00000000-0005-0000-0000-000046750000}"/>
    <cellStyle name="Standard 257 3 4 5 2 2 2 2 3" xfId="39836" xr:uid="{00000000-0005-0000-0000-000047750000}"/>
    <cellStyle name="Standard 257 3 4 5 2 2 2 3" xfId="19983" xr:uid="{00000000-0005-0000-0000-000048750000}"/>
    <cellStyle name="Standard 257 3 4 5 2 2 2 3 2" xfId="46455" xr:uid="{00000000-0005-0000-0000-000049750000}"/>
    <cellStyle name="Standard 257 3 4 5 2 2 2 4" xfId="31014" xr:uid="{00000000-0005-0000-0000-00004A750000}"/>
    <cellStyle name="Standard 257 3 4 5 2 2 3" xfId="6013" xr:uid="{00000000-0005-0000-0000-00004B750000}"/>
    <cellStyle name="Standard 257 3 4 5 2 2 3 2" xfId="10423" xr:uid="{00000000-0005-0000-0000-00004C750000}"/>
    <cellStyle name="Standard 257 3 4 5 2 2 3 2 2" xfId="23659" xr:uid="{00000000-0005-0000-0000-00004D750000}"/>
    <cellStyle name="Standard 257 3 4 5 2 2 3 2 2 2" xfId="50131" xr:uid="{00000000-0005-0000-0000-00004E750000}"/>
    <cellStyle name="Standard 257 3 4 5 2 2 3 2 3" xfId="36895" xr:uid="{00000000-0005-0000-0000-00004F750000}"/>
    <cellStyle name="Standard 257 3 4 5 2 2 3 3" xfId="17042" xr:uid="{00000000-0005-0000-0000-000050750000}"/>
    <cellStyle name="Standard 257 3 4 5 2 2 3 3 2" xfId="43514" xr:uid="{00000000-0005-0000-0000-000051750000}"/>
    <cellStyle name="Standard 257 3 4 5 2 2 3 4" xfId="32485" xr:uid="{00000000-0005-0000-0000-000052750000}"/>
    <cellStyle name="Standard 257 3 4 5 2 2 4" xfId="8952" xr:uid="{00000000-0005-0000-0000-000053750000}"/>
    <cellStyle name="Standard 257 3 4 5 2 2 4 2" xfId="22188" xr:uid="{00000000-0005-0000-0000-000054750000}"/>
    <cellStyle name="Standard 257 3 4 5 2 2 4 2 2" xfId="48660" xr:uid="{00000000-0005-0000-0000-000055750000}"/>
    <cellStyle name="Standard 257 3 4 5 2 2 4 3" xfId="35424" xr:uid="{00000000-0005-0000-0000-000056750000}"/>
    <cellStyle name="Standard 257 3 4 5 2 2 5" xfId="15571" xr:uid="{00000000-0005-0000-0000-000057750000}"/>
    <cellStyle name="Standard 257 3 4 5 2 2 5 2" xfId="42043" xr:uid="{00000000-0005-0000-0000-000058750000}"/>
    <cellStyle name="Standard 257 3 4 5 2 2 6" xfId="28073" xr:uid="{00000000-0005-0000-0000-000059750000}"/>
    <cellStyle name="Standard 257 3 4 5 2 3" xfId="2335" xr:uid="{00000000-0005-0000-0000-00005A750000}"/>
    <cellStyle name="Standard 257 3 4 5 2 3 2" xfId="3806" xr:uid="{00000000-0005-0000-0000-00005B750000}"/>
    <cellStyle name="Standard 257 3 4 5 2 3 2 2" xfId="12628" xr:uid="{00000000-0005-0000-0000-00005C750000}"/>
    <cellStyle name="Standard 257 3 4 5 2 3 2 2 2" xfId="25864" xr:uid="{00000000-0005-0000-0000-00005D750000}"/>
    <cellStyle name="Standard 257 3 4 5 2 3 2 2 2 2" xfId="52336" xr:uid="{00000000-0005-0000-0000-00005E750000}"/>
    <cellStyle name="Standard 257 3 4 5 2 3 2 2 3" xfId="39100" xr:uid="{00000000-0005-0000-0000-00005F750000}"/>
    <cellStyle name="Standard 257 3 4 5 2 3 2 3" xfId="19247" xr:uid="{00000000-0005-0000-0000-000060750000}"/>
    <cellStyle name="Standard 257 3 4 5 2 3 2 3 2" xfId="45719" xr:uid="{00000000-0005-0000-0000-000061750000}"/>
    <cellStyle name="Standard 257 3 4 5 2 3 2 4" xfId="30278" xr:uid="{00000000-0005-0000-0000-000062750000}"/>
    <cellStyle name="Standard 257 3 4 5 2 3 3" xfId="6748" xr:uid="{00000000-0005-0000-0000-000063750000}"/>
    <cellStyle name="Standard 257 3 4 5 2 3 3 2" xfId="11158" xr:uid="{00000000-0005-0000-0000-000064750000}"/>
    <cellStyle name="Standard 257 3 4 5 2 3 3 2 2" xfId="24394" xr:uid="{00000000-0005-0000-0000-000065750000}"/>
    <cellStyle name="Standard 257 3 4 5 2 3 3 2 2 2" xfId="50866" xr:uid="{00000000-0005-0000-0000-000066750000}"/>
    <cellStyle name="Standard 257 3 4 5 2 3 3 2 3" xfId="37630" xr:uid="{00000000-0005-0000-0000-000067750000}"/>
    <cellStyle name="Standard 257 3 4 5 2 3 3 3" xfId="17777" xr:uid="{00000000-0005-0000-0000-000068750000}"/>
    <cellStyle name="Standard 257 3 4 5 2 3 3 3 2" xfId="44249" xr:uid="{00000000-0005-0000-0000-000069750000}"/>
    <cellStyle name="Standard 257 3 4 5 2 3 3 4" xfId="33220" xr:uid="{00000000-0005-0000-0000-00006A750000}"/>
    <cellStyle name="Standard 257 3 4 5 2 3 4" xfId="8216" xr:uid="{00000000-0005-0000-0000-00006B750000}"/>
    <cellStyle name="Standard 257 3 4 5 2 3 4 2" xfId="21452" xr:uid="{00000000-0005-0000-0000-00006C750000}"/>
    <cellStyle name="Standard 257 3 4 5 2 3 4 2 2" xfId="47924" xr:uid="{00000000-0005-0000-0000-00006D750000}"/>
    <cellStyle name="Standard 257 3 4 5 2 3 4 3" xfId="34688" xr:uid="{00000000-0005-0000-0000-00006E750000}"/>
    <cellStyle name="Standard 257 3 4 5 2 3 5" xfId="14835" xr:uid="{00000000-0005-0000-0000-00006F750000}"/>
    <cellStyle name="Standard 257 3 4 5 2 3 5 2" xfId="41307" xr:uid="{00000000-0005-0000-0000-000070750000}"/>
    <cellStyle name="Standard 257 3 4 5 2 3 6" xfId="28808" xr:uid="{00000000-0005-0000-0000-000071750000}"/>
    <cellStyle name="Standard 257 3 4 5 2 4" xfId="3072" xr:uid="{00000000-0005-0000-0000-000072750000}"/>
    <cellStyle name="Standard 257 3 4 5 2 4 2" xfId="11894" xr:uid="{00000000-0005-0000-0000-000073750000}"/>
    <cellStyle name="Standard 257 3 4 5 2 4 2 2" xfId="25130" xr:uid="{00000000-0005-0000-0000-000074750000}"/>
    <cellStyle name="Standard 257 3 4 5 2 4 2 2 2" xfId="51602" xr:uid="{00000000-0005-0000-0000-000075750000}"/>
    <cellStyle name="Standard 257 3 4 5 2 4 2 3" xfId="38366" xr:uid="{00000000-0005-0000-0000-000076750000}"/>
    <cellStyle name="Standard 257 3 4 5 2 4 3" xfId="18513" xr:uid="{00000000-0005-0000-0000-000077750000}"/>
    <cellStyle name="Standard 257 3 4 5 2 4 3 2" xfId="44985" xr:uid="{00000000-0005-0000-0000-000078750000}"/>
    <cellStyle name="Standard 257 3 4 5 2 4 4" xfId="29544" xr:uid="{00000000-0005-0000-0000-000079750000}"/>
    <cellStyle name="Standard 257 3 4 5 2 5" xfId="5277" xr:uid="{00000000-0005-0000-0000-00007A750000}"/>
    <cellStyle name="Standard 257 3 4 5 2 5 2" xfId="9687" xr:uid="{00000000-0005-0000-0000-00007B750000}"/>
    <cellStyle name="Standard 257 3 4 5 2 5 2 2" xfId="22923" xr:uid="{00000000-0005-0000-0000-00007C750000}"/>
    <cellStyle name="Standard 257 3 4 5 2 5 2 2 2" xfId="49395" xr:uid="{00000000-0005-0000-0000-00007D750000}"/>
    <cellStyle name="Standard 257 3 4 5 2 5 2 3" xfId="36159" xr:uid="{00000000-0005-0000-0000-00007E750000}"/>
    <cellStyle name="Standard 257 3 4 5 2 5 3" xfId="16306" xr:uid="{00000000-0005-0000-0000-00007F750000}"/>
    <cellStyle name="Standard 257 3 4 5 2 5 3 2" xfId="42778" xr:uid="{00000000-0005-0000-0000-000080750000}"/>
    <cellStyle name="Standard 257 3 4 5 2 5 4" xfId="31749" xr:uid="{00000000-0005-0000-0000-000081750000}"/>
    <cellStyle name="Standard 257 3 4 5 2 6" xfId="7482" xr:uid="{00000000-0005-0000-0000-000082750000}"/>
    <cellStyle name="Standard 257 3 4 5 2 6 2" xfId="20718" xr:uid="{00000000-0005-0000-0000-000083750000}"/>
    <cellStyle name="Standard 257 3 4 5 2 6 2 2" xfId="47190" xr:uid="{00000000-0005-0000-0000-000084750000}"/>
    <cellStyle name="Standard 257 3 4 5 2 6 3" xfId="33954" xr:uid="{00000000-0005-0000-0000-000085750000}"/>
    <cellStyle name="Standard 257 3 4 5 2 7" xfId="14101" xr:uid="{00000000-0005-0000-0000-000086750000}"/>
    <cellStyle name="Standard 257 3 4 5 2 7 2" xfId="40573" xr:uid="{00000000-0005-0000-0000-000087750000}"/>
    <cellStyle name="Standard 257 3 4 5 2 8" xfId="27337" xr:uid="{00000000-0005-0000-0000-000088750000}"/>
    <cellStyle name="Standard 257 3 4 5 3" xfId="1233" xr:uid="{00000000-0005-0000-0000-000089750000}"/>
    <cellStyle name="Standard 257 3 4 5 3 2" xfId="4176" xr:uid="{00000000-0005-0000-0000-00008A750000}"/>
    <cellStyle name="Standard 257 3 4 5 3 2 2" xfId="12998" xr:uid="{00000000-0005-0000-0000-00008B750000}"/>
    <cellStyle name="Standard 257 3 4 5 3 2 2 2" xfId="26234" xr:uid="{00000000-0005-0000-0000-00008C750000}"/>
    <cellStyle name="Standard 257 3 4 5 3 2 2 2 2" xfId="52706" xr:uid="{00000000-0005-0000-0000-00008D750000}"/>
    <cellStyle name="Standard 257 3 4 5 3 2 2 3" xfId="39470" xr:uid="{00000000-0005-0000-0000-00008E750000}"/>
    <cellStyle name="Standard 257 3 4 5 3 2 3" xfId="19617" xr:uid="{00000000-0005-0000-0000-00008F750000}"/>
    <cellStyle name="Standard 257 3 4 5 3 2 3 2" xfId="46089" xr:uid="{00000000-0005-0000-0000-000090750000}"/>
    <cellStyle name="Standard 257 3 4 5 3 2 4" xfId="30648" xr:uid="{00000000-0005-0000-0000-000091750000}"/>
    <cellStyle name="Standard 257 3 4 5 3 3" xfId="5647" xr:uid="{00000000-0005-0000-0000-000092750000}"/>
    <cellStyle name="Standard 257 3 4 5 3 3 2" xfId="10057" xr:uid="{00000000-0005-0000-0000-000093750000}"/>
    <cellStyle name="Standard 257 3 4 5 3 3 2 2" xfId="23293" xr:uid="{00000000-0005-0000-0000-000094750000}"/>
    <cellStyle name="Standard 257 3 4 5 3 3 2 2 2" xfId="49765" xr:uid="{00000000-0005-0000-0000-000095750000}"/>
    <cellStyle name="Standard 257 3 4 5 3 3 2 3" xfId="36529" xr:uid="{00000000-0005-0000-0000-000096750000}"/>
    <cellStyle name="Standard 257 3 4 5 3 3 3" xfId="16676" xr:uid="{00000000-0005-0000-0000-000097750000}"/>
    <cellStyle name="Standard 257 3 4 5 3 3 3 2" xfId="43148" xr:uid="{00000000-0005-0000-0000-000098750000}"/>
    <cellStyle name="Standard 257 3 4 5 3 3 4" xfId="32119" xr:uid="{00000000-0005-0000-0000-000099750000}"/>
    <cellStyle name="Standard 257 3 4 5 3 4" xfId="8586" xr:uid="{00000000-0005-0000-0000-00009A750000}"/>
    <cellStyle name="Standard 257 3 4 5 3 4 2" xfId="21822" xr:uid="{00000000-0005-0000-0000-00009B750000}"/>
    <cellStyle name="Standard 257 3 4 5 3 4 2 2" xfId="48294" xr:uid="{00000000-0005-0000-0000-00009C750000}"/>
    <cellStyle name="Standard 257 3 4 5 3 4 3" xfId="35058" xr:uid="{00000000-0005-0000-0000-00009D750000}"/>
    <cellStyle name="Standard 257 3 4 5 3 5" xfId="15205" xr:uid="{00000000-0005-0000-0000-00009E750000}"/>
    <cellStyle name="Standard 257 3 4 5 3 5 2" xfId="41677" xr:uid="{00000000-0005-0000-0000-00009F750000}"/>
    <cellStyle name="Standard 257 3 4 5 3 6" xfId="27707" xr:uid="{00000000-0005-0000-0000-0000A0750000}"/>
    <cellStyle name="Standard 257 3 4 5 4" xfId="1969" xr:uid="{00000000-0005-0000-0000-0000A1750000}"/>
    <cellStyle name="Standard 257 3 4 5 4 2" xfId="3440" xr:uid="{00000000-0005-0000-0000-0000A2750000}"/>
    <cellStyle name="Standard 257 3 4 5 4 2 2" xfId="12262" xr:uid="{00000000-0005-0000-0000-0000A3750000}"/>
    <cellStyle name="Standard 257 3 4 5 4 2 2 2" xfId="25498" xr:uid="{00000000-0005-0000-0000-0000A4750000}"/>
    <cellStyle name="Standard 257 3 4 5 4 2 2 2 2" xfId="51970" xr:uid="{00000000-0005-0000-0000-0000A5750000}"/>
    <cellStyle name="Standard 257 3 4 5 4 2 2 3" xfId="38734" xr:uid="{00000000-0005-0000-0000-0000A6750000}"/>
    <cellStyle name="Standard 257 3 4 5 4 2 3" xfId="18881" xr:uid="{00000000-0005-0000-0000-0000A7750000}"/>
    <cellStyle name="Standard 257 3 4 5 4 2 3 2" xfId="45353" xr:uid="{00000000-0005-0000-0000-0000A8750000}"/>
    <cellStyle name="Standard 257 3 4 5 4 2 4" xfId="29912" xr:uid="{00000000-0005-0000-0000-0000A9750000}"/>
    <cellStyle name="Standard 257 3 4 5 4 3" xfId="6382" xr:uid="{00000000-0005-0000-0000-0000AA750000}"/>
    <cellStyle name="Standard 257 3 4 5 4 3 2" xfId="10792" xr:uid="{00000000-0005-0000-0000-0000AB750000}"/>
    <cellStyle name="Standard 257 3 4 5 4 3 2 2" xfId="24028" xr:uid="{00000000-0005-0000-0000-0000AC750000}"/>
    <cellStyle name="Standard 257 3 4 5 4 3 2 2 2" xfId="50500" xr:uid="{00000000-0005-0000-0000-0000AD750000}"/>
    <cellStyle name="Standard 257 3 4 5 4 3 2 3" xfId="37264" xr:uid="{00000000-0005-0000-0000-0000AE750000}"/>
    <cellStyle name="Standard 257 3 4 5 4 3 3" xfId="17411" xr:uid="{00000000-0005-0000-0000-0000AF750000}"/>
    <cellStyle name="Standard 257 3 4 5 4 3 3 2" xfId="43883" xr:uid="{00000000-0005-0000-0000-0000B0750000}"/>
    <cellStyle name="Standard 257 3 4 5 4 3 4" xfId="32854" xr:uid="{00000000-0005-0000-0000-0000B1750000}"/>
    <cellStyle name="Standard 257 3 4 5 4 4" xfId="7850" xr:uid="{00000000-0005-0000-0000-0000B2750000}"/>
    <cellStyle name="Standard 257 3 4 5 4 4 2" xfId="21086" xr:uid="{00000000-0005-0000-0000-0000B3750000}"/>
    <cellStyle name="Standard 257 3 4 5 4 4 2 2" xfId="47558" xr:uid="{00000000-0005-0000-0000-0000B4750000}"/>
    <cellStyle name="Standard 257 3 4 5 4 4 3" xfId="34322" xr:uid="{00000000-0005-0000-0000-0000B5750000}"/>
    <cellStyle name="Standard 257 3 4 5 4 5" xfId="14469" xr:uid="{00000000-0005-0000-0000-0000B6750000}"/>
    <cellStyle name="Standard 257 3 4 5 4 5 2" xfId="40941" xr:uid="{00000000-0005-0000-0000-0000B7750000}"/>
    <cellStyle name="Standard 257 3 4 5 4 6" xfId="28442" xr:uid="{00000000-0005-0000-0000-0000B8750000}"/>
    <cellStyle name="Standard 257 3 4 5 5" xfId="2706" xr:uid="{00000000-0005-0000-0000-0000B9750000}"/>
    <cellStyle name="Standard 257 3 4 5 5 2" xfId="11528" xr:uid="{00000000-0005-0000-0000-0000BA750000}"/>
    <cellStyle name="Standard 257 3 4 5 5 2 2" xfId="24764" xr:uid="{00000000-0005-0000-0000-0000BB750000}"/>
    <cellStyle name="Standard 257 3 4 5 5 2 2 2" xfId="51236" xr:uid="{00000000-0005-0000-0000-0000BC750000}"/>
    <cellStyle name="Standard 257 3 4 5 5 2 3" xfId="38000" xr:uid="{00000000-0005-0000-0000-0000BD750000}"/>
    <cellStyle name="Standard 257 3 4 5 5 3" xfId="18147" xr:uid="{00000000-0005-0000-0000-0000BE750000}"/>
    <cellStyle name="Standard 257 3 4 5 5 3 2" xfId="44619" xr:uid="{00000000-0005-0000-0000-0000BF750000}"/>
    <cellStyle name="Standard 257 3 4 5 5 4" xfId="29178" xr:uid="{00000000-0005-0000-0000-0000C0750000}"/>
    <cellStyle name="Standard 257 3 4 5 6" xfId="4911" xr:uid="{00000000-0005-0000-0000-0000C1750000}"/>
    <cellStyle name="Standard 257 3 4 5 6 2" xfId="9321" xr:uid="{00000000-0005-0000-0000-0000C2750000}"/>
    <cellStyle name="Standard 257 3 4 5 6 2 2" xfId="22557" xr:uid="{00000000-0005-0000-0000-0000C3750000}"/>
    <cellStyle name="Standard 257 3 4 5 6 2 2 2" xfId="49029" xr:uid="{00000000-0005-0000-0000-0000C4750000}"/>
    <cellStyle name="Standard 257 3 4 5 6 2 3" xfId="35793" xr:uid="{00000000-0005-0000-0000-0000C5750000}"/>
    <cellStyle name="Standard 257 3 4 5 6 3" xfId="15940" xr:uid="{00000000-0005-0000-0000-0000C6750000}"/>
    <cellStyle name="Standard 257 3 4 5 6 3 2" xfId="42412" xr:uid="{00000000-0005-0000-0000-0000C7750000}"/>
    <cellStyle name="Standard 257 3 4 5 6 4" xfId="31383" xr:uid="{00000000-0005-0000-0000-0000C8750000}"/>
    <cellStyle name="Standard 257 3 4 5 7" xfId="7116" xr:uid="{00000000-0005-0000-0000-0000C9750000}"/>
    <cellStyle name="Standard 257 3 4 5 7 2" xfId="20352" xr:uid="{00000000-0005-0000-0000-0000CA750000}"/>
    <cellStyle name="Standard 257 3 4 5 7 2 2" xfId="46824" xr:uid="{00000000-0005-0000-0000-0000CB750000}"/>
    <cellStyle name="Standard 257 3 4 5 7 3" xfId="33588" xr:uid="{00000000-0005-0000-0000-0000CC750000}"/>
    <cellStyle name="Standard 257 3 4 5 8" xfId="13735" xr:uid="{00000000-0005-0000-0000-0000CD750000}"/>
    <cellStyle name="Standard 257 3 4 5 8 2" xfId="40207" xr:uid="{00000000-0005-0000-0000-0000CE750000}"/>
    <cellStyle name="Standard 257 3 4 5 9" xfId="26971" xr:uid="{00000000-0005-0000-0000-0000CF750000}"/>
    <cellStyle name="Standard 257 3 4 6" xfId="705" xr:uid="{00000000-0005-0000-0000-0000D0750000}"/>
    <cellStyle name="Standard 257 3 4 6 2" xfId="1455" xr:uid="{00000000-0005-0000-0000-0000D1750000}"/>
    <cellStyle name="Standard 257 3 4 6 2 2" xfId="4398" xr:uid="{00000000-0005-0000-0000-0000D2750000}"/>
    <cellStyle name="Standard 257 3 4 6 2 2 2" xfId="13220" xr:uid="{00000000-0005-0000-0000-0000D3750000}"/>
    <cellStyle name="Standard 257 3 4 6 2 2 2 2" xfId="26456" xr:uid="{00000000-0005-0000-0000-0000D4750000}"/>
    <cellStyle name="Standard 257 3 4 6 2 2 2 2 2" xfId="52928" xr:uid="{00000000-0005-0000-0000-0000D5750000}"/>
    <cellStyle name="Standard 257 3 4 6 2 2 2 3" xfId="39692" xr:uid="{00000000-0005-0000-0000-0000D6750000}"/>
    <cellStyle name="Standard 257 3 4 6 2 2 3" xfId="19839" xr:uid="{00000000-0005-0000-0000-0000D7750000}"/>
    <cellStyle name="Standard 257 3 4 6 2 2 3 2" xfId="46311" xr:uid="{00000000-0005-0000-0000-0000D8750000}"/>
    <cellStyle name="Standard 257 3 4 6 2 2 4" xfId="30870" xr:uid="{00000000-0005-0000-0000-0000D9750000}"/>
    <cellStyle name="Standard 257 3 4 6 2 3" xfId="5869" xr:uid="{00000000-0005-0000-0000-0000DA750000}"/>
    <cellStyle name="Standard 257 3 4 6 2 3 2" xfId="10279" xr:uid="{00000000-0005-0000-0000-0000DB750000}"/>
    <cellStyle name="Standard 257 3 4 6 2 3 2 2" xfId="23515" xr:uid="{00000000-0005-0000-0000-0000DC750000}"/>
    <cellStyle name="Standard 257 3 4 6 2 3 2 2 2" xfId="49987" xr:uid="{00000000-0005-0000-0000-0000DD750000}"/>
    <cellStyle name="Standard 257 3 4 6 2 3 2 3" xfId="36751" xr:uid="{00000000-0005-0000-0000-0000DE750000}"/>
    <cellStyle name="Standard 257 3 4 6 2 3 3" xfId="16898" xr:uid="{00000000-0005-0000-0000-0000DF750000}"/>
    <cellStyle name="Standard 257 3 4 6 2 3 3 2" xfId="43370" xr:uid="{00000000-0005-0000-0000-0000E0750000}"/>
    <cellStyle name="Standard 257 3 4 6 2 3 4" xfId="32341" xr:uid="{00000000-0005-0000-0000-0000E1750000}"/>
    <cellStyle name="Standard 257 3 4 6 2 4" xfId="8808" xr:uid="{00000000-0005-0000-0000-0000E2750000}"/>
    <cellStyle name="Standard 257 3 4 6 2 4 2" xfId="22044" xr:uid="{00000000-0005-0000-0000-0000E3750000}"/>
    <cellStyle name="Standard 257 3 4 6 2 4 2 2" xfId="48516" xr:uid="{00000000-0005-0000-0000-0000E4750000}"/>
    <cellStyle name="Standard 257 3 4 6 2 4 3" xfId="35280" xr:uid="{00000000-0005-0000-0000-0000E5750000}"/>
    <cellStyle name="Standard 257 3 4 6 2 5" xfId="15427" xr:uid="{00000000-0005-0000-0000-0000E6750000}"/>
    <cellStyle name="Standard 257 3 4 6 2 5 2" xfId="41899" xr:uid="{00000000-0005-0000-0000-0000E7750000}"/>
    <cellStyle name="Standard 257 3 4 6 2 6" xfId="27929" xr:uid="{00000000-0005-0000-0000-0000E8750000}"/>
    <cellStyle name="Standard 257 3 4 6 3" xfId="2191" xr:uid="{00000000-0005-0000-0000-0000E9750000}"/>
    <cellStyle name="Standard 257 3 4 6 3 2" xfId="3662" xr:uid="{00000000-0005-0000-0000-0000EA750000}"/>
    <cellStyle name="Standard 257 3 4 6 3 2 2" xfId="12484" xr:uid="{00000000-0005-0000-0000-0000EB750000}"/>
    <cellStyle name="Standard 257 3 4 6 3 2 2 2" xfId="25720" xr:uid="{00000000-0005-0000-0000-0000EC750000}"/>
    <cellStyle name="Standard 257 3 4 6 3 2 2 2 2" xfId="52192" xr:uid="{00000000-0005-0000-0000-0000ED750000}"/>
    <cellStyle name="Standard 257 3 4 6 3 2 2 3" xfId="38956" xr:uid="{00000000-0005-0000-0000-0000EE750000}"/>
    <cellStyle name="Standard 257 3 4 6 3 2 3" xfId="19103" xr:uid="{00000000-0005-0000-0000-0000EF750000}"/>
    <cellStyle name="Standard 257 3 4 6 3 2 3 2" xfId="45575" xr:uid="{00000000-0005-0000-0000-0000F0750000}"/>
    <cellStyle name="Standard 257 3 4 6 3 2 4" xfId="30134" xr:uid="{00000000-0005-0000-0000-0000F1750000}"/>
    <cellStyle name="Standard 257 3 4 6 3 3" xfId="6604" xr:uid="{00000000-0005-0000-0000-0000F2750000}"/>
    <cellStyle name="Standard 257 3 4 6 3 3 2" xfId="11014" xr:uid="{00000000-0005-0000-0000-0000F3750000}"/>
    <cellStyle name="Standard 257 3 4 6 3 3 2 2" xfId="24250" xr:uid="{00000000-0005-0000-0000-0000F4750000}"/>
    <cellStyle name="Standard 257 3 4 6 3 3 2 2 2" xfId="50722" xr:uid="{00000000-0005-0000-0000-0000F5750000}"/>
    <cellStyle name="Standard 257 3 4 6 3 3 2 3" xfId="37486" xr:uid="{00000000-0005-0000-0000-0000F6750000}"/>
    <cellStyle name="Standard 257 3 4 6 3 3 3" xfId="17633" xr:uid="{00000000-0005-0000-0000-0000F7750000}"/>
    <cellStyle name="Standard 257 3 4 6 3 3 3 2" xfId="44105" xr:uid="{00000000-0005-0000-0000-0000F8750000}"/>
    <cellStyle name="Standard 257 3 4 6 3 3 4" xfId="33076" xr:uid="{00000000-0005-0000-0000-0000F9750000}"/>
    <cellStyle name="Standard 257 3 4 6 3 4" xfId="8072" xr:uid="{00000000-0005-0000-0000-0000FA750000}"/>
    <cellStyle name="Standard 257 3 4 6 3 4 2" xfId="21308" xr:uid="{00000000-0005-0000-0000-0000FB750000}"/>
    <cellStyle name="Standard 257 3 4 6 3 4 2 2" xfId="47780" xr:uid="{00000000-0005-0000-0000-0000FC750000}"/>
    <cellStyle name="Standard 257 3 4 6 3 4 3" xfId="34544" xr:uid="{00000000-0005-0000-0000-0000FD750000}"/>
    <cellStyle name="Standard 257 3 4 6 3 5" xfId="14691" xr:uid="{00000000-0005-0000-0000-0000FE750000}"/>
    <cellStyle name="Standard 257 3 4 6 3 5 2" xfId="41163" xr:uid="{00000000-0005-0000-0000-0000FF750000}"/>
    <cellStyle name="Standard 257 3 4 6 3 6" xfId="28664" xr:uid="{00000000-0005-0000-0000-000000760000}"/>
    <cellStyle name="Standard 257 3 4 6 4" xfId="2928" xr:uid="{00000000-0005-0000-0000-000001760000}"/>
    <cellStyle name="Standard 257 3 4 6 4 2" xfId="11750" xr:uid="{00000000-0005-0000-0000-000002760000}"/>
    <cellStyle name="Standard 257 3 4 6 4 2 2" xfId="24986" xr:uid="{00000000-0005-0000-0000-000003760000}"/>
    <cellStyle name="Standard 257 3 4 6 4 2 2 2" xfId="51458" xr:uid="{00000000-0005-0000-0000-000004760000}"/>
    <cellStyle name="Standard 257 3 4 6 4 2 3" xfId="38222" xr:uid="{00000000-0005-0000-0000-000005760000}"/>
    <cellStyle name="Standard 257 3 4 6 4 3" xfId="18369" xr:uid="{00000000-0005-0000-0000-000006760000}"/>
    <cellStyle name="Standard 257 3 4 6 4 3 2" xfId="44841" xr:uid="{00000000-0005-0000-0000-000007760000}"/>
    <cellStyle name="Standard 257 3 4 6 4 4" xfId="29400" xr:uid="{00000000-0005-0000-0000-000008760000}"/>
    <cellStyle name="Standard 257 3 4 6 5" xfId="5133" xr:uid="{00000000-0005-0000-0000-000009760000}"/>
    <cellStyle name="Standard 257 3 4 6 5 2" xfId="9543" xr:uid="{00000000-0005-0000-0000-00000A760000}"/>
    <cellStyle name="Standard 257 3 4 6 5 2 2" xfId="22779" xr:uid="{00000000-0005-0000-0000-00000B760000}"/>
    <cellStyle name="Standard 257 3 4 6 5 2 2 2" xfId="49251" xr:uid="{00000000-0005-0000-0000-00000C760000}"/>
    <cellStyle name="Standard 257 3 4 6 5 2 3" xfId="36015" xr:uid="{00000000-0005-0000-0000-00000D760000}"/>
    <cellStyle name="Standard 257 3 4 6 5 3" xfId="16162" xr:uid="{00000000-0005-0000-0000-00000E760000}"/>
    <cellStyle name="Standard 257 3 4 6 5 3 2" xfId="42634" xr:uid="{00000000-0005-0000-0000-00000F760000}"/>
    <cellStyle name="Standard 257 3 4 6 5 4" xfId="31605" xr:uid="{00000000-0005-0000-0000-000010760000}"/>
    <cellStyle name="Standard 257 3 4 6 6" xfId="7338" xr:uid="{00000000-0005-0000-0000-000011760000}"/>
    <cellStyle name="Standard 257 3 4 6 6 2" xfId="20574" xr:uid="{00000000-0005-0000-0000-000012760000}"/>
    <cellStyle name="Standard 257 3 4 6 6 2 2" xfId="47046" xr:uid="{00000000-0005-0000-0000-000013760000}"/>
    <cellStyle name="Standard 257 3 4 6 6 3" xfId="33810" xr:uid="{00000000-0005-0000-0000-000014760000}"/>
    <cellStyle name="Standard 257 3 4 6 7" xfId="13957" xr:uid="{00000000-0005-0000-0000-000015760000}"/>
    <cellStyle name="Standard 257 3 4 6 7 2" xfId="40429" xr:uid="{00000000-0005-0000-0000-000016760000}"/>
    <cellStyle name="Standard 257 3 4 6 8" xfId="27193" xr:uid="{00000000-0005-0000-0000-000017760000}"/>
    <cellStyle name="Standard 257 3 4 7" xfId="1089" xr:uid="{00000000-0005-0000-0000-000018760000}"/>
    <cellStyle name="Standard 257 3 4 7 2" xfId="4032" xr:uid="{00000000-0005-0000-0000-000019760000}"/>
    <cellStyle name="Standard 257 3 4 7 2 2" xfId="12854" xr:uid="{00000000-0005-0000-0000-00001A760000}"/>
    <cellStyle name="Standard 257 3 4 7 2 2 2" xfId="26090" xr:uid="{00000000-0005-0000-0000-00001B760000}"/>
    <cellStyle name="Standard 257 3 4 7 2 2 2 2" xfId="52562" xr:uid="{00000000-0005-0000-0000-00001C760000}"/>
    <cellStyle name="Standard 257 3 4 7 2 2 3" xfId="39326" xr:uid="{00000000-0005-0000-0000-00001D760000}"/>
    <cellStyle name="Standard 257 3 4 7 2 3" xfId="19473" xr:uid="{00000000-0005-0000-0000-00001E760000}"/>
    <cellStyle name="Standard 257 3 4 7 2 3 2" xfId="45945" xr:uid="{00000000-0005-0000-0000-00001F760000}"/>
    <cellStyle name="Standard 257 3 4 7 2 4" xfId="30504" xr:uid="{00000000-0005-0000-0000-000020760000}"/>
    <cellStyle name="Standard 257 3 4 7 3" xfId="5503" xr:uid="{00000000-0005-0000-0000-000021760000}"/>
    <cellStyle name="Standard 257 3 4 7 3 2" xfId="9913" xr:uid="{00000000-0005-0000-0000-000022760000}"/>
    <cellStyle name="Standard 257 3 4 7 3 2 2" xfId="23149" xr:uid="{00000000-0005-0000-0000-000023760000}"/>
    <cellStyle name="Standard 257 3 4 7 3 2 2 2" xfId="49621" xr:uid="{00000000-0005-0000-0000-000024760000}"/>
    <cellStyle name="Standard 257 3 4 7 3 2 3" xfId="36385" xr:uid="{00000000-0005-0000-0000-000025760000}"/>
    <cellStyle name="Standard 257 3 4 7 3 3" xfId="16532" xr:uid="{00000000-0005-0000-0000-000026760000}"/>
    <cellStyle name="Standard 257 3 4 7 3 3 2" xfId="43004" xr:uid="{00000000-0005-0000-0000-000027760000}"/>
    <cellStyle name="Standard 257 3 4 7 3 4" xfId="31975" xr:uid="{00000000-0005-0000-0000-000028760000}"/>
    <cellStyle name="Standard 257 3 4 7 4" xfId="8442" xr:uid="{00000000-0005-0000-0000-000029760000}"/>
    <cellStyle name="Standard 257 3 4 7 4 2" xfId="21678" xr:uid="{00000000-0005-0000-0000-00002A760000}"/>
    <cellStyle name="Standard 257 3 4 7 4 2 2" xfId="48150" xr:uid="{00000000-0005-0000-0000-00002B760000}"/>
    <cellStyle name="Standard 257 3 4 7 4 3" xfId="34914" xr:uid="{00000000-0005-0000-0000-00002C760000}"/>
    <cellStyle name="Standard 257 3 4 7 5" xfId="15061" xr:uid="{00000000-0005-0000-0000-00002D760000}"/>
    <cellStyle name="Standard 257 3 4 7 5 2" xfId="41533" xr:uid="{00000000-0005-0000-0000-00002E760000}"/>
    <cellStyle name="Standard 257 3 4 7 6" xfId="27563" xr:uid="{00000000-0005-0000-0000-00002F760000}"/>
    <cellStyle name="Standard 257 3 4 8" xfId="1825" xr:uid="{00000000-0005-0000-0000-000030760000}"/>
    <cellStyle name="Standard 257 3 4 8 2" xfId="3296" xr:uid="{00000000-0005-0000-0000-000031760000}"/>
    <cellStyle name="Standard 257 3 4 8 2 2" xfId="12118" xr:uid="{00000000-0005-0000-0000-000032760000}"/>
    <cellStyle name="Standard 257 3 4 8 2 2 2" xfId="25354" xr:uid="{00000000-0005-0000-0000-000033760000}"/>
    <cellStyle name="Standard 257 3 4 8 2 2 2 2" xfId="51826" xr:uid="{00000000-0005-0000-0000-000034760000}"/>
    <cellStyle name="Standard 257 3 4 8 2 2 3" xfId="38590" xr:uid="{00000000-0005-0000-0000-000035760000}"/>
    <cellStyle name="Standard 257 3 4 8 2 3" xfId="18737" xr:uid="{00000000-0005-0000-0000-000036760000}"/>
    <cellStyle name="Standard 257 3 4 8 2 3 2" xfId="45209" xr:uid="{00000000-0005-0000-0000-000037760000}"/>
    <cellStyle name="Standard 257 3 4 8 2 4" xfId="29768" xr:uid="{00000000-0005-0000-0000-000038760000}"/>
    <cellStyle name="Standard 257 3 4 8 3" xfId="6238" xr:uid="{00000000-0005-0000-0000-000039760000}"/>
    <cellStyle name="Standard 257 3 4 8 3 2" xfId="10648" xr:uid="{00000000-0005-0000-0000-00003A760000}"/>
    <cellStyle name="Standard 257 3 4 8 3 2 2" xfId="23884" xr:uid="{00000000-0005-0000-0000-00003B760000}"/>
    <cellStyle name="Standard 257 3 4 8 3 2 2 2" xfId="50356" xr:uid="{00000000-0005-0000-0000-00003C760000}"/>
    <cellStyle name="Standard 257 3 4 8 3 2 3" xfId="37120" xr:uid="{00000000-0005-0000-0000-00003D760000}"/>
    <cellStyle name="Standard 257 3 4 8 3 3" xfId="17267" xr:uid="{00000000-0005-0000-0000-00003E760000}"/>
    <cellStyle name="Standard 257 3 4 8 3 3 2" xfId="43739" xr:uid="{00000000-0005-0000-0000-00003F760000}"/>
    <cellStyle name="Standard 257 3 4 8 3 4" xfId="32710" xr:uid="{00000000-0005-0000-0000-000040760000}"/>
    <cellStyle name="Standard 257 3 4 8 4" xfId="7706" xr:uid="{00000000-0005-0000-0000-000041760000}"/>
    <cellStyle name="Standard 257 3 4 8 4 2" xfId="20942" xr:uid="{00000000-0005-0000-0000-000042760000}"/>
    <cellStyle name="Standard 257 3 4 8 4 2 2" xfId="47414" xr:uid="{00000000-0005-0000-0000-000043760000}"/>
    <cellStyle name="Standard 257 3 4 8 4 3" xfId="34178" xr:uid="{00000000-0005-0000-0000-000044760000}"/>
    <cellStyle name="Standard 257 3 4 8 5" xfId="14325" xr:uid="{00000000-0005-0000-0000-000045760000}"/>
    <cellStyle name="Standard 257 3 4 8 5 2" xfId="40797" xr:uid="{00000000-0005-0000-0000-000046760000}"/>
    <cellStyle name="Standard 257 3 4 8 6" xfId="28298" xr:uid="{00000000-0005-0000-0000-000047760000}"/>
    <cellStyle name="Standard 257 3 4 9" xfId="2562" xr:uid="{00000000-0005-0000-0000-000048760000}"/>
    <cellStyle name="Standard 257 3 4 9 2" xfId="11384" xr:uid="{00000000-0005-0000-0000-000049760000}"/>
    <cellStyle name="Standard 257 3 4 9 2 2" xfId="24620" xr:uid="{00000000-0005-0000-0000-00004A760000}"/>
    <cellStyle name="Standard 257 3 4 9 2 2 2" xfId="51092" xr:uid="{00000000-0005-0000-0000-00004B760000}"/>
    <cellStyle name="Standard 257 3 4 9 2 3" xfId="37856" xr:uid="{00000000-0005-0000-0000-00004C760000}"/>
    <cellStyle name="Standard 257 3 4 9 3" xfId="18003" xr:uid="{00000000-0005-0000-0000-00004D760000}"/>
    <cellStyle name="Standard 257 3 4 9 3 2" xfId="44475" xr:uid="{00000000-0005-0000-0000-00004E760000}"/>
    <cellStyle name="Standard 257 3 4 9 4" xfId="29034" xr:uid="{00000000-0005-0000-0000-00004F760000}"/>
    <cellStyle name="Standard 257 3 5" xfId="298" xr:uid="{00000000-0005-0000-0000-000050760000}"/>
    <cellStyle name="Standard 257 3 5 10" xfId="4772" xr:uid="{00000000-0005-0000-0000-000051760000}"/>
    <cellStyle name="Standard 257 3 5 10 2" xfId="9182" xr:uid="{00000000-0005-0000-0000-000052760000}"/>
    <cellStyle name="Standard 257 3 5 10 2 2" xfId="22418" xr:uid="{00000000-0005-0000-0000-000053760000}"/>
    <cellStyle name="Standard 257 3 5 10 2 2 2" xfId="48890" xr:uid="{00000000-0005-0000-0000-000054760000}"/>
    <cellStyle name="Standard 257 3 5 10 2 3" xfId="35654" xr:uid="{00000000-0005-0000-0000-000055760000}"/>
    <cellStyle name="Standard 257 3 5 10 3" xfId="15801" xr:uid="{00000000-0005-0000-0000-000056760000}"/>
    <cellStyle name="Standard 257 3 5 10 3 2" xfId="42273" xr:uid="{00000000-0005-0000-0000-000057760000}"/>
    <cellStyle name="Standard 257 3 5 10 4" xfId="31244" xr:uid="{00000000-0005-0000-0000-000058760000}"/>
    <cellStyle name="Standard 257 3 5 11" xfId="6977" xr:uid="{00000000-0005-0000-0000-000059760000}"/>
    <cellStyle name="Standard 257 3 5 11 2" xfId="20213" xr:uid="{00000000-0005-0000-0000-00005A760000}"/>
    <cellStyle name="Standard 257 3 5 11 2 2" xfId="46685" xr:uid="{00000000-0005-0000-0000-00005B760000}"/>
    <cellStyle name="Standard 257 3 5 11 3" xfId="33449" xr:uid="{00000000-0005-0000-0000-00005C760000}"/>
    <cellStyle name="Standard 257 3 5 12" xfId="13596" xr:uid="{00000000-0005-0000-0000-00005D760000}"/>
    <cellStyle name="Standard 257 3 5 12 2" xfId="40068" xr:uid="{00000000-0005-0000-0000-00005E760000}"/>
    <cellStyle name="Standard 257 3 5 13" xfId="26832" xr:uid="{00000000-0005-0000-0000-00005F760000}"/>
    <cellStyle name="Standard 257 3 5 2" xfId="350" xr:uid="{00000000-0005-0000-0000-000060760000}"/>
    <cellStyle name="Standard 257 3 5 2 10" xfId="13636" xr:uid="{00000000-0005-0000-0000-000061760000}"/>
    <cellStyle name="Standard 257 3 5 2 10 2" xfId="40108" xr:uid="{00000000-0005-0000-0000-000062760000}"/>
    <cellStyle name="Standard 257 3 5 2 11" xfId="26872" xr:uid="{00000000-0005-0000-0000-000063760000}"/>
    <cellStyle name="Standard 257 3 5 2 2" xfId="438" xr:uid="{00000000-0005-0000-0000-000064760000}"/>
    <cellStyle name="Standard 257 3 5 2 2 10" xfId="26953" xr:uid="{00000000-0005-0000-0000-000065760000}"/>
    <cellStyle name="Standard 257 3 5 2 2 2" xfId="614" xr:uid="{00000000-0005-0000-0000-000066760000}"/>
    <cellStyle name="Standard 257 3 5 2 2 2 2" xfId="1003" xr:uid="{00000000-0005-0000-0000-000067760000}"/>
    <cellStyle name="Standard 257 3 5 2 2 2 2 2" xfId="1752" xr:uid="{00000000-0005-0000-0000-000068760000}"/>
    <cellStyle name="Standard 257 3 5 2 2 2 2 2 2" xfId="4695" xr:uid="{00000000-0005-0000-0000-000069760000}"/>
    <cellStyle name="Standard 257 3 5 2 2 2 2 2 2 2" xfId="13517" xr:uid="{00000000-0005-0000-0000-00006A760000}"/>
    <cellStyle name="Standard 257 3 5 2 2 2 2 2 2 2 2" xfId="26753" xr:uid="{00000000-0005-0000-0000-00006B760000}"/>
    <cellStyle name="Standard 257 3 5 2 2 2 2 2 2 2 2 2" xfId="53225" xr:uid="{00000000-0005-0000-0000-00006C760000}"/>
    <cellStyle name="Standard 257 3 5 2 2 2 2 2 2 2 3" xfId="39989" xr:uid="{00000000-0005-0000-0000-00006D760000}"/>
    <cellStyle name="Standard 257 3 5 2 2 2 2 2 2 3" xfId="20136" xr:uid="{00000000-0005-0000-0000-00006E760000}"/>
    <cellStyle name="Standard 257 3 5 2 2 2 2 2 2 3 2" xfId="46608" xr:uid="{00000000-0005-0000-0000-00006F760000}"/>
    <cellStyle name="Standard 257 3 5 2 2 2 2 2 2 4" xfId="31167" xr:uid="{00000000-0005-0000-0000-000070760000}"/>
    <cellStyle name="Standard 257 3 5 2 2 2 2 2 3" xfId="6166" xr:uid="{00000000-0005-0000-0000-000071760000}"/>
    <cellStyle name="Standard 257 3 5 2 2 2 2 2 3 2" xfId="10576" xr:uid="{00000000-0005-0000-0000-000072760000}"/>
    <cellStyle name="Standard 257 3 5 2 2 2 2 2 3 2 2" xfId="23812" xr:uid="{00000000-0005-0000-0000-000073760000}"/>
    <cellStyle name="Standard 257 3 5 2 2 2 2 2 3 2 2 2" xfId="50284" xr:uid="{00000000-0005-0000-0000-000074760000}"/>
    <cellStyle name="Standard 257 3 5 2 2 2 2 2 3 2 3" xfId="37048" xr:uid="{00000000-0005-0000-0000-000075760000}"/>
    <cellStyle name="Standard 257 3 5 2 2 2 2 2 3 3" xfId="17195" xr:uid="{00000000-0005-0000-0000-000076760000}"/>
    <cellStyle name="Standard 257 3 5 2 2 2 2 2 3 3 2" xfId="43667" xr:uid="{00000000-0005-0000-0000-000077760000}"/>
    <cellStyle name="Standard 257 3 5 2 2 2 2 2 3 4" xfId="32638" xr:uid="{00000000-0005-0000-0000-000078760000}"/>
    <cellStyle name="Standard 257 3 5 2 2 2 2 2 4" xfId="9105" xr:uid="{00000000-0005-0000-0000-000079760000}"/>
    <cellStyle name="Standard 257 3 5 2 2 2 2 2 4 2" xfId="22341" xr:uid="{00000000-0005-0000-0000-00007A760000}"/>
    <cellStyle name="Standard 257 3 5 2 2 2 2 2 4 2 2" xfId="48813" xr:uid="{00000000-0005-0000-0000-00007B760000}"/>
    <cellStyle name="Standard 257 3 5 2 2 2 2 2 4 3" xfId="35577" xr:uid="{00000000-0005-0000-0000-00007C760000}"/>
    <cellStyle name="Standard 257 3 5 2 2 2 2 2 5" xfId="15724" xr:uid="{00000000-0005-0000-0000-00007D760000}"/>
    <cellStyle name="Standard 257 3 5 2 2 2 2 2 5 2" xfId="42196" xr:uid="{00000000-0005-0000-0000-00007E760000}"/>
    <cellStyle name="Standard 257 3 5 2 2 2 2 2 6" xfId="28226" xr:uid="{00000000-0005-0000-0000-00007F760000}"/>
    <cellStyle name="Standard 257 3 5 2 2 2 2 3" xfId="2488" xr:uid="{00000000-0005-0000-0000-000080760000}"/>
    <cellStyle name="Standard 257 3 5 2 2 2 2 3 2" xfId="3959" xr:uid="{00000000-0005-0000-0000-000081760000}"/>
    <cellStyle name="Standard 257 3 5 2 2 2 2 3 2 2" xfId="12781" xr:uid="{00000000-0005-0000-0000-000082760000}"/>
    <cellStyle name="Standard 257 3 5 2 2 2 2 3 2 2 2" xfId="26017" xr:uid="{00000000-0005-0000-0000-000083760000}"/>
    <cellStyle name="Standard 257 3 5 2 2 2 2 3 2 2 2 2" xfId="52489" xr:uid="{00000000-0005-0000-0000-000084760000}"/>
    <cellStyle name="Standard 257 3 5 2 2 2 2 3 2 2 3" xfId="39253" xr:uid="{00000000-0005-0000-0000-000085760000}"/>
    <cellStyle name="Standard 257 3 5 2 2 2 2 3 2 3" xfId="19400" xr:uid="{00000000-0005-0000-0000-000086760000}"/>
    <cellStyle name="Standard 257 3 5 2 2 2 2 3 2 3 2" xfId="45872" xr:uid="{00000000-0005-0000-0000-000087760000}"/>
    <cellStyle name="Standard 257 3 5 2 2 2 2 3 2 4" xfId="30431" xr:uid="{00000000-0005-0000-0000-000088760000}"/>
    <cellStyle name="Standard 257 3 5 2 2 2 2 3 3" xfId="6901" xr:uid="{00000000-0005-0000-0000-000089760000}"/>
    <cellStyle name="Standard 257 3 5 2 2 2 2 3 3 2" xfId="11311" xr:uid="{00000000-0005-0000-0000-00008A760000}"/>
    <cellStyle name="Standard 257 3 5 2 2 2 2 3 3 2 2" xfId="24547" xr:uid="{00000000-0005-0000-0000-00008B760000}"/>
    <cellStyle name="Standard 257 3 5 2 2 2 2 3 3 2 2 2" xfId="51019" xr:uid="{00000000-0005-0000-0000-00008C760000}"/>
    <cellStyle name="Standard 257 3 5 2 2 2 2 3 3 2 3" xfId="37783" xr:uid="{00000000-0005-0000-0000-00008D760000}"/>
    <cellStyle name="Standard 257 3 5 2 2 2 2 3 3 3" xfId="17930" xr:uid="{00000000-0005-0000-0000-00008E760000}"/>
    <cellStyle name="Standard 257 3 5 2 2 2 2 3 3 3 2" xfId="44402" xr:uid="{00000000-0005-0000-0000-00008F760000}"/>
    <cellStyle name="Standard 257 3 5 2 2 2 2 3 3 4" xfId="33373" xr:uid="{00000000-0005-0000-0000-000090760000}"/>
    <cellStyle name="Standard 257 3 5 2 2 2 2 3 4" xfId="8369" xr:uid="{00000000-0005-0000-0000-000091760000}"/>
    <cellStyle name="Standard 257 3 5 2 2 2 2 3 4 2" xfId="21605" xr:uid="{00000000-0005-0000-0000-000092760000}"/>
    <cellStyle name="Standard 257 3 5 2 2 2 2 3 4 2 2" xfId="48077" xr:uid="{00000000-0005-0000-0000-000093760000}"/>
    <cellStyle name="Standard 257 3 5 2 2 2 2 3 4 3" xfId="34841" xr:uid="{00000000-0005-0000-0000-000094760000}"/>
    <cellStyle name="Standard 257 3 5 2 2 2 2 3 5" xfId="14988" xr:uid="{00000000-0005-0000-0000-000095760000}"/>
    <cellStyle name="Standard 257 3 5 2 2 2 2 3 5 2" xfId="41460" xr:uid="{00000000-0005-0000-0000-000096760000}"/>
    <cellStyle name="Standard 257 3 5 2 2 2 2 3 6" xfId="28961" xr:uid="{00000000-0005-0000-0000-000097760000}"/>
    <cellStyle name="Standard 257 3 5 2 2 2 2 4" xfId="3225" xr:uid="{00000000-0005-0000-0000-000098760000}"/>
    <cellStyle name="Standard 257 3 5 2 2 2 2 4 2" xfId="12047" xr:uid="{00000000-0005-0000-0000-000099760000}"/>
    <cellStyle name="Standard 257 3 5 2 2 2 2 4 2 2" xfId="25283" xr:uid="{00000000-0005-0000-0000-00009A760000}"/>
    <cellStyle name="Standard 257 3 5 2 2 2 2 4 2 2 2" xfId="51755" xr:uid="{00000000-0005-0000-0000-00009B760000}"/>
    <cellStyle name="Standard 257 3 5 2 2 2 2 4 2 3" xfId="38519" xr:uid="{00000000-0005-0000-0000-00009C760000}"/>
    <cellStyle name="Standard 257 3 5 2 2 2 2 4 3" xfId="18666" xr:uid="{00000000-0005-0000-0000-00009D760000}"/>
    <cellStyle name="Standard 257 3 5 2 2 2 2 4 3 2" xfId="45138" xr:uid="{00000000-0005-0000-0000-00009E760000}"/>
    <cellStyle name="Standard 257 3 5 2 2 2 2 4 4" xfId="29697" xr:uid="{00000000-0005-0000-0000-00009F760000}"/>
    <cellStyle name="Standard 257 3 5 2 2 2 2 5" xfId="5430" xr:uid="{00000000-0005-0000-0000-0000A0760000}"/>
    <cellStyle name="Standard 257 3 5 2 2 2 2 5 2" xfId="9840" xr:uid="{00000000-0005-0000-0000-0000A1760000}"/>
    <cellStyle name="Standard 257 3 5 2 2 2 2 5 2 2" xfId="23076" xr:uid="{00000000-0005-0000-0000-0000A2760000}"/>
    <cellStyle name="Standard 257 3 5 2 2 2 2 5 2 2 2" xfId="49548" xr:uid="{00000000-0005-0000-0000-0000A3760000}"/>
    <cellStyle name="Standard 257 3 5 2 2 2 2 5 2 3" xfId="36312" xr:uid="{00000000-0005-0000-0000-0000A4760000}"/>
    <cellStyle name="Standard 257 3 5 2 2 2 2 5 3" xfId="16459" xr:uid="{00000000-0005-0000-0000-0000A5760000}"/>
    <cellStyle name="Standard 257 3 5 2 2 2 2 5 3 2" xfId="42931" xr:uid="{00000000-0005-0000-0000-0000A6760000}"/>
    <cellStyle name="Standard 257 3 5 2 2 2 2 5 4" xfId="31902" xr:uid="{00000000-0005-0000-0000-0000A7760000}"/>
    <cellStyle name="Standard 257 3 5 2 2 2 2 6" xfId="7635" xr:uid="{00000000-0005-0000-0000-0000A8760000}"/>
    <cellStyle name="Standard 257 3 5 2 2 2 2 6 2" xfId="20871" xr:uid="{00000000-0005-0000-0000-0000A9760000}"/>
    <cellStyle name="Standard 257 3 5 2 2 2 2 6 2 2" xfId="47343" xr:uid="{00000000-0005-0000-0000-0000AA760000}"/>
    <cellStyle name="Standard 257 3 5 2 2 2 2 6 3" xfId="34107" xr:uid="{00000000-0005-0000-0000-0000AB760000}"/>
    <cellStyle name="Standard 257 3 5 2 2 2 2 7" xfId="14254" xr:uid="{00000000-0005-0000-0000-0000AC760000}"/>
    <cellStyle name="Standard 257 3 5 2 2 2 2 7 2" xfId="40726" xr:uid="{00000000-0005-0000-0000-0000AD760000}"/>
    <cellStyle name="Standard 257 3 5 2 2 2 2 8" xfId="27490" xr:uid="{00000000-0005-0000-0000-0000AE760000}"/>
    <cellStyle name="Standard 257 3 5 2 2 2 3" xfId="1386" xr:uid="{00000000-0005-0000-0000-0000AF760000}"/>
    <cellStyle name="Standard 257 3 5 2 2 2 3 2" xfId="4329" xr:uid="{00000000-0005-0000-0000-0000B0760000}"/>
    <cellStyle name="Standard 257 3 5 2 2 2 3 2 2" xfId="13151" xr:uid="{00000000-0005-0000-0000-0000B1760000}"/>
    <cellStyle name="Standard 257 3 5 2 2 2 3 2 2 2" xfId="26387" xr:uid="{00000000-0005-0000-0000-0000B2760000}"/>
    <cellStyle name="Standard 257 3 5 2 2 2 3 2 2 2 2" xfId="52859" xr:uid="{00000000-0005-0000-0000-0000B3760000}"/>
    <cellStyle name="Standard 257 3 5 2 2 2 3 2 2 3" xfId="39623" xr:uid="{00000000-0005-0000-0000-0000B4760000}"/>
    <cellStyle name="Standard 257 3 5 2 2 2 3 2 3" xfId="19770" xr:uid="{00000000-0005-0000-0000-0000B5760000}"/>
    <cellStyle name="Standard 257 3 5 2 2 2 3 2 3 2" xfId="46242" xr:uid="{00000000-0005-0000-0000-0000B6760000}"/>
    <cellStyle name="Standard 257 3 5 2 2 2 3 2 4" xfId="30801" xr:uid="{00000000-0005-0000-0000-0000B7760000}"/>
    <cellStyle name="Standard 257 3 5 2 2 2 3 3" xfId="5800" xr:uid="{00000000-0005-0000-0000-0000B8760000}"/>
    <cellStyle name="Standard 257 3 5 2 2 2 3 3 2" xfId="10210" xr:uid="{00000000-0005-0000-0000-0000B9760000}"/>
    <cellStyle name="Standard 257 3 5 2 2 2 3 3 2 2" xfId="23446" xr:uid="{00000000-0005-0000-0000-0000BA760000}"/>
    <cellStyle name="Standard 257 3 5 2 2 2 3 3 2 2 2" xfId="49918" xr:uid="{00000000-0005-0000-0000-0000BB760000}"/>
    <cellStyle name="Standard 257 3 5 2 2 2 3 3 2 3" xfId="36682" xr:uid="{00000000-0005-0000-0000-0000BC760000}"/>
    <cellStyle name="Standard 257 3 5 2 2 2 3 3 3" xfId="16829" xr:uid="{00000000-0005-0000-0000-0000BD760000}"/>
    <cellStyle name="Standard 257 3 5 2 2 2 3 3 3 2" xfId="43301" xr:uid="{00000000-0005-0000-0000-0000BE760000}"/>
    <cellStyle name="Standard 257 3 5 2 2 2 3 3 4" xfId="32272" xr:uid="{00000000-0005-0000-0000-0000BF760000}"/>
    <cellStyle name="Standard 257 3 5 2 2 2 3 4" xfId="8739" xr:uid="{00000000-0005-0000-0000-0000C0760000}"/>
    <cellStyle name="Standard 257 3 5 2 2 2 3 4 2" xfId="21975" xr:uid="{00000000-0005-0000-0000-0000C1760000}"/>
    <cellStyle name="Standard 257 3 5 2 2 2 3 4 2 2" xfId="48447" xr:uid="{00000000-0005-0000-0000-0000C2760000}"/>
    <cellStyle name="Standard 257 3 5 2 2 2 3 4 3" xfId="35211" xr:uid="{00000000-0005-0000-0000-0000C3760000}"/>
    <cellStyle name="Standard 257 3 5 2 2 2 3 5" xfId="15358" xr:uid="{00000000-0005-0000-0000-0000C4760000}"/>
    <cellStyle name="Standard 257 3 5 2 2 2 3 5 2" xfId="41830" xr:uid="{00000000-0005-0000-0000-0000C5760000}"/>
    <cellStyle name="Standard 257 3 5 2 2 2 3 6" xfId="27860" xr:uid="{00000000-0005-0000-0000-0000C6760000}"/>
    <cellStyle name="Standard 257 3 5 2 2 2 4" xfId="2122" xr:uid="{00000000-0005-0000-0000-0000C7760000}"/>
    <cellStyle name="Standard 257 3 5 2 2 2 4 2" xfId="3593" xr:uid="{00000000-0005-0000-0000-0000C8760000}"/>
    <cellStyle name="Standard 257 3 5 2 2 2 4 2 2" xfId="12415" xr:uid="{00000000-0005-0000-0000-0000C9760000}"/>
    <cellStyle name="Standard 257 3 5 2 2 2 4 2 2 2" xfId="25651" xr:uid="{00000000-0005-0000-0000-0000CA760000}"/>
    <cellStyle name="Standard 257 3 5 2 2 2 4 2 2 2 2" xfId="52123" xr:uid="{00000000-0005-0000-0000-0000CB760000}"/>
    <cellStyle name="Standard 257 3 5 2 2 2 4 2 2 3" xfId="38887" xr:uid="{00000000-0005-0000-0000-0000CC760000}"/>
    <cellStyle name="Standard 257 3 5 2 2 2 4 2 3" xfId="19034" xr:uid="{00000000-0005-0000-0000-0000CD760000}"/>
    <cellStyle name="Standard 257 3 5 2 2 2 4 2 3 2" xfId="45506" xr:uid="{00000000-0005-0000-0000-0000CE760000}"/>
    <cellStyle name="Standard 257 3 5 2 2 2 4 2 4" xfId="30065" xr:uid="{00000000-0005-0000-0000-0000CF760000}"/>
    <cellStyle name="Standard 257 3 5 2 2 2 4 3" xfId="6535" xr:uid="{00000000-0005-0000-0000-0000D0760000}"/>
    <cellStyle name="Standard 257 3 5 2 2 2 4 3 2" xfId="10945" xr:uid="{00000000-0005-0000-0000-0000D1760000}"/>
    <cellStyle name="Standard 257 3 5 2 2 2 4 3 2 2" xfId="24181" xr:uid="{00000000-0005-0000-0000-0000D2760000}"/>
    <cellStyle name="Standard 257 3 5 2 2 2 4 3 2 2 2" xfId="50653" xr:uid="{00000000-0005-0000-0000-0000D3760000}"/>
    <cellStyle name="Standard 257 3 5 2 2 2 4 3 2 3" xfId="37417" xr:uid="{00000000-0005-0000-0000-0000D4760000}"/>
    <cellStyle name="Standard 257 3 5 2 2 2 4 3 3" xfId="17564" xr:uid="{00000000-0005-0000-0000-0000D5760000}"/>
    <cellStyle name="Standard 257 3 5 2 2 2 4 3 3 2" xfId="44036" xr:uid="{00000000-0005-0000-0000-0000D6760000}"/>
    <cellStyle name="Standard 257 3 5 2 2 2 4 3 4" xfId="33007" xr:uid="{00000000-0005-0000-0000-0000D7760000}"/>
    <cellStyle name="Standard 257 3 5 2 2 2 4 4" xfId="8003" xr:uid="{00000000-0005-0000-0000-0000D8760000}"/>
    <cellStyle name="Standard 257 3 5 2 2 2 4 4 2" xfId="21239" xr:uid="{00000000-0005-0000-0000-0000D9760000}"/>
    <cellStyle name="Standard 257 3 5 2 2 2 4 4 2 2" xfId="47711" xr:uid="{00000000-0005-0000-0000-0000DA760000}"/>
    <cellStyle name="Standard 257 3 5 2 2 2 4 4 3" xfId="34475" xr:uid="{00000000-0005-0000-0000-0000DB760000}"/>
    <cellStyle name="Standard 257 3 5 2 2 2 4 5" xfId="14622" xr:uid="{00000000-0005-0000-0000-0000DC760000}"/>
    <cellStyle name="Standard 257 3 5 2 2 2 4 5 2" xfId="41094" xr:uid="{00000000-0005-0000-0000-0000DD760000}"/>
    <cellStyle name="Standard 257 3 5 2 2 2 4 6" xfId="28595" xr:uid="{00000000-0005-0000-0000-0000DE760000}"/>
    <cellStyle name="Standard 257 3 5 2 2 2 5" xfId="2859" xr:uid="{00000000-0005-0000-0000-0000DF760000}"/>
    <cellStyle name="Standard 257 3 5 2 2 2 5 2" xfId="11681" xr:uid="{00000000-0005-0000-0000-0000E0760000}"/>
    <cellStyle name="Standard 257 3 5 2 2 2 5 2 2" xfId="24917" xr:uid="{00000000-0005-0000-0000-0000E1760000}"/>
    <cellStyle name="Standard 257 3 5 2 2 2 5 2 2 2" xfId="51389" xr:uid="{00000000-0005-0000-0000-0000E2760000}"/>
    <cellStyle name="Standard 257 3 5 2 2 2 5 2 3" xfId="38153" xr:uid="{00000000-0005-0000-0000-0000E3760000}"/>
    <cellStyle name="Standard 257 3 5 2 2 2 5 3" xfId="18300" xr:uid="{00000000-0005-0000-0000-0000E4760000}"/>
    <cellStyle name="Standard 257 3 5 2 2 2 5 3 2" xfId="44772" xr:uid="{00000000-0005-0000-0000-0000E5760000}"/>
    <cellStyle name="Standard 257 3 5 2 2 2 5 4" xfId="29331" xr:uid="{00000000-0005-0000-0000-0000E6760000}"/>
    <cellStyle name="Standard 257 3 5 2 2 2 6" xfId="5064" xr:uid="{00000000-0005-0000-0000-0000E7760000}"/>
    <cellStyle name="Standard 257 3 5 2 2 2 6 2" xfId="9474" xr:uid="{00000000-0005-0000-0000-0000E8760000}"/>
    <cellStyle name="Standard 257 3 5 2 2 2 6 2 2" xfId="22710" xr:uid="{00000000-0005-0000-0000-0000E9760000}"/>
    <cellStyle name="Standard 257 3 5 2 2 2 6 2 2 2" xfId="49182" xr:uid="{00000000-0005-0000-0000-0000EA760000}"/>
    <cellStyle name="Standard 257 3 5 2 2 2 6 2 3" xfId="35946" xr:uid="{00000000-0005-0000-0000-0000EB760000}"/>
    <cellStyle name="Standard 257 3 5 2 2 2 6 3" xfId="16093" xr:uid="{00000000-0005-0000-0000-0000EC760000}"/>
    <cellStyle name="Standard 257 3 5 2 2 2 6 3 2" xfId="42565" xr:uid="{00000000-0005-0000-0000-0000ED760000}"/>
    <cellStyle name="Standard 257 3 5 2 2 2 6 4" xfId="31536" xr:uid="{00000000-0005-0000-0000-0000EE760000}"/>
    <cellStyle name="Standard 257 3 5 2 2 2 7" xfId="7269" xr:uid="{00000000-0005-0000-0000-0000EF760000}"/>
    <cellStyle name="Standard 257 3 5 2 2 2 7 2" xfId="20505" xr:uid="{00000000-0005-0000-0000-0000F0760000}"/>
    <cellStyle name="Standard 257 3 5 2 2 2 7 2 2" xfId="46977" xr:uid="{00000000-0005-0000-0000-0000F1760000}"/>
    <cellStyle name="Standard 257 3 5 2 2 2 7 3" xfId="33741" xr:uid="{00000000-0005-0000-0000-0000F2760000}"/>
    <cellStyle name="Standard 257 3 5 2 2 2 8" xfId="13888" xr:uid="{00000000-0005-0000-0000-0000F3760000}"/>
    <cellStyle name="Standard 257 3 5 2 2 2 8 2" xfId="40360" xr:uid="{00000000-0005-0000-0000-0000F4760000}"/>
    <cellStyle name="Standard 257 3 5 2 2 2 9" xfId="27124" xr:uid="{00000000-0005-0000-0000-0000F5760000}"/>
    <cellStyle name="Standard 257 3 5 2 2 3" xfId="831" xr:uid="{00000000-0005-0000-0000-0000F6760000}"/>
    <cellStyle name="Standard 257 3 5 2 2 3 2" xfId="1581" xr:uid="{00000000-0005-0000-0000-0000F7760000}"/>
    <cellStyle name="Standard 257 3 5 2 2 3 2 2" xfId="4524" xr:uid="{00000000-0005-0000-0000-0000F8760000}"/>
    <cellStyle name="Standard 257 3 5 2 2 3 2 2 2" xfId="13346" xr:uid="{00000000-0005-0000-0000-0000F9760000}"/>
    <cellStyle name="Standard 257 3 5 2 2 3 2 2 2 2" xfId="26582" xr:uid="{00000000-0005-0000-0000-0000FA760000}"/>
    <cellStyle name="Standard 257 3 5 2 2 3 2 2 2 2 2" xfId="53054" xr:uid="{00000000-0005-0000-0000-0000FB760000}"/>
    <cellStyle name="Standard 257 3 5 2 2 3 2 2 2 3" xfId="39818" xr:uid="{00000000-0005-0000-0000-0000FC760000}"/>
    <cellStyle name="Standard 257 3 5 2 2 3 2 2 3" xfId="19965" xr:uid="{00000000-0005-0000-0000-0000FD760000}"/>
    <cellStyle name="Standard 257 3 5 2 2 3 2 2 3 2" xfId="46437" xr:uid="{00000000-0005-0000-0000-0000FE760000}"/>
    <cellStyle name="Standard 257 3 5 2 2 3 2 2 4" xfId="30996" xr:uid="{00000000-0005-0000-0000-0000FF760000}"/>
    <cellStyle name="Standard 257 3 5 2 2 3 2 3" xfId="5995" xr:uid="{00000000-0005-0000-0000-000000770000}"/>
    <cellStyle name="Standard 257 3 5 2 2 3 2 3 2" xfId="10405" xr:uid="{00000000-0005-0000-0000-000001770000}"/>
    <cellStyle name="Standard 257 3 5 2 2 3 2 3 2 2" xfId="23641" xr:uid="{00000000-0005-0000-0000-000002770000}"/>
    <cellStyle name="Standard 257 3 5 2 2 3 2 3 2 2 2" xfId="50113" xr:uid="{00000000-0005-0000-0000-000003770000}"/>
    <cellStyle name="Standard 257 3 5 2 2 3 2 3 2 3" xfId="36877" xr:uid="{00000000-0005-0000-0000-000004770000}"/>
    <cellStyle name="Standard 257 3 5 2 2 3 2 3 3" xfId="17024" xr:uid="{00000000-0005-0000-0000-000005770000}"/>
    <cellStyle name="Standard 257 3 5 2 2 3 2 3 3 2" xfId="43496" xr:uid="{00000000-0005-0000-0000-000006770000}"/>
    <cellStyle name="Standard 257 3 5 2 2 3 2 3 4" xfId="32467" xr:uid="{00000000-0005-0000-0000-000007770000}"/>
    <cellStyle name="Standard 257 3 5 2 2 3 2 4" xfId="8934" xr:uid="{00000000-0005-0000-0000-000008770000}"/>
    <cellStyle name="Standard 257 3 5 2 2 3 2 4 2" xfId="22170" xr:uid="{00000000-0005-0000-0000-000009770000}"/>
    <cellStyle name="Standard 257 3 5 2 2 3 2 4 2 2" xfId="48642" xr:uid="{00000000-0005-0000-0000-00000A770000}"/>
    <cellStyle name="Standard 257 3 5 2 2 3 2 4 3" xfId="35406" xr:uid="{00000000-0005-0000-0000-00000B770000}"/>
    <cellStyle name="Standard 257 3 5 2 2 3 2 5" xfId="15553" xr:uid="{00000000-0005-0000-0000-00000C770000}"/>
    <cellStyle name="Standard 257 3 5 2 2 3 2 5 2" xfId="42025" xr:uid="{00000000-0005-0000-0000-00000D770000}"/>
    <cellStyle name="Standard 257 3 5 2 2 3 2 6" xfId="28055" xr:uid="{00000000-0005-0000-0000-00000E770000}"/>
    <cellStyle name="Standard 257 3 5 2 2 3 3" xfId="2317" xr:uid="{00000000-0005-0000-0000-00000F770000}"/>
    <cellStyle name="Standard 257 3 5 2 2 3 3 2" xfId="3788" xr:uid="{00000000-0005-0000-0000-000010770000}"/>
    <cellStyle name="Standard 257 3 5 2 2 3 3 2 2" xfId="12610" xr:uid="{00000000-0005-0000-0000-000011770000}"/>
    <cellStyle name="Standard 257 3 5 2 2 3 3 2 2 2" xfId="25846" xr:uid="{00000000-0005-0000-0000-000012770000}"/>
    <cellStyle name="Standard 257 3 5 2 2 3 3 2 2 2 2" xfId="52318" xr:uid="{00000000-0005-0000-0000-000013770000}"/>
    <cellStyle name="Standard 257 3 5 2 2 3 3 2 2 3" xfId="39082" xr:uid="{00000000-0005-0000-0000-000014770000}"/>
    <cellStyle name="Standard 257 3 5 2 2 3 3 2 3" xfId="19229" xr:uid="{00000000-0005-0000-0000-000015770000}"/>
    <cellStyle name="Standard 257 3 5 2 2 3 3 2 3 2" xfId="45701" xr:uid="{00000000-0005-0000-0000-000016770000}"/>
    <cellStyle name="Standard 257 3 5 2 2 3 3 2 4" xfId="30260" xr:uid="{00000000-0005-0000-0000-000017770000}"/>
    <cellStyle name="Standard 257 3 5 2 2 3 3 3" xfId="6730" xr:uid="{00000000-0005-0000-0000-000018770000}"/>
    <cellStyle name="Standard 257 3 5 2 2 3 3 3 2" xfId="11140" xr:uid="{00000000-0005-0000-0000-000019770000}"/>
    <cellStyle name="Standard 257 3 5 2 2 3 3 3 2 2" xfId="24376" xr:uid="{00000000-0005-0000-0000-00001A770000}"/>
    <cellStyle name="Standard 257 3 5 2 2 3 3 3 2 2 2" xfId="50848" xr:uid="{00000000-0005-0000-0000-00001B770000}"/>
    <cellStyle name="Standard 257 3 5 2 2 3 3 3 2 3" xfId="37612" xr:uid="{00000000-0005-0000-0000-00001C770000}"/>
    <cellStyle name="Standard 257 3 5 2 2 3 3 3 3" xfId="17759" xr:uid="{00000000-0005-0000-0000-00001D770000}"/>
    <cellStyle name="Standard 257 3 5 2 2 3 3 3 3 2" xfId="44231" xr:uid="{00000000-0005-0000-0000-00001E770000}"/>
    <cellStyle name="Standard 257 3 5 2 2 3 3 3 4" xfId="33202" xr:uid="{00000000-0005-0000-0000-00001F770000}"/>
    <cellStyle name="Standard 257 3 5 2 2 3 3 4" xfId="8198" xr:uid="{00000000-0005-0000-0000-000020770000}"/>
    <cellStyle name="Standard 257 3 5 2 2 3 3 4 2" xfId="21434" xr:uid="{00000000-0005-0000-0000-000021770000}"/>
    <cellStyle name="Standard 257 3 5 2 2 3 3 4 2 2" xfId="47906" xr:uid="{00000000-0005-0000-0000-000022770000}"/>
    <cellStyle name="Standard 257 3 5 2 2 3 3 4 3" xfId="34670" xr:uid="{00000000-0005-0000-0000-000023770000}"/>
    <cellStyle name="Standard 257 3 5 2 2 3 3 5" xfId="14817" xr:uid="{00000000-0005-0000-0000-000024770000}"/>
    <cellStyle name="Standard 257 3 5 2 2 3 3 5 2" xfId="41289" xr:uid="{00000000-0005-0000-0000-000025770000}"/>
    <cellStyle name="Standard 257 3 5 2 2 3 3 6" xfId="28790" xr:uid="{00000000-0005-0000-0000-000026770000}"/>
    <cellStyle name="Standard 257 3 5 2 2 3 4" xfId="3054" xr:uid="{00000000-0005-0000-0000-000027770000}"/>
    <cellStyle name="Standard 257 3 5 2 2 3 4 2" xfId="11876" xr:uid="{00000000-0005-0000-0000-000028770000}"/>
    <cellStyle name="Standard 257 3 5 2 2 3 4 2 2" xfId="25112" xr:uid="{00000000-0005-0000-0000-000029770000}"/>
    <cellStyle name="Standard 257 3 5 2 2 3 4 2 2 2" xfId="51584" xr:uid="{00000000-0005-0000-0000-00002A770000}"/>
    <cellStyle name="Standard 257 3 5 2 2 3 4 2 3" xfId="38348" xr:uid="{00000000-0005-0000-0000-00002B770000}"/>
    <cellStyle name="Standard 257 3 5 2 2 3 4 3" xfId="18495" xr:uid="{00000000-0005-0000-0000-00002C770000}"/>
    <cellStyle name="Standard 257 3 5 2 2 3 4 3 2" xfId="44967" xr:uid="{00000000-0005-0000-0000-00002D770000}"/>
    <cellStyle name="Standard 257 3 5 2 2 3 4 4" xfId="29526" xr:uid="{00000000-0005-0000-0000-00002E770000}"/>
    <cellStyle name="Standard 257 3 5 2 2 3 5" xfId="5259" xr:uid="{00000000-0005-0000-0000-00002F770000}"/>
    <cellStyle name="Standard 257 3 5 2 2 3 5 2" xfId="9669" xr:uid="{00000000-0005-0000-0000-000030770000}"/>
    <cellStyle name="Standard 257 3 5 2 2 3 5 2 2" xfId="22905" xr:uid="{00000000-0005-0000-0000-000031770000}"/>
    <cellStyle name="Standard 257 3 5 2 2 3 5 2 2 2" xfId="49377" xr:uid="{00000000-0005-0000-0000-000032770000}"/>
    <cellStyle name="Standard 257 3 5 2 2 3 5 2 3" xfId="36141" xr:uid="{00000000-0005-0000-0000-000033770000}"/>
    <cellStyle name="Standard 257 3 5 2 2 3 5 3" xfId="16288" xr:uid="{00000000-0005-0000-0000-000034770000}"/>
    <cellStyle name="Standard 257 3 5 2 2 3 5 3 2" xfId="42760" xr:uid="{00000000-0005-0000-0000-000035770000}"/>
    <cellStyle name="Standard 257 3 5 2 2 3 5 4" xfId="31731" xr:uid="{00000000-0005-0000-0000-000036770000}"/>
    <cellStyle name="Standard 257 3 5 2 2 3 6" xfId="7464" xr:uid="{00000000-0005-0000-0000-000037770000}"/>
    <cellStyle name="Standard 257 3 5 2 2 3 6 2" xfId="20700" xr:uid="{00000000-0005-0000-0000-000038770000}"/>
    <cellStyle name="Standard 257 3 5 2 2 3 6 2 2" xfId="47172" xr:uid="{00000000-0005-0000-0000-000039770000}"/>
    <cellStyle name="Standard 257 3 5 2 2 3 6 3" xfId="33936" xr:uid="{00000000-0005-0000-0000-00003A770000}"/>
    <cellStyle name="Standard 257 3 5 2 2 3 7" xfId="14083" xr:uid="{00000000-0005-0000-0000-00003B770000}"/>
    <cellStyle name="Standard 257 3 5 2 2 3 7 2" xfId="40555" xr:uid="{00000000-0005-0000-0000-00003C770000}"/>
    <cellStyle name="Standard 257 3 5 2 2 3 8" xfId="27319" xr:uid="{00000000-0005-0000-0000-00003D770000}"/>
    <cellStyle name="Standard 257 3 5 2 2 4" xfId="1215" xr:uid="{00000000-0005-0000-0000-00003E770000}"/>
    <cellStyle name="Standard 257 3 5 2 2 4 2" xfId="4158" xr:uid="{00000000-0005-0000-0000-00003F770000}"/>
    <cellStyle name="Standard 257 3 5 2 2 4 2 2" xfId="12980" xr:uid="{00000000-0005-0000-0000-000040770000}"/>
    <cellStyle name="Standard 257 3 5 2 2 4 2 2 2" xfId="26216" xr:uid="{00000000-0005-0000-0000-000041770000}"/>
    <cellStyle name="Standard 257 3 5 2 2 4 2 2 2 2" xfId="52688" xr:uid="{00000000-0005-0000-0000-000042770000}"/>
    <cellStyle name="Standard 257 3 5 2 2 4 2 2 3" xfId="39452" xr:uid="{00000000-0005-0000-0000-000043770000}"/>
    <cellStyle name="Standard 257 3 5 2 2 4 2 3" xfId="19599" xr:uid="{00000000-0005-0000-0000-000044770000}"/>
    <cellStyle name="Standard 257 3 5 2 2 4 2 3 2" xfId="46071" xr:uid="{00000000-0005-0000-0000-000045770000}"/>
    <cellStyle name="Standard 257 3 5 2 2 4 2 4" xfId="30630" xr:uid="{00000000-0005-0000-0000-000046770000}"/>
    <cellStyle name="Standard 257 3 5 2 2 4 3" xfId="5629" xr:uid="{00000000-0005-0000-0000-000047770000}"/>
    <cellStyle name="Standard 257 3 5 2 2 4 3 2" xfId="10039" xr:uid="{00000000-0005-0000-0000-000048770000}"/>
    <cellStyle name="Standard 257 3 5 2 2 4 3 2 2" xfId="23275" xr:uid="{00000000-0005-0000-0000-000049770000}"/>
    <cellStyle name="Standard 257 3 5 2 2 4 3 2 2 2" xfId="49747" xr:uid="{00000000-0005-0000-0000-00004A770000}"/>
    <cellStyle name="Standard 257 3 5 2 2 4 3 2 3" xfId="36511" xr:uid="{00000000-0005-0000-0000-00004B770000}"/>
    <cellStyle name="Standard 257 3 5 2 2 4 3 3" xfId="16658" xr:uid="{00000000-0005-0000-0000-00004C770000}"/>
    <cellStyle name="Standard 257 3 5 2 2 4 3 3 2" xfId="43130" xr:uid="{00000000-0005-0000-0000-00004D770000}"/>
    <cellStyle name="Standard 257 3 5 2 2 4 3 4" xfId="32101" xr:uid="{00000000-0005-0000-0000-00004E770000}"/>
    <cellStyle name="Standard 257 3 5 2 2 4 4" xfId="8568" xr:uid="{00000000-0005-0000-0000-00004F770000}"/>
    <cellStyle name="Standard 257 3 5 2 2 4 4 2" xfId="21804" xr:uid="{00000000-0005-0000-0000-000050770000}"/>
    <cellStyle name="Standard 257 3 5 2 2 4 4 2 2" xfId="48276" xr:uid="{00000000-0005-0000-0000-000051770000}"/>
    <cellStyle name="Standard 257 3 5 2 2 4 4 3" xfId="35040" xr:uid="{00000000-0005-0000-0000-000052770000}"/>
    <cellStyle name="Standard 257 3 5 2 2 4 5" xfId="15187" xr:uid="{00000000-0005-0000-0000-000053770000}"/>
    <cellStyle name="Standard 257 3 5 2 2 4 5 2" xfId="41659" xr:uid="{00000000-0005-0000-0000-000054770000}"/>
    <cellStyle name="Standard 257 3 5 2 2 4 6" xfId="27689" xr:uid="{00000000-0005-0000-0000-000055770000}"/>
    <cellStyle name="Standard 257 3 5 2 2 5" xfId="1951" xr:uid="{00000000-0005-0000-0000-000056770000}"/>
    <cellStyle name="Standard 257 3 5 2 2 5 2" xfId="3422" xr:uid="{00000000-0005-0000-0000-000057770000}"/>
    <cellStyle name="Standard 257 3 5 2 2 5 2 2" xfId="12244" xr:uid="{00000000-0005-0000-0000-000058770000}"/>
    <cellStyle name="Standard 257 3 5 2 2 5 2 2 2" xfId="25480" xr:uid="{00000000-0005-0000-0000-000059770000}"/>
    <cellStyle name="Standard 257 3 5 2 2 5 2 2 2 2" xfId="51952" xr:uid="{00000000-0005-0000-0000-00005A770000}"/>
    <cellStyle name="Standard 257 3 5 2 2 5 2 2 3" xfId="38716" xr:uid="{00000000-0005-0000-0000-00005B770000}"/>
    <cellStyle name="Standard 257 3 5 2 2 5 2 3" xfId="18863" xr:uid="{00000000-0005-0000-0000-00005C770000}"/>
    <cellStyle name="Standard 257 3 5 2 2 5 2 3 2" xfId="45335" xr:uid="{00000000-0005-0000-0000-00005D770000}"/>
    <cellStyle name="Standard 257 3 5 2 2 5 2 4" xfId="29894" xr:uid="{00000000-0005-0000-0000-00005E770000}"/>
    <cellStyle name="Standard 257 3 5 2 2 5 3" xfId="6364" xr:uid="{00000000-0005-0000-0000-00005F770000}"/>
    <cellStyle name="Standard 257 3 5 2 2 5 3 2" xfId="10774" xr:uid="{00000000-0005-0000-0000-000060770000}"/>
    <cellStyle name="Standard 257 3 5 2 2 5 3 2 2" xfId="24010" xr:uid="{00000000-0005-0000-0000-000061770000}"/>
    <cellStyle name="Standard 257 3 5 2 2 5 3 2 2 2" xfId="50482" xr:uid="{00000000-0005-0000-0000-000062770000}"/>
    <cellStyle name="Standard 257 3 5 2 2 5 3 2 3" xfId="37246" xr:uid="{00000000-0005-0000-0000-000063770000}"/>
    <cellStyle name="Standard 257 3 5 2 2 5 3 3" xfId="17393" xr:uid="{00000000-0005-0000-0000-000064770000}"/>
    <cellStyle name="Standard 257 3 5 2 2 5 3 3 2" xfId="43865" xr:uid="{00000000-0005-0000-0000-000065770000}"/>
    <cellStyle name="Standard 257 3 5 2 2 5 3 4" xfId="32836" xr:uid="{00000000-0005-0000-0000-000066770000}"/>
    <cellStyle name="Standard 257 3 5 2 2 5 4" xfId="7832" xr:uid="{00000000-0005-0000-0000-000067770000}"/>
    <cellStyle name="Standard 257 3 5 2 2 5 4 2" xfId="21068" xr:uid="{00000000-0005-0000-0000-000068770000}"/>
    <cellStyle name="Standard 257 3 5 2 2 5 4 2 2" xfId="47540" xr:uid="{00000000-0005-0000-0000-000069770000}"/>
    <cellStyle name="Standard 257 3 5 2 2 5 4 3" xfId="34304" xr:uid="{00000000-0005-0000-0000-00006A770000}"/>
    <cellStyle name="Standard 257 3 5 2 2 5 5" xfId="14451" xr:uid="{00000000-0005-0000-0000-00006B770000}"/>
    <cellStyle name="Standard 257 3 5 2 2 5 5 2" xfId="40923" xr:uid="{00000000-0005-0000-0000-00006C770000}"/>
    <cellStyle name="Standard 257 3 5 2 2 5 6" xfId="28424" xr:uid="{00000000-0005-0000-0000-00006D770000}"/>
    <cellStyle name="Standard 257 3 5 2 2 6" xfId="2688" xr:uid="{00000000-0005-0000-0000-00006E770000}"/>
    <cellStyle name="Standard 257 3 5 2 2 6 2" xfId="11510" xr:uid="{00000000-0005-0000-0000-00006F770000}"/>
    <cellStyle name="Standard 257 3 5 2 2 6 2 2" xfId="24746" xr:uid="{00000000-0005-0000-0000-000070770000}"/>
    <cellStyle name="Standard 257 3 5 2 2 6 2 2 2" xfId="51218" xr:uid="{00000000-0005-0000-0000-000071770000}"/>
    <cellStyle name="Standard 257 3 5 2 2 6 2 3" xfId="37982" xr:uid="{00000000-0005-0000-0000-000072770000}"/>
    <cellStyle name="Standard 257 3 5 2 2 6 3" xfId="18129" xr:uid="{00000000-0005-0000-0000-000073770000}"/>
    <cellStyle name="Standard 257 3 5 2 2 6 3 2" xfId="44601" xr:uid="{00000000-0005-0000-0000-000074770000}"/>
    <cellStyle name="Standard 257 3 5 2 2 6 4" xfId="29160" xr:uid="{00000000-0005-0000-0000-000075770000}"/>
    <cellStyle name="Standard 257 3 5 2 2 7" xfId="4893" xr:uid="{00000000-0005-0000-0000-000076770000}"/>
    <cellStyle name="Standard 257 3 5 2 2 7 2" xfId="9303" xr:uid="{00000000-0005-0000-0000-000077770000}"/>
    <cellStyle name="Standard 257 3 5 2 2 7 2 2" xfId="22539" xr:uid="{00000000-0005-0000-0000-000078770000}"/>
    <cellStyle name="Standard 257 3 5 2 2 7 2 2 2" xfId="49011" xr:uid="{00000000-0005-0000-0000-000079770000}"/>
    <cellStyle name="Standard 257 3 5 2 2 7 2 3" xfId="35775" xr:uid="{00000000-0005-0000-0000-00007A770000}"/>
    <cellStyle name="Standard 257 3 5 2 2 7 3" xfId="15922" xr:uid="{00000000-0005-0000-0000-00007B770000}"/>
    <cellStyle name="Standard 257 3 5 2 2 7 3 2" xfId="42394" xr:uid="{00000000-0005-0000-0000-00007C770000}"/>
    <cellStyle name="Standard 257 3 5 2 2 7 4" xfId="31365" xr:uid="{00000000-0005-0000-0000-00007D770000}"/>
    <cellStyle name="Standard 257 3 5 2 2 8" xfId="7098" xr:uid="{00000000-0005-0000-0000-00007E770000}"/>
    <cellStyle name="Standard 257 3 5 2 2 8 2" xfId="20334" xr:uid="{00000000-0005-0000-0000-00007F770000}"/>
    <cellStyle name="Standard 257 3 5 2 2 8 2 2" xfId="46806" xr:uid="{00000000-0005-0000-0000-000080770000}"/>
    <cellStyle name="Standard 257 3 5 2 2 8 3" xfId="33570" xr:uid="{00000000-0005-0000-0000-000081770000}"/>
    <cellStyle name="Standard 257 3 5 2 2 9" xfId="13717" xr:uid="{00000000-0005-0000-0000-000082770000}"/>
    <cellStyle name="Standard 257 3 5 2 2 9 2" xfId="40189" xr:uid="{00000000-0005-0000-0000-000083770000}"/>
    <cellStyle name="Standard 257 3 5 2 3" xfId="533" xr:uid="{00000000-0005-0000-0000-000084770000}"/>
    <cellStyle name="Standard 257 3 5 2 3 2" xfId="922" xr:uid="{00000000-0005-0000-0000-000085770000}"/>
    <cellStyle name="Standard 257 3 5 2 3 2 2" xfId="1671" xr:uid="{00000000-0005-0000-0000-000086770000}"/>
    <cellStyle name="Standard 257 3 5 2 3 2 2 2" xfId="4614" xr:uid="{00000000-0005-0000-0000-000087770000}"/>
    <cellStyle name="Standard 257 3 5 2 3 2 2 2 2" xfId="13436" xr:uid="{00000000-0005-0000-0000-000088770000}"/>
    <cellStyle name="Standard 257 3 5 2 3 2 2 2 2 2" xfId="26672" xr:uid="{00000000-0005-0000-0000-000089770000}"/>
    <cellStyle name="Standard 257 3 5 2 3 2 2 2 2 2 2" xfId="53144" xr:uid="{00000000-0005-0000-0000-00008A770000}"/>
    <cellStyle name="Standard 257 3 5 2 3 2 2 2 2 3" xfId="39908" xr:uid="{00000000-0005-0000-0000-00008B770000}"/>
    <cellStyle name="Standard 257 3 5 2 3 2 2 2 3" xfId="20055" xr:uid="{00000000-0005-0000-0000-00008C770000}"/>
    <cellStyle name="Standard 257 3 5 2 3 2 2 2 3 2" xfId="46527" xr:uid="{00000000-0005-0000-0000-00008D770000}"/>
    <cellStyle name="Standard 257 3 5 2 3 2 2 2 4" xfId="31086" xr:uid="{00000000-0005-0000-0000-00008E770000}"/>
    <cellStyle name="Standard 257 3 5 2 3 2 2 3" xfId="6085" xr:uid="{00000000-0005-0000-0000-00008F770000}"/>
    <cellStyle name="Standard 257 3 5 2 3 2 2 3 2" xfId="10495" xr:uid="{00000000-0005-0000-0000-000090770000}"/>
    <cellStyle name="Standard 257 3 5 2 3 2 2 3 2 2" xfId="23731" xr:uid="{00000000-0005-0000-0000-000091770000}"/>
    <cellStyle name="Standard 257 3 5 2 3 2 2 3 2 2 2" xfId="50203" xr:uid="{00000000-0005-0000-0000-000092770000}"/>
    <cellStyle name="Standard 257 3 5 2 3 2 2 3 2 3" xfId="36967" xr:uid="{00000000-0005-0000-0000-000093770000}"/>
    <cellStyle name="Standard 257 3 5 2 3 2 2 3 3" xfId="17114" xr:uid="{00000000-0005-0000-0000-000094770000}"/>
    <cellStyle name="Standard 257 3 5 2 3 2 2 3 3 2" xfId="43586" xr:uid="{00000000-0005-0000-0000-000095770000}"/>
    <cellStyle name="Standard 257 3 5 2 3 2 2 3 4" xfId="32557" xr:uid="{00000000-0005-0000-0000-000096770000}"/>
    <cellStyle name="Standard 257 3 5 2 3 2 2 4" xfId="9024" xr:uid="{00000000-0005-0000-0000-000097770000}"/>
    <cellStyle name="Standard 257 3 5 2 3 2 2 4 2" xfId="22260" xr:uid="{00000000-0005-0000-0000-000098770000}"/>
    <cellStyle name="Standard 257 3 5 2 3 2 2 4 2 2" xfId="48732" xr:uid="{00000000-0005-0000-0000-000099770000}"/>
    <cellStyle name="Standard 257 3 5 2 3 2 2 4 3" xfId="35496" xr:uid="{00000000-0005-0000-0000-00009A770000}"/>
    <cellStyle name="Standard 257 3 5 2 3 2 2 5" xfId="15643" xr:uid="{00000000-0005-0000-0000-00009B770000}"/>
    <cellStyle name="Standard 257 3 5 2 3 2 2 5 2" xfId="42115" xr:uid="{00000000-0005-0000-0000-00009C770000}"/>
    <cellStyle name="Standard 257 3 5 2 3 2 2 6" xfId="28145" xr:uid="{00000000-0005-0000-0000-00009D770000}"/>
    <cellStyle name="Standard 257 3 5 2 3 2 3" xfId="2407" xr:uid="{00000000-0005-0000-0000-00009E770000}"/>
    <cellStyle name="Standard 257 3 5 2 3 2 3 2" xfId="3878" xr:uid="{00000000-0005-0000-0000-00009F770000}"/>
    <cellStyle name="Standard 257 3 5 2 3 2 3 2 2" xfId="12700" xr:uid="{00000000-0005-0000-0000-0000A0770000}"/>
    <cellStyle name="Standard 257 3 5 2 3 2 3 2 2 2" xfId="25936" xr:uid="{00000000-0005-0000-0000-0000A1770000}"/>
    <cellStyle name="Standard 257 3 5 2 3 2 3 2 2 2 2" xfId="52408" xr:uid="{00000000-0005-0000-0000-0000A2770000}"/>
    <cellStyle name="Standard 257 3 5 2 3 2 3 2 2 3" xfId="39172" xr:uid="{00000000-0005-0000-0000-0000A3770000}"/>
    <cellStyle name="Standard 257 3 5 2 3 2 3 2 3" xfId="19319" xr:uid="{00000000-0005-0000-0000-0000A4770000}"/>
    <cellStyle name="Standard 257 3 5 2 3 2 3 2 3 2" xfId="45791" xr:uid="{00000000-0005-0000-0000-0000A5770000}"/>
    <cellStyle name="Standard 257 3 5 2 3 2 3 2 4" xfId="30350" xr:uid="{00000000-0005-0000-0000-0000A6770000}"/>
    <cellStyle name="Standard 257 3 5 2 3 2 3 3" xfId="6820" xr:uid="{00000000-0005-0000-0000-0000A7770000}"/>
    <cellStyle name="Standard 257 3 5 2 3 2 3 3 2" xfId="11230" xr:uid="{00000000-0005-0000-0000-0000A8770000}"/>
    <cellStyle name="Standard 257 3 5 2 3 2 3 3 2 2" xfId="24466" xr:uid="{00000000-0005-0000-0000-0000A9770000}"/>
    <cellStyle name="Standard 257 3 5 2 3 2 3 3 2 2 2" xfId="50938" xr:uid="{00000000-0005-0000-0000-0000AA770000}"/>
    <cellStyle name="Standard 257 3 5 2 3 2 3 3 2 3" xfId="37702" xr:uid="{00000000-0005-0000-0000-0000AB770000}"/>
    <cellStyle name="Standard 257 3 5 2 3 2 3 3 3" xfId="17849" xr:uid="{00000000-0005-0000-0000-0000AC770000}"/>
    <cellStyle name="Standard 257 3 5 2 3 2 3 3 3 2" xfId="44321" xr:uid="{00000000-0005-0000-0000-0000AD770000}"/>
    <cellStyle name="Standard 257 3 5 2 3 2 3 3 4" xfId="33292" xr:uid="{00000000-0005-0000-0000-0000AE770000}"/>
    <cellStyle name="Standard 257 3 5 2 3 2 3 4" xfId="8288" xr:uid="{00000000-0005-0000-0000-0000AF770000}"/>
    <cellStyle name="Standard 257 3 5 2 3 2 3 4 2" xfId="21524" xr:uid="{00000000-0005-0000-0000-0000B0770000}"/>
    <cellStyle name="Standard 257 3 5 2 3 2 3 4 2 2" xfId="47996" xr:uid="{00000000-0005-0000-0000-0000B1770000}"/>
    <cellStyle name="Standard 257 3 5 2 3 2 3 4 3" xfId="34760" xr:uid="{00000000-0005-0000-0000-0000B2770000}"/>
    <cellStyle name="Standard 257 3 5 2 3 2 3 5" xfId="14907" xr:uid="{00000000-0005-0000-0000-0000B3770000}"/>
    <cellStyle name="Standard 257 3 5 2 3 2 3 5 2" xfId="41379" xr:uid="{00000000-0005-0000-0000-0000B4770000}"/>
    <cellStyle name="Standard 257 3 5 2 3 2 3 6" xfId="28880" xr:uid="{00000000-0005-0000-0000-0000B5770000}"/>
    <cellStyle name="Standard 257 3 5 2 3 2 4" xfId="3144" xr:uid="{00000000-0005-0000-0000-0000B6770000}"/>
    <cellStyle name="Standard 257 3 5 2 3 2 4 2" xfId="11966" xr:uid="{00000000-0005-0000-0000-0000B7770000}"/>
    <cellStyle name="Standard 257 3 5 2 3 2 4 2 2" xfId="25202" xr:uid="{00000000-0005-0000-0000-0000B8770000}"/>
    <cellStyle name="Standard 257 3 5 2 3 2 4 2 2 2" xfId="51674" xr:uid="{00000000-0005-0000-0000-0000B9770000}"/>
    <cellStyle name="Standard 257 3 5 2 3 2 4 2 3" xfId="38438" xr:uid="{00000000-0005-0000-0000-0000BA770000}"/>
    <cellStyle name="Standard 257 3 5 2 3 2 4 3" xfId="18585" xr:uid="{00000000-0005-0000-0000-0000BB770000}"/>
    <cellStyle name="Standard 257 3 5 2 3 2 4 3 2" xfId="45057" xr:uid="{00000000-0005-0000-0000-0000BC770000}"/>
    <cellStyle name="Standard 257 3 5 2 3 2 4 4" xfId="29616" xr:uid="{00000000-0005-0000-0000-0000BD770000}"/>
    <cellStyle name="Standard 257 3 5 2 3 2 5" xfId="5349" xr:uid="{00000000-0005-0000-0000-0000BE770000}"/>
    <cellStyle name="Standard 257 3 5 2 3 2 5 2" xfId="9759" xr:uid="{00000000-0005-0000-0000-0000BF770000}"/>
    <cellStyle name="Standard 257 3 5 2 3 2 5 2 2" xfId="22995" xr:uid="{00000000-0005-0000-0000-0000C0770000}"/>
    <cellStyle name="Standard 257 3 5 2 3 2 5 2 2 2" xfId="49467" xr:uid="{00000000-0005-0000-0000-0000C1770000}"/>
    <cellStyle name="Standard 257 3 5 2 3 2 5 2 3" xfId="36231" xr:uid="{00000000-0005-0000-0000-0000C2770000}"/>
    <cellStyle name="Standard 257 3 5 2 3 2 5 3" xfId="16378" xr:uid="{00000000-0005-0000-0000-0000C3770000}"/>
    <cellStyle name="Standard 257 3 5 2 3 2 5 3 2" xfId="42850" xr:uid="{00000000-0005-0000-0000-0000C4770000}"/>
    <cellStyle name="Standard 257 3 5 2 3 2 5 4" xfId="31821" xr:uid="{00000000-0005-0000-0000-0000C5770000}"/>
    <cellStyle name="Standard 257 3 5 2 3 2 6" xfId="7554" xr:uid="{00000000-0005-0000-0000-0000C6770000}"/>
    <cellStyle name="Standard 257 3 5 2 3 2 6 2" xfId="20790" xr:uid="{00000000-0005-0000-0000-0000C7770000}"/>
    <cellStyle name="Standard 257 3 5 2 3 2 6 2 2" xfId="47262" xr:uid="{00000000-0005-0000-0000-0000C8770000}"/>
    <cellStyle name="Standard 257 3 5 2 3 2 6 3" xfId="34026" xr:uid="{00000000-0005-0000-0000-0000C9770000}"/>
    <cellStyle name="Standard 257 3 5 2 3 2 7" xfId="14173" xr:uid="{00000000-0005-0000-0000-0000CA770000}"/>
    <cellStyle name="Standard 257 3 5 2 3 2 7 2" xfId="40645" xr:uid="{00000000-0005-0000-0000-0000CB770000}"/>
    <cellStyle name="Standard 257 3 5 2 3 2 8" xfId="27409" xr:uid="{00000000-0005-0000-0000-0000CC770000}"/>
    <cellStyle name="Standard 257 3 5 2 3 3" xfId="1305" xr:uid="{00000000-0005-0000-0000-0000CD770000}"/>
    <cellStyle name="Standard 257 3 5 2 3 3 2" xfId="4248" xr:uid="{00000000-0005-0000-0000-0000CE770000}"/>
    <cellStyle name="Standard 257 3 5 2 3 3 2 2" xfId="13070" xr:uid="{00000000-0005-0000-0000-0000CF770000}"/>
    <cellStyle name="Standard 257 3 5 2 3 3 2 2 2" xfId="26306" xr:uid="{00000000-0005-0000-0000-0000D0770000}"/>
    <cellStyle name="Standard 257 3 5 2 3 3 2 2 2 2" xfId="52778" xr:uid="{00000000-0005-0000-0000-0000D1770000}"/>
    <cellStyle name="Standard 257 3 5 2 3 3 2 2 3" xfId="39542" xr:uid="{00000000-0005-0000-0000-0000D2770000}"/>
    <cellStyle name="Standard 257 3 5 2 3 3 2 3" xfId="19689" xr:uid="{00000000-0005-0000-0000-0000D3770000}"/>
    <cellStyle name="Standard 257 3 5 2 3 3 2 3 2" xfId="46161" xr:uid="{00000000-0005-0000-0000-0000D4770000}"/>
    <cellStyle name="Standard 257 3 5 2 3 3 2 4" xfId="30720" xr:uid="{00000000-0005-0000-0000-0000D5770000}"/>
    <cellStyle name="Standard 257 3 5 2 3 3 3" xfId="5719" xr:uid="{00000000-0005-0000-0000-0000D6770000}"/>
    <cellStyle name="Standard 257 3 5 2 3 3 3 2" xfId="10129" xr:uid="{00000000-0005-0000-0000-0000D7770000}"/>
    <cellStyle name="Standard 257 3 5 2 3 3 3 2 2" xfId="23365" xr:uid="{00000000-0005-0000-0000-0000D8770000}"/>
    <cellStyle name="Standard 257 3 5 2 3 3 3 2 2 2" xfId="49837" xr:uid="{00000000-0005-0000-0000-0000D9770000}"/>
    <cellStyle name="Standard 257 3 5 2 3 3 3 2 3" xfId="36601" xr:uid="{00000000-0005-0000-0000-0000DA770000}"/>
    <cellStyle name="Standard 257 3 5 2 3 3 3 3" xfId="16748" xr:uid="{00000000-0005-0000-0000-0000DB770000}"/>
    <cellStyle name="Standard 257 3 5 2 3 3 3 3 2" xfId="43220" xr:uid="{00000000-0005-0000-0000-0000DC770000}"/>
    <cellStyle name="Standard 257 3 5 2 3 3 3 4" xfId="32191" xr:uid="{00000000-0005-0000-0000-0000DD770000}"/>
    <cellStyle name="Standard 257 3 5 2 3 3 4" xfId="8658" xr:uid="{00000000-0005-0000-0000-0000DE770000}"/>
    <cellStyle name="Standard 257 3 5 2 3 3 4 2" xfId="21894" xr:uid="{00000000-0005-0000-0000-0000DF770000}"/>
    <cellStyle name="Standard 257 3 5 2 3 3 4 2 2" xfId="48366" xr:uid="{00000000-0005-0000-0000-0000E0770000}"/>
    <cellStyle name="Standard 257 3 5 2 3 3 4 3" xfId="35130" xr:uid="{00000000-0005-0000-0000-0000E1770000}"/>
    <cellStyle name="Standard 257 3 5 2 3 3 5" xfId="15277" xr:uid="{00000000-0005-0000-0000-0000E2770000}"/>
    <cellStyle name="Standard 257 3 5 2 3 3 5 2" xfId="41749" xr:uid="{00000000-0005-0000-0000-0000E3770000}"/>
    <cellStyle name="Standard 257 3 5 2 3 3 6" xfId="27779" xr:uid="{00000000-0005-0000-0000-0000E4770000}"/>
    <cellStyle name="Standard 257 3 5 2 3 4" xfId="2041" xr:uid="{00000000-0005-0000-0000-0000E5770000}"/>
    <cellStyle name="Standard 257 3 5 2 3 4 2" xfId="3512" xr:uid="{00000000-0005-0000-0000-0000E6770000}"/>
    <cellStyle name="Standard 257 3 5 2 3 4 2 2" xfId="12334" xr:uid="{00000000-0005-0000-0000-0000E7770000}"/>
    <cellStyle name="Standard 257 3 5 2 3 4 2 2 2" xfId="25570" xr:uid="{00000000-0005-0000-0000-0000E8770000}"/>
    <cellStyle name="Standard 257 3 5 2 3 4 2 2 2 2" xfId="52042" xr:uid="{00000000-0005-0000-0000-0000E9770000}"/>
    <cellStyle name="Standard 257 3 5 2 3 4 2 2 3" xfId="38806" xr:uid="{00000000-0005-0000-0000-0000EA770000}"/>
    <cellStyle name="Standard 257 3 5 2 3 4 2 3" xfId="18953" xr:uid="{00000000-0005-0000-0000-0000EB770000}"/>
    <cellStyle name="Standard 257 3 5 2 3 4 2 3 2" xfId="45425" xr:uid="{00000000-0005-0000-0000-0000EC770000}"/>
    <cellStyle name="Standard 257 3 5 2 3 4 2 4" xfId="29984" xr:uid="{00000000-0005-0000-0000-0000ED770000}"/>
    <cellStyle name="Standard 257 3 5 2 3 4 3" xfId="6454" xr:uid="{00000000-0005-0000-0000-0000EE770000}"/>
    <cellStyle name="Standard 257 3 5 2 3 4 3 2" xfId="10864" xr:uid="{00000000-0005-0000-0000-0000EF770000}"/>
    <cellStyle name="Standard 257 3 5 2 3 4 3 2 2" xfId="24100" xr:uid="{00000000-0005-0000-0000-0000F0770000}"/>
    <cellStyle name="Standard 257 3 5 2 3 4 3 2 2 2" xfId="50572" xr:uid="{00000000-0005-0000-0000-0000F1770000}"/>
    <cellStyle name="Standard 257 3 5 2 3 4 3 2 3" xfId="37336" xr:uid="{00000000-0005-0000-0000-0000F2770000}"/>
    <cellStyle name="Standard 257 3 5 2 3 4 3 3" xfId="17483" xr:uid="{00000000-0005-0000-0000-0000F3770000}"/>
    <cellStyle name="Standard 257 3 5 2 3 4 3 3 2" xfId="43955" xr:uid="{00000000-0005-0000-0000-0000F4770000}"/>
    <cellStyle name="Standard 257 3 5 2 3 4 3 4" xfId="32926" xr:uid="{00000000-0005-0000-0000-0000F5770000}"/>
    <cellStyle name="Standard 257 3 5 2 3 4 4" xfId="7922" xr:uid="{00000000-0005-0000-0000-0000F6770000}"/>
    <cellStyle name="Standard 257 3 5 2 3 4 4 2" xfId="21158" xr:uid="{00000000-0005-0000-0000-0000F7770000}"/>
    <cellStyle name="Standard 257 3 5 2 3 4 4 2 2" xfId="47630" xr:uid="{00000000-0005-0000-0000-0000F8770000}"/>
    <cellStyle name="Standard 257 3 5 2 3 4 4 3" xfId="34394" xr:uid="{00000000-0005-0000-0000-0000F9770000}"/>
    <cellStyle name="Standard 257 3 5 2 3 4 5" xfId="14541" xr:uid="{00000000-0005-0000-0000-0000FA770000}"/>
    <cellStyle name="Standard 257 3 5 2 3 4 5 2" xfId="41013" xr:uid="{00000000-0005-0000-0000-0000FB770000}"/>
    <cellStyle name="Standard 257 3 5 2 3 4 6" xfId="28514" xr:uid="{00000000-0005-0000-0000-0000FC770000}"/>
    <cellStyle name="Standard 257 3 5 2 3 5" xfId="2778" xr:uid="{00000000-0005-0000-0000-0000FD770000}"/>
    <cellStyle name="Standard 257 3 5 2 3 5 2" xfId="11600" xr:uid="{00000000-0005-0000-0000-0000FE770000}"/>
    <cellStyle name="Standard 257 3 5 2 3 5 2 2" xfId="24836" xr:uid="{00000000-0005-0000-0000-0000FF770000}"/>
    <cellStyle name="Standard 257 3 5 2 3 5 2 2 2" xfId="51308" xr:uid="{00000000-0005-0000-0000-000000780000}"/>
    <cellStyle name="Standard 257 3 5 2 3 5 2 3" xfId="38072" xr:uid="{00000000-0005-0000-0000-000001780000}"/>
    <cellStyle name="Standard 257 3 5 2 3 5 3" xfId="18219" xr:uid="{00000000-0005-0000-0000-000002780000}"/>
    <cellStyle name="Standard 257 3 5 2 3 5 3 2" xfId="44691" xr:uid="{00000000-0005-0000-0000-000003780000}"/>
    <cellStyle name="Standard 257 3 5 2 3 5 4" xfId="29250" xr:uid="{00000000-0005-0000-0000-000004780000}"/>
    <cellStyle name="Standard 257 3 5 2 3 6" xfId="4983" xr:uid="{00000000-0005-0000-0000-000005780000}"/>
    <cellStyle name="Standard 257 3 5 2 3 6 2" xfId="9393" xr:uid="{00000000-0005-0000-0000-000006780000}"/>
    <cellStyle name="Standard 257 3 5 2 3 6 2 2" xfId="22629" xr:uid="{00000000-0005-0000-0000-000007780000}"/>
    <cellStyle name="Standard 257 3 5 2 3 6 2 2 2" xfId="49101" xr:uid="{00000000-0005-0000-0000-000008780000}"/>
    <cellStyle name="Standard 257 3 5 2 3 6 2 3" xfId="35865" xr:uid="{00000000-0005-0000-0000-000009780000}"/>
    <cellStyle name="Standard 257 3 5 2 3 6 3" xfId="16012" xr:uid="{00000000-0005-0000-0000-00000A780000}"/>
    <cellStyle name="Standard 257 3 5 2 3 6 3 2" xfId="42484" xr:uid="{00000000-0005-0000-0000-00000B780000}"/>
    <cellStyle name="Standard 257 3 5 2 3 6 4" xfId="31455" xr:uid="{00000000-0005-0000-0000-00000C780000}"/>
    <cellStyle name="Standard 257 3 5 2 3 7" xfId="7188" xr:uid="{00000000-0005-0000-0000-00000D780000}"/>
    <cellStyle name="Standard 257 3 5 2 3 7 2" xfId="20424" xr:uid="{00000000-0005-0000-0000-00000E780000}"/>
    <cellStyle name="Standard 257 3 5 2 3 7 2 2" xfId="46896" xr:uid="{00000000-0005-0000-0000-00000F780000}"/>
    <cellStyle name="Standard 257 3 5 2 3 7 3" xfId="33660" xr:uid="{00000000-0005-0000-0000-000010780000}"/>
    <cellStyle name="Standard 257 3 5 2 3 8" xfId="13807" xr:uid="{00000000-0005-0000-0000-000011780000}"/>
    <cellStyle name="Standard 257 3 5 2 3 8 2" xfId="40279" xr:uid="{00000000-0005-0000-0000-000012780000}"/>
    <cellStyle name="Standard 257 3 5 2 3 9" xfId="27043" xr:uid="{00000000-0005-0000-0000-000013780000}"/>
    <cellStyle name="Standard 257 3 5 2 4" xfId="750" xr:uid="{00000000-0005-0000-0000-000014780000}"/>
    <cellStyle name="Standard 257 3 5 2 4 2" xfId="1500" xr:uid="{00000000-0005-0000-0000-000015780000}"/>
    <cellStyle name="Standard 257 3 5 2 4 2 2" xfId="4443" xr:uid="{00000000-0005-0000-0000-000016780000}"/>
    <cellStyle name="Standard 257 3 5 2 4 2 2 2" xfId="13265" xr:uid="{00000000-0005-0000-0000-000017780000}"/>
    <cellStyle name="Standard 257 3 5 2 4 2 2 2 2" xfId="26501" xr:uid="{00000000-0005-0000-0000-000018780000}"/>
    <cellStyle name="Standard 257 3 5 2 4 2 2 2 2 2" xfId="52973" xr:uid="{00000000-0005-0000-0000-000019780000}"/>
    <cellStyle name="Standard 257 3 5 2 4 2 2 2 3" xfId="39737" xr:uid="{00000000-0005-0000-0000-00001A780000}"/>
    <cellStyle name="Standard 257 3 5 2 4 2 2 3" xfId="19884" xr:uid="{00000000-0005-0000-0000-00001B780000}"/>
    <cellStyle name="Standard 257 3 5 2 4 2 2 3 2" xfId="46356" xr:uid="{00000000-0005-0000-0000-00001C780000}"/>
    <cellStyle name="Standard 257 3 5 2 4 2 2 4" xfId="30915" xr:uid="{00000000-0005-0000-0000-00001D780000}"/>
    <cellStyle name="Standard 257 3 5 2 4 2 3" xfId="5914" xr:uid="{00000000-0005-0000-0000-00001E780000}"/>
    <cellStyle name="Standard 257 3 5 2 4 2 3 2" xfId="10324" xr:uid="{00000000-0005-0000-0000-00001F780000}"/>
    <cellStyle name="Standard 257 3 5 2 4 2 3 2 2" xfId="23560" xr:uid="{00000000-0005-0000-0000-000020780000}"/>
    <cellStyle name="Standard 257 3 5 2 4 2 3 2 2 2" xfId="50032" xr:uid="{00000000-0005-0000-0000-000021780000}"/>
    <cellStyle name="Standard 257 3 5 2 4 2 3 2 3" xfId="36796" xr:uid="{00000000-0005-0000-0000-000022780000}"/>
    <cellStyle name="Standard 257 3 5 2 4 2 3 3" xfId="16943" xr:uid="{00000000-0005-0000-0000-000023780000}"/>
    <cellStyle name="Standard 257 3 5 2 4 2 3 3 2" xfId="43415" xr:uid="{00000000-0005-0000-0000-000024780000}"/>
    <cellStyle name="Standard 257 3 5 2 4 2 3 4" xfId="32386" xr:uid="{00000000-0005-0000-0000-000025780000}"/>
    <cellStyle name="Standard 257 3 5 2 4 2 4" xfId="8853" xr:uid="{00000000-0005-0000-0000-000026780000}"/>
    <cellStyle name="Standard 257 3 5 2 4 2 4 2" xfId="22089" xr:uid="{00000000-0005-0000-0000-000027780000}"/>
    <cellStyle name="Standard 257 3 5 2 4 2 4 2 2" xfId="48561" xr:uid="{00000000-0005-0000-0000-000028780000}"/>
    <cellStyle name="Standard 257 3 5 2 4 2 4 3" xfId="35325" xr:uid="{00000000-0005-0000-0000-000029780000}"/>
    <cellStyle name="Standard 257 3 5 2 4 2 5" xfId="15472" xr:uid="{00000000-0005-0000-0000-00002A780000}"/>
    <cellStyle name="Standard 257 3 5 2 4 2 5 2" xfId="41944" xr:uid="{00000000-0005-0000-0000-00002B780000}"/>
    <cellStyle name="Standard 257 3 5 2 4 2 6" xfId="27974" xr:uid="{00000000-0005-0000-0000-00002C780000}"/>
    <cellStyle name="Standard 257 3 5 2 4 3" xfId="2236" xr:uid="{00000000-0005-0000-0000-00002D780000}"/>
    <cellStyle name="Standard 257 3 5 2 4 3 2" xfId="3707" xr:uid="{00000000-0005-0000-0000-00002E780000}"/>
    <cellStyle name="Standard 257 3 5 2 4 3 2 2" xfId="12529" xr:uid="{00000000-0005-0000-0000-00002F780000}"/>
    <cellStyle name="Standard 257 3 5 2 4 3 2 2 2" xfId="25765" xr:uid="{00000000-0005-0000-0000-000030780000}"/>
    <cellStyle name="Standard 257 3 5 2 4 3 2 2 2 2" xfId="52237" xr:uid="{00000000-0005-0000-0000-000031780000}"/>
    <cellStyle name="Standard 257 3 5 2 4 3 2 2 3" xfId="39001" xr:uid="{00000000-0005-0000-0000-000032780000}"/>
    <cellStyle name="Standard 257 3 5 2 4 3 2 3" xfId="19148" xr:uid="{00000000-0005-0000-0000-000033780000}"/>
    <cellStyle name="Standard 257 3 5 2 4 3 2 3 2" xfId="45620" xr:uid="{00000000-0005-0000-0000-000034780000}"/>
    <cellStyle name="Standard 257 3 5 2 4 3 2 4" xfId="30179" xr:uid="{00000000-0005-0000-0000-000035780000}"/>
    <cellStyle name="Standard 257 3 5 2 4 3 3" xfId="6649" xr:uid="{00000000-0005-0000-0000-000036780000}"/>
    <cellStyle name="Standard 257 3 5 2 4 3 3 2" xfId="11059" xr:uid="{00000000-0005-0000-0000-000037780000}"/>
    <cellStyle name="Standard 257 3 5 2 4 3 3 2 2" xfId="24295" xr:uid="{00000000-0005-0000-0000-000038780000}"/>
    <cellStyle name="Standard 257 3 5 2 4 3 3 2 2 2" xfId="50767" xr:uid="{00000000-0005-0000-0000-000039780000}"/>
    <cellStyle name="Standard 257 3 5 2 4 3 3 2 3" xfId="37531" xr:uid="{00000000-0005-0000-0000-00003A780000}"/>
    <cellStyle name="Standard 257 3 5 2 4 3 3 3" xfId="17678" xr:uid="{00000000-0005-0000-0000-00003B780000}"/>
    <cellStyle name="Standard 257 3 5 2 4 3 3 3 2" xfId="44150" xr:uid="{00000000-0005-0000-0000-00003C780000}"/>
    <cellStyle name="Standard 257 3 5 2 4 3 3 4" xfId="33121" xr:uid="{00000000-0005-0000-0000-00003D780000}"/>
    <cellStyle name="Standard 257 3 5 2 4 3 4" xfId="8117" xr:uid="{00000000-0005-0000-0000-00003E780000}"/>
    <cellStyle name="Standard 257 3 5 2 4 3 4 2" xfId="21353" xr:uid="{00000000-0005-0000-0000-00003F780000}"/>
    <cellStyle name="Standard 257 3 5 2 4 3 4 2 2" xfId="47825" xr:uid="{00000000-0005-0000-0000-000040780000}"/>
    <cellStyle name="Standard 257 3 5 2 4 3 4 3" xfId="34589" xr:uid="{00000000-0005-0000-0000-000041780000}"/>
    <cellStyle name="Standard 257 3 5 2 4 3 5" xfId="14736" xr:uid="{00000000-0005-0000-0000-000042780000}"/>
    <cellStyle name="Standard 257 3 5 2 4 3 5 2" xfId="41208" xr:uid="{00000000-0005-0000-0000-000043780000}"/>
    <cellStyle name="Standard 257 3 5 2 4 3 6" xfId="28709" xr:uid="{00000000-0005-0000-0000-000044780000}"/>
    <cellStyle name="Standard 257 3 5 2 4 4" xfId="2973" xr:uid="{00000000-0005-0000-0000-000045780000}"/>
    <cellStyle name="Standard 257 3 5 2 4 4 2" xfId="11795" xr:uid="{00000000-0005-0000-0000-000046780000}"/>
    <cellStyle name="Standard 257 3 5 2 4 4 2 2" xfId="25031" xr:uid="{00000000-0005-0000-0000-000047780000}"/>
    <cellStyle name="Standard 257 3 5 2 4 4 2 2 2" xfId="51503" xr:uid="{00000000-0005-0000-0000-000048780000}"/>
    <cellStyle name="Standard 257 3 5 2 4 4 2 3" xfId="38267" xr:uid="{00000000-0005-0000-0000-000049780000}"/>
    <cellStyle name="Standard 257 3 5 2 4 4 3" xfId="18414" xr:uid="{00000000-0005-0000-0000-00004A780000}"/>
    <cellStyle name="Standard 257 3 5 2 4 4 3 2" xfId="44886" xr:uid="{00000000-0005-0000-0000-00004B780000}"/>
    <cellStyle name="Standard 257 3 5 2 4 4 4" xfId="29445" xr:uid="{00000000-0005-0000-0000-00004C780000}"/>
    <cellStyle name="Standard 257 3 5 2 4 5" xfId="5178" xr:uid="{00000000-0005-0000-0000-00004D780000}"/>
    <cellStyle name="Standard 257 3 5 2 4 5 2" xfId="9588" xr:uid="{00000000-0005-0000-0000-00004E780000}"/>
    <cellStyle name="Standard 257 3 5 2 4 5 2 2" xfId="22824" xr:uid="{00000000-0005-0000-0000-00004F780000}"/>
    <cellStyle name="Standard 257 3 5 2 4 5 2 2 2" xfId="49296" xr:uid="{00000000-0005-0000-0000-000050780000}"/>
    <cellStyle name="Standard 257 3 5 2 4 5 2 3" xfId="36060" xr:uid="{00000000-0005-0000-0000-000051780000}"/>
    <cellStyle name="Standard 257 3 5 2 4 5 3" xfId="16207" xr:uid="{00000000-0005-0000-0000-000052780000}"/>
    <cellStyle name="Standard 257 3 5 2 4 5 3 2" xfId="42679" xr:uid="{00000000-0005-0000-0000-000053780000}"/>
    <cellStyle name="Standard 257 3 5 2 4 5 4" xfId="31650" xr:uid="{00000000-0005-0000-0000-000054780000}"/>
    <cellStyle name="Standard 257 3 5 2 4 6" xfId="7383" xr:uid="{00000000-0005-0000-0000-000055780000}"/>
    <cellStyle name="Standard 257 3 5 2 4 6 2" xfId="20619" xr:uid="{00000000-0005-0000-0000-000056780000}"/>
    <cellStyle name="Standard 257 3 5 2 4 6 2 2" xfId="47091" xr:uid="{00000000-0005-0000-0000-000057780000}"/>
    <cellStyle name="Standard 257 3 5 2 4 6 3" xfId="33855" xr:uid="{00000000-0005-0000-0000-000058780000}"/>
    <cellStyle name="Standard 257 3 5 2 4 7" xfId="14002" xr:uid="{00000000-0005-0000-0000-000059780000}"/>
    <cellStyle name="Standard 257 3 5 2 4 7 2" xfId="40474" xr:uid="{00000000-0005-0000-0000-00005A780000}"/>
    <cellStyle name="Standard 257 3 5 2 4 8" xfId="27238" xr:uid="{00000000-0005-0000-0000-00005B780000}"/>
    <cellStyle name="Standard 257 3 5 2 5" xfId="1134" xr:uid="{00000000-0005-0000-0000-00005C780000}"/>
    <cellStyle name="Standard 257 3 5 2 5 2" xfId="4077" xr:uid="{00000000-0005-0000-0000-00005D780000}"/>
    <cellStyle name="Standard 257 3 5 2 5 2 2" xfId="12899" xr:uid="{00000000-0005-0000-0000-00005E780000}"/>
    <cellStyle name="Standard 257 3 5 2 5 2 2 2" xfId="26135" xr:uid="{00000000-0005-0000-0000-00005F780000}"/>
    <cellStyle name="Standard 257 3 5 2 5 2 2 2 2" xfId="52607" xr:uid="{00000000-0005-0000-0000-000060780000}"/>
    <cellStyle name="Standard 257 3 5 2 5 2 2 3" xfId="39371" xr:uid="{00000000-0005-0000-0000-000061780000}"/>
    <cellStyle name="Standard 257 3 5 2 5 2 3" xfId="19518" xr:uid="{00000000-0005-0000-0000-000062780000}"/>
    <cellStyle name="Standard 257 3 5 2 5 2 3 2" xfId="45990" xr:uid="{00000000-0005-0000-0000-000063780000}"/>
    <cellStyle name="Standard 257 3 5 2 5 2 4" xfId="30549" xr:uid="{00000000-0005-0000-0000-000064780000}"/>
    <cellStyle name="Standard 257 3 5 2 5 3" xfId="5548" xr:uid="{00000000-0005-0000-0000-000065780000}"/>
    <cellStyle name="Standard 257 3 5 2 5 3 2" xfId="9958" xr:uid="{00000000-0005-0000-0000-000066780000}"/>
    <cellStyle name="Standard 257 3 5 2 5 3 2 2" xfId="23194" xr:uid="{00000000-0005-0000-0000-000067780000}"/>
    <cellStyle name="Standard 257 3 5 2 5 3 2 2 2" xfId="49666" xr:uid="{00000000-0005-0000-0000-000068780000}"/>
    <cellStyle name="Standard 257 3 5 2 5 3 2 3" xfId="36430" xr:uid="{00000000-0005-0000-0000-000069780000}"/>
    <cellStyle name="Standard 257 3 5 2 5 3 3" xfId="16577" xr:uid="{00000000-0005-0000-0000-00006A780000}"/>
    <cellStyle name="Standard 257 3 5 2 5 3 3 2" xfId="43049" xr:uid="{00000000-0005-0000-0000-00006B780000}"/>
    <cellStyle name="Standard 257 3 5 2 5 3 4" xfId="32020" xr:uid="{00000000-0005-0000-0000-00006C780000}"/>
    <cellStyle name="Standard 257 3 5 2 5 4" xfId="8487" xr:uid="{00000000-0005-0000-0000-00006D780000}"/>
    <cellStyle name="Standard 257 3 5 2 5 4 2" xfId="21723" xr:uid="{00000000-0005-0000-0000-00006E780000}"/>
    <cellStyle name="Standard 257 3 5 2 5 4 2 2" xfId="48195" xr:uid="{00000000-0005-0000-0000-00006F780000}"/>
    <cellStyle name="Standard 257 3 5 2 5 4 3" xfId="34959" xr:uid="{00000000-0005-0000-0000-000070780000}"/>
    <cellStyle name="Standard 257 3 5 2 5 5" xfId="15106" xr:uid="{00000000-0005-0000-0000-000071780000}"/>
    <cellStyle name="Standard 257 3 5 2 5 5 2" xfId="41578" xr:uid="{00000000-0005-0000-0000-000072780000}"/>
    <cellStyle name="Standard 257 3 5 2 5 6" xfId="27608" xr:uid="{00000000-0005-0000-0000-000073780000}"/>
    <cellStyle name="Standard 257 3 5 2 6" xfId="1870" xr:uid="{00000000-0005-0000-0000-000074780000}"/>
    <cellStyle name="Standard 257 3 5 2 6 2" xfId="3341" xr:uid="{00000000-0005-0000-0000-000075780000}"/>
    <cellStyle name="Standard 257 3 5 2 6 2 2" xfId="12163" xr:uid="{00000000-0005-0000-0000-000076780000}"/>
    <cellStyle name="Standard 257 3 5 2 6 2 2 2" xfId="25399" xr:uid="{00000000-0005-0000-0000-000077780000}"/>
    <cellStyle name="Standard 257 3 5 2 6 2 2 2 2" xfId="51871" xr:uid="{00000000-0005-0000-0000-000078780000}"/>
    <cellStyle name="Standard 257 3 5 2 6 2 2 3" xfId="38635" xr:uid="{00000000-0005-0000-0000-000079780000}"/>
    <cellStyle name="Standard 257 3 5 2 6 2 3" xfId="18782" xr:uid="{00000000-0005-0000-0000-00007A780000}"/>
    <cellStyle name="Standard 257 3 5 2 6 2 3 2" xfId="45254" xr:uid="{00000000-0005-0000-0000-00007B780000}"/>
    <cellStyle name="Standard 257 3 5 2 6 2 4" xfId="29813" xr:uid="{00000000-0005-0000-0000-00007C780000}"/>
    <cellStyle name="Standard 257 3 5 2 6 3" xfId="6283" xr:uid="{00000000-0005-0000-0000-00007D780000}"/>
    <cellStyle name="Standard 257 3 5 2 6 3 2" xfId="10693" xr:uid="{00000000-0005-0000-0000-00007E780000}"/>
    <cellStyle name="Standard 257 3 5 2 6 3 2 2" xfId="23929" xr:uid="{00000000-0005-0000-0000-00007F780000}"/>
    <cellStyle name="Standard 257 3 5 2 6 3 2 2 2" xfId="50401" xr:uid="{00000000-0005-0000-0000-000080780000}"/>
    <cellStyle name="Standard 257 3 5 2 6 3 2 3" xfId="37165" xr:uid="{00000000-0005-0000-0000-000081780000}"/>
    <cellStyle name="Standard 257 3 5 2 6 3 3" xfId="17312" xr:uid="{00000000-0005-0000-0000-000082780000}"/>
    <cellStyle name="Standard 257 3 5 2 6 3 3 2" xfId="43784" xr:uid="{00000000-0005-0000-0000-000083780000}"/>
    <cellStyle name="Standard 257 3 5 2 6 3 4" xfId="32755" xr:uid="{00000000-0005-0000-0000-000084780000}"/>
    <cellStyle name="Standard 257 3 5 2 6 4" xfId="7751" xr:uid="{00000000-0005-0000-0000-000085780000}"/>
    <cellStyle name="Standard 257 3 5 2 6 4 2" xfId="20987" xr:uid="{00000000-0005-0000-0000-000086780000}"/>
    <cellStyle name="Standard 257 3 5 2 6 4 2 2" xfId="47459" xr:uid="{00000000-0005-0000-0000-000087780000}"/>
    <cellStyle name="Standard 257 3 5 2 6 4 3" xfId="34223" xr:uid="{00000000-0005-0000-0000-000088780000}"/>
    <cellStyle name="Standard 257 3 5 2 6 5" xfId="14370" xr:uid="{00000000-0005-0000-0000-000089780000}"/>
    <cellStyle name="Standard 257 3 5 2 6 5 2" xfId="40842" xr:uid="{00000000-0005-0000-0000-00008A780000}"/>
    <cellStyle name="Standard 257 3 5 2 6 6" xfId="28343" xr:uid="{00000000-0005-0000-0000-00008B780000}"/>
    <cellStyle name="Standard 257 3 5 2 7" xfId="2607" xr:uid="{00000000-0005-0000-0000-00008C780000}"/>
    <cellStyle name="Standard 257 3 5 2 7 2" xfId="11429" xr:uid="{00000000-0005-0000-0000-00008D780000}"/>
    <cellStyle name="Standard 257 3 5 2 7 2 2" xfId="24665" xr:uid="{00000000-0005-0000-0000-00008E780000}"/>
    <cellStyle name="Standard 257 3 5 2 7 2 2 2" xfId="51137" xr:uid="{00000000-0005-0000-0000-00008F780000}"/>
    <cellStyle name="Standard 257 3 5 2 7 2 3" xfId="37901" xr:uid="{00000000-0005-0000-0000-000090780000}"/>
    <cellStyle name="Standard 257 3 5 2 7 3" xfId="18048" xr:uid="{00000000-0005-0000-0000-000091780000}"/>
    <cellStyle name="Standard 257 3 5 2 7 3 2" xfId="44520" xr:uid="{00000000-0005-0000-0000-000092780000}"/>
    <cellStyle name="Standard 257 3 5 2 7 4" xfId="29079" xr:uid="{00000000-0005-0000-0000-000093780000}"/>
    <cellStyle name="Standard 257 3 5 2 8" xfId="4812" xr:uid="{00000000-0005-0000-0000-000094780000}"/>
    <cellStyle name="Standard 257 3 5 2 8 2" xfId="9222" xr:uid="{00000000-0005-0000-0000-000095780000}"/>
    <cellStyle name="Standard 257 3 5 2 8 2 2" xfId="22458" xr:uid="{00000000-0005-0000-0000-000096780000}"/>
    <cellStyle name="Standard 257 3 5 2 8 2 2 2" xfId="48930" xr:uid="{00000000-0005-0000-0000-000097780000}"/>
    <cellStyle name="Standard 257 3 5 2 8 2 3" xfId="35694" xr:uid="{00000000-0005-0000-0000-000098780000}"/>
    <cellStyle name="Standard 257 3 5 2 8 3" xfId="15841" xr:uid="{00000000-0005-0000-0000-000099780000}"/>
    <cellStyle name="Standard 257 3 5 2 8 3 2" xfId="42313" xr:uid="{00000000-0005-0000-0000-00009A780000}"/>
    <cellStyle name="Standard 257 3 5 2 8 4" xfId="31284" xr:uid="{00000000-0005-0000-0000-00009B780000}"/>
    <cellStyle name="Standard 257 3 5 2 9" xfId="7017" xr:uid="{00000000-0005-0000-0000-00009C780000}"/>
    <cellStyle name="Standard 257 3 5 2 9 2" xfId="20253" xr:uid="{00000000-0005-0000-0000-00009D780000}"/>
    <cellStyle name="Standard 257 3 5 2 9 2 2" xfId="46725" xr:uid="{00000000-0005-0000-0000-00009E780000}"/>
    <cellStyle name="Standard 257 3 5 2 9 3" xfId="33489" xr:uid="{00000000-0005-0000-0000-00009F780000}"/>
    <cellStyle name="Standard 257 3 5 3" xfId="398" xr:uid="{00000000-0005-0000-0000-0000A0780000}"/>
    <cellStyle name="Standard 257 3 5 3 10" xfId="26913" xr:uid="{00000000-0005-0000-0000-0000A1780000}"/>
    <cellStyle name="Standard 257 3 5 3 2" xfId="574" xr:uid="{00000000-0005-0000-0000-0000A2780000}"/>
    <cellStyle name="Standard 257 3 5 3 2 2" xfId="963" xr:uid="{00000000-0005-0000-0000-0000A3780000}"/>
    <cellStyle name="Standard 257 3 5 3 2 2 2" xfId="1712" xr:uid="{00000000-0005-0000-0000-0000A4780000}"/>
    <cellStyle name="Standard 257 3 5 3 2 2 2 2" xfId="4655" xr:uid="{00000000-0005-0000-0000-0000A5780000}"/>
    <cellStyle name="Standard 257 3 5 3 2 2 2 2 2" xfId="13477" xr:uid="{00000000-0005-0000-0000-0000A6780000}"/>
    <cellStyle name="Standard 257 3 5 3 2 2 2 2 2 2" xfId="26713" xr:uid="{00000000-0005-0000-0000-0000A7780000}"/>
    <cellStyle name="Standard 257 3 5 3 2 2 2 2 2 2 2" xfId="53185" xr:uid="{00000000-0005-0000-0000-0000A8780000}"/>
    <cellStyle name="Standard 257 3 5 3 2 2 2 2 2 3" xfId="39949" xr:uid="{00000000-0005-0000-0000-0000A9780000}"/>
    <cellStyle name="Standard 257 3 5 3 2 2 2 2 3" xfId="20096" xr:uid="{00000000-0005-0000-0000-0000AA780000}"/>
    <cellStyle name="Standard 257 3 5 3 2 2 2 2 3 2" xfId="46568" xr:uid="{00000000-0005-0000-0000-0000AB780000}"/>
    <cellStyle name="Standard 257 3 5 3 2 2 2 2 4" xfId="31127" xr:uid="{00000000-0005-0000-0000-0000AC780000}"/>
    <cellStyle name="Standard 257 3 5 3 2 2 2 3" xfId="6126" xr:uid="{00000000-0005-0000-0000-0000AD780000}"/>
    <cellStyle name="Standard 257 3 5 3 2 2 2 3 2" xfId="10536" xr:uid="{00000000-0005-0000-0000-0000AE780000}"/>
    <cellStyle name="Standard 257 3 5 3 2 2 2 3 2 2" xfId="23772" xr:uid="{00000000-0005-0000-0000-0000AF780000}"/>
    <cellStyle name="Standard 257 3 5 3 2 2 2 3 2 2 2" xfId="50244" xr:uid="{00000000-0005-0000-0000-0000B0780000}"/>
    <cellStyle name="Standard 257 3 5 3 2 2 2 3 2 3" xfId="37008" xr:uid="{00000000-0005-0000-0000-0000B1780000}"/>
    <cellStyle name="Standard 257 3 5 3 2 2 2 3 3" xfId="17155" xr:uid="{00000000-0005-0000-0000-0000B2780000}"/>
    <cellStyle name="Standard 257 3 5 3 2 2 2 3 3 2" xfId="43627" xr:uid="{00000000-0005-0000-0000-0000B3780000}"/>
    <cellStyle name="Standard 257 3 5 3 2 2 2 3 4" xfId="32598" xr:uid="{00000000-0005-0000-0000-0000B4780000}"/>
    <cellStyle name="Standard 257 3 5 3 2 2 2 4" xfId="9065" xr:uid="{00000000-0005-0000-0000-0000B5780000}"/>
    <cellStyle name="Standard 257 3 5 3 2 2 2 4 2" xfId="22301" xr:uid="{00000000-0005-0000-0000-0000B6780000}"/>
    <cellStyle name="Standard 257 3 5 3 2 2 2 4 2 2" xfId="48773" xr:uid="{00000000-0005-0000-0000-0000B7780000}"/>
    <cellStyle name="Standard 257 3 5 3 2 2 2 4 3" xfId="35537" xr:uid="{00000000-0005-0000-0000-0000B8780000}"/>
    <cellStyle name="Standard 257 3 5 3 2 2 2 5" xfId="15684" xr:uid="{00000000-0005-0000-0000-0000B9780000}"/>
    <cellStyle name="Standard 257 3 5 3 2 2 2 5 2" xfId="42156" xr:uid="{00000000-0005-0000-0000-0000BA780000}"/>
    <cellStyle name="Standard 257 3 5 3 2 2 2 6" xfId="28186" xr:uid="{00000000-0005-0000-0000-0000BB780000}"/>
    <cellStyle name="Standard 257 3 5 3 2 2 3" xfId="2448" xr:uid="{00000000-0005-0000-0000-0000BC780000}"/>
    <cellStyle name="Standard 257 3 5 3 2 2 3 2" xfId="3919" xr:uid="{00000000-0005-0000-0000-0000BD780000}"/>
    <cellStyle name="Standard 257 3 5 3 2 2 3 2 2" xfId="12741" xr:uid="{00000000-0005-0000-0000-0000BE780000}"/>
    <cellStyle name="Standard 257 3 5 3 2 2 3 2 2 2" xfId="25977" xr:uid="{00000000-0005-0000-0000-0000BF780000}"/>
    <cellStyle name="Standard 257 3 5 3 2 2 3 2 2 2 2" xfId="52449" xr:uid="{00000000-0005-0000-0000-0000C0780000}"/>
    <cellStyle name="Standard 257 3 5 3 2 2 3 2 2 3" xfId="39213" xr:uid="{00000000-0005-0000-0000-0000C1780000}"/>
    <cellStyle name="Standard 257 3 5 3 2 2 3 2 3" xfId="19360" xr:uid="{00000000-0005-0000-0000-0000C2780000}"/>
    <cellStyle name="Standard 257 3 5 3 2 2 3 2 3 2" xfId="45832" xr:uid="{00000000-0005-0000-0000-0000C3780000}"/>
    <cellStyle name="Standard 257 3 5 3 2 2 3 2 4" xfId="30391" xr:uid="{00000000-0005-0000-0000-0000C4780000}"/>
    <cellStyle name="Standard 257 3 5 3 2 2 3 3" xfId="6861" xr:uid="{00000000-0005-0000-0000-0000C5780000}"/>
    <cellStyle name="Standard 257 3 5 3 2 2 3 3 2" xfId="11271" xr:uid="{00000000-0005-0000-0000-0000C6780000}"/>
    <cellStyle name="Standard 257 3 5 3 2 2 3 3 2 2" xfId="24507" xr:uid="{00000000-0005-0000-0000-0000C7780000}"/>
    <cellStyle name="Standard 257 3 5 3 2 2 3 3 2 2 2" xfId="50979" xr:uid="{00000000-0005-0000-0000-0000C8780000}"/>
    <cellStyle name="Standard 257 3 5 3 2 2 3 3 2 3" xfId="37743" xr:uid="{00000000-0005-0000-0000-0000C9780000}"/>
    <cellStyle name="Standard 257 3 5 3 2 2 3 3 3" xfId="17890" xr:uid="{00000000-0005-0000-0000-0000CA780000}"/>
    <cellStyle name="Standard 257 3 5 3 2 2 3 3 3 2" xfId="44362" xr:uid="{00000000-0005-0000-0000-0000CB780000}"/>
    <cellStyle name="Standard 257 3 5 3 2 2 3 3 4" xfId="33333" xr:uid="{00000000-0005-0000-0000-0000CC780000}"/>
    <cellStyle name="Standard 257 3 5 3 2 2 3 4" xfId="8329" xr:uid="{00000000-0005-0000-0000-0000CD780000}"/>
    <cellStyle name="Standard 257 3 5 3 2 2 3 4 2" xfId="21565" xr:uid="{00000000-0005-0000-0000-0000CE780000}"/>
    <cellStyle name="Standard 257 3 5 3 2 2 3 4 2 2" xfId="48037" xr:uid="{00000000-0005-0000-0000-0000CF780000}"/>
    <cellStyle name="Standard 257 3 5 3 2 2 3 4 3" xfId="34801" xr:uid="{00000000-0005-0000-0000-0000D0780000}"/>
    <cellStyle name="Standard 257 3 5 3 2 2 3 5" xfId="14948" xr:uid="{00000000-0005-0000-0000-0000D1780000}"/>
    <cellStyle name="Standard 257 3 5 3 2 2 3 5 2" xfId="41420" xr:uid="{00000000-0005-0000-0000-0000D2780000}"/>
    <cellStyle name="Standard 257 3 5 3 2 2 3 6" xfId="28921" xr:uid="{00000000-0005-0000-0000-0000D3780000}"/>
    <cellStyle name="Standard 257 3 5 3 2 2 4" xfId="3185" xr:uid="{00000000-0005-0000-0000-0000D4780000}"/>
    <cellStyle name="Standard 257 3 5 3 2 2 4 2" xfId="12007" xr:uid="{00000000-0005-0000-0000-0000D5780000}"/>
    <cellStyle name="Standard 257 3 5 3 2 2 4 2 2" xfId="25243" xr:uid="{00000000-0005-0000-0000-0000D6780000}"/>
    <cellStyle name="Standard 257 3 5 3 2 2 4 2 2 2" xfId="51715" xr:uid="{00000000-0005-0000-0000-0000D7780000}"/>
    <cellStyle name="Standard 257 3 5 3 2 2 4 2 3" xfId="38479" xr:uid="{00000000-0005-0000-0000-0000D8780000}"/>
    <cellStyle name="Standard 257 3 5 3 2 2 4 3" xfId="18626" xr:uid="{00000000-0005-0000-0000-0000D9780000}"/>
    <cellStyle name="Standard 257 3 5 3 2 2 4 3 2" xfId="45098" xr:uid="{00000000-0005-0000-0000-0000DA780000}"/>
    <cellStyle name="Standard 257 3 5 3 2 2 4 4" xfId="29657" xr:uid="{00000000-0005-0000-0000-0000DB780000}"/>
    <cellStyle name="Standard 257 3 5 3 2 2 5" xfId="5390" xr:uid="{00000000-0005-0000-0000-0000DC780000}"/>
    <cellStyle name="Standard 257 3 5 3 2 2 5 2" xfId="9800" xr:uid="{00000000-0005-0000-0000-0000DD780000}"/>
    <cellStyle name="Standard 257 3 5 3 2 2 5 2 2" xfId="23036" xr:uid="{00000000-0005-0000-0000-0000DE780000}"/>
    <cellStyle name="Standard 257 3 5 3 2 2 5 2 2 2" xfId="49508" xr:uid="{00000000-0005-0000-0000-0000DF780000}"/>
    <cellStyle name="Standard 257 3 5 3 2 2 5 2 3" xfId="36272" xr:uid="{00000000-0005-0000-0000-0000E0780000}"/>
    <cellStyle name="Standard 257 3 5 3 2 2 5 3" xfId="16419" xr:uid="{00000000-0005-0000-0000-0000E1780000}"/>
    <cellStyle name="Standard 257 3 5 3 2 2 5 3 2" xfId="42891" xr:uid="{00000000-0005-0000-0000-0000E2780000}"/>
    <cellStyle name="Standard 257 3 5 3 2 2 5 4" xfId="31862" xr:uid="{00000000-0005-0000-0000-0000E3780000}"/>
    <cellStyle name="Standard 257 3 5 3 2 2 6" xfId="7595" xr:uid="{00000000-0005-0000-0000-0000E4780000}"/>
    <cellStyle name="Standard 257 3 5 3 2 2 6 2" xfId="20831" xr:uid="{00000000-0005-0000-0000-0000E5780000}"/>
    <cellStyle name="Standard 257 3 5 3 2 2 6 2 2" xfId="47303" xr:uid="{00000000-0005-0000-0000-0000E6780000}"/>
    <cellStyle name="Standard 257 3 5 3 2 2 6 3" xfId="34067" xr:uid="{00000000-0005-0000-0000-0000E7780000}"/>
    <cellStyle name="Standard 257 3 5 3 2 2 7" xfId="14214" xr:uid="{00000000-0005-0000-0000-0000E8780000}"/>
    <cellStyle name="Standard 257 3 5 3 2 2 7 2" xfId="40686" xr:uid="{00000000-0005-0000-0000-0000E9780000}"/>
    <cellStyle name="Standard 257 3 5 3 2 2 8" xfId="27450" xr:uid="{00000000-0005-0000-0000-0000EA780000}"/>
    <cellStyle name="Standard 257 3 5 3 2 3" xfId="1346" xr:uid="{00000000-0005-0000-0000-0000EB780000}"/>
    <cellStyle name="Standard 257 3 5 3 2 3 2" xfId="4289" xr:uid="{00000000-0005-0000-0000-0000EC780000}"/>
    <cellStyle name="Standard 257 3 5 3 2 3 2 2" xfId="13111" xr:uid="{00000000-0005-0000-0000-0000ED780000}"/>
    <cellStyle name="Standard 257 3 5 3 2 3 2 2 2" xfId="26347" xr:uid="{00000000-0005-0000-0000-0000EE780000}"/>
    <cellStyle name="Standard 257 3 5 3 2 3 2 2 2 2" xfId="52819" xr:uid="{00000000-0005-0000-0000-0000EF780000}"/>
    <cellStyle name="Standard 257 3 5 3 2 3 2 2 3" xfId="39583" xr:uid="{00000000-0005-0000-0000-0000F0780000}"/>
    <cellStyle name="Standard 257 3 5 3 2 3 2 3" xfId="19730" xr:uid="{00000000-0005-0000-0000-0000F1780000}"/>
    <cellStyle name="Standard 257 3 5 3 2 3 2 3 2" xfId="46202" xr:uid="{00000000-0005-0000-0000-0000F2780000}"/>
    <cellStyle name="Standard 257 3 5 3 2 3 2 4" xfId="30761" xr:uid="{00000000-0005-0000-0000-0000F3780000}"/>
    <cellStyle name="Standard 257 3 5 3 2 3 3" xfId="5760" xr:uid="{00000000-0005-0000-0000-0000F4780000}"/>
    <cellStyle name="Standard 257 3 5 3 2 3 3 2" xfId="10170" xr:uid="{00000000-0005-0000-0000-0000F5780000}"/>
    <cellStyle name="Standard 257 3 5 3 2 3 3 2 2" xfId="23406" xr:uid="{00000000-0005-0000-0000-0000F6780000}"/>
    <cellStyle name="Standard 257 3 5 3 2 3 3 2 2 2" xfId="49878" xr:uid="{00000000-0005-0000-0000-0000F7780000}"/>
    <cellStyle name="Standard 257 3 5 3 2 3 3 2 3" xfId="36642" xr:uid="{00000000-0005-0000-0000-0000F8780000}"/>
    <cellStyle name="Standard 257 3 5 3 2 3 3 3" xfId="16789" xr:uid="{00000000-0005-0000-0000-0000F9780000}"/>
    <cellStyle name="Standard 257 3 5 3 2 3 3 3 2" xfId="43261" xr:uid="{00000000-0005-0000-0000-0000FA780000}"/>
    <cellStyle name="Standard 257 3 5 3 2 3 3 4" xfId="32232" xr:uid="{00000000-0005-0000-0000-0000FB780000}"/>
    <cellStyle name="Standard 257 3 5 3 2 3 4" xfId="8699" xr:uid="{00000000-0005-0000-0000-0000FC780000}"/>
    <cellStyle name="Standard 257 3 5 3 2 3 4 2" xfId="21935" xr:uid="{00000000-0005-0000-0000-0000FD780000}"/>
    <cellStyle name="Standard 257 3 5 3 2 3 4 2 2" xfId="48407" xr:uid="{00000000-0005-0000-0000-0000FE780000}"/>
    <cellStyle name="Standard 257 3 5 3 2 3 4 3" xfId="35171" xr:uid="{00000000-0005-0000-0000-0000FF780000}"/>
    <cellStyle name="Standard 257 3 5 3 2 3 5" xfId="15318" xr:uid="{00000000-0005-0000-0000-000000790000}"/>
    <cellStyle name="Standard 257 3 5 3 2 3 5 2" xfId="41790" xr:uid="{00000000-0005-0000-0000-000001790000}"/>
    <cellStyle name="Standard 257 3 5 3 2 3 6" xfId="27820" xr:uid="{00000000-0005-0000-0000-000002790000}"/>
    <cellStyle name="Standard 257 3 5 3 2 4" xfId="2082" xr:uid="{00000000-0005-0000-0000-000003790000}"/>
    <cellStyle name="Standard 257 3 5 3 2 4 2" xfId="3553" xr:uid="{00000000-0005-0000-0000-000004790000}"/>
    <cellStyle name="Standard 257 3 5 3 2 4 2 2" xfId="12375" xr:uid="{00000000-0005-0000-0000-000005790000}"/>
    <cellStyle name="Standard 257 3 5 3 2 4 2 2 2" xfId="25611" xr:uid="{00000000-0005-0000-0000-000006790000}"/>
    <cellStyle name="Standard 257 3 5 3 2 4 2 2 2 2" xfId="52083" xr:uid="{00000000-0005-0000-0000-000007790000}"/>
    <cellStyle name="Standard 257 3 5 3 2 4 2 2 3" xfId="38847" xr:uid="{00000000-0005-0000-0000-000008790000}"/>
    <cellStyle name="Standard 257 3 5 3 2 4 2 3" xfId="18994" xr:uid="{00000000-0005-0000-0000-000009790000}"/>
    <cellStyle name="Standard 257 3 5 3 2 4 2 3 2" xfId="45466" xr:uid="{00000000-0005-0000-0000-00000A790000}"/>
    <cellStyle name="Standard 257 3 5 3 2 4 2 4" xfId="30025" xr:uid="{00000000-0005-0000-0000-00000B790000}"/>
    <cellStyle name="Standard 257 3 5 3 2 4 3" xfId="6495" xr:uid="{00000000-0005-0000-0000-00000C790000}"/>
    <cellStyle name="Standard 257 3 5 3 2 4 3 2" xfId="10905" xr:uid="{00000000-0005-0000-0000-00000D790000}"/>
    <cellStyle name="Standard 257 3 5 3 2 4 3 2 2" xfId="24141" xr:uid="{00000000-0005-0000-0000-00000E790000}"/>
    <cellStyle name="Standard 257 3 5 3 2 4 3 2 2 2" xfId="50613" xr:uid="{00000000-0005-0000-0000-00000F790000}"/>
    <cellStyle name="Standard 257 3 5 3 2 4 3 2 3" xfId="37377" xr:uid="{00000000-0005-0000-0000-000010790000}"/>
    <cellStyle name="Standard 257 3 5 3 2 4 3 3" xfId="17524" xr:uid="{00000000-0005-0000-0000-000011790000}"/>
    <cellStyle name="Standard 257 3 5 3 2 4 3 3 2" xfId="43996" xr:uid="{00000000-0005-0000-0000-000012790000}"/>
    <cellStyle name="Standard 257 3 5 3 2 4 3 4" xfId="32967" xr:uid="{00000000-0005-0000-0000-000013790000}"/>
    <cellStyle name="Standard 257 3 5 3 2 4 4" xfId="7963" xr:uid="{00000000-0005-0000-0000-000014790000}"/>
    <cellStyle name="Standard 257 3 5 3 2 4 4 2" xfId="21199" xr:uid="{00000000-0005-0000-0000-000015790000}"/>
    <cellStyle name="Standard 257 3 5 3 2 4 4 2 2" xfId="47671" xr:uid="{00000000-0005-0000-0000-000016790000}"/>
    <cellStyle name="Standard 257 3 5 3 2 4 4 3" xfId="34435" xr:uid="{00000000-0005-0000-0000-000017790000}"/>
    <cellStyle name="Standard 257 3 5 3 2 4 5" xfId="14582" xr:uid="{00000000-0005-0000-0000-000018790000}"/>
    <cellStyle name="Standard 257 3 5 3 2 4 5 2" xfId="41054" xr:uid="{00000000-0005-0000-0000-000019790000}"/>
    <cellStyle name="Standard 257 3 5 3 2 4 6" xfId="28555" xr:uid="{00000000-0005-0000-0000-00001A790000}"/>
    <cellStyle name="Standard 257 3 5 3 2 5" xfId="2819" xr:uid="{00000000-0005-0000-0000-00001B790000}"/>
    <cellStyle name="Standard 257 3 5 3 2 5 2" xfId="11641" xr:uid="{00000000-0005-0000-0000-00001C790000}"/>
    <cellStyle name="Standard 257 3 5 3 2 5 2 2" xfId="24877" xr:uid="{00000000-0005-0000-0000-00001D790000}"/>
    <cellStyle name="Standard 257 3 5 3 2 5 2 2 2" xfId="51349" xr:uid="{00000000-0005-0000-0000-00001E790000}"/>
    <cellStyle name="Standard 257 3 5 3 2 5 2 3" xfId="38113" xr:uid="{00000000-0005-0000-0000-00001F790000}"/>
    <cellStyle name="Standard 257 3 5 3 2 5 3" xfId="18260" xr:uid="{00000000-0005-0000-0000-000020790000}"/>
    <cellStyle name="Standard 257 3 5 3 2 5 3 2" xfId="44732" xr:uid="{00000000-0005-0000-0000-000021790000}"/>
    <cellStyle name="Standard 257 3 5 3 2 5 4" xfId="29291" xr:uid="{00000000-0005-0000-0000-000022790000}"/>
    <cellStyle name="Standard 257 3 5 3 2 6" xfId="5024" xr:uid="{00000000-0005-0000-0000-000023790000}"/>
    <cellStyle name="Standard 257 3 5 3 2 6 2" xfId="9434" xr:uid="{00000000-0005-0000-0000-000024790000}"/>
    <cellStyle name="Standard 257 3 5 3 2 6 2 2" xfId="22670" xr:uid="{00000000-0005-0000-0000-000025790000}"/>
    <cellStyle name="Standard 257 3 5 3 2 6 2 2 2" xfId="49142" xr:uid="{00000000-0005-0000-0000-000026790000}"/>
    <cellStyle name="Standard 257 3 5 3 2 6 2 3" xfId="35906" xr:uid="{00000000-0005-0000-0000-000027790000}"/>
    <cellStyle name="Standard 257 3 5 3 2 6 3" xfId="16053" xr:uid="{00000000-0005-0000-0000-000028790000}"/>
    <cellStyle name="Standard 257 3 5 3 2 6 3 2" xfId="42525" xr:uid="{00000000-0005-0000-0000-000029790000}"/>
    <cellStyle name="Standard 257 3 5 3 2 6 4" xfId="31496" xr:uid="{00000000-0005-0000-0000-00002A790000}"/>
    <cellStyle name="Standard 257 3 5 3 2 7" xfId="7229" xr:uid="{00000000-0005-0000-0000-00002B790000}"/>
    <cellStyle name="Standard 257 3 5 3 2 7 2" xfId="20465" xr:uid="{00000000-0005-0000-0000-00002C790000}"/>
    <cellStyle name="Standard 257 3 5 3 2 7 2 2" xfId="46937" xr:uid="{00000000-0005-0000-0000-00002D790000}"/>
    <cellStyle name="Standard 257 3 5 3 2 7 3" xfId="33701" xr:uid="{00000000-0005-0000-0000-00002E790000}"/>
    <cellStyle name="Standard 257 3 5 3 2 8" xfId="13848" xr:uid="{00000000-0005-0000-0000-00002F790000}"/>
    <cellStyle name="Standard 257 3 5 3 2 8 2" xfId="40320" xr:uid="{00000000-0005-0000-0000-000030790000}"/>
    <cellStyle name="Standard 257 3 5 3 2 9" xfId="27084" xr:uid="{00000000-0005-0000-0000-000031790000}"/>
    <cellStyle name="Standard 257 3 5 3 3" xfId="791" xr:uid="{00000000-0005-0000-0000-000032790000}"/>
    <cellStyle name="Standard 257 3 5 3 3 2" xfId="1541" xr:uid="{00000000-0005-0000-0000-000033790000}"/>
    <cellStyle name="Standard 257 3 5 3 3 2 2" xfId="4484" xr:uid="{00000000-0005-0000-0000-000034790000}"/>
    <cellStyle name="Standard 257 3 5 3 3 2 2 2" xfId="13306" xr:uid="{00000000-0005-0000-0000-000035790000}"/>
    <cellStyle name="Standard 257 3 5 3 3 2 2 2 2" xfId="26542" xr:uid="{00000000-0005-0000-0000-000036790000}"/>
    <cellStyle name="Standard 257 3 5 3 3 2 2 2 2 2" xfId="53014" xr:uid="{00000000-0005-0000-0000-000037790000}"/>
    <cellStyle name="Standard 257 3 5 3 3 2 2 2 3" xfId="39778" xr:uid="{00000000-0005-0000-0000-000038790000}"/>
    <cellStyle name="Standard 257 3 5 3 3 2 2 3" xfId="19925" xr:uid="{00000000-0005-0000-0000-000039790000}"/>
    <cellStyle name="Standard 257 3 5 3 3 2 2 3 2" xfId="46397" xr:uid="{00000000-0005-0000-0000-00003A790000}"/>
    <cellStyle name="Standard 257 3 5 3 3 2 2 4" xfId="30956" xr:uid="{00000000-0005-0000-0000-00003B790000}"/>
    <cellStyle name="Standard 257 3 5 3 3 2 3" xfId="5955" xr:uid="{00000000-0005-0000-0000-00003C790000}"/>
    <cellStyle name="Standard 257 3 5 3 3 2 3 2" xfId="10365" xr:uid="{00000000-0005-0000-0000-00003D790000}"/>
    <cellStyle name="Standard 257 3 5 3 3 2 3 2 2" xfId="23601" xr:uid="{00000000-0005-0000-0000-00003E790000}"/>
    <cellStyle name="Standard 257 3 5 3 3 2 3 2 2 2" xfId="50073" xr:uid="{00000000-0005-0000-0000-00003F790000}"/>
    <cellStyle name="Standard 257 3 5 3 3 2 3 2 3" xfId="36837" xr:uid="{00000000-0005-0000-0000-000040790000}"/>
    <cellStyle name="Standard 257 3 5 3 3 2 3 3" xfId="16984" xr:uid="{00000000-0005-0000-0000-000041790000}"/>
    <cellStyle name="Standard 257 3 5 3 3 2 3 3 2" xfId="43456" xr:uid="{00000000-0005-0000-0000-000042790000}"/>
    <cellStyle name="Standard 257 3 5 3 3 2 3 4" xfId="32427" xr:uid="{00000000-0005-0000-0000-000043790000}"/>
    <cellStyle name="Standard 257 3 5 3 3 2 4" xfId="8894" xr:uid="{00000000-0005-0000-0000-000044790000}"/>
    <cellStyle name="Standard 257 3 5 3 3 2 4 2" xfId="22130" xr:uid="{00000000-0005-0000-0000-000045790000}"/>
    <cellStyle name="Standard 257 3 5 3 3 2 4 2 2" xfId="48602" xr:uid="{00000000-0005-0000-0000-000046790000}"/>
    <cellStyle name="Standard 257 3 5 3 3 2 4 3" xfId="35366" xr:uid="{00000000-0005-0000-0000-000047790000}"/>
    <cellStyle name="Standard 257 3 5 3 3 2 5" xfId="15513" xr:uid="{00000000-0005-0000-0000-000048790000}"/>
    <cellStyle name="Standard 257 3 5 3 3 2 5 2" xfId="41985" xr:uid="{00000000-0005-0000-0000-000049790000}"/>
    <cellStyle name="Standard 257 3 5 3 3 2 6" xfId="28015" xr:uid="{00000000-0005-0000-0000-00004A790000}"/>
    <cellStyle name="Standard 257 3 5 3 3 3" xfId="2277" xr:uid="{00000000-0005-0000-0000-00004B790000}"/>
    <cellStyle name="Standard 257 3 5 3 3 3 2" xfId="3748" xr:uid="{00000000-0005-0000-0000-00004C790000}"/>
    <cellStyle name="Standard 257 3 5 3 3 3 2 2" xfId="12570" xr:uid="{00000000-0005-0000-0000-00004D790000}"/>
    <cellStyle name="Standard 257 3 5 3 3 3 2 2 2" xfId="25806" xr:uid="{00000000-0005-0000-0000-00004E790000}"/>
    <cellStyle name="Standard 257 3 5 3 3 3 2 2 2 2" xfId="52278" xr:uid="{00000000-0005-0000-0000-00004F790000}"/>
    <cellStyle name="Standard 257 3 5 3 3 3 2 2 3" xfId="39042" xr:uid="{00000000-0005-0000-0000-000050790000}"/>
    <cellStyle name="Standard 257 3 5 3 3 3 2 3" xfId="19189" xr:uid="{00000000-0005-0000-0000-000051790000}"/>
    <cellStyle name="Standard 257 3 5 3 3 3 2 3 2" xfId="45661" xr:uid="{00000000-0005-0000-0000-000052790000}"/>
    <cellStyle name="Standard 257 3 5 3 3 3 2 4" xfId="30220" xr:uid="{00000000-0005-0000-0000-000053790000}"/>
    <cellStyle name="Standard 257 3 5 3 3 3 3" xfId="6690" xr:uid="{00000000-0005-0000-0000-000054790000}"/>
    <cellStyle name="Standard 257 3 5 3 3 3 3 2" xfId="11100" xr:uid="{00000000-0005-0000-0000-000055790000}"/>
    <cellStyle name="Standard 257 3 5 3 3 3 3 2 2" xfId="24336" xr:uid="{00000000-0005-0000-0000-000056790000}"/>
    <cellStyle name="Standard 257 3 5 3 3 3 3 2 2 2" xfId="50808" xr:uid="{00000000-0005-0000-0000-000057790000}"/>
    <cellStyle name="Standard 257 3 5 3 3 3 3 2 3" xfId="37572" xr:uid="{00000000-0005-0000-0000-000058790000}"/>
    <cellStyle name="Standard 257 3 5 3 3 3 3 3" xfId="17719" xr:uid="{00000000-0005-0000-0000-000059790000}"/>
    <cellStyle name="Standard 257 3 5 3 3 3 3 3 2" xfId="44191" xr:uid="{00000000-0005-0000-0000-00005A790000}"/>
    <cellStyle name="Standard 257 3 5 3 3 3 3 4" xfId="33162" xr:uid="{00000000-0005-0000-0000-00005B790000}"/>
    <cellStyle name="Standard 257 3 5 3 3 3 4" xfId="8158" xr:uid="{00000000-0005-0000-0000-00005C790000}"/>
    <cellStyle name="Standard 257 3 5 3 3 3 4 2" xfId="21394" xr:uid="{00000000-0005-0000-0000-00005D790000}"/>
    <cellStyle name="Standard 257 3 5 3 3 3 4 2 2" xfId="47866" xr:uid="{00000000-0005-0000-0000-00005E790000}"/>
    <cellStyle name="Standard 257 3 5 3 3 3 4 3" xfId="34630" xr:uid="{00000000-0005-0000-0000-00005F790000}"/>
    <cellStyle name="Standard 257 3 5 3 3 3 5" xfId="14777" xr:uid="{00000000-0005-0000-0000-000060790000}"/>
    <cellStyle name="Standard 257 3 5 3 3 3 5 2" xfId="41249" xr:uid="{00000000-0005-0000-0000-000061790000}"/>
    <cellStyle name="Standard 257 3 5 3 3 3 6" xfId="28750" xr:uid="{00000000-0005-0000-0000-000062790000}"/>
    <cellStyle name="Standard 257 3 5 3 3 4" xfId="3014" xr:uid="{00000000-0005-0000-0000-000063790000}"/>
    <cellStyle name="Standard 257 3 5 3 3 4 2" xfId="11836" xr:uid="{00000000-0005-0000-0000-000064790000}"/>
    <cellStyle name="Standard 257 3 5 3 3 4 2 2" xfId="25072" xr:uid="{00000000-0005-0000-0000-000065790000}"/>
    <cellStyle name="Standard 257 3 5 3 3 4 2 2 2" xfId="51544" xr:uid="{00000000-0005-0000-0000-000066790000}"/>
    <cellStyle name="Standard 257 3 5 3 3 4 2 3" xfId="38308" xr:uid="{00000000-0005-0000-0000-000067790000}"/>
    <cellStyle name="Standard 257 3 5 3 3 4 3" xfId="18455" xr:uid="{00000000-0005-0000-0000-000068790000}"/>
    <cellStyle name="Standard 257 3 5 3 3 4 3 2" xfId="44927" xr:uid="{00000000-0005-0000-0000-000069790000}"/>
    <cellStyle name="Standard 257 3 5 3 3 4 4" xfId="29486" xr:uid="{00000000-0005-0000-0000-00006A790000}"/>
    <cellStyle name="Standard 257 3 5 3 3 5" xfId="5219" xr:uid="{00000000-0005-0000-0000-00006B790000}"/>
    <cellStyle name="Standard 257 3 5 3 3 5 2" xfId="9629" xr:uid="{00000000-0005-0000-0000-00006C790000}"/>
    <cellStyle name="Standard 257 3 5 3 3 5 2 2" xfId="22865" xr:uid="{00000000-0005-0000-0000-00006D790000}"/>
    <cellStyle name="Standard 257 3 5 3 3 5 2 2 2" xfId="49337" xr:uid="{00000000-0005-0000-0000-00006E790000}"/>
    <cellStyle name="Standard 257 3 5 3 3 5 2 3" xfId="36101" xr:uid="{00000000-0005-0000-0000-00006F790000}"/>
    <cellStyle name="Standard 257 3 5 3 3 5 3" xfId="16248" xr:uid="{00000000-0005-0000-0000-000070790000}"/>
    <cellStyle name="Standard 257 3 5 3 3 5 3 2" xfId="42720" xr:uid="{00000000-0005-0000-0000-000071790000}"/>
    <cellStyle name="Standard 257 3 5 3 3 5 4" xfId="31691" xr:uid="{00000000-0005-0000-0000-000072790000}"/>
    <cellStyle name="Standard 257 3 5 3 3 6" xfId="7424" xr:uid="{00000000-0005-0000-0000-000073790000}"/>
    <cellStyle name="Standard 257 3 5 3 3 6 2" xfId="20660" xr:uid="{00000000-0005-0000-0000-000074790000}"/>
    <cellStyle name="Standard 257 3 5 3 3 6 2 2" xfId="47132" xr:uid="{00000000-0005-0000-0000-000075790000}"/>
    <cellStyle name="Standard 257 3 5 3 3 6 3" xfId="33896" xr:uid="{00000000-0005-0000-0000-000076790000}"/>
    <cellStyle name="Standard 257 3 5 3 3 7" xfId="14043" xr:uid="{00000000-0005-0000-0000-000077790000}"/>
    <cellStyle name="Standard 257 3 5 3 3 7 2" xfId="40515" xr:uid="{00000000-0005-0000-0000-000078790000}"/>
    <cellStyle name="Standard 257 3 5 3 3 8" xfId="27279" xr:uid="{00000000-0005-0000-0000-000079790000}"/>
    <cellStyle name="Standard 257 3 5 3 4" xfId="1175" xr:uid="{00000000-0005-0000-0000-00007A790000}"/>
    <cellStyle name="Standard 257 3 5 3 4 2" xfId="4118" xr:uid="{00000000-0005-0000-0000-00007B790000}"/>
    <cellStyle name="Standard 257 3 5 3 4 2 2" xfId="12940" xr:uid="{00000000-0005-0000-0000-00007C790000}"/>
    <cellStyle name="Standard 257 3 5 3 4 2 2 2" xfId="26176" xr:uid="{00000000-0005-0000-0000-00007D790000}"/>
    <cellStyle name="Standard 257 3 5 3 4 2 2 2 2" xfId="52648" xr:uid="{00000000-0005-0000-0000-00007E790000}"/>
    <cellStyle name="Standard 257 3 5 3 4 2 2 3" xfId="39412" xr:uid="{00000000-0005-0000-0000-00007F790000}"/>
    <cellStyle name="Standard 257 3 5 3 4 2 3" xfId="19559" xr:uid="{00000000-0005-0000-0000-000080790000}"/>
    <cellStyle name="Standard 257 3 5 3 4 2 3 2" xfId="46031" xr:uid="{00000000-0005-0000-0000-000081790000}"/>
    <cellStyle name="Standard 257 3 5 3 4 2 4" xfId="30590" xr:uid="{00000000-0005-0000-0000-000082790000}"/>
    <cellStyle name="Standard 257 3 5 3 4 3" xfId="5589" xr:uid="{00000000-0005-0000-0000-000083790000}"/>
    <cellStyle name="Standard 257 3 5 3 4 3 2" xfId="9999" xr:uid="{00000000-0005-0000-0000-000084790000}"/>
    <cellStyle name="Standard 257 3 5 3 4 3 2 2" xfId="23235" xr:uid="{00000000-0005-0000-0000-000085790000}"/>
    <cellStyle name="Standard 257 3 5 3 4 3 2 2 2" xfId="49707" xr:uid="{00000000-0005-0000-0000-000086790000}"/>
    <cellStyle name="Standard 257 3 5 3 4 3 2 3" xfId="36471" xr:uid="{00000000-0005-0000-0000-000087790000}"/>
    <cellStyle name="Standard 257 3 5 3 4 3 3" xfId="16618" xr:uid="{00000000-0005-0000-0000-000088790000}"/>
    <cellStyle name="Standard 257 3 5 3 4 3 3 2" xfId="43090" xr:uid="{00000000-0005-0000-0000-000089790000}"/>
    <cellStyle name="Standard 257 3 5 3 4 3 4" xfId="32061" xr:uid="{00000000-0005-0000-0000-00008A790000}"/>
    <cellStyle name="Standard 257 3 5 3 4 4" xfId="8528" xr:uid="{00000000-0005-0000-0000-00008B790000}"/>
    <cellStyle name="Standard 257 3 5 3 4 4 2" xfId="21764" xr:uid="{00000000-0005-0000-0000-00008C790000}"/>
    <cellStyle name="Standard 257 3 5 3 4 4 2 2" xfId="48236" xr:uid="{00000000-0005-0000-0000-00008D790000}"/>
    <cellStyle name="Standard 257 3 5 3 4 4 3" xfId="35000" xr:uid="{00000000-0005-0000-0000-00008E790000}"/>
    <cellStyle name="Standard 257 3 5 3 4 5" xfId="15147" xr:uid="{00000000-0005-0000-0000-00008F790000}"/>
    <cellStyle name="Standard 257 3 5 3 4 5 2" xfId="41619" xr:uid="{00000000-0005-0000-0000-000090790000}"/>
    <cellStyle name="Standard 257 3 5 3 4 6" xfId="27649" xr:uid="{00000000-0005-0000-0000-000091790000}"/>
    <cellStyle name="Standard 257 3 5 3 5" xfId="1911" xr:uid="{00000000-0005-0000-0000-000092790000}"/>
    <cellStyle name="Standard 257 3 5 3 5 2" xfId="3382" xr:uid="{00000000-0005-0000-0000-000093790000}"/>
    <cellStyle name="Standard 257 3 5 3 5 2 2" xfId="12204" xr:uid="{00000000-0005-0000-0000-000094790000}"/>
    <cellStyle name="Standard 257 3 5 3 5 2 2 2" xfId="25440" xr:uid="{00000000-0005-0000-0000-000095790000}"/>
    <cellStyle name="Standard 257 3 5 3 5 2 2 2 2" xfId="51912" xr:uid="{00000000-0005-0000-0000-000096790000}"/>
    <cellStyle name="Standard 257 3 5 3 5 2 2 3" xfId="38676" xr:uid="{00000000-0005-0000-0000-000097790000}"/>
    <cellStyle name="Standard 257 3 5 3 5 2 3" xfId="18823" xr:uid="{00000000-0005-0000-0000-000098790000}"/>
    <cellStyle name="Standard 257 3 5 3 5 2 3 2" xfId="45295" xr:uid="{00000000-0005-0000-0000-000099790000}"/>
    <cellStyle name="Standard 257 3 5 3 5 2 4" xfId="29854" xr:uid="{00000000-0005-0000-0000-00009A790000}"/>
    <cellStyle name="Standard 257 3 5 3 5 3" xfId="6324" xr:uid="{00000000-0005-0000-0000-00009B790000}"/>
    <cellStyle name="Standard 257 3 5 3 5 3 2" xfId="10734" xr:uid="{00000000-0005-0000-0000-00009C790000}"/>
    <cellStyle name="Standard 257 3 5 3 5 3 2 2" xfId="23970" xr:uid="{00000000-0005-0000-0000-00009D790000}"/>
    <cellStyle name="Standard 257 3 5 3 5 3 2 2 2" xfId="50442" xr:uid="{00000000-0005-0000-0000-00009E790000}"/>
    <cellStyle name="Standard 257 3 5 3 5 3 2 3" xfId="37206" xr:uid="{00000000-0005-0000-0000-00009F790000}"/>
    <cellStyle name="Standard 257 3 5 3 5 3 3" xfId="17353" xr:uid="{00000000-0005-0000-0000-0000A0790000}"/>
    <cellStyle name="Standard 257 3 5 3 5 3 3 2" xfId="43825" xr:uid="{00000000-0005-0000-0000-0000A1790000}"/>
    <cellStyle name="Standard 257 3 5 3 5 3 4" xfId="32796" xr:uid="{00000000-0005-0000-0000-0000A2790000}"/>
    <cellStyle name="Standard 257 3 5 3 5 4" xfId="7792" xr:uid="{00000000-0005-0000-0000-0000A3790000}"/>
    <cellStyle name="Standard 257 3 5 3 5 4 2" xfId="21028" xr:uid="{00000000-0005-0000-0000-0000A4790000}"/>
    <cellStyle name="Standard 257 3 5 3 5 4 2 2" xfId="47500" xr:uid="{00000000-0005-0000-0000-0000A5790000}"/>
    <cellStyle name="Standard 257 3 5 3 5 4 3" xfId="34264" xr:uid="{00000000-0005-0000-0000-0000A6790000}"/>
    <cellStyle name="Standard 257 3 5 3 5 5" xfId="14411" xr:uid="{00000000-0005-0000-0000-0000A7790000}"/>
    <cellStyle name="Standard 257 3 5 3 5 5 2" xfId="40883" xr:uid="{00000000-0005-0000-0000-0000A8790000}"/>
    <cellStyle name="Standard 257 3 5 3 5 6" xfId="28384" xr:uid="{00000000-0005-0000-0000-0000A9790000}"/>
    <cellStyle name="Standard 257 3 5 3 6" xfId="2648" xr:uid="{00000000-0005-0000-0000-0000AA790000}"/>
    <cellStyle name="Standard 257 3 5 3 6 2" xfId="11470" xr:uid="{00000000-0005-0000-0000-0000AB790000}"/>
    <cellStyle name="Standard 257 3 5 3 6 2 2" xfId="24706" xr:uid="{00000000-0005-0000-0000-0000AC790000}"/>
    <cellStyle name="Standard 257 3 5 3 6 2 2 2" xfId="51178" xr:uid="{00000000-0005-0000-0000-0000AD790000}"/>
    <cellStyle name="Standard 257 3 5 3 6 2 3" xfId="37942" xr:uid="{00000000-0005-0000-0000-0000AE790000}"/>
    <cellStyle name="Standard 257 3 5 3 6 3" xfId="18089" xr:uid="{00000000-0005-0000-0000-0000AF790000}"/>
    <cellStyle name="Standard 257 3 5 3 6 3 2" xfId="44561" xr:uid="{00000000-0005-0000-0000-0000B0790000}"/>
    <cellStyle name="Standard 257 3 5 3 6 4" xfId="29120" xr:uid="{00000000-0005-0000-0000-0000B1790000}"/>
    <cellStyle name="Standard 257 3 5 3 7" xfId="4853" xr:uid="{00000000-0005-0000-0000-0000B2790000}"/>
    <cellStyle name="Standard 257 3 5 3 7 2" xfId="9263" xr:uid="{00000000-0005-0000-0000-0000B3790000}"/>
    <cellStyle name="Standard 257 3 5 3 7 2 2" xfId="22499" xr:uid="{00000000-0005-0000-0000-0000B4790000}"/>
    <cellStyle name="Standard 257 3 5 3 7 2 2 2" xfId="48971" xr:uid="{00000000-0005-0000-0000-0000B5790000}"/>
    <cellStyle name="Standard 257 3 5 3 7 2 3" xfId="35735" xr:uid="{00000000-0005-0000-0000-0000B6790000}"/>
    <cellStyle name="Standard 257 3 5 3 7 3" xfId="15882" xr:uid="{00000000-0005-0000-0000-0000B7790000}"/>
    <cellStyle name="Standard 257 3 5 3 7 3 2" xfId="42354" xr:uid="{00000000-0005-0000-0000-0000B8790000}"/>
    <cellStyle name="Standard 257 3 5 3 7 4" xfId="31325" xr:uid="{00000000-0005-0000-0000-0000B9790000}"/>
    <cellStyle name="Standard 257 3 5 3 8" xfId="7058" xr:uid="{00000000-0005-0000-0000-0000BA790000}"/>
    <cellStyle name="Standard 257 3 5 3 8 2" xfId="20294" xr:uid="{00000000-0005-0000-0000-0000BB790000}"/>
    <cellStyle name="Standard 257 3 5 3 8 2 2" xfId="46766" xr:uid="{00000000-0005-0000-0000-0000BC790000}"/>
    <cellStyle name="Standard 257 3 5 3 8 3" xfId="33530" xr:uid="{00000000-0005-0000-0000-0000BD790000}"/>
    <cellStyle name="Standard 257 3 5 3 9" xfId="13677" xr:uid="{00000000-0005-0000-0000-0000BE790000}"/>
    <cellStyle name="Standard 257 3 5 3 9 2" xfId="40149" xr:uid="{00000000-0005-0000-0000-0000BF790000}"/>
    <cellStyle name="Standard 257 3 5 4" xfId="492" xr:uid="{00000000-0005-0000-0000-0000C0790000}"/>
    <cellStyle name="Standard 257 3 5 4 2" xfId="881" xr:uid="{00000000-0005-0000-0000-0000C1790000}"/>
    <cellStyle name="Standard 257 3 5 4 2 2" xfId="1630" xr:uid="{00000000-0005-0000-0000-0000C2790000}"/>
    <cellStyle name="Standard 257 3 5 4 2 2 2" xfId="4573" xr:uid="{00000000-0005-0000-0000-0000C3790000}"/>
    <cellStyle name="Standard 257 3 5 4 2 2 2 2" xfId="13395" xr:uid="{00000000-0005-0000-0000-0000C4790000}"/>
    <cellStyle name="Standard 257 3 5 4 2 2 2 2 2" xfId="26631" xr:uid="{00000000-0005-0000-0000-0000C5790000}"/>
    <cellStyle name="Standard 257 3 5 4 2 2 2 2 2 2" xfId="53103" xr:uid="{00000000-0005-0000-0000-0000C6790000}"/>
    <cellStyle name="Standard 257 3 5 4 2 2 2 2 3" xfId="39867" xr:uid="{00000000-0005-0000-0000-0000C7790000}"/>
    <cellStyle name="Standard 257 3 5 4 2 2 2 3" xfId="20014" xr:uid="{00000000-0005-0000-0000-0000C8790000}"/>
    <cellStyle name="Standard 257 3 5 4 2 2 2 3 2" xfId="46486" xr:uid="{00000000-0005-0000-0000-0000C9790000}"/>
    <cellStyle name="Standard 257 3 5 4 2 2 2 4" xfId="31045" xr:uid="{00000000-0005-0000-0000-0000CA790000}"/>
    <cellStyle name="Standard 257 3 5 4 2 2 3" xfId="6044" xr:uid="{00000000-0005-0000-0000-0000CB790000}"/>
    <cellStyle name="Standard 257 3 5 4 2 2 3 2" xfId="10454" xr:uid="{00000000-0005-0000-0000-0000CC790000}"/>
    <cellStyle name="Standard 257 3 5 4 2 2 3 2 2" xfId="23690" xr:uid="{00000000-0005-0000-0000-0000CD790000}"/>
    <cellStyle name="Standard 257 3 5 4 2 2 3 2 2 2" xfId="50162" xr:uid="{00000000-0005-0000-0000-0000CE790000}"/>
    <cellStyle name="Standard 257 3 5 4 2 2 3 2 3" xfId="36926" xr:uid="{00000000-0005-0000-0000-0000CF790000}"/>
    <cellStyle name="Standard 257 3 5 4 2 2 3 3" xfId="17073" xr:uid="{00000000-0005-0000-0000-0000D0790000}"/>
    <cellStyle name="Standard 257 3 5 4 2 2 3 3 2" xfId="43545" xr:uid="{00000000-0005-0000-0000-0000D1790000}"/>
    <cellStyle name="Standard 257 3 5 4 2 2 3 4" xfId="32516" xr:uid="{00000000-0005-0000-0000-0000D2790000}"/>
    <cellStyle name="Standard 257 3 5 4 2 2 4" xfId="8983" xr:uid="{00000000-0005-0000-0000-0000D3790000}"/>
    <cellStyle name="Standard 257 3 5 4 2 2 4 2" xfId="22219" xr:uid="{00000000-0005-0000-0000-0000D4790000}"/>
    <cellStyle name="Standard 257 3 5 4 2 2 4 2 2" xfId="48691" xr:uid="{00000000-0005-0000-0000-0000D5790000}"/>
    <cellStyle name="Standard 257 3 5 4 2 2 4 3" xfId="35455" xr:uid="{00000000-0005-0000-0000-0000D6790000}"/>
    <cellStyle name="Standard 257 3 5 4 2 2 5" xfId="15602" xr:uid="{00000000-0005-0000-0000-0000D7790000}"/>
    <cellStyle name="Standard 257 3 5 4 2 2 5 2" xfId="42074" xr:uid="{00000000-0005-0000-0000-0000D8790000}"/>
    <cellStyle name="Standard 257 3 5 4 2 2 6" xfId="28104" xr:uid="{00000000-0005-0000-0000-0000D9790000}"/>
    <cellStyle name="Standard 257 3 5 4 2 3" xfId="2366" xr:uid="{00000000-0005-0000-0000-0000DA790000}"/>
    <cellStyle name="Standard 257 3 5 4 2 3 2" xfId="3837" xr:uid="{00000000-0005-0000-0000-0000DB790000}"/>
    <cellStyle name="Standard 257 3 5 4 2 3 2 2" xfId="12659" xr:uid="{00000000-0005-0000-0000-0000DC790000}"/>
    <cellStyle name="Standard 257 3 5 4 2 3 2 2 2" xfId="25895" xr:uid="{00000000-0005-0000-0000-0000DD790000}"/>
    <cellStyle name="Standard 257 3 5 4 2 3 2 2 2 2" xfId="52367" xr:uid="{00000000-0005-0000-0000-0000DE790000}"/>
    <cellStyle name="Standard 257 3 5 4 2 3 2 2 3" xfId="39131" xr:uid="{00000000-0005-0000-0000-0000DF790000}"/>
    <cellStyle name="Standard 257 3 5 4 2 3 2 3" xfId="19278" xr:uid="{00000000-0005-0000-0000-0000E0790000}"/>
    <cellStyle name="Standard 257 3 5 4 2 3 2 3 2" xfId="45750" xr:uid="{00000000-0005-0000-0000-0000E1790000}"/>
    <cellStyle name="Standard 257 3 5 4 2 3 2 4" xfId="30309" xr:uid="{00000000-0005-0000-0000-0000E2790000}"/>
    <cellStyle name="Standard 257 3 5 4 2 3 3" xfId="6779" xr:uid="{00000000-0005-0000-0000-0000E3790000}"/>
    <cellStyle name="Standard 257 3 5 4 2 3 3 2" xfId="11189" xr:uid="{00000000-0005-0000-0000-0000E4790000}"/>
    <cellStyle name="Standard 257 3 5 4 2 3 3 2 2" xfId="24425" xr:uid="{00000000-0005-0000-0000-0000E5790000}"/>
    <cellStyle name="Standard 257 3 5 4 2 3 3 2 2 2" xfId="50897" xr:uid="{00000000-0005-0000-0000-0000E6790000}"/>
    <cellStyle name="Standard 257 3 5 4 2 3 3 2 3" xfId="37661" xr:uid="{00000000-0005-0000-0000-0000E7790000}"/>
    <cellStyle name="Standard 257 3 5 4 2 3 3 3" xfId="17808" xr:uid="{00000000-0005-0000-0000-0000E8790000}"/>
    <cellStyle name="Standard 257 3 5 4 2 3 3 3 2" xfId="44280" xr:uid="{00000000-0005-0000-0000-0000E9790000}"/>
    <cellStyle name="Standard 257 3 5 4 2 3 3 4" xfId="33251" xr:uid="{00000000-0005-0000-0000-0000EA790000}"/>
    <cellStyle name="Standard 257 3 5 4 2 3 4" xfId="8247" xr:uid="{00000000-0005-0000-0000-0000EB790000}"/>
    <cellStyle name="Standard 257 3 5 4 2 3 4 2" xfId="21483" xr:uid="{00000000-0005-0000-0000-0000EC790000}"/>
    <cellStyle name="Standard 257 3 5 4 2 3 4 2 2" xfId="47955" xr:uid="{00000000-0005-0000-0000-0000ED790000}"/>
    <cellStyle name="Standard 257 3 5 4 2 3 4 3" xfId="34719" xr:uid="{00000000-0005-0000-0000-0000EE790000}"/>
    <cellStyle name="Standard 257 3 5 4 2 3 5" xfId="14866" xr:uid="{00000000-0005-0000-0000-0000EF790000}"/>
    <cellStyle name="Standard 257 3 5 4 2 3 5 2" xfId="41338" xr:uid="{00000000-0005-0000-0000-0000F0790000}"/>
    <cellStyle name="Standard 257 3 5 4 2 3 6" xfId="28839" xr:uid="{00000000-0005-0000-0000-0000F1790000}"/>
    <cellStyle name="Standard 257 3 5 4 2 4" xfId="3103" xr:uid="{00000000-0005-0000-0000-0000F2790000}"/>
    <cellStyle name="Standard 257 3 5 4 2 4 2" xfId="11925" xr:uid="{00000000-0005-0000-0000-0000F3790000}"/>
    <cellStyle name="Standard 257 3 5 4 2 4 2 2" xfId="25161" xr:uid="{00000000-0005-0000-0000-0000F4790000}"/>
    <cellStyle name="Standard 257 3 5 4 2 4 2 2 2" xfId="51633" xr:uid="{00000000-0005-0000-0000-0000F5790000}"/>
    <cellStyle name="Standard 257 3 5 4 2 4 2 3" xfId="38397" xr:uid="{00000000-0005-0000-0000-0000F6790000}"/>
    <cellStyle name="Standard 257 3 5 4 2 4 3" xfId="18544" xr:uid="{00000000-0005-0000-0000-0000F7790000}"/>
    <cellStyle name="Standard 257 3 5 4 2 4 3 2" xfId="45016" xr:uid="{00000000-0005-0000-0000-0000F8790000}"/>
    <cellStyle name="Standard 257 3 5 4 2 4 4" xfId="29575" xr:uid="{00000000-0005-0000-0000-0000F9790000}"/>
    <cellStyle name="Standard 257 3 5 4 2 5" xfId="5308" xr:uid="{00000000-0005-0000-0000-0000FA790000}"/>
    <cellStyle name="Standard 257 3 5 4 2 5 2" xfId="9718" xr:uid="{00000000-0005-0000-0000-0000FB790000}"/>
    <cellStyle name="Standard 257 3 5 4 2 5 2 2" xfId="22954" xr:uid="{00000000-0005-0000-0000-0000FC790000}"/>
    <cellStyle name="Standard 257 3 5 4 2 5 2 2 2" xfId="49426" xr:uid="{00000000-0005-0000-0000-0000FD790000}"/>
    <cellStyle name="Standard 257 3 5 4 2 5 2 3" xfId="36190" xr:uid="{00000000-0005-0000-0000-0000FE790000}"/>
    <cellStyle name="Standard 257 3 5 4 2 5 3" xfId="16337" xr:uid="{00000000-0005-0000-0000-0000FF790000}"/>
    <cellStyle name="Standard 257 3 5 4 2 5 3 2" xfId="42809" xr:uid="{00000000-0005-0000-0000-0000007A0000}"/>
    <cellStyle name="Standard 257 3 5 4 2 5 4" xfId="31780" xr:uid="{00000000-0005-0000-0000-0000017A0000}"/>
    <cellStyle name="Standard 257 3 5 4 2 6" xfId="7513" xr:uid="{00000000-0005-0000-0000-0000027A0000}"/>
    <cellStyle name="Standard 257 3 5 4 2 6 2" xfId="20749" xr:uid="{00000000-0005-0000-0000-0000037A0000}"/>
    <cellStyle name="Standard 257 3 5 4 2 6 2 2" xfId="47221" xr:uid="{00000000-0005-0000-0000-0000047A0000}"/>
    <cellStyle name="Standard 257 3 5 4 2 6 3" xfId="33985" xr:uid="{00000000-0005-0000-0000-0000057A0000}"/>
    <cellStyle name="Standard 257 3 5 4 2 7" xfId="14132" xr:uid="{00000000-0005-0000-0000-0000067A0000}"/>
    <cellStyle name="Standard 257 3 5 4 2 7 2" xfId="40604" xr:uid="{00000000-0005-0000-0000-0000077A0000}"/>
    <cellStyle name="Standard 257 3 5 4 2 8" xfId="27368" xr:uid="{00000000-0005-0000-0000-0000087A0000}"/>
    <cellStyle name="Standard 257 3 5 4 3" xfId="1264" xr:uid="{00000000-0005-0000-0000-0000097A0000}"/>
    <cellStyle name="Standard 257 3 5 4 3 2" xfId="4207" xr:uid="{00000000-0005-0000-0000-00000A7A0000}"/>
    <cellStyle name="Standard 257 3 5 4 3 2 2" xfId="13029" xr:uid="{00000000-0005-0000-0000-00000B7A0000}"/>
    <cellStyle name="Standard 257 3 5 4 3 2 2 2" xfId="26265" xr:uid="{00000000-0005-0000-0000-00000C7A0000}"/>
    <cellStyle name="Standard 257 3 5 4 3 2 2 2 2" xfId="52737" xr:uid="{00000000-0005-0000-0000-00000D7A0000}"/>
    <cellStyle name="Standard 257 3 5 4 3 2 2 3" xfId="39501" xr:uid="{00000000-0005-0000-0000-00000E7A0000}"/>
    <cellStyle name="Standard 257 3 5 4 3 2 3" xfId="19648" xr:uid="{00000000-0005-0000-0000-00000F7A0000}"/>
    <cellStyle name="Standard 257 3 5 4 3 2 3 2" xfId="46120" xr:uid="{00000000-0005-0000-0000-0000107A0000}"/>
    <cellStyle name="Standard 257 3 5 4 3 2 4" xfId="30679" xr:uid="{00000000-0005-0000-0000-0000117A0000}"/>
    <cellStyle name="Standard 257 3 5 4 3 3" xfId="5678" xr:uid="{00000000-0005-0000-0000-0000127A0000}"/>
    <cellStyle name="Standard 257 3 5 4 3 3 2" xfId="10088" xr:uid="{00000000-0005-0000-0000-0000137A0000}"/>
    <cellStyle name="Standard 257 3 5 4 3 3 2 2" xfId="23324" xr:uid="{00000000-0005-0000-0000-0000147A0000}"/>
    <cellStyle name="Standard 257 3 5 4 3 3 2 2 2" xfId="49796" xr:uid="{00000000-0005-0000-0000-0000157A0000}"/>
    <cellStyle name="Standard 257 3 5 4 3 3 2 3" xfId="36560" xr:uid="{00000000-0005-0000-0000-0000167A0000}"/>
    <cellStyle name="Standard 257 3 5 4 3 3 3" xfId="16707" xr:uid="{00000000-0005-0000-0000-0000177A0000}"/>
    <cellStyle name="Standard 257 3 5 4 3 3 3 2" xfId="43179" xr:uid="{00000000-0005-0000-0000-0000187A0000}"/>
    <cellStyle name="Standard 257 3 5 4 3 3 4" xfId="32150" xr:uid="{00000000-0005-0000-0000-0000197A0000}"/>
    <cellStyle name="Standard 257 3 5 4 3 4" xfId="8617" xr:uid="{00000000-0005-0000-0000-00001A7A0000}"/>
    <cellStyle name="Standard 257 3 5 4 3 4 2" xfId="21853" xr:uid="{00000000-0005-0000-0000-00001B7A0000}"/>
    <cellStyle name="Standard 257 3 5 4 3 4 2 2" xfId="48325" xr:uid="{00000000-0005-0000-0000-00001C7A0000}"/>
    <cellStyle name="Standard 257 3 5 4 3 4 3" xfId="35089" xr:uid="{00000000-0005-0000-0000-00001D7A0000}"/>
    <cellStyle name="Standard 257 3 5 4 3 5" xfId="15236" xr:uid="{00000000-0005-0000-0000-00001E7A0000}"/>
    <cellStyle name="Standard 257 3 5 4 3 5 2" xfId="41708" xr:uid="{00000000-0005-0000-0000-00001F7A0000}"/>
    <cellStyle name="Standard 257 3 5 4 3 6" xfId="27738" xr:uid="{00000000-0005-0000-0000-0000207A0000}"/>
    <cellStyle name="Standard 257 3 5 4 4" xfId="2000" xr:uid="{00000000-0005-0000-0000-0000217A0000}"/>
    <cellStyle name="Standard 257 3 5 4 4 2" xfId="3471" xr:uid="{00000000-0005-0000-0000-0000227A0000}"/>
    <cellStyle name="Standard 257 3 5 4 4 2 2" xfId="12293" xr:uid="{00000000-0005-0000-0000-0000237A0000}"/>
    <cellStyle name="Standard 257 3 5 4 4 2 2 2" xfId="25529" xr:uid="{00000000-0005-0000-0000-0000247A0000}"/>
    <cellStyle name="Standard 257 3 5 4 4 2 2 2 2" xfId="52001" xr:uid="{00000000-0005-0000-0000-0000257A0000}"/>
    <cellStyle name="Standard 257 3 5 4 4 2 2 3" xfId="38765" xr:uid="{00000000-0005-0000-0000-0000267A0000}"/>
    <cellStyle name="Standard 257 3 5 4 4 2 3" xfId="18912" xr:uid="{00000000-0005-0000-0000-0000277A0000}"/>
    <cellStyle name="Standard 257 3 5 4 4 2 3 2" xfId="45384" xr:uid="{00000000-0005-0000-0000-0000287A0000}"/>
    <cellStyle name="Standard 257 3 5 4 4 2 4" xfId="29943" xr:uid="{00000000-0005-0000-0000-0000297A0000}"/>
    <cellStyle name="Standard 257 3 5 4 4 3" xfId="6413" xr:uid="{00000000-0005-0000-0000-00002A7A0000}"/>
    <cellStyle name="Standard 257 3 5 4 4 3 2" xfId="10823" xr:uid="{00000000-0005-0000-0000-00002B7A0000}"/>
    <cellStyle name="Standard 257 3 5 4 4 3 2 2" xfId="24059" xr:uid="{00000000-0005-0000-0000-00002C7A0000}"/>
    <cellStyle name="Standard 257 3 5 4 4 3 2 2 2" xfId="50531" xr:uid="{00000000-0005-0000-0000-00002D7A0000}"/>
    <cellStyle name="Standard 257 3 5 4 4 3 2 3" xfId="37295" xr:uid="{00000000-0005-0000-0000-00002E7A0000}"/>
    <cellStyle name="Standard 257 3 5 4 4 3 3" xfId="17442" xr:uid="{00000000-0005-0000-0000-00002F7A0000}"/>
    <cellStyle name="Standard 257 3 5 4 4 3 3 2" xfId="43914" xr:uid="{00000000-0005-0000-0000-0000307A0000}"/>
    <cellStyle name="Standard 257 3 5 4 4 3 4" xfId="32885" xr:uid="{00000000-0005-0000-0000-0000317A0000}"/>
    <cellStyle name="Standard 257 3 5 4 4 4" xfId="7881" xr:uid="{00000000-0005-0000-0000-0000327A0000}"/>
    <cellStyle name="Standard 257 3 5 4 4 4 2" xfId="21117" xr:uid="{00000000-0005-0000-0000-0000337A0000}"/>
    <cellStyle name="Standard 257 3 5 4 4 4 2 2" xfId="47589" xr:uid="{00000000-0005-0000-0000-0000347A0000}"/>
    <cellStyle name="Standard 257 3 5 4 4 4 3" xfId="34353" xr:uid="{00000000-0005-0000-0000-0000357A0000}"/>
    <cellStyle name="Standard 257 3 5 4 4 5" xfId="14500" xr:uid="{00000000-0005-0000-0000-0000367A0000}"/>
    <cellStyle name="Standard 257 3 5 4 4 5 2" xfId="40972" xr:uid="{00000000-0005-0000-0000-0000377A0000}"/>
    <cellStyle name="Standard 257 3 5 4 4 6" xfId="28473" xr:uid="{00000000-0005-0000-0000-0000387A0000}"/>
    <cellStyle name="Standard 257 3 5 4 5" xfId="2737" xr:uid="{00000000-0005-0000-0000-0000397A0000}"/>
    <cellStyle name="Standard 257 3 5 4 5 2" xfId="11559" xr:uid="{00000000-0005-0000-0000-00003A7A0000}"/>
    <cellStyle name="Standard 257 3 5 4 5 2 2" xfId="24795" xr:uid="{00000000-0005-0000-0000-00003B7A0000}"/>
    <cellStyle name="Standard 257 3 5 4 5 2 2 2" xfId="51267" xr:uid="{00000000-0005-0000-0000-00003C7A0000}"/>
    <cellStyle name="Standard 257 3 5 4 5 2 3" xfId="38031" xr:uid="{00000000-0005-0000-0000-00003D7A0000}"/>
    <cellStyle name="Standard 257 3 5 4 5 3" xfId="18178" xr:uid="{00000000-0005-0000-0000-00003E7A0000}"/>
    <cellStyle name="Standard 257 3 5 4 5 3 2" xfId="44650" xr:uid="{00000000-0005-0000-0000-00003F7A0000}"/>
    <cellStyle name="Standard 257 3 5 4 5 4" xfId="29209" xr:uid="{00000000-0005-0000-0000-0000407A0000}"/>
    <cellStyle name="Standard 257 3 5 4 6" xfId="4942" xr:uid="{00000000-0005-0000-0000-0000417A0000}"/>
    <cellStyle name="Standard 257 3 5 4 6 2" xfId="9352" xr:uid="{00000000-0005-0000-0000-0000427A0000}"/>
    <cellStyle name="Standard 257 3 5 4 6 2 2" xfId="22588" xr:uid="{00000000-0005-0000-0000-0000437A0000}"/>
    <cellStyle name="Standard 257 3 5 4 6 2 2 2" xfId="49060" xr:uid="{00000000-0005-0000-0000-0000447A0000}"/>
    <cellStyle name="Standard 257 3 5 4 6 2 3" xfId="35824" xr:uid="{00000000-0005-0000-0000-0000457A0000}"/>
    <cellStyle name="Standard 257 3 5 4 6 3" xfId="15971" xr:uid="{00000000-0005-0000-0000-0000467A0000}"/>
    <cellStyle name="Standard 257 3 5 4 6 3 2" xfId="42443" xr:uid="{00000000-0005-0000-0000-0000477A0000}"/>
    <cellStyle name="Standard 257 3 5 4 6 4" xfId="31414" xr:uid="{00000000-0005-0000-0000-0000487A0000}"/>
    <cellStyle name="Standard 257 3 5 4 7" xfId="7147" xr:uid="{00000000-0005-0000-0000-0000497A0000}"/>
    <cellStyle name="Standard 257 3 5 4 7 2" xfId="20383" xr:uid="{00000000-0005-0000-0000-00004A7A0000}"/>
    <cellStyle name="Standard 257 3 5 4 7 2 2" xfId="46855" xr:uid="{00000000-0005-0000-0000-00004B7A0000}"/>
    <cellStyle name="Standard 257 3 5 4 7 3" xfId="33619" xr:uid="{00000000-0005-0000-0000-00004C7A0000}"/>
    <cellStyle name="Standard 257 3 5 4 8" xfId="13766" xr:uid="{00000000-0005-0000-0000-00004D7A0000}"/>
    <cellStyle name="Standard 257 3 5 4 8 2" xfId="40238" xr:uid="{00000000-0005-0000-0000-00004E7A0000}"/>
    <cellStyle name="Standard 257 3 5 4 9" xfId="27002" xr:uid="{00000000-0005-0000-0000-00004F7A0000}"/>
    <cellStyle name="Standard 257 3 5 5" xfId="669" xr:uid="{00000000-0005-0000-0000-0000507A0000}"/>
    <cellStyle name="Standard 257 3 5 5 2" xfId="1055" xr:uid="{00000000-0005-0000-0000-0000517A0000}"/>
    <cellStyle name="Standard 257 3 5 5 2 2" xfId="1797" xr:uid="{00000000-0005-0000-0000-0000527A0000}"/>
    <cellStyle name="Standard 257 3 5 5 2 2 2" xfId="4740" xr:uid="{00000000-0005-0000-0000-0000537A0000}"/>
    <cellStyle name="Standard 257 3 5 5 2 2 2 2" xfId="13562" xr:uid="{00000000-0005-0000-0000-0000547A0000}"/>
    <cellStyle name="Standard 257 3 5 5 2 2 2 2 2" xfId="26798" xr:uid="{00000000-0005-0000-0000-0000557A0000}"/>
    <cellStyle name="Standard 257 3 5 5 2 2 2 2 2 2" xfId="53270" xr:uid="{00000000-0005-0000-0000-0000567A0000}"/>
    <cellStyle name="Standard 257 3 5 5 2 2 2 2 3" xfId="40034" xr:uid="{00000000-0005-0000-0000-0000577A0000}"/>
    <cellStyle name="Standard 257 3 5 5 2 2 2 3" xfId="20181" xr:uid="{00000000-0005-0000-0000-0000587A0000}"/>
    <cellStyle name="Standard 257 3 5 5 2 2 2 3 2" xfId="46653" xr:uid="{00000000-0005-0000-0000-0000597A0000}"/>
    <cellStyle name="Standard 257 3 5 5 2 2 2 4" xfId="31212" xr:uid="{00000000-0005-0000-0000-00005A7A0000}"/>
    <cellStyle name="Standard 257 3 5 5 2 2 3" xfId="6211" xr:uid="{00000000-0005-0000-0000-00005B7A0000}"/>
    <cellStyle name="Standard 257 3 5 5 2 2 3 2" xfId="10621" xr:uid="{00000000-0005-0000-0000-00005C7A0000}"/>
    <cellStyle name="Standard 257 3 5 5 2 2 3 2 2" xfId="23857" xr:uid="{00000000-0005-0000-0000-00005D7A0000}"/>
    <cellStyle name="Standard 257 3 5 5 2 2 3 2 2 2" xfId="50329" xr:uid="{00000000-0005-0000-0000-00005E7A0000}"/>
    <cellStyle name="Standard 257 3 5 5 2 2 3 2 3" xfId="37093" xr:uid="{00000000-0005-0000-0000-00005F7A0000}"/>
    <cellStyle name="Standard 257 3 5 5 2 2 3 3" xfId="17240" xr:uid="{00000000-0005-0000-0000-0000607A0000}"/>
    <cellStyle name="Standard 257 3 5 5 2 2 3 3 2" xfId="43712" xr:uid="{00000000-0005-0000-0000-0000617A0000}"/>
    <cellStyle name="Standard 257 3 5 5 2 2 3 4" xfId="32683" xr:uid="{00000000-0005-0000-0000-0000627A0000}"/>
    <cellStyle name="Standard 257 3 5 5 2 2 4" xfId="9150" xr:uid="{00000000-0005-0000-0000-0000637A0000}"/>
    <cellStyle name="Standard 257 3 5 5 2 2 4 2" xfId="22386" xr:uid="{00000000-0005-0000-0000-0000647A0000}"/>
    <cellStyle name="Standard 257 3 5 5 2 2 4 2 2" xfId="48858" xr:uid="{00000000-0005-0000-0000-0000657A0000}"/>
    <cellStyle name="Standard 257 3 5 5 2 2 4 3" xfId="35622" xr:uid="{00000000-0005-0000-0000-0000667A0000}"/>
    <cellStyle name="Standard 257 3 5 5 2 2 5" xfId="15769" xr:uid="{00000000-0005-0000-0000-0000677A0000}"/>
    <cellStyle name="Standard 257 3 5 5 2 2 5 2" xfId="42241" xr:uid="{00000000-0005-0000-0000-0000687A0000}"/>
    <cellStyle name="Standard 257 3 5 5 2 2 6" xfId="28271" xr:uid="{00000000-0005-0000-0000-0000697A0000}"/>
    <cellStyle name="Standard 257 3 5 5 2 3" xfId="2533" xr:uid="{00000000-0005-0000-0000-00006A7A0000}"/>
    <cellStyle name="Standard 257 3 5 5 2 3 2" xfId="4004" xr:uid="{00000000-0005-0000-0000-00006B7A0000}"/>
    <cellStyle name="Standard 257 3 5 5 2 3 2 2" xfId="12826" xr:uid="{00000000-0005-0000-0000-00006C7A0000}"/>
    <cellStyle name="Standard 257 3 5 5 2 3 2 2 2" xfId="26062" xr:uid="{00000000-0005-0000-0000-00006D7A0000}"/>
    <cellStyle name="Standard 257 3 5 5 2 3 2 2 2 2" xfId="52534" xr:uid="{00000000-0005-0000-0000-00006E7A0000}"/>
    <cellStyle name="Standard 257 3 5 5 2 3 2 2 3" xfId="39298" xr:uid="{00000000-0005-0000-0000-00006F7A0000}"/>
    <cellStyle name="Standard 257 3 5 5 2 3 2 3" xfId="19445" xr:uid="{00000000-0005-0000-0000-0000707A0000}"/>
    <cellStyle name="Standard 257 3 5 5 2 3 2 3 2" xfId="45917" xr:uid="{00000000-0005-0000-0000-0000717A0000}"/>
    <cellStyle name="Standard 257 3 5 5 2 3 2 4" xfId="30476" xr:uid="{00000000-0005-0000-0000-0000727A0000}"/>
    <cellStyle name="Standard 257 3 5 5 2 3 3" xfId="6946" xr:uid="{00000000-0005-0000-0000-0000737A0000}"/>
    <cellStyle name="Standard 257 3 5 5 2 3 3 2" xfId="11356" xr:uid="{00000000-0005-0000-0000-0000747A0000}"/>
    <cellStyle name="Standard 257 3 5 5 2 3 3 2 2" xfId="24592" xr:uid="{00000000-0005-0000-0000-0000757A0000}"/>
    <cellStyle name="Standard 257 3 5 5 2 3 3 2 2 2" xfId="51064" xr:uid="{00000000-0005-0000-0000-0000767A0000}"/>
    <cellStyle name="Standard 257 3 5 5 2 3 3 2 3" xfId="37828" xr:uid="{00000000-0005-0000-0000-0000777A0000}"/>
    <cellStyle name="Standard 257 3 5 5 2 3 3 3" xfId="17975" xr:uid="{00000000-0005-0000-0000-0000787A0000}"/>
    <cellStyle name="Standard 257 3 5 5 2 3 3 3 2" xfId="44447" xr:uid="{00000000-0005-0000-0000-0000797A0000}"/>
    <cellStyle name="Standard 257 3 5 5 2 3 3 4" xfId="33418" xr:uid="{00000000-0005-0000-0000-00007A7A0000}"/>
    <cellStyle name="Standard 257 3 5 5 2 3 4" xfId="8414" xr:uid="{00000000-0005-0000-0000-00007B7A0000}"/>
    <cellStyle name="Standard 257 3 5 5 2 3 4 2" xfId="21650" xr:uid="{00000000-0005-0000-0000-00007C7A0000}"/>
    <cellStyle name="Standard 257 3 5 5 2 3 4 2 2" xfId="48122" xr:uid="{00000000-0005-0000-0000-00007D7A0000}"/>
    <cellStyle name="Standard 257 3 5 5 2 3 4 3" xfId="34886" xr:uid="{00000000-0005-0000-0000-00007E7A0000}"/>
    <cellStyle name="Standard 257 3 5 5 2 3 5" xfId="15033" xr:uid="{00000000-0005-0000-0000-00007F7A0000}"/>
    <cellStyle name="Standard 257 3 5 5 2 3 5 2" xfId="41505" xr:uid="{00000000-0005-0000-0000-0000807A0000}"/>
    <cellStyle name="Standard 257 3 5 5 2 3 6" xfId="29006" xr:uid="{00000000-0005-0000-0000-0000817A0000}"/>
    <cellStyle name="Standard 257 3 5 5 2 4" xfId="3270" xr:uid="{00000000-0005-0000-0000-0000827A0000}"/>
    <cellStyle name="Standard 257 3 5 5 2 4 2" xfId="12092" xr:uid="{00000000-0005-0000-0000-0000837A0000}"/>
    <cellStyle name="Standard 257 3 5 5 2 4 2 2" xfId="25328" xr:uid="{00000000-0005-0000-0000-0000847A0000}"/>
    <cellStyle name="Standard 257 3 5 5 2 4 2 2 2" xfId="51800" xr:uid="{00000000-0005-0000-0000-0000857A0000}"/>
    <cellStyle name="Standard 257 3 5 5 2 4 2 3" xfId="38564" xr:uid="{00000000-0005-0000-0000-0000867A0000}"/>
    <cellStyle name="Standard 257 3 5 5 2 4 3" xfId="18711" xr:uid="{00000000-0005-0000-0000-0000877A0000}"/>
    <cellStyle name="Standard 257 3 5 5 2 4 3 2" xfId="45183" xr:uid="{00000000-0005-0000-0000-0000887A0000}"/>
    <cellStyle name="Standard 257 3 5 5 2 4 4" xfId="29742" xr:uid="{00000000-0005-0000-0000-0000897A0000}"/>
    <cellStyle name="Standard 257 3 5 5 2 5" xfId="5475" xr:uid="{00000000-0005-0000-0000-00008A7A0000}"/>
    <cellStyle name="Standard 257 3 5 5 2 5 2" xfId="9885" xr:uid="{00000000-0005-0000-0000-00008B7A0000}"/>
    <cellStyle name="Standard 257 3 5 5 2 5 2 2" xfId="23121" xr:uid="{00000000-0005-0000-0000-00008C7A0000}"/>
    <cellStyle name="Standard 257 3 5 5 2 5 2 2 2" xfId="49593" xr:uid="{00000000-0005-0000-0000-00008D7A0000}"/>
    <cellStyle name="Standard 257 3 5 5 2 5 2 3" xfId="36357" xr:uid="{00000000-0005-0000-0000-00008E7A0000}"/>
    <cellStyle name="Standard 257 3 5 5 2 5 3" xfId="16504" xr:uid="{00000000-0005-0000-0000-00008F7A0000}"/>
    <cellStyle name="Standard 257 3 5 5 2 5 3 2" xfId="42976" xr:uid="{00000000-0005-0000-0000-0000907A0000}"/>
    <cellStyle name="Standard 257 3 5 5 2 5 4" xfId="31947" xr:uid="{00000000-0005-0000-0000-0000917A0000}"/>
    <cellStyle name="Standard 257 3 5 5 2 6" xfId="7680" xr:uid="{00000000-0005-0000-0000-0000927A0000}"/>
    <cellStyle name="Standard 257 3 5 5 2 6 2" xfId="20916" xr:uid="{00000000-0005-0000-0000-0000937A0000}"/>
    <cellStyle name="Standard 257 3 5 5 2 6 2 2" xfId="47388" xr:uid="{00000000-0005-0000-0000-0000947A0000}"/>
    <cellStyle name="Standard 257 3 5 5 2 6 3" xfId="34152" xr:uid="{00000000-0005-0000-0000-0000957A0000}"/>
    <cellStyle name="Standard 257 3 5 5 2 7" xfId="14299" xr:uid="{00000000-0005-0000-0000-0000967A0000}"/>
    <cellStyle name="Standard 257 3 5 5 2 7 2" xfId="40771" xr:uid="{00000000-0005-0000-0000-0000977A0000}"/>
    <cellStyle name="Standard 257 3 5 5 2 8" xfId="27535" xr:uid="{00000000-0005-0000-0000-0000987A0000}"/>
    <cellStyle name="Standard 257 3 5 5 3" xfId="1431" xr:uid="{00000000-0005-0000-0000-0000997A0000}"/>
    <cellStyle name="Standard 257 3 5 5 3 2" xfId="4374" xr:uid="{00000000-0005-0000-0000-00009A7A0000}"/>
    <cellStyle name="Standard 257 3 5 5 3 2 2" xfId="13196" xr:uid="{00000000-0005-0000-0000-00009B7A0000}"/>
    <cellStyle name="Standard 257 3 5 5 3 2 2 2" xfId="26432" xr:uid="{00000000-0005-0000-0000-00009C7A0000}"/>
    <cellStyle name="Standard 257 3 5 5 3 2 2 2 2" xfId="52904" xr:uid="{00000000-0005-0000-0000-00009D7A0000}"/>
    <cellStyle name="Standard 257 3 5 5 3 2 2 3" xfId="39668" xr:uid="{00000000-0005-0000-0000-00009E7A0000}"/>
    <cellStyle name="Standard 257 3 5 5 3 2 3" xfId="19815" xr:uid="{00000000-0005-0000-0000-00009F7A0000}"/>
    <cellStyle name="Standard 257 3 5 5 3 2 3 2" xfId="46287" xr:uid="{00000000-0005-0000-0000-0000A07A0000}"/>
    <cellStyle name="Standard 257 3 5 5 3 2 4" xfId="30846" xr:uid="{00000000-0005-0000-0000-0000A17A0000}"/>
    <cellStyle name="Standard 257 3 5 5 3 3" xfId="5845" xr:uid="{00000000-0005-0000-0000-0000A27A0000}"/>
    <cellStyle name="Standard 257 3 5 5 3 3 2" xfId="10255" xr:uid="{00000000-0005-0000-0000-0000A37A0000}"/>
    <cellStyle name="Standard 257 3 5 5 3 3 2 2" xfId="23491" xr:uid="{00000000-0005-0000-0000-0000A47A0000}"/>
    <cellStyle name="Standard 257 3 5 5 3 3 2 2 2" xfId="49963" xr:uid="{00000000-0005-0000-0000-0000A57A0000}"/>
    <cellStyle name="Standard 257 3 5 5 3 3 2 3" xfId="36727" xr:uid="{00000000-0005-0000-0000-0000A67A0000}"/>
    <cellStyle name="Standard 257 3 5 5 3 3 3" xfId="16874" xr:uid="{00000000-0005-0000-0000-0000A77A0000}"/>
    <cellStyle name="Standard 257 3 5 5 3 3 3 2" xfId="43346" xr:uid="{00000000-0005-0000-0000-0000A87A0000}"/>
    <cellStyle name="Standard 257 3 5 5 3 3 4" xfId="32317" xr:uid="{00000000-0005-0000-0000-0000A97A0000}"/>
    <cellStyle name="Standard 257 3 5 5 3 4" xfId="8784" xr:uid="{00000000-0005-0000-0000-0000AA7A0000}"/>
    <cellStyle name="Standard 257 3 5 5 3 4 2" xfId="22020" xr:uid="{00000000-0005-0000-0000-0000AB7A0000}"/>
    <cellStyle name="Standard 257 3 5 5 3 4 2 2" xfId="48492" xr:uid="{00000000-0005-0000-0000-0000AC7A0000}"/>
    <cellStyle name="Standard 257 3 5 5 3 4 3" xfId="35256" xr:uid="{00000000-0005-0000-0000-0000AD7A0000}"/>
    <cellStyle name="Standard 257 3 5 5 3 5" xfId="15403" xr:uid="{00000000-0005-0000-0000-0000AE7A0000}"/>
    <cellStyle name="Standard 257 3 5 5 3 5 2" xfId="41875" xr:uid="{00000000-0005-0000-0000-0000AF7A0000}"/>
    <cellStyle name="Standard 257 3 5 5 3 6" xfId="27905" xr:uid="{00000000-0005-0000-0000-0000B07A0000}"/>
    <cellStyle name="Standard 257 3 5 5 4" xfId="2167" xr:uid="{00000000-0005-0000-0000-0000B17A0000}"/>
    <cellStyle name="Standard 257 3 5 5 4 2" xfId="3638" xr:uid="{00000000-0005-0000-0000-0000B27A0000}"/>
    <cellStyle name="Standard 257 3 5 5 4 2 2" xfId="12460" xr:uid="{00000000-0005-0000-0000-0000B37A0000}"/>
    <cellStyle name="Standard 257 3 5 5 4 2 2 2" xfId="25696" xr:uid="{00000000-0005-0000-0000-0000B47A0000}"/>
    <cellStyle name="Standard 257 3 5 5 4 2 2 2 2" xfId="52168" xr:uid="{00000000-0005-0000-0000-0000B57A0000}"/>
    <cellStyle name="Standard 257 3 5 5 4 2 2 3" xfId="38932" xr:uid="{00000000-0005-0000-0000-0000B67A0000}"/>
    <cellStyle name="Standard 257 3 5 5 4 2 3" xfId="19079" xr:uid="{00000000-0005-0000-0000-0000B77A0000}"/>
    <cellStyle name="Standard 257 3 5 5 4 2 3 2" xfId="45551" xr:uid="{00000000-0005-0000-0000-0000B87A0000}"/>
    <cellStyle name="Standard 257 3 5 5 4 2 4" xfId="30110" xr:uid="{00000000-0005-0000-0000-0000B97A0000}"/>
    <cellStyle name="Standard 257 3 5 5 4 3" xfId="6580" xr:uid="{00000000-0005-0000-0000-0000BA7A0000}"/>
    <cellStyle name="Standard 257 3 5 5 4 3 2" xfId="10990" xr:uid="{00000000-0005-0000-0000-0000BB7A0000}"/>
    <cellStyle name="Standard 257 3 5 5 4 3 2 2" xfId="24226" xr:uid="{00000000-0005-0000-0000-0000BC7A0000}"/>
    <cellStyle name="Standard 257 3 5 5 4 3 2 2 2" xfId="50698" xr:uid="{00000000-0005-0000-0000-0000BD7A0000}"/>
    <cellStyle name="Standard 257 3 5 5 4 3 2 3" xfId="37462" xr:uid="{00000000-0005-0000-0000-0000BE7A0000}"/>
    <cellStyle name="Standard 257 3 5 5 4 3 3" xfId="17609" xr:uid="{00000000-0005-0000-0000-0000BF7A0000}"/>
    <cellStyle name="Standard 257 3 5 5 4 3 3 2" xfId="44081" xr:uid="{00000000-0005-0000-0000-0000C07A0000}"/>
    <cellStyle name="Standard 257 3 5 5 4 3 4" xfId="33052" xr:uid="{00000000-0005-0000-0000-0000C17A0000}"/>
    <cellStyle name="Standard 257 3 5 5 4 4" xfId="8048" xr:uid="{00000000-0005-0000-0000-0000C27A0000}"/>
    <cellStyle name="Standard 257 3 5 5 4 4 2" xfId="21284" xr:uid="{00000000-0005-0000-0000-0000C37A0000}"/>
    <cellStyle name="Standard 257 3 5 5 4 4 2 2" xfId="47756" xr:uid="{00000000-0005-0000-0000-0000C47A0000}"/>
    <cellStyle name="Standard 257 3 5 5 4 4 3" xfId="34520" xr:uid="{00000000-0005-0000-0000-0000C57A0000}"/>
    <cellStyle name="Standard 257 3 5 5 4 5" xfId="14667" xr:uid="{00000000-0005-0000-0000-0000C67A0000}"/>
    <cellStyle name="Standard 257 3 5 5 4 5 2" xfId="41139" xr:uid="{00000000-0005-0000-0000-0000C77A0000}"/>
    <cellStyle name="Standard 257 3 5 5 4 6" xfId="28640" xr:uid="{00000000-0005-0000-0000-0000C87A0000}"/>
    <cellStyle name="Standard 257 3 5 5 5" xfId="2904" xr:uid="{00000000-0005-0000-0000-0000C97A0000}"/>
    <cellStyle name="Standard 257 3 5 5 5 2" xfId="11726" xr:uid="{00000000-0005-0000-0000-0000CA7A0000}"/>
    <cellStyle name="Standard 257 3 5 5 5 2 2" xfId="24962" xr:uid="{00000000-0005-0000-0000-0000CB7A0000}"/>
    <cellStyle name="Standard 257 3 5 5 5 2 2 2" xfId="51434" xr:uid="{00000000-0005-0000-0000-0000CC7A0000}"/>
    <cellStyle name="Standard 257 3 5 5 5 2 3" xfId="38198" xr:uid="{00000000-0005-0000-0000-0000CD7A0000}"/>
    <cellStyle name="Standard 257 3 5 5 5 3" xfId="18345" xr:uid="{00000000-0005-0000-0000-0000CE7A0000}"/>
    <cellStyle name="Standard 257 3 5 5 5 3 2" xfId="44817" xr:uid="{00000000-0005-0000-0000-0000CF7A0000}"/>
    <cellStyle name="Standard 257 3 5 5 5 4" xfId="29376" xr:uid="{00000000-0005-0000-0000-0000D07A0000}"/>
    <cellStyle name="Standard 257 3 5 5 6" xfId="5109" xr:uid="{00000000-0005-0000-0000-0000D17A0000}"/>
    <cellStyle name="Standard 257 3 5 5 6 2" xfId="9519" xr:uid="{00000000-0005-0000-0000-0000D27A0000}"/>
    <cellStyle name="Standard 257 3 5 5 6 2 2" xfId="22755" xr:uid="{00000000-0005-0000-0000-0000D37A0000}"/>
    <cellStyle name="Standard 257 3 5 5 6 2 2 2" xfId="49227" xr:uid="{00000000-0005-0000-0000-0000D47A0000}"/>
    <cellStyle name="Standard 257 3 5 5 6 2 3" xfId="35991" xr:uid="{00000000-0005-0000-0000-0000D57A0000}"/>
    <cellStyle name="Standard 257 3 5 5 6 3" xfId="16138" xr:uid="{00000000-0005-0000-0000-0000D67A0000}"/>
    <cellStyle name="Standard 257 3 5 5 6 3 2" xfId="42610" xr:uid="{00000000-0005-0000-0000-0000D77A0000}"/>
    <cellStyle name="Standard 257 3 5 5 6 4" xfId="31581" xr:uid="{00000000-0005-0000-0000-0000D87A0000}"/>
    <cellStyle name="Standard 257 3 5 5 7" xfId="7314" xr:uid="{00000000-0005-0000-0000-0000D97A0000}"/>
    <cellStyle name="Standard 257 3 5 5 7 2" xfId="20550" xr:uid="{00000000-0005-0000-0000-0000DA7A0000}"/>
    <cellStyle name="Standard 257 3 5 5 7 2 2" xfId="47022" xr:uid="{00000000-0005-0000-0000-0000DB7A0000}"/>
    <cellStyle name="Standard 257 3 5 5 7 3" xfId="33786" xr:uid="{00000000-0005-0000-0000-0000DC7A0000}"/>
    <cellStyle name="Standard 257 3 5 5 8" xfId="13933" xr:uid="{00000000-0005-0000-0000-0000DD7A0000}"/>
    <cellStyle name="Standard 257 3 5 5 8 2" xfId="40405" xr:uid="{00000000-0005-0000-0000-0000DE7A0000}"/>
    <cellStyle name="Standard 257 3 5 5 9" xfId="27169" xr:uid="{00000000-0005-0000-0000-0000DF7A0000}"/>
    <cellStyle name="Standard 257 3 5 6" xfId="710" xr:uid="{00000000-0005-0000-0000-0000E07A0000}"/>
    <cellStyle name="Standard 257 3 5 6 2" xfId="1460" xr:uid="{00000000-0005-0000-0000-0000E17A0000}"/>
    <cellStyle name="Standard 257 3 5 6 2 2" xfId="4403" xr:uid="{00000000-0005-0000-0000-0000E27A0000}"/>
    <cellStyle name="Standard 257 3 5 6 2 2 2" xfId="13225" xr:uid="{00000000-0005-0000-0000-0000E37A0000}"/>
    <cellStyle name="Standard 257 3 5 6 2 2 2 2" xfId="26461" xr:uid="{00000000-0005-0000-0000-0000E47A0000}"/>
    <cellStyle name="Standard 257 3 5 6 2 2 2 2 2" xfId="52933" xr:uid="{00000000-0005-0000-0000-0000E57A0000}"/>
    <cellStyle name="Standard 257 3 5 6 2 2 2 3" xfId="39697" xr:uid="{00000000-0005-0000-0000-0000E67A0000}"/>
    <cellStyle name="Standard 257 3 5 6 2 2 3" xfId="19844" xr:uid="{00000000-0005-0000-0000-0000E77A0000}"/>
    <cellStyle name="Standard 257 3 5 6 2 2 3 2" xfId="46316" xr:uid="{00000000-0005-0000-0000-0000E87A0000}"/>
    <cellStyle name="Standard 257 3 5 6 2 2 4" xfId="30875" xr:uid="{00000000-0005-0000-0000-0000E97A0000}"/>
    <cellStyle name="Standard 257 3 5 6 2 3" xfId="5874" xr:uid="{00000000-0005-0000-0000-0000EA7A0000}"/>
    <cellStyle name="Standard 257 3 5 6 2 3 2" xfId="10284" xr:uid="{00000000-0005-0000-0000-0000EB7A0000}"/>
    <cellStyle name="Standard 257 3 5 6 2 3 2 2" xfId="23520" xr:uid="{00000000-0005-0000-0000-0000EC7A0000}"/>
    <cellStyle name="Standard 257 3 5 6 2 3 2 2 2" xfId="49992" xr:uid="{00000000-0005-0000-0000-0000ED7A0000}"/>
    <cellStyle name="Standard 257 3 5 6 2 3 2 3" xfId="36756" xr:uid="{00000000-0005-0000-0000-0000EE7A0000}"/>
    <cellStyle name="Standard 257 3 5 6 2 3 3" xfId="16903" xr:uid="{00000000-0005-0000-0000-0000EF7A0000}"/>
    <cellStyle name="Standard 257 3 5 6 2 3 3 2" xfId="43375" xr:uid="{00000000-0005-0000-0000-0000F07A0000}"/>
    <cellStyle name="Standard 257 3 5 6 2 3 4" xfId="32346" xr:uid="{00000000-0005-0000-0000-0000F17A0000}"/>
    <cellStyle name="Standard 257 3 5 6 2 4" xfId="8813" xr:uid="{00000000-0005-0000-0000-0000F27A0000}"/>
    <cellStyle name="Standard 257 3 5 6 2 4 2" xfId="22049" xr:uid="{00000000-0005-0000-0000-0000F37A0000}"/>
    <cellStyle name="Standard 257 3 5 6 2 4 2 2" xfId="48521" xr:uid="{00000000-0005-0000-0000-0000F47A0000}"/>
    <cellStyle name="Standard 257 3 5 6 2 4 3" xfId="35285" xr:uid="{00000000-0005-0000-0000-0000F57A0000}"/>
    <cellStyle name="Standard 257 3 5 6 2 5" xfId="15432" xr:uid="{00000000-0005-0000-0000-0000F67A0000}"/>
    <cellStyle name="Standard 257 3 5 6 2 5 2" xfId="41904" xr:uid="{00000000-0005-0000-0000-0000F77A0000}"/>
    <cellStyle name="Standard 257 3 5 6 2 6" xfId="27934" xr:uid="{00000000-0005-0000-0000-0000F87A0000}"/>
    <cellStyle name="Standard 257 3 5 6 3" xfId="2196" xr:uid="{00000000-0005-0000-0000-0000F97A0000}"/>
    <cellStyle name="Standard 257 3 5 6 3 2" xfId="3667" xr:uid="{00000000-0005-0000-0000-0000FA7A0000}"/>
    <cellStyle name="Standard 257 3 5 6 3 2 2" xfId="12489" xr:uid="{00000000-0005-0000-0000-0000FB7A0000}"/>
    <cellStyle name="Standard 257 3 5 6 3 2 2 2" xfId="25725" xr:uid="{00000000-0005-0000-0000-0000FC7A0000}"/>
    <cellStyle name="Standard 257 3 5 6 3 2 2 2 2" xfId="52197" xr:uid="{00000000-0005-0000-0000-0000FD7A0000}"/>
    <cellStyle name="Standard 257 3 5 6 3 2 2 3" xfId="38961" xr:uid="{00000000-0005-0000-0000-0000FE7A0000}"/>
    <cellStyle name="Standard 257 3 5 6 3 2 3" xfId="19108" xr:uid="{00000000-0005-0000-0000-0000FF7A0000}"/>
    <cellStyle name="Standard 257 3 5 6 3 2 3 2" xfId="45580" xr:uid="{00000000-0005-0000-0000-0000007B0000}"/>
    <cellStyle name="Standard 257 3 5 6 3 2 4" xfId="30139" xr:uid="{00000000-0005-0000-0000-0000017B0000}"/>
    <cellStyle name="Standard 257 3 5 6 3 3" xfId="6609" xr:uid="{00000000-0005-0000-0000-0000027B0000}"/>
    <cellStyle name="Standard 257 3 5 6 3 3 2" xfId="11019" xr:uid="{00000000-0005-0000-0000-0000037B0000}"/>
    <cellStyle name="Standard 257 3 5 6 3 3 2 2" xfId="24255" xr:uid="{00000000-0005-0000-0000-0000047B0000}"/>
    <cellStyle name="Standard 257 3 5 6 3 3 2 2 2" xfId="50727" xr:uid="{00000000-0005-0000-0000-0000057B0000}"/>
    <cellStyle name="Standard 257 3 5 6 3 3 2 3" xfId="37491" xr:uid="{00000000-0005-0000-0000-0000067B0000}"/>
    <cellStyle name="Standard 257 3 5 6 3 3 3" xfId="17638" xr:uid="{00000000-0005-0000-0000-0000077B0000}"/>
    <cellStyle name="Standard 257 3 5 6 3 3 3 2" xfId="44110" xr:uid="{00000000-0005-0000-0000-0000087B0000}"/>
    <cellStyle name="Standard 257 3 5 6 3 3 4" xfId="33081" xr:uid="{00000000-0005-0000-0000-0000097B0000}"/>
    <cellStyle name="Standard 257 3 5 6 3 4" xfId="8077" xr:uid="{00000000-0005-0000-0000-00000A7B0000}"/>
    <cellStyle name="Standard 257 3 5 6 3 4 2" xfId="21313" xr:uid="{00000000-0005-0000-0000-00000B7B0000}"/>
    <cellStyle name="Standard 257 3 5 6 3 4 2 2" xfId="47785" xr:uid="{00000000-0005-0000-0000-00000C7B0000}"/>
    <cellStyle name="Standard 257 3 5 6 3 4 3" xfId="34549" xr:uid="{00000000-0005-0000-0000-00000D7B0000}"/>
    <cellStyle name="Standard 257 3 5 6 3 5" xfId="14696" xr:uid="{00000000-0005-0000-0000-00000E7B0000}"/>
    <cellStyle name="Standard 257 3 5 6 3 5 2" xfId="41168" xr:uid="{00000000-0005-0000-0000-00000F7B0000}"/>
    <cellStyle name="Standard 257 3 5 6 3 6" xfId="28669" xr:uid="{00000000-0005-0000-0000-0000107B0000}"/>
    <cellStyle name="Standard 257 3 5 6 4" xfId="2933" xr:uid="{00000000-0005-0000-0000-0000117B0000}"/>
    <cellStyle name="Standard 257 3 5 6 4 2" xfId="11755" xr:uid="{00000000-0005-0000-0000-0000127B0000}"/>
    <cellStyle name="Standard 257 3 5 6 4 2 2" xfId="24991" xr:uid="{00000000-0005-0000-0000-0000137B0000}"/>
    <cellStyle name="Standard 257 3 5 6 4 2 2 2" xfId="51463" xr:uid="{00000000-0005-0000-0000-0000147B0000}"/>
    <cellStyle name="Standard 257 3 5 6 4 2 3" xfId="38227" xr:uid="{00000000-0005-0000-0000-0000157B0000}"/>
    <cellStyle name="Standard 257 3 5 6 4 3" xfId="18374" xr:uid="{00000000-0005-0000-0000-0000167B0000}"/>
    <cellStyle name="Standard 257 3 5 6 4 3 2" xfId="44846" xr:uid="{00000000-0005-0000-0000-0000177B0000}"/>
    <cellStyle name="Standard 257 3 5 6 4 4" xfId="29405" xr:uid="{00000000-0005-0000-0000-0000187B0000}"/>
    <cellStyle name="Standard 257 3 5 6 5" xfId="5138" xr:uid="{00000000-0005-0000-0000-0000197B0000}"/>
    <cellStyle name="Standard 257 3 5 6 5 2" xfId="9548" xr:uid="{00000000-0005-0000-0000-00001A7B0000}"/>
    <cellStyle name="Standard 257 3 5 6 5 2 2" xfId="22784" xr:uid="{00000000-0005-0000-0000-00001B7B0000}"/>
    <cellStyle name="Standard 257 3 5 6 5 2 2 2" xfId="49256" xr:uid="{00000000-0005-0000-0000-00001C7B0000}"/>
    <cellStyle name="Standard 257 3 5 6 5 2 3" xfId="36020" xr:uid="{00000000-0005-0000-0000-00001D7B0000}"/>
    <cellStyle name="Standard 257 3 5 6 5 3" xfId="16167" xr:uid="{00000000-0005-0000-0000-00001E7B0000}"/>
    <cellStyle name="Standard 257 3 5 6 5 3 2" xfId="42639" xr:uid="{00000000-0005-0000-0000-00001F7B0000}"/>
    <cellStyle name="Standard 257 3 5 6 5 4" xfId="31610" xr:uid="{00000000-0005-0000-0000-0000207B0000}"/>
    <cellStyle name="Standard 257 3 5 6 6" xfId="7343" xr:uid="{00000000-0005-0000-0000-0000217B0000}"/>
    <cellStyle name="Standard 257 3 5 6 6 2" xfId="20579" xr:uid="{00000000-0005-0000-0000-0000227B0000}"/>
    <cellStyle name="Standard 257 3 5 6 6 2 2" xfId="47051" xr:uid="{00000000-0005-0000-0000-0000237B0000}"/>
    <cellStyle name="Standard 257 3 5 6 6 3" xfId="33815" xr:uid="{00000000-0005-0000-0000-0000247B0000}"/>
    <cellStyle name="Standard 257 3 5 6 7" xfId="13962" xr:uid="{00000000-0005-0000-0000-0000257B0000}"/>
    <cellStyle name="Standard 257 3 5 6 7 2" xfId="40434" xr:uid="{00000000-0005-0000-0000-0000267B0000}"/>
    <cellStyle name="Standard 257 3 5 6 8" xfId="27198" xr:uid="{00000000-0005-0000-0000-0000277B0000}"/>
    <cellStyle name="Standard 257 3 5 7" xfId="1094" xr:uid="{00000000-0005-0000-0000-0000287B0000}"/>
    <cellStyle name="Standard 257 3 5 7 2" xfId="4037" xr:uid="{00000000-0005-0000-0000-0000297B0000}"/>
    <cellStyle name="Standard 257 3 5 7 2 2" xfId="12859" xr:uid="{00000000-0005-0000-0000-00002A7B0000}"/>
    <cellStyle name="Standard 257 3 5 7 2 2 2" xfId="26095" xr:uid="{00000000-0005-0000-0000-00002B7B0000}"/>
    <cellStyle name="Standard 257 3 5 7 2 2 2 2" xfId="52567" xr:uid="{00000000-0005-0000-0000-00002C7B0000}"/>
    <cellStyle name="Standard 257 3 5 7 2 2 3" xfId="39331" xr:uid="{00000000-0005-0000-0000-00002D7B0000}"/>
    <cellStyle name="Standard 257 3 5 7 2 3" xfId="19478" xr:uid="{00000000-0005-0000-0000-00002E7B0000}"/>
    <cellStyle name="Standard 257 3 5 7 2 3 2" xfId="45950" xr:uid="{00000000-0005-0000-0000-00002F7B0000}"/>
    <cellStyle name="Standard 257 3 5 7 2 4" xfId="30509" xr:uid="{00000000-0005-0000-0000-0000307B0000}"/>
    <cellStyle name="Standard 257 3 5 7 3" xfId="5508" xr:uid="{00000000-0005-0000-0000-0000317B0000}"/>
    <cellStyle name="Standard 257 3 5 7 3 2" xfId="9918" xr:uid="{00000000-0005-0000-0000-0000327B0000}"/>
    <cellStyle name="Standard 257 3 5 7 3 2 2" xfId="23154" xr:uid="{00000000-0005-0000-0000-0000337B0000}"/>
    <cellStyle name="Standard 257 3 5 7 3 2 2 2" xfId="49626" xr:uid="{00000000-0005-0000-0000-0000347B0000}"/>
    <cellStyle name="Standard 257 3 5 7 3 2 3" xfId="36390" xr:uid="{00000000-0005-0000-0000-0000357B0000}"/>
    <cellStyle name="Standard 257 3 5 7 3 3" xfId="16537" xr:uid="{00000000-0005-0000-0000-0000367B0000}"/>
    <cellStyle name="Standard 257 3 5 7 3 3 2" xfId="43009" xr:uid="{00000000-0005-0000-0000-0000377B0000}"/>
    <cellStyle name="Standard 257 3 5 7 3 4" xfId="31980" xr:uid="{00000000-0005-0000-0000-0000387B0000}"/>
    <cellStyle name="Standard 257 3 5 7 4" xfId="8447" xr:uid="{00000000-0005-0000-0000-0000397B0000}"/>
    <cellStyle name="Standard 257 3 5 7 4 2" xfId="21683" xr:uid="{00000000-0005-0000-0000-00003A7B0000}"/>
    <cellStyle name="Standard 257 3 5 7 4 2 2" xfId="48155" xr:uid="{00000000-0005-0000-0000-00003B7B0000}"/>
    <cellStyle name="Standard 257 3 5 7 4 3" xfId="34919" xr:uid="{00000000-0005-0000-0000-00003C7B0000}"/>
    <cellStyle name="Standard 257 3 5 7 5" xfId="15066" xr:uid="{00000000-0005-0000-0000-00003D7B0000}"/>
    <cellStyle name="Standard 257 3 5 7 5 2" xfId="41538" xr:uid="{00000000-0005-0000-0000-00003E7B0000}"/>
    <cellStyle name="Standard 257 3 5 7 6" xfId="27568" xr:uid="{00000000-0005-0000-0000-00003F7B0000}"/>
    <cellStyle name="Standard 257 3 5 8" xfId="1830" xr:uid="{00000000-0005-0000-0000-0000407B0000}"/>
    <cellStyle name="Standard 257 3 5 8 2" xfId="3301" xr:uid="{00000000-0005-0000-0000-0000417B0000}"/>
    <cellStyle name="Standard 257 3 5 8 2 2" xfId="12123" xr:uid="{00000000-0005-0000-0000-0000427B0000}"/>
    <cellStyle name="Standard 257 3 5 8 2 2 2" xfId="25359" xr:uid="{00000000-0005-0000-0000-0000437B0000}"/>
    <cellStyle name="Standard 257 3 5 8 2 2 2 2" xfId="51831" xr:uid="{00000000-0005-0000-0000-0000447B0000}"/>
    <cellStyle name="Standard 257 3 5 8 2 2 3" xfId="38595" xr:uid="{00000000-0005-0000-0000-0000457B0000}"/>
    <cellStyle name="Standard 257 3 5 8 2 3" xfId="18742" xr:uid="{00000000-0005-0000-0000-0000467B0000}"/>
    <cellStyle name="Standard 257 3 5 8 2 3 2" xfId="45214" xr:uid="{00000000-0005-0000-0000-0000477B0000}"/>
    <cellStyle name="Standard 257 3 5 8 2 4" xfId="29773" xr:uid="{00000000-0005-0000-0000-0000487B0000}"/>
    <cellStyle name="Standard 257 3 5 8 3" xfId="6243" xr:uid="{00000000-0005-0000-0000-0000497B0000}"/>
    <cellStyle name="Standard 257 3 5 8 3 2" xfId="10653" xr:uid="{00000000-0005-0000-0000-00004A7B0000}"/>
    <cellStyle name="Standard 257 3 5 8 3 2 2" xfId="23889" xr:uid="{00000000-0005-0000-0000-00004B7B0000}"/>
    <cellStyle name="Standard 257 3 5 8 3 2 2 2" xfId="50361" xr:uid="{00000000-0005-0000-0000-00004C7B0000}"/>
    <cellStyle name="Standard 257 3 5 8 3 2 3" xfId="37125" xr:uid="{00000000-0005-0000-0000-00004D7B0000}"/>
    <cellStyle name="Standard 257 3 5 8 3 3" xfId="17272" xr:uid="{00000000-0005-0000-0000-00004E7B0000}"/>
    <cellStyle name="Standard 257 3 5 8 3 3 2" xfId="43744" xr:uid="{00000000-0005-0000-0000-00004F7B0000}"/>
    <cellStyle name="Standard 257 3 5 8 3 4" xfId="32715" xr:uid="{00000000-0005-0000-0000-0000507B0000}"/>
    <cellStyle name="Standard 257 3 5 8 4" xfId="7711" xr:uid="{00000000-0005-0000-0000-0000517B0000}"/>
    <cellStyle name="Standard 257 3 5 8 4 2" xfId="20947" xr:uid="{00000000-0005-0000-0000-0000527B0000}"/>
    <cellStyle name="Standard 257 3 5 8 4 2 2" xfId="47419" xr:uid="{00000000-0005-0000-0000-0000537B0000}"/>
    <cellStyle name="Standard 257 3 5 8 4 3" xfId="34183" xr:uid="{00000000-0005-0000-0000-0000547B0000}"/>
    <cellStyle name="Standard 257 3 5 8 5" xfId="14330" xr:uid="{00000000-0005-0000-0000-0000557B0000}"/>
    <cellStyle name="Standard 257 3 5 8 5 2" xfId="40802" xr:uid="{00000000-0005-0000-0000-0000567B0000}"/>
    <cellStyle name="Standard 257 3 5 8 6" xfId="28303" xr:uid="{00000000-0005-0000-0000-0000577B0000}"/>
    <cellStyle name="Standard 257 3 5 9" xfId="2567" xr:uid="{00000000-0005-0000-0000-0000587B0000}"/>
    <cellStyle name="Standard 257 3 5 9 2" xfId="11389" xr:uid="{00000000-0005-0000-0000-0000597B0000}"/>
    <cellStyle name="Standard 257 3 5 9 2 2" xfId="24625" xr:uid="{00000000-0005-0000-0000-00005A7B0000}"/>
    <cellStyle name="Standard 257 3 5 9 2 2 2" xfId="51097" xr:uid="{00000000-0005-0000-0000-00005B7B0000}"/>
    <cellStyle name="Standard 257 3 5 9 2 3" xfId="37861" xr:uid="{00000000-0005-0000-0000-00005C7B0000}"/>
    <cellStyle name="Standard 257 3 5 9 3" xfId="18008" xr:uid="{00000000-0005-0000-0000-00005D7B0000}"/>
    <cellStyle name="Standard 257 3 5 9 3 2" xfId="44480" xr:uid="{00000000-0005-0000-0000-00005E7B0000}"/>
    <cellStyle name="Standard 257 3 5 9 4" xfId="29039" xr:uid="{00000000-0005-0000-0000-00005F7B0000}"/>
    <cellStyle name="Standard 257 3 6" xfId="275" xr:uid="{00000000-0005-0000-0000-0000607B0000}"/>
    <cellStyle name="Standard 257 3 6 10" xfId="4761" xr:uid="{00000000-0005-0000-0000-0000617B0000}"/>
    <cellStyle name="Standard 257 3 6 10 2" xfId="9171" xr:uid="{00000000-0005-0000-0000-0000627B0000}"/>
    <cellStyle name="Standard 257 3 6 10 2 2" xfId="22407" xr:uid="{00000000-0005-0000-0000-0000637B0000}"/>
    <cellStyle name="Standard 257 3 6 10 2 2 2" xfId="48879" xr:uid="{00000000-0005-0000-0000-0000647B0000}"/>
    <cellStyle name="Standard 257 3 6 10 2 3" xfId="35643" xr:uid="{00000000-0005-0000-0000-0000657B0000}"/>
    <cellStyle name="Standard 257 3 6 10 3" xfId="15790" xr:uid="{00000000-0005-0000-0000-0000667B0000}"/>
    <cellStyle name="Standard 257 3 6 10 3 2" xfId="42262" xr:uid="{00000000-0005-0000-0000-0000677B0000}"/>
    <cellStyle name="Standard 257 3 6 10 4" xfId="31233" xr:uid="{00000000-0005-0000-0000-0000687B0000}"/>
    <cellStyle name="Standard 257 3 6 11" xfId="6966" xr:uid="{00000000-0005-0000-0000-0000697B0000}"/>
    <cellStyle name="Standard 257 3 6 11 2" xfId="20202" xr:uid="{00000000-0005-0000-0000-00006A7B0000}"/>
    <cellStyle name="Standard 257 3 6 11 2 2" xfId="46674" xr:uid="{00000000-0005-0000-0000-00006B7B0000}"/>
    <cellStyle name="Standard 257 3 6 11 3" xfId="33438" xr:uid="{00000000-0005-0000-0000-00006C7B0000}"/>
    <cellStyle name="Standard 257 3 6 12" xfId="13585" xr:uid="{00000000-0005-0000-0000-00006D7B0000}"/>
    <cellStyle name="Standard 257 3 6 12 2" xfId="40057" xr:uid="{00000000-0005-0000-0000-00006E7B0000}"/>
    <cellStyle name="Standard 257 3 6 13" xfId="26821" xr:uid="{00000000-0005-0000-0000-00006F7B0000}"/>
    <cellStyle name="Standard 257 3 6 2" xfId="339" xr:uid="{00000000-0005-0000-0000-0000707B0000}"/>
    <cellStyle name="Standard 257 3 6 2 10" xfId="13625" xr:uid="{00000000-0005-0000-0000-0000717B0000}"/>
    <cellStyle name="Standard 257 3 6 2 10 2" xfId="40097" xr:uid="{00000000-0005-0000-0000-0000727B0000}"/>
    <cellStyle name="Standard 257 3 6 2 11" xfId="26861" xr:uid="{00000000-0005-0000-0000-0000737B0000}"/>
    <cellStyle name="Standard 257 3 6 2 2" xfId="427" xr:uid="{00000000-0005-0000-0000-0000747B0000}"/>
    <cellStyle name="Standard 257 3 6 2 2 10" xfId="26942" xr:uid="{00000000-0005-0000-0000-0000757B0000}"/>
    <cellStyle name="Standard 257 3 6 2 2 2" xfId="603" xr:uid="{00000000-0005-0000-0000-0000767B0000}"/>
    <cellStyle name="Standard 257 3 6 2 2 2 2" xfId="992" xr:uid="{00000000-0005-0000-0000-0000777B0000}"/>
    <cellStyle name="Standard 257 3 6 2 2 2 2 2" xfId="1741" xr:uid="{00000000-0005-0000-0000-0000787B0000}"/>
    <cellStyle name="Standard 257 3 6 2 2 2 2 2 2" xfId="4684" xr:uid="{00000000-0005-0000-0000-0000797B0000}"/>
    <cellStyle name="Standard 257 3 6 2 2 2 2 2 2 2" xfId="13506" xr:uid="{00000000-0005-0000-0000-00007A7B0000}"/>
    <cellStyle name="Standard 257 3 6 2 2 2 2 2 2 2 2" xfId="26742" xr:uid="{00000000-0005-0000-0000-00007B7B0000}"/>
    <cellStyle name="Standard 257 3 6 2 2 2 2 2 2 2 2 2" xfId="53214" xr:uid="{00000000-0005-0000-0000-00007C7B0000}"/>
    <cellStyle name="Standard 257 3 6 2 2 2 2 2 2 2 3" xfId="39978" xr:uid="{00000000-0005-0000-0000-00007D7B0000}"/>
    <cellStyle name="Standard 257 3 6 2 2 2 2 2 2 3" xfId="20125" xr:uid="{00000000-0005-0000-0000-00007E7B0000}"/>
    <cellStyle name="Standard 257 3 6 2 2 2 2 2 2 3 2" xfId="46597" xr:uid="{00000000-0005-0000-0000-00007F7B0000}"/>
    <cellStyle name="Standard 257 3 6 2 2 2 2 2 2 4" xfId="31156" xr:uid="{00000000-0005-0000-0000-0000807B0000}"/>
    <cellStyle name="Standard 257 3 6 2 2 2 2 2 3" xfId="6155" xr:uid="{00000000-0005-0000-0000-0000817B0000}"/>
    <cellStyle name="Standard 257 3 6 2 2 2 2 2 3 2" xfId="10565" xr:uid="{00000000-0005-0000-0000-0000827B0000}"/>
    <cellStyle name="Standard 257 3 6 2 2 2 2 2 3 2 2" xfId="23801" xr:uid="{00000000-0005-0000-0000-0000837B0000}"/>
    <cellStyle name="Standard 257 3 6 2 2 2 2 2 3 2 2 2" xfId="50273" xr:uid="{00000000-0005-0000-0000-0000847B0000}"/>
    <cellStyle name="Standard 257 3 6 2 2 2 2 2 3 2 3" xfId="37037" xr:uid="{00000000-0005-0000-0000-0000857B0000}"/>
    <cellStyle name="Standard 257 3 6 2 2 2 2 2 3 3" xfId="17184" xr:uid="{00000000-0005-0000-0000-0000867B0000}"/>
    <cellStyle name="Standard 257 3 6 2 2 2 2 2 3 3 2" xfId="43656" xr:uid="{00000000-0005-0000-0000-0000877B0000}"/>
    <cellStyle name="Standard 257 3 6 2 2 2 2 2 3 4" xfId="32627" xr:uid="{00000000-0005-0000-0000-0000887B0000}"/>
    <cellStyle name="Standard 257 3 6 2 2 2 2 2 4" xfId="9094" xr:uid="{00000000-0005-0000-0000-0000897B0000}"/>
    <cellStyle name="Standard 257 3 6 2 2 2 2 2 4 2" xfId="22330" xr:uid="{00000000-0005-0000-0000-00008A7B0000}"/>
    <cellStyle name="Standard 257 3 6 2 2 2 2 2 4 2 2" xfId="48802" xr:uid="{00000000-0005-0000-0000-00008B7B0000}"/>
    <cellStyle name="Standard 257 3 6 2 2 2 2 2 4 3" xfId="35566" xr:uid="{00000000-0005-0000-0000-00008C7B0000}"/>
    <cellStyle name="Standard 257 3 6 2 2 2 2 2 5" xfId="15713" xr:uid="{00000000-0005-0000-0000-00008D7B0000}"/>
    <cellStyle name="Standard 257 3 6 2 2 2 2 2 5 2" xfId="42185" xr:uid="{00000000-0005-0000-0000-00008E7B0000}"/>
    <cellStyle name="Standard 257 3 6 2 2 2 2 2 6" xfId="28215" xr:uid="{00000000-0005-0000-0000-00008F7B0000}"/>
    <cellStyle name="Standard 257 3 6 2 2 2 2 3" xfId="2477" xr:uid="{00000000-0005-0000-0000-0000907B0000}"/>
    <cellStyle name="Standard 257 3 6 2 2 2 2 3 2" xfId="3948" xr:uid="{00000000-0005-0000-0000-0000917B0000}"/>
    <cellStyle name="Standard 257 3 6 2 2 2 2 3 2 2" xfId="12770" xr:uid="{00000000-0005-0000-0000-0000927B0000}"/>
    <cellStyle name="Standard 257 3 6 2 2 2 2 3 2 2 2" xfId="26006" xr:uid="{00000000-0005-0000-0000-0000937B0000}"/>
    <cellStyle name="Standard 257 3 6 2 2 2 2 3 2 2 2 2" xfId="52478" xr:uid="{00000000-0005-0000-0000-0000947B0000}"/>
    <cellStyle name="Standard 257 3 6 2 2 2 2 3 2 2 3" xfId="39242" xr:uid="{00000000-0005-0000-0000-0000957B0000}"/>
    <cellStyle name="Standard 257 3 6 2 2 2 2 3 2 3" xfId="19389" xr:uid="{00000000-0005-0000-0000-0000967B0000}"/>
    <cellStyle name="Standard 257 3 6 2 2 2 2 3 2 3 2" xfId="45861" xr:uid="{00000000-0005-0000-0000-0000977B0000}"/>
    <cellStyle name="Standard 257 3 6 2 2 2 2 3 2 4" xfId="30420" xr:uid="{00000000-0005-0000-0000-0000987B0000}"/>
    <cellStyle name="Standard 257 3 6 2 2 2 2 3 3" xfId="6890" xr:uid="{00000000-0005-0000-0000-0000997B0000}"/>
    <cellStyle name="Standard 257 3 6 2 2 2 2 3 3 2" xfId="11300" xr:uid="{00000000-0005-0000-0000-00009A7B0000}"/>
    <cellStyle name="Standard 257 3 6 2 2 2 2 3 3 2 2" xfId="24536" xr:uid="{00000000-0005-0000-0000-00009B7B0000}"/>
    <cellStyle name="Standard 257 3 6 2 2 2 2 3 3 2 2 2" xfId="51008" xr:uid="{00000000-0005-0000-0000-00009C7B0000}"/>
    <cellStyle name="Standard 257 3 6 2 2 2 2 3 3 2 3" xfId="37772" xr:uid="{00000000-0005-0000-0000-00009D7B0000}"/>
    <cellStyle name="Standard 257 3 6 2 2 2 2 3 3 3" xfId="17919" xr:uid="{00000000-0005-0000-0000-00009E7B0000}"/>
    <cellStyle name="Standard 257 3 6 2 2 2 2 3 3 3 2" xfId="44391" xr:uid="{00000000-0005-0000-0000-00009F7B0000}"/>
    <cellStyle name="Standard 257 3 6 2 2 2 2 3 3 4" xfId="33362" xr:uid="{00000000-0005-0000-0000-0000A07B0000}"/>
    <cellStyle name="Standard 257 3 6 2 2 2 2 3 4" xfId="8358" xr:uid="{00000000-0005-0000-0000-0000A17B0000}"/>
    <cellStyle name="Standard 257 3 6 2 2 2 2 3 4 2" xfId="21594" xr:uid="{00000000-0005-0000-0000-0000A27B0000}"/>
    <cellStyle name="Standard 257 3 6 2 2 2 2 3 4 2 2" xfId="48066" xr:uid="{00000000-0005-0000-0000-0000A37B0000}"/>
    <cellStyle name="Standard 257 3 6 2 2 2 2 3 4 3" xfId="34830" xr:uid="{00000000-0005-0000-0000-0000A47B0000}"/>
    <cellStyle name="Standard 257 3 6 2 2 2 2 3 5" xfId="14977" xr:uid="{00000000-0005-0000-0000-0000A57B0000}"/>
    <cellStyle name="Standard 257 3 6 2 2 2 2 3 5 2" xfId="41449" xr:uid="{00000000-0005-0000-0000-0000A67B0000}"/>
    <cellStyle name="Standard 257 3 6 2 2 2 2 3 6" xfId="28950" xr:uid="{00000000-0005-0000-0000-0000A77B0000}"/>
    <cellStyle name="Standard 257 3 6 2 2 2 2 4" xfId="3214" xr:uid="{00000000-0005-0000-0000-0000A87B0000}"/>
    <cellStyle name="Standard 257 3 6 2 2 2 2 4 2" xfId="12036" xr:uid="{00000000-0005-0000-0000-0000A97B0000}"/>
    <cellStyle name="Standard 257 3 6 2 2 2 2 4 2 2" xfId="25272" xr:uid="{00000000-0005-0000-0000-0000AA7B0000}"/>
    <cellStyle name="Standard 257 3 6 2 2 2 2 4 2 2 2" xfId="51744" xr:uid="{00000000-0005-0000-0000-0000AB7B0000}"/>
    <cellStyle name="Standard 257 3 6 2 2 2 2 4 2 3" xfId="38508" xr:uid="{00000000-0005-0000-0000-0000AC7B0000}"/>
    <cellStyle name="Standard 257 3 6 2 2 2 2 4 3" xfId="18655" xr:uid="{00000000-0005-0000-0000-0000AD7B0000}"/>
    <cellStyle name="Standard 257 3 6 2 2 2 2 4 3 2" xfId="45127" xr:uid="{00000000-0005-0000-0000-0000AE7B0000}"/>
    <cellStyle name="Standard 257 3 6 2 2 2 2 4 4" xfId="29686" xr:uid="{00000000-0005-0000-0000-0000AF7B0000}"/>
    <cellStyle name="Standard 257 3 6 2 2 2 2 5" xfId="5419" xr:uid="{00000000-0005-0000-0000-0000B07B0000}"/>
    <cellStyle name="Standard 257 3 6 2 2 2 2 5 2" xfId="9829" xr:uid="{00000000-0005-0000-0000-0000B17B0000}"/>
    <cellStyle name="Standard 257 3 6 2 2 2 2 5 2 2" xfId="23065" xr:uid="{00000000-0005-0000-0000-0000B27B0000}"/>
    <cellStyle name="Standard 257 3 6 2 2 2 2 5 2 2 2" xfId="49537" xr:uid="{00000000-0005-0000-0000-0000B37B0000}"/>
    <cellStyle name="Standard 257 3 6 2 2 2 2 5 2 3" xfId="36301" xr:uid="{00000000-0005-0000-0000-0000B47B0000}"/>
    <cellStyle name="Standard 257 3 6 2 2 2 2 5 3" xfId="16448" xr:uid="{00000000-0005-0000-0000-0000B57B0000}"/>
    <cellStyle name="Standard 257 3 6 2 2 2 2 5 3 2" xfId="42920" xr:uid="{00000000-0005-0000-0000-0000B67B0000}"/>
    <cellStyle name="Standard 257 3 6 2 2 2 2 5 4" xfId="31891" xr:uid="{00000000-0005-0000-0000-0000B77B0000}"/>
    <cellStyle name="Standard 257 3 6 2 2 2 2 6" xfId="7624" xr:uid="{00000000-0005-0000-0000-0000B87B0000}"/>
    <cellStyle name="Standard 257 3 6 2 2 2 2 6 2" xfId="20860" xr:uid="{00000000-0005-0000-0000-0000B97B0000}"/>
    <cellStyle name="Standard 257 3 6 2 2 2 2 6 2 2" xfId="47332" xr:uid="{00000000-0005-0000-0000-0000BA7B0000}"/>
    <cellStyle name="Standard 257 3 6 2 2 2 2 6 3" xfId="34096" xr:uid="{00000000-0005-0000-0000-0000BB7B0000}"/>
    <cellStyle name="Standard 257 3 6 2 2 2 2 7" xfId="14243" xr:uid="{00000000-0005-0000-0000-0000BC7B0000}"/>
    <cellStyle name="Standard 257 3 6 2 2 2 2 7 2" xfId="40715" xr:uid="{00000000-0005-0000-0000-0000BD7B0000}"/>
    <cellStyle name="Standard 257 3 6 2 2 2 2 8" xfId="27479" xr:uid="{00000000-0005-0000-0000-0000BE7B0000}"/>
    <cellStyle name="Standard 257 3 6 2 2 2 3" xfId="1375" xr:uid="{00000000-0005-0000-0000-0000BF7B0000}"/>
    <cellStyle name="Standard 257 3 6 2 2 2 3 2" xfId="4318" xr:uid="{00000000-0005-0000-0000-0000C07B0000}"/>
    <cellStyle name="Standard 257 3 6 2 2 2 3 2 2" xfId="13140" xr:uid="{00000000-0005-0000-0000-0000C17B0000}"/>
    <cellStyle name="Standard 257 3 6 2 2 2 3 2 2 2" xfId="26376" xr:uid="{00000000-0005-0000-0000-0000C27B0000}"/>
    <cellStyle name="Standard 257 3 6 2 2 2 3 2 2 2 2" xfId="52848" xr:uid="{00000000-0005-0000-0000-0000C37B0000}"/>
    <cellStyle name="Standard 257 3 6 2 2 2 3 2 2 3" xfId="39612" xr:uid="{00000000-0005-0000-0000-0000C47B0000}"/>
    <cellStyle name="Standard 257 3 6 2 2 2 3 2 3" xfId="19759" xr:uid="{00000000-0005-0000-0000-0000C57B0000}"/>
    <cellStyle name="Standard 257 3 6 2 2 2 3 2 3 2" xfId="46231" xr:uid="{00000000-0005-0000-0000-0000C67B0000}"/>
    <cellStyle name="Standard 257 3 6 2 2 2 3 2 4" xfId="30790" xr:uid="{00000000-0005-0000-0000-0000C77B0000}"/>
    <cellStyle name="Standard 257 3 6 2 2 2 3 3" xfId="5789" xr:uid="{00000000-0005-0000-0000-0000C87B0000}"/>
    <cellStyle name="Standard 257 3 6 2 2 2 3 3 2" xfId="10199" xr:uid="{00000000-0005-0000-0000-0000C97B0000}"/>
    <cellStyle name="Standard 257 3 6 2 2 2 3 3 2 2" xfId="23435" xr:uid="{00000000-0005-0000-0000-0000CA7B0000}"/>
    <cellStyle name="Standard 257 3 6 2 2 2 3 3 2 2 2" xfId="49907" xr:uid="{00000000-0005-0000-0000-0000CB7B0000}"/>
    <cellStyle name="Standard 257 3 6 2 2 2 3 3 2 3" xfId="36671" xr:uid="{00000000-0005-0000-0000-0000CC7B0000}"/>
    <cellStyle name="Standard 257 3 6 2 2 2 3 3 3" xfId="16818" xr:uid="{00000000-0005-0000-0000-0000CD7B0000}"/>
    <cellStyle name="Standard 257 3 6 2 2 2 3 3 3 2" xfId="43290" xr:uid="{00000000-0005-0000-0000-0000CE7B0000}"/>
    <cellStyle name="Standard 257 3 6 2 2 2 3 3 4" xfId="32261" xr:uid="{00000000-0005-0000-0000-0000CF7B0000}"/>
    <cellStyle name="Standard 257 3 6 2 2 2 3 4" xfId="8728" xr:uid="{00000000-0005-0000-0000-0000D07B0000}"/>
    <cellStyle name="Standard 257 3 6 2 2 2 3 4 2" xfId="21964" xr:uid="{00000000-0005-0000-0000-0000D17B0000}"/>
    <cellStyle name="Standard 257 3 6 2 2 2 3 4 2 2" xfId="48436" xr:uid="{00000000-0005-0000-0000-0000D27B0000}"/>
    <cellStyle name="Standard 257 3 6 2 2 2 3 4 3" xfId="35200" xr:uid="{00000000-0005-0000-0000-0000D37B0000}"/>
    <cellStyle name="Standard 257 3 6 2 2 2 3 5" xfId="15347" xr:uid="{00000000-0005-0000-0000-0000D47B0000}"/>
    <cellStyle name="Standard 257 3 6 2 2 2 3 5 2" xfId="41819" xr:uid="{00000000-0005-0000-0000-0000D57B0000}"/>
    <cellStyle name="Standard 257 3 6 2 2 2 3 6" xfId="27849" xr:uid="{00000000-0005-0000-0000-0000D67B0000}"/>
    <cellStyle name="Standard 257 3 6 2 2 2 4" xfId="2111" xr:uid="{00000000-0005-0000-0000-0000D77B0000}"/>
    <cellStyle name="Standard 257 3 6 2 2 2 4 2" xfId="3582" xr:uid="{00000000-0005-0000-0000-0000D87B0000}"/>
    <cellStyle name="Standard 257 3 6 2 2 2 4 2 2" xfId="12404" xr:uid="{00000000-0005-0000-0000-0000D97B0000}"/>
    <cellStyle name="Standard 257 3 6 2 2 2 4 2 2 2" xfId="25640" xr:uid="{00000000-0005-0000-0000-0000DA7B0000}"/>
    <cellStyle name="Standard 257 3 6 2 2 2 4 2 2 2 2" xfId="52112" xr:uid="{00000000-0005-0000-0000-0000DB7B0000}"/>
    <cellStyle name="Standard 257 3 6 2 2 2 4 2 2 3" xfId="38876" xr:uid="{00000000-0005-0000-0000-0000DC7B0000}"/>
    <cellStyle name="Standard 257 3 6 2 2 2 4 2 3" xfId="19023" xr:uid="{00000000-0005-0000-0000-0000DD7B0000}"/>
    <cellStyle name="Standard 257 3 6 2 2 2 4 2 3 2" xfId="45495" xr:uid="{00000000-0005-0000-0000-0000DE7B0000}"/>
    <cellStyle name="Standard 257 3 6 2 2 2 4 2 4" xfId="30054" xr:uid="{00000000-0005-0000-0000-0000DF7B0000}"/>
    <cellStyle name="Standard 257 3 6 2 2 2 4 3" xfId="6524" xr:uid="{00000000-0005-0000-0000-0000E07B0000}"/>
    <cellStyle name="Standard 257 3 6 2 2 2 4 3 2" xfId="10934" xr:uid="{00000000-0005-0000-0000-0000E17B0000}"/>
    <cellStyle name="Standard 257 3 6 2 2 2 4 3 2 2" xfId="24170" xr:uid="{00000000-0005-0000-0000-0000E27B0000}"/>
    <cellStyle name="Standard 257 3 6 2 2 2 4 3 2 2 2" xfId="50642" xr:uid="{00000000-0005-0000-0000-0000E37B0000}"/>
    <cellStyle name="Standard 257 3 6 2 2 2 4 3 2 3" xfId="37406" xr:uid="{00000000-0005-0000-0000-0000E47B0000}"/>
    <cellStyle name="Standard 257 3 6 2 2 2 4 3 3" xfId="17553" xr:uid="{00000000-0005-0000-0000-0000E57B0000}"/>
    <cellStyle name="Standard 257 3 6 2 2 2 4 3 3 2" xfId="44025" xr:uid="{00000000-0005-0000-0000-0000E67B0000}"/>
    <cellStyle name="Standard 257 3 6 2 2 2 4 3 4" xfId="32996" xr:uid="{00000000-0005-0000-0000-0000E77B0000}"/>
    <cellStyle name="Standard 257 3 6 2 2 2 4 4" xfId="7992" xr:uid="{00000000-0005-0000-0000-0000E87B0000}"/>
    <cellStyle name="Standard 257 3 6 2 2 2 4 4 2" xfId="21228" xr:uid="{00000000-0005-0000-0000-0000E97B0000}"/>
    <cellStyle name="Standard 257 3 6 2 2 2 4 4 2 2" xfId="47700" xr:uid="{00000000-0005-0000-0000-0000EA7B0000}"/>
    <cellStyle name="Standard 257 3 6 2 2 2 4 4 3" xfId="34464" xr:uid="{00000000-0005-0000-0000-0000EB7B0000}"/>
    <cellStyle name="Standard 257 3 6 2 2 2 4 5" xfId="14611" xr:uid="{00000000-0005-0000-0000-0000EC7B0000}"/>
    <cellStyle name="Standard 257 3 6 2 2 2 4 5 2" xfId="41083" xr:uid="{00000000-0005-0000-0000-0000ED7B0000}"/>
    <cellStyle name="Standard 257 3 6 2 2 2 4 6" xfId="28584" xr:uid="{00000000-0005-0000-0000-0000EE7B0000}"/>
    <cellStyle name="Standard 257 3 6 2 2 2 5" xfId="2848" xr:uid="{00000000-0005-0000-0000-0000EF7B0000}"/>
    <cellStyle name="Standard 257 3 6 2 2 2 5 2" xfId="11670" xr:uid="{00000000-0005-0000-0000-0000F07B0000}"/>
    <cellStyle name="Standard 257 3 6 2 2 2 5 2 2" xfId="24906" xr:uid="{00000000-0005-0000-0000-0000F17B0000}"/>
    <cellStyle name="Standard 257 3 6 2 2 2 5 2 2 2" xfId="51378" xr:uid="{00000000-0005-0000-0000-0000F27B0000}"/>
    <cellStyle name="Standard 257 3 6 2 2 2 5 2 3" xfId="38142" xr:uid="{00000000-0005-0000-0000-0000F37B0000}"/>
    <cellStyle name="Standard 257 3 6 2 2 2 5 3" xfId="18289" xr:uid="{00000000-0005-0000-0000-0000F47B0000}"/>
    <cellStyle name="Standard 257 3 6 2 2 2 5 3 2" xfId="44761" xr:uid="{00000000-0005-0000-0000-0000F57B0000}"/>
    <cellStyle name="Standard 257 3 6 2 2 2 5 4" xfId="29320" xr:uid="{00000000-0005-0000-0000-0000F67B0000}"/>
    <cellStyle name="Standard 257 3 6 2 2 2 6" xfId="5053" xr:uid="{00000000-0005-0000-0000-0000F77B0000}"/>
    <cellStyle name="Standard 257 3 6 2 2 2 6 2" xfId="9463" xr:uid="{00000000-0005-0000-0000-0000F87B0000}"/>
    <cellStyle name="Standard 257 3 6 2 2 2 6 2 2" xfId="22699" xr:uid="{00000000-0005-0000-0000-0000F97B0000}"/>
    <cellStyle name="Standard 257 3 6 2 2 2 6 2 2 2" xfId="49171" xr:uid="{00000000-0005-0000-0000-0000FA7B0000}"/>
    <cellStyle name="Standard 257 3 6 2 2 2 6 2 3" xfId="35935" xr:uid="{00000000-0005-0000-0000-0000FB7B0000}"/>
    <cellStyle name="Standard 257 3 6 2 2 2 6 3" xfId="16082" xr:uid="{00000000-0005-0000-0000-0000FC7B0000}"/>
    <cellStyle name="Standard 257 3 6 2 2 2 6 3 2" xfId="42554" xr:uid="{00000000-0005-0000-0000-0000FD7B0000}"/>
    <cellStyle name="Standard 257 3 6 2 2 2 6 4" xfId="31525" xr:uid="{00000000-0005-0000-0000-0000FE7B0000}"/>
    <cellStyle name="Standard 257 3 6 2 2 2 7" xfId="7258" xr:uid="{00000000-0005-0000-0000-0000FF7B0000}"/>
    <cellStyle name="Standard 257 3 6 2 2 2 7 2" xfId="20494" xr:uid="{00000000-0005-0000-0000-0000007C0000}"/>
    <cellStyle name="Standard 257 3 6 2 2 2 7 2 2" xfId="46966" xr:uid="{00000000-0005-0000-0000-0000017C0000}"/>
    <cellStyle name="Standard 257 3 6 2 2 2 7 3" xfId="33730" xr:uid="{00000000-0005-0000-0000-0000027C0000}"/>
    <cellStyle name="Standard 257 3 6 2 2 2 8" xfId="13877" xr:uid="{00000000-0005-0000-0000-0000037C0000}"/>
    <cellStyle name="Standard 257 3 6 2 2 2 8 2" xfId="40349" xr:uid="{00000000-0005-0000-0000-0000047C0000}"/>
    <cellStyle name="Standard 257 3 6 2 2 2 9" xfId="27113" xr:uid="{00000000-0005-0000-0000-0000057C0000}"/>
    <cellStyle name="Standard 257 3 6 2 2 3" xfId="820" xr:uid="{00000000-0005-0000-0000-0000067C0000}"/>
    <cellStyle name="Standard 257 3 6 2 2 3 2" xfId="1570" xr:uid="{00000000-0005-0000-0000-0000077C0000}"/>
    <cellStyle name="Standard 257 3 6 2 2 3 2 2" xfId="4513" xr:uid="{00000000-0005-0000-0000-0000087C0000}"/>
    <cellStyle name="Standard 257 3 6 2 2 3 2 2 2" xfId="13335" xr:uid="{00000000-0005-0000-0000-0000097C0000}"/>
    <cellStyle name="Standard 257 3 6 2 2 3 2 2 2 2" xfId="26571" xr:uid="{00000000-0005-0000-0000-00000A7C0000}"/>
    <cellStyle name="Standard 257 3 6 2 2 3 2 2 2 2 2" xfId="53043" xr:uid="{00000000-0005-0000-0000-00000B7C0000}"/>
    <cellStyle name="Standard 257 3 6 2 2 3 2 2 2 3" xfId="39807" xr:uid="{00000000-0005-0000-0000-00000C7C0000}"/>
    <cellStyle name="Standard 257 3 6 2 2 3 2 2 3" xfId="19954" xr:uid="{00000000-0005-0000-0000-00000D7C0000}"/>
    <cellStyle name="Standard 257 3 6 2 2 3 2 2 3 2" xfId="46426" xr:uid="{00000000-0005-0000-0000-00000E7C0000}"/>
    <cellStyle name="Standard 257 3 6 2 2 3 2 2 4" xfId="30985" xr:uid="{00000000-0005-0000-0000-00000F7C0000}"/>
    <cellStyle name="Standard 257 3 6 2 2 3 2 3" xfId="5984" xr:uid="{00000000-0005-0000-0000-0000107C0000}"/>
    <cellStyle name="Standard 257 3 6 2 2 3 2 3 2" xfId="10394" xr:uid="{00000000-0005-0000-0000-0000117C0000}"/>
    <cellStyle name="Standard 257 3 6 2 2 3 2 3 2 2" xfId="23630" xr:uid="{00000000-0005-0000-0000-0000127C0000}"/>
    <cellStyle name="Standard 257 3 6 2 2 3 2 3 2 2 2" xfId="50102" xr:uid="{00000000-0005-0000-0000-0000137C0000}"/>
    <cellStyle name="Standard 257 3 6 2 2 3 2 3 2 3" xfId="36866" xr:uid="{00000000-0005-0000-0000-0000147C0000}"/>
    <cellStyle name="Standard 257 3 6 2 2 3 2 3 3" xfId="17013" xr:uid="{00000000-0005-0000-0000-0000157C0000}"/>
    <cellStyle name="Standard 257 3 6 2 2 3 2 3 3 2" xfId="43485" xr:uid="{00000000-0005-0000-0000-0000167C0000}"/>
    <cellStyle name="Standard 257 3 6 2 2 3 2 3 4" xfId="32456" xr:uid="{00000000-0005-0000-0000-0000177C0000}"/>
    <cellStyle name="Standard 257 3 6 2 2 3 2 4" xfId="8923" xr:uid="{00000000-0005-0000-0000-0000187C0000}"/>
    <cellStyle name="Standard 257 3 6 2 2 3 2 4 2" xfId="22159" xr:uid="{00000000-0005-0000-0000-0000197C0000}"/>
    <cellStyle name="Standard 257 3 6 2 2 3 2 4 2 2" xfId="48631" xr:uid="{00000000-0005-0000-0000-00001A7C0000}"/>
    <cellStyle name="Standard 257 3 6 2 2 3 2 4 3" xfId="35395" xr:uid="{00000000-0005-0000-0000-00001B7C0000}"/>
    <cellStyle name="Standard 257 3 6 2 2 3 2 5" xfId="15542" xr:uid="{00000000-0005-0000-0000-00001C7C0000}"/>
    <cellStyle name="Standard 257 3 6 2 2 3 2 5 2" xfId="42014" xr:uid="{00000000-0005-0000-0000-00001D7C0000}"/>
    <cellStyle name="Standard 257 3 6 2 2 3 2 6" xfId="28044" xr:uid="{00000000-0005-0000-0000-00001E7C0000}"/>
    <cellStyle name="Standard 257 3 6 2 2 3 3" xfId="2306" xr:uid="{00000000-0005-0000-0000-00001F7C0000}"/>
    <cellStyle name="Standard 257 3 6 2 2 3 3 2" xfId="3777" xr:uid="{00000000-0005-0000-0000-0000207C0000}"/>
    <cellStyle name="Standard 257 3 6 2 2 3 3 2 2" xfId="12599" xr:uid="{00000000-0005-0000-0000-0000217C0000}"/>
    <cellStyle name="Standard 257 3 6 2 2 3 3 2 2 2" xfId="25835" xr:uid="{00000000-0005-0000-0000-0000227C0000}"/>
    <cellStyle name="Standard 257 3 6 2 2 3 3 2 2 2 2" xfId="52307" xr:uid="{00000000-0005-0000-0000-0000237C0000}"/>
    <cellStyle name="Standard 257 3 6 2 2 3 3 2 2 3" xfId="39071" xr:uid="{00000000-0005-0000-0000-0000247C0000}"/>
    <cellStyle name="Standard 257 3 6 2 2 3 3 2 3" xfId="19218" xr:uid="{00000000-0005-0000-0000-0000257C0000}"/>
    <cellStyle name="Standard 257 3 6 2 2 3 3 2 3 2" xfId="45690" xr:uid="{00000000-0005-0000-0000-0000267C0000}"/>
    <cellStyle name="Standard 257 3 6 2 2 3 3 2 4" xfId="30249" xr:uid="{00000000-0005-0000-0000-0000277C0000}"/>
    <cellStyle name="Standard 257 3 6 2 2 3 3 3" xfId="6719" xr:uid="{00000000-0005-0000-0000-0000287C0000}"/>
    <cellStyle name="Standard 257 3 6 2 2 3 3 3 2" xfId="11129" xr:uid="{00000000-0005-0000-0000-0000297C0000}"/>
    <cellStyle name="Standard 257 3 6 2 2 3 3 3 2 2" xfId="24365" xr:uid="{00000000-0005-0000-0000-00002A7C0000}"/>
    <cellStyle name="Standard 257 3 6 2 2 3 3 3 2 2 2" xfId="50837" xr:uid="{00000000-0005-0000-0000-00002B7C0000}"/>
    <cellStyle name="Standard 257 3 6 2 2 3 3 3 2 3" xfId="37601" xr:uid="{00000000-0005-0000-0000-00002C7C0000}"/>
    <cellStyle name="Standard 257 3 6 2 2 3 3 3 3" xfId="17748" xr:uid="{00000000-0005-0000-0000-00002D7C0000}"/>
    <cellStyle name="Standard 257 3 6 2 2 3 3 3 3 2" xfId="44220" xr:uid="{00000000-0005-0000-0000-00002E7C0000}"/>
    <cellStyle name="Standard 257 3 6 2 2 3 3 3 4" xfId="33191" xr:uid="{00000000-0005-0000-0000-00002F7C0000}"/>
    <cellStyle name="Standard 257 3 6 2 2 3 3 4" xfId="8187" xr:uid="{00000000-0005-0000-0000-0000307C0000}"/>
    <cellStyle name="Standard 257 3 6 2 2 3 3 4 2" xfId="21423" xr:uid="{00000000-0005-0000-0000-0000317C0000}"/>
    <cellStyle name="Standard 257 3 6 2 2 3 3 4 2 2" xfId="47895" xr:uid="{00000000-0005-0000-0000-0000327C0000}"/>
    <cellStyle name="Standard 257 3 6 2 2 3 3 4 3" xfId="34659" xr:uid="{00000000-0005-0000-0000-0000337C0000}"/>
    <cellStyle name="Standard 257 3 6 2 2 3 3 5" xfId="14806" xr:uid="{00000000-0005-0000-0000-0000347C0000}"/>
    <cellStyle name="Standard 257 3 6 2 2 3 3 5 2" xfId="41278" xr:uid="{00000000-0005-0000-0000-0000357C0000}"/>
    <cellStyle name="Standard 257 3 6 2 2 3 3 6" xfId="28779" xr:uid="{00000000-0005-0000-0000-0000367C0000}"/>
    <cellStyle name="Standard 257 3 6 2 2 3 4" xfId="3043" xr:uid="{00000000-0005-0000-0000-0000377C0000}"/>
    <cellStyle name="Standard 257 3 6 2 2 3 4 2" xfId="11865" xr:uid="{00000000-0005-0000-0000-0000387C0000}"/>
    <cellStyle name="Standard 257 3 6 2 2 3 4 2 2" xfId="25101" xr:uid="{00000000-0005-0000-0000-0000397C0000}"/>
    <cellStyle name="Standard 257 3 6 2 2 3 4 2 2 2" xfId="51573" xr:uid="{00000000-0005-0000-0000-00003A7C0000}"/>
    <cellStyle name="Standard 257 3 6 2 2 3 4 2 3" xfId="38337" xr:uid="{00000000-0005-0000-0000-00003B7C0000}"/>
    <cellStyle name="Standard 257 3 6 2 2 3 4 3" xfId="18484" xr:uid="{00000000-0005-0000-0000-00003C7C0000}"/>
    <cellStyle name="Standard 257 3 6 2 2 3 4 3 2" xfId="44956" xr:uid="{00000000-0005-0000-0000-00003D7C0000}"/>
    <cellStyle name="Standard 257 3 6 2 2 3 4 4" xfId="29515" xr:uid="{00000000-0005-0000-0000-00003E7C0000}"/>
    <cellStyle name="Standard 257 3 6 2 2 3 5" xfId="5248" xr:uid="{00000000-0005-0000-0000-00003F7C0000}"/>
    <cellStyle name="Standard 257 3 6 2 2 3 5 2" xfId="9658" xr:uid="{00000000-0005-0000-0000-0000407C0000}"/>
    <cellStyle name="Standard 257 3 6 2 2 3 5 2 2" xfId="22894" xr:uid="{00000000-0005-0000-0000-0000417C0000}"/>
    <cellStyle name="Standard 257 3 6 2 2 3 5 2 2 2" xfId="49366" xr:uid="{00000000-0005-0000-0000-0000427C0000}"/>
    <cellStyle name="Standard 257 3 6 2 2 3 5 2 3" xfId="36130" xr:uid="{00000000-0005-0000-0000-0000437C0000}"/>
    <cellStyle name="Standard 257 3 6 2 2 3 5 3" xfId="16277" xr:uid="{00000000-0005-0000-0000-0000447C0000}"/>
    <cellStyle name="Standard 257 3 6 2 2 3 5 3 2" xfId="42749" xr:uid="{00000000-0005-0000-0000-0000457C0000}"/>
    <cellStyle name="Standard 257 3 6 2 2 3 5 4" xfId="31720" xr:uid="{00000000-0005-0000-0000-0000467C0000}"/>
    <cellStyle name="Standard 257 3 6 2 2 3 6" xfId="7453" xr:uid="{00000000-0005-0000-0000-0000477C0000}"/>
    <cellStyle name="Standard 257 3 6 2 2 3 6 2" xfId="20689" xr:uid="{00000000-0005-0000-0000-0000487C0000}"/>
    <cellStyle name="Standard 257 3 6 2 2 3 6 2 2" xfId="47161" xr:uid="{00000000-0005-0000-0000-0000497C0000}"/>
    <cellStyle name="Standard 257 3 6 2 2 3 6 3" xfId="33925" xr:uid="{00000000-0005-0000-0000-00004A7C0000}"/>
    <cellStyle name="Standard 257 3 6 2 2 3 7" xfId="14072" xr:uid="{00000000-0005-0000-0000-00004B7C0000}"/>
    <cellStyle name="Standard 257 3 6 2 2 3 7 2" xfId="40544" xr:uid="{00000000-0005-0000-0000-00004C7C0000}"/>
    <cellStyle name="Standard 257 3 6 2 2 3 8" xfId="27308" xr:uid="{00000000-0005-0000-0000-00004D7C0000}"/>
    <cellStyle name="Standard 257 3 6 2 2 4" xfId="1204" xr:uid="{00000000-0005-0000-0000-00004E7C0000}"/>
    <cellStyle name="Standard 257 3 6 2 2 4 2" xfId="4147" xr:uid="{00000000-0005-0000-0000-00004F7C0000}"/>
    <cellStyle name="Standard 257 3 6 2 2 4 2 2" xfId="12969" xr:uid="{00000000-0005-0000-0000-0000507C0000}"/>
    <cellStyle name="Standard 257 3 6 2 2 4 2 2 2" xfId="26205" xr:uid="{00000000-0005-0000-0000-0000517C0000}"/>
    <cellStyle name="Standard 257 3 6 2 2 4 2 2 2 2" xfId="52677" xr:uid="{00000000-0005-0000-0000-0000527C0000}"/>
    <cellStyle name="Standard 257 3 6 2 2 4 2 2 3" xfId="39441" xr:uid="{00000000-0005-0000-0000-0000537C0000}"/>
    <cellStyle name="Standard 257 3 6 2 2 4 2 3" xfId="19588" xr:uid="{00000000-0005-0000-0000-0000547C0000}"/>
    <cellStyle name="Standard 257 3 6 2 2 4 2 3 2" xfId="46060" xr:uid="{00000000-0005-0000-0000-0000557C0000}"/>
    <cellStyle name="Standard 257 3 6 2 2 4 2 4" xfId="30619" xr:uid="{00000000-0005-0000-0000-0000567C0000}"/>
    <cellStyle name="Standard 257 3 6 2 2 4 3" xfId="5618" xr:uid="{00000000-0005-0000-0000-0000577C0000}"/>
    <cellStyle name="Standard 257 3 6 2 2 4 3 2" xfId="10028" xr:uid="{00000000-0005-0000-0000-0000587C0000}"/>
    <cellStyle name="Standard 257 3 6 2 2 4 3 2 2" xfId="23264" xr:uid="{00000000-0005-0000-0000-0000597C0000}"/>
    <cellStyle name="Standard 257 3 6 2 2 4 3 2 2 2" xfId="49736" xr:uid="{00000000-0005-0000-0000-00005A7C0000}"/>
    <cellStyle name="Standard 257 3 6 2 2 4 3 2 3" xfId="36500" xr:uid="{00000000-0005-0000-0000-00005B7C0000}"/>
    <cellStyle name="Standard 257 3 6 2 2 4 3 3" xfId="16647" xr:uid="{00000000-0005-0000-0000-00005C7C0000}"/>
    <cellStyle name="Standard 257 3 6 2 2 4 3 3 2" xfId="43119" xr:uid="{00000000-0005-0000-0000-00005D7C0000}"/>
    <cellStyle name="Standard 257 3 6 2 2 4 3 4" xfId="32090" xr:uid="{00000000-0005-0000-0000-00005E7C0000}"/>
    <cellStyle name="Standard 257 3 6 2 2 4 4" xfId="8557" xr:uid="{00000000-0005-0000-0000-00005F7C0000}"/>
    <cellStyle name="Standard 257 3 6 2 2 4 4 2" xfId="21793" xr:uid="{00000000-0005-0000-0000-0000607C0000}"/>
    <cellStyle name="Standard 257 3 6 2 2 4 4 2 2" xfId="48265" xr:uid="{00000000-0005-0000-0000-0000617C0000}"/>
    <cellStyle name="Standard 257 3 6 2 2 4 4 3" xfId="35029" xr:uid="{00000000-0005-0000-0000-0000627C0000}"/>
    <cellStyle name="Standard 257 3 6 2 2 4 5" xfId="15176" xr:uid="{00000000-0005-0000-0000-0000637C0000}"/>
    <cellStyle name="Standard 257 3 6 2 2 4 5 2" xfId="41648" xr:uid="{00000000-0005-0000-0000-0000647C0000}"/>
    <cellStyle name="Standard 257 3 6 2 2 4 6" xfId="27678" xr:uid="{00000000-0005-0000-0000-0000657C0000}"/>
    <cellStyle name="Standard 257 3 6 2 2 5" xfId="1940" xr:uid="{00000000-0005-0000-0000-0000667C0000}"/>
    <cellStyle name="Standard 257 3 6 2 2 5 2" xfId="3411" xr:uid="{00000000-0005-0000-0000-0000677C0000}"/>
    <cellStyle name="Standard 257 3 6 2 2 5 2 2" xfId="12233" xr:uid="{00000000-0005-0000-0000-0000687C0000}"/>
    <cellStyle name="Standard 257 3 6 2 2 5 2 2 2" xfId="25469" xr:uid="{00000000-0005-0000-0000-0000697C0000}"/>
    <cellStyle name="Standard 257 3 6 2 2 5 2 2 2 2" xfId="51941" xr:uid="{00000000-0005-0000-0000-00006A7C0000}"/>
    <cellStyle name="Standard 257 3 6 2 2 5 2 2 3" xfId="38705" xr:uid="{00000000-0005-0000-0000-00006B7C0000}"/>
    <cellStyle name="Standard 257 3 6 2 2 5 2 3" xfId="18852" xr:uid="{00000000-0005-0000-0000-00006C7C0000}"/>
    <cellStyle name="Standard 257 3 6 2 2 5 2 3 2" xfId="45324" xr:uid="{00000000-0005-0000-0000-00006D7C0000}"/>
    <cellStyle name="Standard 257 3 6 2 2 5 2 4" xfId="29883" xr:uid="{00000000-0005-0000-0000-00006E7C0000}"/>
    <cellStyle name="Standard 257 3 6 2 2 5 3" xfId="6353" xr:uid="{00000000-0005-0000-0000-00006F7C0000}"/>
    <cellStyle name="Standard 257 3 6 2 2 5 3 2" xfId="10763" xr:uid="{00000000-0005-0000-0000-0000707C0000}"/>
    <cellStyle name="Standard 257 3 6 2 2 5 3 2 2" xfId="23999" xr:uid="{00000000-0005-0000-0000-0000717C0000}"/>
    <cellStyle name="Standard 257 3 6 2 2 5 3 2 2 2" xfId="50471" xr:uid="{00000000-0005-0000-0000-0000727C0000}"/>
    <cellStyle name="Standard 257 3 6 2 2 5 3 2 3" xfId="37235" xr:uid="{00000000-0005-0000-0000-0000737C0000}"/>
    <cellStyle name="Standard 257 3 6 2 2 5 3 3" xfId="17382" xr:uid="{00000000-0005-0000-0000-0000747C0000}"/>
    <cellStyle name="Standard 257 3 6 2 2 5 3 3 2" xfId="43854" xr:uid="{00000000-0005-0000-0000-0000757C0000}"/>
    <cellStyle name="Standard 257 3 6 2 2 5 3 4" xfId="32825" xr:uid="{00000000-0005-0000-0000-0000767C0000}"/>
    <cellStyle name="Standard 257 3 6 2 2 5 4" xfId="7821" xr:uid="{00000000-0005-0000-0000-0000777C0000}"/>
    <cellStyle name="Standard 257 3 6 2 2 5 4 2" xfId="21057" xr:uid="{00000000-0005-0000-0000-0000787C0000}"/>
    <cellStyle name="Standard 257 3 6 2 2 5 4 2 2" xfId="47529" xr:uid="{00000000-0005-0000-0000-0000797C0000}"/>
    <cellStyle name="Standard 257 3 6 2 2 5 4 3" xfId="34293" xr:uid="{00000000-0005-0000-0000-00007A7C0000}"/>
    <cellStyle name="Standard 257 3 6 2 2 5 5" xfId="14440" xr:uid="{00000000-0005-0000-0000-00007B7C0000}"/>
    <cellStyle name="Standard 257 3 6 2 2 5 5 2" xfId="40912" xr:uid="{00000000-0005-0000-0000-00007C7C0000}"/>
    <cellStyle name="Standard 257 3 6 2 2 5 6" xfId="28413" xr:uid="{00000000-0005-0000-0000-00007D7C0000}"/>
    <cellStyle name="Standard 257 3 6 2 2 6" xfId="2677" xr:uid="{00000000-0005-0000-0000-00007E7C0000}"/>
    <cellStyle name="Standard 257 3 6 2 2 6 2" xfId="11499" xr:uid="{00000000-0005-0000-0000-00007F7C0000}"/>
    <cellStyle name="Standard 257 3 6 2 2 6 2 2" xfId="24735" xr:uid="{00000000-0005-0000-0000-0000807C0000}"/>
    <cellStyle name="Standard 257 3 6 2 2 6 2 2 2" xfId="51207" xr:uid="{00000000-0005-0000-0000-0000817C0000}"/>
    <cellStyle name="Standard 257 3 6 2 2 6 2 3" xfId="37971" xr:uid="{00000000-0005-0000-0000-0000827C0000}"/>
    <cellStyle name="Standard 257 3 6 2 2 6 3" xfId="18118" xr:uid="{00000000-0005-0000-0000-0000837C0000}"/>
    <cellStyle name="Standard 257 3 6 2 2 6 3 2" xfId="44590" xr:uid="{00000000-0005-0000-0000-0000847C0000}"/>
    <cellStyle name="Standard 257 3 6 2 2 6 4" xfId="29149" xr:uid="{00000000-0005-0000-0000-0000857C0000}"/>
    <cellStyle name="Standard 257 3 6 2 2 7" xfId="4882" xr:uid="{00000000-0005-0000-0000-0000867C0000}"/>
    <cellStyle name="Standard 257 3 6 2 2 7 2" xfId="9292" xr:uid="{00000000-0005-0000-0000-0000877C0000}"/>
    <cellStyle name="Standard 257 3 6 2 2 7 2 2" xfId="22528" xr:uid="{00000000-0005-0000-0000-0000887C0000}"/>
    <cellStyle name="Standard 257 3 6 2 2 7 2 2 2" xfId="49000" xr:uid="{00000000-0005-0000-0000-0000897C0000}"/>
    <cellStyle name="Standard 257 3 6 2 2 7 2 3" xfId="35764" xr:uid="{00000000-0005-0000-0000-00008A7C0000}"/>
    <cellStyle name="Standard 257 3 6 2 2 7 3" xfId="15911" xr:uid="{00000000-0005-0000-0000-00008B7C0000}"/>
    <cellStyle name="Standard 257 3 6 2 2 7 3 2" xfId="42383" xr:uid="{00000000-0005-0000-0000-00008C7C0000}"/>
    <cellStyle name="Standard 257 3 6 2 2 7 4" xfId="31354" xr:uid="{00000000-0005-0000-0000-00008D7C0000}"/>
    <cellStyle name="Standard 257 3 6 2 2 8" xfId="7087" xr:uid="{00000000-0005-0000-0000-00008E7C0000}"/>
    <cellStyle name="Standard 257 3 6 2 2 8 2" xfId="20323" xr:uid="{00000000-0005-0000-0000-00008F7C0000}"/>
    <cellStyle name="Standard 257 3 6 2 2 8 2 2" xfId="46795" xr:uid="{00000000-0005-0000-0000-0000907C0000}"/>
    <cellStyle name="Standard 257 3 6 2 2 8 3" xfId="33559" xr:uid="{00000000-0005-0000-0000-0000917C0000}"/>
    <cellStyle name="Standard 257 3 6 2 2 9" xfId="13706" xr:uid="{00000000-0005-0000-0000-0000927C0000}"/>
    <cellStyle name="Standard 257 3 6 2 2 9 2" xfId="40178" xr:uid="{00000000-0005-0000-0000-0000937C0000}"/>
    <cellStyle name="Standard 257 3 6 2 3" xfId="522" xr:uid="{00000000-0005-0000-0000-0000947C0000}"/>
    <cellStyle name="Standard 257 3 6 2 3 2" xfId="911" xr:uid="{00000000-0005-0000-0000-0000957C0000}"/>
    <cellStyle name="Standard 257 3 6 2 3 2 2" xfId="1660" xr:uid="{00000000-0005-0000-0000-0000967C0000}"/>
    <cellStyle name="Standard 257 3 6 2 3 2 2 2" xfId="4603" xr:uid="{00000000-0005-0000-0000-0000977C0000}"/>
    <cellStyle name="Standard 257 3 6 2 3 2 2 2 2" xfId="13425" xr:uid="{00000000-0005-0000-0000-0000987C0000}"/>
    <cellStyle name="Standard 257 3 6 2 3 2 2 2 2 2" xfId="26661" xr:uid="{00000000-0005-0000-0000-0000997C0000}"/>
    <cellStyle name="Standard 257 3 6 2 3 2 2 2 2 2 2" xfId="53133" xr:uid="{00000000-0005-0000-0000-00009A7C0000}"/>
    <cellStyle name="Standard 257 3 6 2 3 2 2 2 2 3" xfId="39897" xr:uid="{00000000-0005-0000-0000-00009B7C0000}"/>
    <cellStyle name="Standard 257 3 6 2 3 2 2 2 3" xfId="20044" xr:uid="{00000000-0005-0000-0000-00009C7C0000}"/>
    <cellStyle name="Standard 257 3 6 2 3 2 2 2 3 2" xfId="46516" xr:uid="{00000000-0005-0000-0000-00009D7C0000}"/>
    <cellStyle name="Standard 257 3 6 2 3 2 2 2 4" xfId="31075" xr:uid="{00000000-0005-0000-0000-00009E7C0000}"/>
    <cellStyle name="Standard 257 3 6 2 3 2 2 3" xfId="6074" xr:uid="{00000000-0005-0000-0000-00009F7C0000}"/>
    <cellStyle name="Standard 257 3 6 2 3 2 2 3 2" xfId="10484" xr:uid="{00000000-0005-0000-0000-0000A07C0000}"/>
    <cellStyle name="Standard 257 3 6 2 3 2 2 3 2 2" xfId="23720" xr:uid="{00000000-0005-0000-0000-0000A17C0000}"/>
    <cellStyle name="Standard 257 3 6 2 3 2 2 3 2 2 2" xfId="50192" xr:uid="{00000000-0005-0000-0000-0000A27C0000}"/>
    <cellStyle name="Standard 257 3 6 2 3 2 2 3 2 3" xfId="36956" xr:uid="{00000000-0005-0000-0000-0000A37C0000}"/>
    <cellStyle name="Standard 257 3 6 2 3 2 2 3 3" xfId="17103" xr:uid="{00000000-0005-0000-0000-0000A47C0000}"/>
    <cellStyle name="Standard 257 3 6 2 3 2 2 3 3 2" xfId="43575" xr:uid="{00000000-0005-0000-0000-0000A57C0000}"/>
    <cellStyle name="Standard 257 3 6 2 3 2 2 3 4" xfId="32546" xr:uid="{00000000-0005-0000-0000-0000A67C0000}"/>
    <cellStyle name="Standard 257 3 6 2 3 2 2 4" xfId="9013" xr:uid="{00000000-0005-0000-0000-0000A77C0000}"/>
    <cellStyle name="Standard 257 3 6 2 3 2 2 4 2" xfId="22249" xr:uid="{00000000-0005-0000-0000-0000A87C0000}"/>
    <cellStyle name="Standard 257 3 6 2 3 2 2 4 2 2" xfId="48721" xr:uid="{00000000-0005-0000-0000-0000A97C0000}"/>
    <cellStyle name="Standard 257 3 6 2 3 2 2 4 3" xfId="35485" xr:uid="{00000000-0005-0000-0000-0000AA7C0000}"/>
    <cellStyle name="Standard 257 3 6 2 3 2 2 5" xfId="15632" xr:uid="{00000000-0005-0000-0000-0000AB7C0000}"/>
    <cellStyle name="Standard 257 3 6 2 3 2 2 5 2" xfId="42104" xr:uid="{00000000-0005-0000-0000-0000AC7C0000}"/>
    <cellStyle name="Standard 257 3 6 2 3 2 2 6" xfId="28134" xr:uid="{00000000-0005-0000-0000-0000AD7C0000}"/>
    <cellStyle name="Standard 257 3 6 2 3 2 3" xfId="2396" xr:uid="{00000000-0005-0000-0000-0000AE7C0000}"/>
    <cellStyle name="Standard 257 3 6 2 3 2 3 2" xfId="3867" xr:uid="{00000000-0005-0000-0000-0000AF7C0000}"/>
    <cellStyle name="Standard 257 3 6 2 3 2 3 2 2" xfId="12689" xr:uid="{00000000-0005-0000-0000-0000B07C0000}"/>
    <cellStyle name="Standard 257 3 6 2 3 2 3 2 2 2" xfId="25925" xr:uid="{00000000-0005-0000-0000-0000B17C0000}"/>
    <cellStyle name="Standard 257 3 6 2 3 2 3 2 2 2 2" xfId="52397" xr:uid="{00000000-0005-0000-0000-0000B27C0000}"/>
    <cellStyle name="Standard 257 3 6 2 3 2 3 2 2 3" xfId="39161" xr:uid="{00000000-0005-0000-0000-0000B37C0000}"/>
    <cellStyle name="Standard 257 3 6 2 3 2 3 2 3" xfId="19308" xr:uid="{00000000-0005-0000-0000-0000B47C0000}"/>
    <cellStyle name="Standard 257 3 6 2 3 2 3 2 3 2" xfId="45780" xr:uid="{00000000-0005-0000-0000-0000B57C0000}"/>
    <cellStyle name="Standard 257 3 6 2 3 2 3 2 4" xfId="30339" xr:uid="{00000000-0005-0000-0000-0000B67C0000}"/>
    <cellStyle name="Standard 257 3 6 2 3 2 3 3" xfId="6809" xr:uid="{00000000-0005-0000-0000-0000B77C0000}"/>
    <cellStyle name="Standard 257 3 6 2 3 2 3 3 2" xfId="11219" xr:uid="{00000000-0005-0000-0000-0000B87C0000}"/>
    <cellStyle name="Standard 257 3 6 2 3 2 3 3 2 2" xfId="24455" xr:uid="{00000000-0005-0000-0000-0000B97C0000}"/>
    <cellStyle name="Standard 257 3 6 2 3 2 3 3 2 2 2" xfId="50927" xr:uid="{00000000-0005-0000-0000-0000BA7C0000}"/>
    <cellStyle name="Standard 257 3 6 2 3 2 3 3 2 3" xfId="37691" xr:uid="{00000000-0005-0000-0000-0000BB7C0000}"/>
    <cellStyle name="Standard 257 3 6 2 3 2 3 3 3" xfId="17838" xr:uid="{00000000-0005-0000-0000-0000BC7C0000}"/>
    <cellStyle name="Standard 257 3 6 2 3 2 3 3 3 2" xfId="44310" xr:uid="{00000000-0005-0000-0000-0000BD7C0000}"/>
    <cellStyle name="Standard 257 3 6 2 3 2 3 3 4" xfId="33281" xr:uid="{00000000-0005-0000-0000-0000BE7C0000}"/>
    <cellStyle name="Standard 257 3 6 2 3 2 3 4" xfId="8277" xr:uid="{00000000-0005-0000-0000-0000BF7C0000}"/>
    <cellStyle name="Standard 257 3 6 2 3 2 3 4 2" xfId="21513" xr:uid="{00000000-0005-0000-0000-0000C07C0000}"/>
    <cellStyle name="Standard 257 3 6 2 3 2 3 4 2 2" xfId="47985" xr:uid="{00000000-0005-0000-0000-0000C17C0000}"/>
    <cellStyle name="Standard 257 3 6 2 3 2 3 4 3" xfId="34749" xr:uid="{00000000-0005-0000-0000-0000C27C0000}"/>
    <cellStyle name="Standard 257 3 6 2 3 2 3 5" xfId="14896" xr:uid="{00000000-0005-0000-0000-0000C37C0000}"/>
    <cellStyle name="Standard 257 3 6 2 3 2 3 5 2" xfId="41368" xr:uid="{00000000-0005-0000-0000-0000C47C0000}"/>
    <cellStyle name="Standard 257 3 6 2 3 2 3 6" xfId="28869" xr:uid="{00000000-0005-0000-0000-0000C57C0000}"/>
    <cellStyle name="Standard 257 3 6 2 3 2 4" xfId="3133" xr:uid="{00000000-0005-0000-0000-0000C67C0000}"/>
    <cellStyle name="Standard 257 3 6 2 3 2 4 2" xfId="11955" xr:uid="{00000000-0005-0000-0000-0000C77C0000}"/>
    <cellStyle name="Standard 257 3 6 2 3 2 4 2 2" xfId="25191" xr:uid="{00000000-0005-0000-0000-0000C87C0000}"/>
    <cellStyle name="Standard 257 3 6 2 3 2 4 2 2 2" xfId="51663" xr:uid="{00000000-0005-0000-0000-0000C97C0000}"/>
    <cellStyle name="Standard 257 3 6 2 3 2 4 2 3" xfId="38427" xr:uid="{00000000-0005-0000-0000-0000CA7C0000}"/>
    <cellStyle name="Standard 257 3 6 2 3 2 4 3" xfId="18574" xr:uid="{00000000-0005-0000-0000-0000CB7C0000}"/>
    <cellStyle name="Standard 257 3 6 2 3 2 4 3 2" xfId="45046" xr:uid="{00000000-0005-0000-0000-0000CC7C0000}"/>
    <cellStyle name="Standard 257 3 6 2 3 2 4 4" xfId="29605" xr:uid="{00000000-0005-0000-0000-0000CD7C0000}"/>
    <cellStyle name="Standard 257 3 6 2 3 2 5" xfId="5338" xr:uid="{00000000-0005-0000-0000-0000CE7C0000}"/>
    <cellStyle name="Standard 257 3 6 2 3 2 5 2" xfId="9748" xr:uid="{00000000-0005-0000-0000-0000CF7C0000}"/>
    <cellStyle name="Standard 257 3 6 2 3 2 5 2 2" xfId="22984" xr:uid="{00000000-0005-0000-0000-0000D07C0000}"/>
    <cellStyle name="Standard 257 3 6 2 3 2 5 2 2 2" xfId="49456" xr:uid="{00000000-0005-0000-0000-0000D17C0000}"/>
    <cellStyle name="Standard 257 3 6 2 3 2 5 2 3" xfId="36220" xr:uid="{00000000-0005-0000-0000-0000D27C0000}"/>
    <cellStyle name="Standard 257 3 6 2 3 2 5 3" xfId="16367" xr:uid="{00000000-0005-0000-0000-0000D37C0000}"/>
    <cellStyle name="Standard 257 3 6 2 3 2 5 3 2" xfId="42839" xr:uid="{00000000-0005-0000-0000-0000D47C0000}"/>
    <cellStyle name="Standard 257 3 6 2 3 2 5 4" xfId="31810" xr:uid="{00000000-0005-0000-0000-0000D57C0000}"/>
    <cellStyle name="Standard 257 3 6 2 3 2 6" xfId="7543" xr:uid="{00000000-0005-0000-0000-0000D67C0000}"/>
    <cellStyle name="Standard 257 3 6 2 3 2 6 2" xfId="20779" xr:uid="{00000000-0005-0000-0000-0000D77C0000}"/>
    <cellStyle name="Standard 257 3 6 2 3 2 6 2 2" xfId="47251" xr:uid="{00000000-0005-0000-0000-0000D87C0000}"/>
    <cellStyle name="Standard 257 3 6 2 3 2 6 3" xfId="34015" xr:uid="{00000000-0005-0000-0000-0000D97C0000}"/>
    <cellStyle name="Standard 257 3 6 2 3 2 7" xfId="14162" xr:uid="{00000000-0005-0000-0000-0000DA7C0000}"/>
    <cellStyle name="Standard 257 3 6 2 3 2 7 2" xfId="40634" xr:uid="{00000000-0005-0000-0000-0000DB7C0000}"/>
    <cellStyle name="Standard 257 3 6 2 3 2 8" xfId="27398" xr:uid="{00000000-0005-0000-0000-0000DC7C0000}"/>
    <cellStyle name="Standard 257 3 6 2 3 3" xfId="1294" xr:uid="{00000000-0005-0000-0000-0000DD7C0000}"/>
    <cellStyle name="Standard 257 3 6 2 3 3 2" xfId="4237" xr:uid="{00000000-0005-0000-0000-0000DE7C0000}"/>
    <cellStyle name="Standard 257 3 6 2 3 3 2 2" xfId="13059" xr:uid="{00000000-0005-0000-0000-0000DF7C0000}"/>
    <cellStyle name="Standard 257 3 6 2 3 3 2 2 2" xfId="26295" xr:uid="{00000000-0005-0000-0000-0000E07C0000}"/>
    <cellStyle name="Standard 257 3 6 2 3 3 2 2 2 2" xfId="52767" xr:uid="{00000000-0005-0000-0000-0000E17C0000}"/>
    <cellStyle name="Standard 257 3 6 2 3 3 2 2 3" xfId="39531" xr:uid="{00000000-0005-0000-0000-0000E27C0000}"/>
    <cellStyle name="Standard 257 3 6 2 3 3 2 3" xfId="19678" xr:uid="{00000000-0005-0000-0000-0000E37C0000}"/>
    <cellStyle name="Standard 257 3 6 2 3 3 2 3 2" xfId="46150" xr:uid="{00000000-0005-0000-0000-0000E47C0000}"/>
    <cellStyle name="Standard 257 3 6 2 3 3 2 4" xfId="30709" xr:uid="{00000000-0005-0000-0000-0000E57C0000}"/>
    <cellStyle name="Standard 257 3 6 2 3 3 3" xfId="5708" xr:uid="{00000000-0005-0000-0000-0000E67C0000}"/>
    <cellStyle name="Standard 257 3 6 2 3 3 3 2" xfId="10118" xr:uid="{00000000-0005-0000-0000-0000E77C0000}"/>
    <cellStyle name="Standard 257 3 6 2 3 3 3 2 2" xfId="23354" xr:uid="{00000000-0005-0000-0000-0000E87C0000}"/>
    <cellStyle name="Standard 257 3 6 2 3 3 3 2 2 2" xfId="49826" xr:uid="{00000000-0005-0000-0000-0000E97C0000}"/>
    <cellStyle name="Standard 257 3 6 2 3 3 3 2 3" xfId="36590" xr:uid="{00000000-0005-0000-0000-0000EA7C0000}"/>
    <cellStyle name="Standard 257 3 6 2 3 3 3 3" xfId="16737" xr:uid="{00000000-0005-0000-0000-0000EB7C0000}"/>
    <cellStyle name="Standard 257 3 6 2 3 3 3 3 2" xfId="43209" xr:uid="{00000000-0005-0000-0000-0000EC7C0000}"/>
    <cellStyle name="Standard 257 3 6 2 3 3 3 4" xfId="32180" xr:uid="{00000000-0005-0000-0000-0000ED7C0000}"/>
    <cellStyle name="Standard 257 3 6 2 3 3 4" xfId="8647" xr:uid="{00000000-0005-0000-0000-0000EE7C0000}"/>
    <cellStyle name="Standard 257 3 6 2 3 3 4 2" xfId="21883" xr:uid="{00000000-0005-0000-0000-0000EF7C0000}"/>
    <cellStyle name="Standard 257 3 6 2 3 3 4 2 2" xfId="48355" xr:uid="{00000000-0005-0000-0000-0000F07C0000}"/>
    <cellStyle name="Standard 257 3 6 2 3 3 4 3" xfId="35119" xr:uid="{00000000-0005-0000-0000-0000F17C0000}"/>
    <cellStyle name="Standard 257 3 6 2 3 3 5" xfId="15266" xr:uid="{00000000-0005-0000-0000-0000F27C0000}"/>
    <cellStyle name="Standard 257 3 6 2 3 3 5 2" xfId="41738" xr:uid="{00000000-0005-0000-0000-0000F37C0000}"/>
    <cellStyle name="Standard 257 3 6 2 3 3 6" xfId="27768" xr:uid="{00000000-0005-0000-0000-0000F47C0000}"/>
    <cellStyle name="Standard 257 3 6 2 3 4" xfId="2030" xr:uid="{00000000-0005-0000-0000-0000F57C0000}"/>
    <cellStyle name="Standard 257 3 6 2 3 4 2" xfId="3501" xr:uid="{00000000-0005-0000-0000-0000F67C0000}"/>
    <cellStyle name="Standard 257 3 6 2 3 4 2 2" xfId="12323" xr:uid="{00000000-0005-0000-0000-0000F77C0000}"/>
    <cellStyle name="Standard 257 3 6 2 3 4 2 2 2" xfId="25559" xr:uid="{00000000-0005-0000-0000-0000F87C0000}"/>
    <cellStyle name="Standard 257 3 6 2 3 4 2 2 2 2" xfId="52031" xr:uid="{00000000-0005-0000-0000-0000F97C0000}"/>
    <cellStyle name="Standard 257 3 6 2 3 4 2 2 3" xfId="38795" xr:uid="{00000000-0005-0000-0000-0000FA7C0000}"/>
    <cellStyle name="Standard 257 3 6 2 3 4 2 3" xfId="18942" xr:uid="{00000000-0005-0000-0000-0000FB7C0000}"/>
    <cellStyle name="Standard 257 3 6 2 3 4 2 3 2" xfId="45414" xr:uid="{00000000-0005-0000-0000-0000FC7C0000}"/>
    <cellStyle name="Standard 257 3 6 2 3 4 2 4" xfId="29973" xr:uid="{00000000-0005-0000-0000-0000FD7C0000}"/>
    <cellStyle name="Standard 257 3 6 2 3 4 3" xfId="6443" xr:uid="{00000000-0005-0000-0000-0000FE7C0000}"/>
    <cellStyle name="Standard 257 3 6 2 3 4 3 2" xfId="10853" xr:uid="{00000000-0005-0000-0000-0000FF7C0000}"/>
    <cellStyle name="Standard 257 3 6 2 3 4 3 2 2" xfId="24089" xr:uid="{00000000-0005-0000-0000-0000007D0000}"/>
    <cellStyle name="Standard 257 3 6 2 3 4 3 2 2 2" xfId="50561" xr:uid="{00000000-0005-0000-0000-0000017D0000}"/>
    <cellStyle name="Standard 257 3 6 2 3 4 3 2 3" xfId="37325" xr:uid="{00000000-0005-0000-0000-0000027D0000}"/>
    <cellStyle name="Standard 257 3 6 2 3 4 3 3" xfId="17472" xr:uid="{00000000-0005-0000-0000-0000037D0000}"/>
    <cellStyle name="Standard 257 3 6 2 3 4 3 3 2" xfId="43944" xr:uid="{00000000-0005-0000-0000-0000047D0000}"/>
    <cellStyle name="Standard 257 3 6 2 3 4 3 4" xfId="32915" xr:uid="{00000000-0005-0000-0000-0000057D0000}"/>
    <cellStyle name="Standard 257 3 6 2 3 4 4" xfId="7911" xr:uid="{00000000-0005-0000-0000-0000067D0000}"/>
    <cellStyle name="Standard 257 3 6 2 3 4 4 2" xfId="21147" xr:uid="{00000000-0005-0000-0000-0000077D0000}"/>
    <cellStyle name="Standard 257 3 6 2 3 4 4 2 2" xfId="47619" xr:uid="{00000000-0005-0000-0000-0000087D0000}"/>
    <cellStyle name="Standard 257 3 6 2 3 4 4 3" xfId="34383" xr:uid="{00000000-0005-0000-0000-0000097D0000}"/>
    <cellStyle name="Standard 257 3 6 2 3 4 5" xfId="14530" xr:uid="{00000000-0005-0000-0000-00000A7D0000}"/>
    <cellStyle name="Standard 257 3 6 2 3 4 5 2" xfId="41002" xr:uid="{00000000-0005-0000-0000-00000B7D0000}"/>
    <cellStyle name="Standard 257 3 6 2 3 4 6" xfId="28503" xr:uid="{00000000-0005-0000-0000-00000C7D0000}"/>
    <cellStyle name="Standard 257 3 6 2 3 5" xfId="2767" xr:uid="{00000000-0005-0000-0000-00000D7D0000}"/>
    <cellStyle name="Standard 257 3 6 2 3 5 2" xfId="11589" xr:uid="{00000000-0005-0000-0000-00000E7D0000}"/>
    <cellStyle name="Standard 257 3 6 2 3 5 2 2" xfId="24825" xr:uid="{00000000-0005-0000-0000-00000F7D0000}"/>
    <cellStyle name="Standard 257 3 6 2 3 5 2 2 2" xfId="51297" xr:uid="{00000000-0005-0000-0000-0000107D0000}"/>
    <cellStyle name="Standard 257 3 6 2 3 5 2 3" xfId="38061" xr:uid="{00000000-0005-0000-0000-0000117D0000}"/>
    <cellStyle name="Standard 257 3 6 2 3 5 3" xfId="18208" xr:uid="{00000000-0005-0000-0000-0000127D0000}"/>
    <cellStyle name="Standard 257 3 6 2 3 5 3 2" xfId="44680" xr:uid="{00000000-0005-0000-0000-0000137D0000}"/>
    <cellStyle name="Standard 257 3 6 2 3 5 4" xfId="29239" xr:uid="{00000000-0005-0000-0000-0000147D0000}"/>
    <cellStyle name="Standard 257 3 6 2 3 6" xfId="4972" xr:uid="{00000000-0005-0000-0000-0000157D0000}"/>
    <cellStyle name="Standard 257 3 6 2 3 6 2" xfId="9382" xr:uid="{00000000-0005-0000-0000-0000167D0000}"/>
    <cellStyle name="Standard 257 3 6 2 3 6 2 2" xfId="22618" xr:uid="{00000000-0005-0000-0000-0000177D0000}"/>
    <cellStyle name="Standard 257 3 6 2 3 6 2 2 2" xfId="49090" xr:uid="{00000000-0005-0000-0000-0000187D0000}"/>
    <cellStyle name="Standard 257 3 6 2 3 6 2 3" xfId="35854" xr:uid="{00000000-0005-0000-0000-0000197D0000}"/>
    <cellStyle name="Standard 257 3 6 2 3 6 3" xfId="16001" xr:uid="{00000000-0005-0000-0000-00001A7D0000}"/>
    <cellStyle name="Standard 257 3 6 2 3 6 3 2" xfId="42473" xr:uid="{00000000-0005-0000-0000-00001B7D0000}"/>
    <cellStyle name="Standard 257 3 6 2 3 6 4" xfId="31444" xr:uid="{00000000-0005-0000-0000-00001C7D0000}"/>
    <cellStyle name="Standard 257 3 6 2 3 7" xfId="7177" xr:uid="{00000000-0005-0000-0000-00001D7D0000}"/>
    <cellStyle name="Standard 257 3 6 2 3 7 2" xfId="20413" xr:uid="{00000000-0005-0000-0000-00001E7D0000}"/>
    <cellStyle name="Standard 257 3 6 2 3 7 2 2" xfId="46885" xr:uid="{00000000-0005-0000-0000-00001F7D0000}"/>
    <cellStyle name="Standard 257 3 6 2 3 7 3" xfId="33649" xr:uid="{00000000-0005-0000-0000-0000207D0000}"/>
    <cellStyle name="Standard 257 3 6 2 3 8" xfId="13796" xr:uid="{00000000-0005-0000-0000-0000217D0000}"/>
    <cellStyle name="Standard 257 3 6 2 3 8 2" xfId="40268" xr:uid="{00000000-0005-0000-0000-0000227D0000}"/>
    <cellStyle name="Standard 257 3 6 2 3 9" xfId="27032" xr:uid="{00000000-0005-0000-0000-0000237D0000}"/>
    <cellStyle name="Standard 257 3 6 2 4" xfId="739" xr:uid="{00000000-0005-0000-0000-0000247D0000}"/>
    <cellStyle name="Standard 257 3 6 2 4 2" xfId="1489" xr:uid="{00000000-0005-0000-0000-0000257D0000}"/>
    <cellStyle name="Standard 257 3 6 2 4 2 2" xfId="4432" xr:uid="{00000000-0005-0000-0000-0000267D0000}"/>
    <cellStyle name="Standard 257 3 6 2 4 2 2 2" xfId="13254" xr:uid="{00000000-0005-0000-0000-0000277D0000}"/>
    <cellStyle name="Standard 257 3 6 2 4 2 2 2 2" xfId="26490" xr:uid="{00000000-0005-0000-0000-0000287D0000}"/>
    <cellStyle name="Standard 257 3 6 2 4 2 2 2 2 2" xfId="52962" xr:uid="{00000000-0005-0000-0000-0000297D0000}"/>
    <cellStyle name="Standard 257 3 6 2 4 2 2 2 3" xfId="39726" xr:uid="{00000000-0005-0000-0000-00002A7D0000}"/>
    <cellStyle name="Standard 257 3 6 2 4 2 2 3" xfId="19873" xr:uid="{00000000-0005-0000-0000-00002B7D0000}"/>
    <cellStyle name="Standard 257 3 6 2 4 2 2 3 2" xfId="46345" xr:uid="{00000000-0005-0000-0000-00002C7D0000}"/>
    <cellStyle name="Standard 257 3 6 2 4 2 2 4" xfId="30904" xr:uid="{00000000-0005-0000-0000-00002D7D0000}"/>
    <cellStyle name="Standard 257 3 6 2 4 2 3" xfId="5903" xr:uid="{00000000-0005-0000-0000-00002E7D0000}"/>
    <cellStyle name="Standard 257 3 6 2 4 2 3 2" xfId="10313" xr:uid="{00000000-0005-0000-0000-00002F7D0000}"/>
    <cellStyle name="Standard 257 3 6 2 4 2 3 2 2" xfId="23549" xr:uid="{00000000-0005-0000-0000-0000307D0000}"/>
    <cellStyle name="Standard 257 3 6 2 4 2 3 2 2 2" xfId="50021" xr:uid="{00000000-0005-0000-0000-0000317D0000}"/>
    <cellStyle name="Standard 257 3 6 2 4 2 3 2 3" xfId="36785" xr:uid="{00000000-0005-0000-0000-0000327D0000}"/>
    <cellStyle name="Standard 257 3 6 2 4 2 3 3" xfId="16932" xr:uid="{00000000-0005-0000-0000-0000337D0000}"/>
    <cellStyle name="Standard 257 3 6 2 4 2 3 3 2" xfId="43404" xr:uid="{00000000-0005-0000-0000-0000347D0000}"/>
    <cellStyle name="Standard 257 3 6 2 4 2 3 4" xfId="32375" xr:uid="{00000000-0005-0000-0000-0000357D0000}"/>
    <cellStyle name="Standard 257 3 6 2 4 2 4" xfId="8842" xr:uid="{00000000-0005-0000-0000-0000367D0000}"/>
    <cellStyle name="Standard 257 3 6 2 4 2 4 2" xfId="22078" xr:uid="{00000000-0005-0000-0000-0000377D0000}"/>
    <cellStyle name="Standard 257 3 6 2 4 2 4 2 2" xfId="48550" xr:uid="{00000000-0005-0000-0000-0000387D0000}"/>
    <cellStyle name="Standard 257 3 6 2 4 2 4 3" xfId="35314" xr:uid="{00000000-0005-0000-0000-0000397D0000}"/>
    <cellStyle name="Standard 257 3 6 2 4 2 5" xfId="15461" xr:uid="{00000000-0005-0000-0000-00003A7D0000}"/>
    <cellStyle name="Standard 257 3 6 2 4 2 5 2" xfId="41933" xr:uid="{00000000-0005-0000-0000-00003B7D0000}"/>
    <cellStyle name="Standard 257 3 6 2 4 2 6" xfId="27963" xr:uid="{00000000-0005-0000-0000-00003C7D0000}"/>
    <cellStyle name="Standard 257 3 6 2 4 3" xfId="2225" xr:uid="{00000000-0005-0000-0000-00003D7D0000}"/>
    <cellStyle name="Standard 257 3 6 2 4 3 2" xfId="3696" xr:uid="{00000000-0005-0000-0000-00003E7D0000}"/>
    <cellStyle name="Standard 257 3 6 2 4 3 2 2" xfId="12518" xr:uid="{00000000-0005-0000-0000-00003F7D0000}"/>
    <cellStyle name="Standard 257 3 6 2 4 3 2 2 2" xfId="25754" xr:uid="{00000000-0005-0000-0000-0000407D0000}"/>
    <cellStyle name="Standard 257 3 6 2 4 3 2 2 2 2" xfId="52226" xr:uid="{00000000-0005-0000-0000-0000417D0000}"/>
    <cellStyle name="Standard 257 3 6 2 4 3 2 2 3" xfId="38990" xr:uid="{00000000-0005-0000-0000-0000427D0000}"/>
    <cellStyle name="Standard 257 3 6 2 4 3 2 3" xfId="19137" xr:uid="{00000000-0005-0000-0000-0000437D0000}"/>
    <cellStyle name="Standard 257 3 6 2 4 3 2 3 2" xfId="45609" xr:uid="{00000000-0005-0000-0000-0000447D0000}"/>
    <cellStyle name="Standard 257 3 6 2 4 3 2 4" xfId="30168" xr:uid="{00000000-0005-0000-0000-0000457D0000}"/>
    <cellStyle name="Standard 257 3 6 2 4 3 3" xfId="6638" xr:uid="{00000000-0005-0000-0000-0000467D0000}"/>
    <cellStyle name="Standard 257 3 6 2 4 3 3 2" xfId="11048" xr:uid="{00000000-0005-0000-0000-0000477D0000}"/>
    <cellStyle name="Standard 257 3 6 2 4 3 3 2 2" xfId="24284" xr:uid="{00000000-0005-0000-0000-0000487D0000}"/>
    <cellStyle name="Standard 257 3 6 2 4 3 3 2 2 2" xfId="50756" xr:uid="{00000000-0005-0000-0000-0000497D0000}"/>
    <cellStyle name="Standard 257 3 6 2 4 3 3 2 3" xfId="37520" xr:uid="{00000000-0005-0000-0000-00004A7D0000}"/>
    <cellStyle name="Standard 257 3 6 2 4 3 3 3" xfId="17667" xr:uid="{00000000-0005-0000-0000-00004B7D0000}"/>
    <cellStyle name="Standard 257 3 6 2 4 3 3 3 2" xfId="44139" xr:uid="{00000000-0005-0000-0000-00004C7D0000}"/>
    <cellStyle name="Standard 257 3 6 2 4 3 3 4" xfId="33110" xr:uid="{00000000-0005-0000-0000-00004D7D0000}"/>
    <cellStyle name="Standard 257 3 6 2 4 3 4" xfId="8106" xr:uid="{00000000-0005-0000-0000-00004E7D0000}"/>
    <cellStyle name="Standard 257 3 6 2 4 3 4 2" xfId="21342" xr:uid="{00000000-0005-0000-0000-00004F7D0000}"/>
    <cellStyle name="Standard 257 3 6 2 4 3 4 2 2" xfId="47814" xr:uid="{00000000-0005-0000-0000-0000507D0000}"/>
    <cellStyle name="Standard 257 3 6 2 4 3 4 3" xfId="34578" xr:uid="{00000000-0005-0000-0000-0000517D0000}"/>
    <cellStyle name="Standard 257 3 6 2 4 3 5" xfId="14725" xr:uid="{00000000-0005-0000-0000-0000527D0000}"/>
    <cellStyle name="Standard 257 3 6 2 4 3 5 2" xfId="41197" xr:uid="{00000000-0005-0000-0000-0000537D0000}"/>
    <cellStyle name="Standard 257 3 6 2 4 3 6" xfId="28698" xr:uid="{00000000-0005-0000-0000-0000547D0000}"/>
    <cellStyle name="Standard 257 3 6 2 4 4" xfId="2962" xr:uid="{00000000-0005-0000-0000-0000557D0000}"/>
    <cellStyle name="Standard 257 3 6 2 4 4 2" xfId="11784" xr:uid="{00000000-0005-0000-0000-0000567D0000}"/>
    <cellStyle name="Standard 257 3 6 2 4 4 2 2" xfId="25020" xr:uid="{00000000-0005-0000-0000-0000577D0000}"/>
    <cellStyle name="Standard 257 3 6 2 4 4 2 2 2" xfId="51492" xr:uid="{00000000-0005-0000-0000-0000587D0000}"/>
    <cellStyle name="Standard 257 3 6 2 4 4 2 3" xfId="38256" xr:uid="{00000000-0005-0000-0000-0000597D0000}"/>
    <cellStyle name="Standard 257 3 6 2 4 4 3" xfId="18403" xr:uid="{00000000-0005-0000-0000-00005A7D0000}"/>
    <cellStyle name="Standard 257 3 6 2 4 4 3 2" xfId="44875" xr:uid="{00000000-0005-0000-0000-00005B7D0000}"/>
    <cellStyle name="Standard 257 3 6 2 4 4 4" xfId="29434" xr:uid="{00000000-0005-0000-0000-00005C7D0000}"/>
    <cellStyle name="Standard 257 3 6 2 4 5" xfId="5167" xr:uid="{00000000-0005-0000-0000-00005D7D0000}"/>
    <cellStyle name="Standard 257 3 6 2 4 5 2" xfId="9577" xr:uid="{00000000-0005-0000-0000-00005E7D0000}"/>
    <cellStyle name="Standard 257 3 6 2 4 5 2 2" xfId="22813" xr:uid="{00000000-0005-0000-0000-00005F7D0000}"/>
    <cellStyle name="Standard 257 3 6 2 4 5 2 2 2" xfId="49285" xr:uid="{00000000-0005-0000-0000-0000607D0000}"/>
    <cellStyle name="Standard 257 3 6 2 4 5 2 3" xfId="36049" xr:uid="{00000000-0005-0000-0000-0000617D0000}"/>
    <cellStyle name="Standard 257 3 6 2 4 5 3" xfId="16196" xr:uid="{00000000-0005-0000-0000-0000627D0000}"/>
    <cellStyle name="Standard 257 3 6 2 4 5 3 2" xfId="42668" xr:uid="{00000000-0005-0000-0000-0000637D0000}"/>
    <cellStyle name="Standard 257 3 6 2 4 5 4" xfId="31639" xr:uid="{00000000-0005-0000-0000-0000647D0000}"/>
    <cellStyle name="Standard 257 3 6 2 4 6" xfId="7372" xr:uid="{00000000-0005-0000-0000-0000657D0000}"/>
    <cellStyle name="Standard 257 3 6 2 4 6 2" xfId="20608" xr:uid="{00000000-0005-0000-0000-0000667D0000}"/>
    <cellStyle name="Standard 257 3 6 2 4 6 2 2" xfId="47080" xr:uid="{00000000-0005-0000-0000-0000677D0000}"/>
    <cellStyle name="Standard 257 3 6 2 4 6 3" xfId="33844" xr:uid="{00000000-0005-0000-0000-0000687D0000}"/>
    <cellStyle name="Standard 257 3 6 2 4 7" xfId="13991" xr:uid="{00000000-0005-0000-0000-0000697D0000}"/>
    <cellStyle name="Standard 257 3 6 2 4 7 2" xfId="40463" xr:uid="{00000000-0005-0000-0000-00006A7D0000}"/>
    <cellStyle name="Standard 257 3 6 2 4 8" xfId="27227" xr:uid="{00000000-0005-0000-0000-00006B7D0000}"/>
    <cellStyle name="Standard 257 3 6 2 5" xfId="1123" xr:uid="{00000000-0005-0000-0000-00006C7D0000}"/>
    <cellStyle name="Standard 257 3 6 2 5 2" xfId="4066" xr:uid="{00000000-0005-0000-0000-00006D7D0000}"/>
    <cellStyle name="Standard 257 3 6 2 5 2 2" xfId="12888" xr:uid="{00000000-0005-0000-0000-00006E7D0000}"/>
    <cellStyle name="Standard 257 3 6 2 5 2 2 2" xfId="26124" xr:uid="{00000000-0005-0000-0000-00006F7D0000}"/>
    <cellStyle name="Standard 257 3 6 2 5 2 2 2 2" xfId="52596" xr:uid="{00000000-0005-0000-0000-0000707D0000}"/>
    <cellStyle name="Standard 257 3 6 2 5 2 2 3" xfId="39360" xr:uid="{00000000-0005-0000-0000-0000717D0000}"/>
    <cellStyle name="Standard 257 3 6 2 5 2 3" xfId="19507" xr:uid="{00000000-0005-0000-0000-0000727D0000}"/>
    <cellStyle name="Standard 257 3 6 2 5 2 3 2" xfId="45979" xr:uid="{00000000-0005-0000-0000-0000737D0000}"/>
    <cellStyle name="Standard 257 3 6 2 5 2 4" xfId="30538" xr:uid="{00000000-0005-0000-0000-0000747D0000}"/>
    <cellStyle name="Standard 257 3 6 2 5 3" xfId="5537" xr:uid="{00000000-0005-0000-0000-0000757D0000}"/>
    <cellStyle name="Standard 257 3 6 2 5 3 2" xfId="9947" xr:uid="{00000000-0005-0000-0000-0000767D0000}"/>
    <cellStyle name="Standard 257 3 6 2 5 3 2 2" xfId="23183" xr:uid="{00000000-0005-0000-0000-0000777D0000}"/>
    <cellStyle name="Standard 257 3 6 2 5 3 2 2 2" xfId="49655" xr:uid="{00000000-0005-0000-0000-0000787D0000}"/>
    <cellStyle name="Standard 257 3 6 2 5 3 2 3" xfId="36419" xr:uid="{00000000-0005-0000-0000-0000797D0000}"/>
    <cellStyle name="Standard 257 3 6 2 5 3 3" xfId="16566" xr:uid="{00000000-0005-0000-0000-00007A7D0000}"/>
    <cellStyle name="Standard 257 3 6 2 5 3 3 2" xfId="43038" xr:uid="{00000000-0005-0000-0000-00007B7D0000}"/>
    <cellStyle name="Standard 257 3 6 2 5 3 4" xfId="32009" xr:uid="{00000000-0005-0000-0000-00007C7D0000}"/>
    <cellStyle name="Standard 257 3 6 2 5 4" xfId="8476" xr:uid="{00000000-0005-0000-0000-00007D7D0000}"/>
    <cellStyle name="Standard 257 3 6 2 5 4 2" xfId="21712" xr:uid="{00000000-0005-0000-0000-00007E7D0000}"/>
    <cellStyle name="Standard 257 3 6 2 5 4 2 2" xfId="48184" xr:uid="{00000000-0005-0000-0000-00007F7D0000}"/>
    <cellStyle name="Standard 257 3 6 2 5 4 3" xfId="34948" xr:uid="{00000000-0005-0000-0000-0000807D0000}"/>
    <cellStyle name="Standard 257 3 6 2 5 5" xfId="15095" xr:uid="{00000000-0005-0000-0000-0000817D0000}"/>
    <cellStyle name="Standard 257 3 6 2 5 5 2" xfId="41567" xr:uid="{00000000-0005-0000-0000-0000827D0000}"/>
    <cellStyle name="Standard 257 3 6 2 5 6" xfId="27597" xr:uid="{00000000-0005-0000-0000-0000837D0000}"/>
    <cellStyle name="Standard 257 3 6 2 6" xfId="1859" xr:uid="{00000000-0005-0000-0000-0000847D0000}"/>
    <cellStyle name="Standard 257 3 6 2 6 2" xfId="3330" xr:uid="{00000000-0005-0000-0000-0000857D0000}"/>
    <cellStyle name="Standard 257 3 6 2 6 2 2" xfId="12152" xr:uid="{00000000-0005-0000-0000-0000867D0000}"/>
    <cellStyle name="Standard 257 3 6 2 6 2 2 2" xfId="25388" xr:uid="{00000000-0005-0000-0000-0000877D0000}"/>
    <cellStyle name="Standard 257 3 6 2 6 2 2 2 2" xfId="51860" xr:uid="{00000000-0005-0000-0000-0000887D0000}"/>
    <cellStyle name="Standard 257 3 6 2 6 2 2 3" xfId="38624" xr:uid="{00000000-0005-0000-0000-0000897D0000}"/>
    <cellStyle name="Standard 257 3 6 2 6 2 3" xfId="18771" xr:uid="{00000000-0005-0000-0000-00008A7D0000}"/>
    <cellStyle name="Standard 257 3 6 2 6 2 3 2" xfId="45243" xr:uid="{00000000-0005-0000-0000-00008B7D0000}"/>
    <cellStyle name="Standard 257 3 6 2 6 2 4" xfId="29802" xr:uid="{00000000-0005-0000-0000-00008C7D0000}"/>
    <cellStyle name="Standard 257 3 6 2 6 3" xfId="6272" xr:uid="{00000000-0005-0000-0000-00008D7D0000}"/>
    <cellStyle name="Standard 257 3 6 2 6 3 2" xfId="10682" xr:uid="{00000000-0005-0000-0000-00008E7D0000}"/>
    <cellStyle name="Standard 257 3 6 2 6 3 2 2" xfId="23918" xr:uid="{00000000-0005-0000-0000-00008F7D0000}"/>
    <cellStyle name="Standard 257 3 6 2 6 3 2 2 2" xfId="50390" xr:uid="{00000000-0005-0000-0000-0000907D0000}"/>
    <cellStyle name="Standard 257 3 6 2 6 3 2 3" xfId="37154" xr:uid="{00000000-0005-0000-0000-0000917D0000}"/>
    <cellStyle name="Standard 257 3 6 2 6 3 3" xfId="17301" xr:uid="{00000000-0005-0000-0000-0000927D0000}"/>
    <cellStyle name="Standard 257 3 6 2 6 3 3 2" xfId="43773" xr:uid="{00000000-0005-0000-0000-0000937D0000}"/>
    <cellStyle name="Standard 257 3 6 2 6 3 4" xfId="32744" xr:uid="{00000000-0005-0000-0000-0000947D0000}"/>
    <cellStyle name="Standard 257 3 6 2 6 4" xfId="7740" xr:uid="{00000000-0005-0000-0000-0000957D0000}"/>
    <cellStyle name="Standard 257 3 6 2 6 4 2" xfId="20976" xr:uid="{00000000-0005-0000-0000-0000967D0000}"/>
    <cellStyle name="Standard 257 3 6 2 6 4 2 2" xfId="47448" xr:uid="{00000000-0005-0000-0000-0000977D0000}"/>
    <cellStyle name="Standard 257 3 6 2 6 4 3" xfId="34212" xr:uid="{00000000-0005-0000-0000-0000987D0000}"/>
    <cellStyle name="Standard 257 3 6 2 6 5" xfId="14359" xr:uid="{00000000-0005-0000-0000-0000997D0000}"/>
    <cellStyle name="Standard 257 3 6 2 6 5 2" xfId="40831" xr:uid="{00000000-0005-0000-0000-00009A7D0000}"/>
    <cellStyle name="Standard 257 3 6 2 6 6" xfId="28332" xr:uid="{00000000-0005-0000-0000-00009B7D0000}"/>
    <cellStyle name="Standard 257 3 6 2 7" xfId="2596" xr:uid="{00000000-0005-0000-0000-00009C7D0000}"/>
    <cellStyle name="Standard 257 3 6 2 7 2" xfId="11418" xr:uid="{00000000-0005-0000-0000-00009D7D0000}"/>
    <cellStyle name="Standard 257 3 6 2 7 2 2" xfId="24654" xr:uid="{00000000-0005-0000-0000-00009E7D0000}"/>
    <cellStyle name="Standard 257 3 6 2 7 2 2 2" xfId="51126" xr:uid="{00000000-0005-0000-0000-00009F7D0000}"/>
    <cellStyle name="Standard 257 3 6 2 7 2 3" xfId="37890" xr:uid="{00000000-0005-0000-0000-0000A07D0000}"/>
    <cellStyle name="Standard 257 3 6 2 7 3" xfId="18037" xr:uid="{00000000-0005-0000-0000-0000A17D0000}"/>
    <cellStyle name="Standard 257 3 6 2 7 3 2" xfId="44509" xr:uid="{00000000-0005-0000-0000-0000A27D0000}"/>
    <cellStyle name="Standard 257 3 6 2 7 4" xfId="29068" xr:uid="{00000000-0005-0000-0000-0000A37D0000}"/>
    <cellStyle name="Standard 257 3 6 2 8" xfId="4801" xr:uid="{00000000-0005-0000-0000-0000A47D0000}"/>
    <cellStyle name="Standard 257 3 6 2 8 2" xfId="9211" xr:uid="{00000000-0005-0000-0000-0000A57D0000}"/>
    <cellStyle name="Standard 257 3 6 2 8 2 2" xfId="22447" xr:uid="{00000000-0005-0000-0000-0000A67D0000}"/>
    <cellStyle name="Standard 257 3 6 2 8 2 2 2" xfId="48919" xr:uid="{00000000-0005-0000-0000-0000A77D0000}"/>
    <cellStyle name="Standard 257 3 6 2 8 2 3" xfId="35683" xr:uid="{00000000-0005-0000-0000-0000A87D0000}"/>
    <cellStyle name="Standard 257 3 6 2 8 3" xfId="15830" xr:uid="{00000000-0005-0000-0000-0000A97D0000}"/>
    <cellStyle name="Standard 257 3 6 2 8 3 2" xfId="42302" xr:uid="{00000000-0005-0000-0000-0000AA7D0000}"/>
    <cellStyle name="Standard 257 3 6 2 8 4" xfId="31273" xr:uid="{00000000-0005-0000-0000-0000AB7D0000}"/>
    <cellStyle name="Standard 257 3 6 2 9" xfId="7006" xr:uid="{00000000-0005-0000-0000-0000AC7D0000}"/>
    <cellStyle name="Standard 257 3 6 2 9 2" xfId="20242" xr:uid="{00000000-0005-0000-0000-0000AD7D0000}"/>
    <cellStyle name="Standard 257 3 6 2 9 2 2" xfId="46714" xr:uid="{00000000-0005-0000-0000-0000AE7D0000}"/>
    <cellStyle name="Standard 257 3 6 2 9 3" xfId="33478" xr:uid="{00000000-0005-0000-0000-0000AF7D0000}"/>
    <cellStyle name="Standard 257 3 6 3" xfId="387" xr:uid="{00000000-0005-0000-0000-0000B07D0000}"/>
    <cellStyle name="Standard 257 3 6 3 10" xfId="26902" xr:uid="{00000000-0005-0000-0000-0000B17D0000}"/>
    <cellStyle name="Standard 257 3 6 3 2" xfId="563" xr:uid="{00000000-0005-0000-0000-0000B27D0000}"/>
    <cellStyle name="Standard 257 3 6 3 2 2" xfId="952" xr:uid="{00000000-0005-0000-0000-0000B37D0000}"/>
    <cellStyle name="Standard 257 3 6 3 2 2 2" xfId="1701" xr:uid="{00000000-0005-0000-0000-0000B47D0000}"/>
    <cellStyle name="Standard 257 3 6 3 2 2 2 2" xfId="4644" xr:uid="{00000000-0005-0000-0000-0000B57D0000}"/>
    <cellStyle name="Standard 257 3 6 3 2 2 2 2 2" xfId="13466" xr:uid="{00000000-0005-0000-0000-0000B67D0000}"/>
    <cellStyle name="Standard 257 3 6 3 2 2 2 2 2 2" xfId="26702" xr:uid="{00000000-0005-0000-0000-0000B77D0000}"/>
    <cellStyle name="Standard 257 3 6 3 2 2 2 2 2 2 2" xfId="53174" xr:uid="{00000000-0005-0000-0000-0000B87D0000}"/>
    <cellStyle name="Standard 257 3 6 3 2 2 2 2 2 3" xfId="39938" xr:uid="{00000000-0005-0000-0000-0000B97D0000}"/>
    <cellStyle name="Standard 257 3 6 3 2 2 2 2 3" xfId="20085" xr:uid="{00000000-0005-0000-0000-0000BA7D0000}"/>
    <cellStyle name="Standard 257 3 6 3 2 2 2 2 3 2" xfId="46557" xr:uid="{00000000-0005-0000-0000-0000BB7D0000}"/>
    <cellStyle name="Standard 257 3 6 3 2 2 2 2 4" xfId="31116" xr:uid="{00000000-0005-0000-0000-0000BC7D0000}"/>
    <cellStyle name="Standard 257 3 6 3 2 2 2 3" xfId="6115" xr:uid="{00000000-0005-0000-0000-0000BD7D0000}"/>
    <cellStyle name="Standard 257 3 6 3 2 2 2 3 2" xfId="10525" xr:uid="{00000000-0005-0000-0000-0000BE7D0000}"/>
    <cellStyle name="Standard 257 3 6 3 2 2 2 3 2 2" xfId="23761" xr:uid="{00000000-0005-0000-0000-0000BF7D0000}"/>
    <cellStyle name="Standard 257 3 6 3 2 2 2 3 2 2 2" xfId="50233" xr:uid="{00000000-0005-0000-0000-0000C07D0000}"/>
    <cellStyle name="Standard 257 3 6 3 2 2 2 3 2 3" xfId="36997" xr:uid="{00000000-0005-0000-0000-0000C17D0000}"/>
    <cellStyle name="Standard 257 3 6 3 2 2 2 3 3" xfId="17144" xr:uid="{00000000-0005-0000-0000-0000C27D0000}"/>
    <cellStyle name="Standard 257 3 6 3 2 2 2 3 3 2" xfId="43616" xr:uid="{00000000-0005-0000-0000-0000C37D0000}"/>
    <cellStyle name="Standard 257 3 6 3 2 2 2 3 4" xfId="32587" xr:uid="{00000000-0005-0000-0000-0000C47D0000}"/>
    <cellStyle name="Standard 257 3 6 3 2 2 2 4" xfId="9054" xr:uid="{00000000-0005-0000-0000-0000C57D0000}"/>
    <cellStyle name="Standard 257 3 6 3 2 2 2 4 2" xfId="22290" xr:uid="{00000000-0005-0000-0000-0000C67D0000}"/>
    <cellStyle name="Standard 257 3 6 3 2 2 2 4 2 2" xfId="48762" xr:uid="{00000000-0005-0000-0000-0000C77D0000}"/>
    <cellStyle name="Standard 257 3 6 3 2 2 2 4 3" xfId="35526" xr:uid="{00000000-0005-0000-0000-0000C87D0000}"/>
    <cellStyle name="Standard 257 3 6 3 2 2 2 5" xfId="15673" xr:uid="{00000000-0005-0000-0000-0000C97D0000}"/>
    <cellStyle name="Standard 257 3 6 3 2 2 2 5 2" xfId="42145" xr:uid="{00000000-0005-0000-0000-0000CA7D0000}"/>
    <cellStyle name="Standard 257 3 6 3 2 2 2 6" xfId="28175" xr:uid="{00000000-0005-0000-0000-0000CB7D0000}"/>
    <cellStyle name="Standard 257 3 6 3 2 2 3" xfId="2437" xr:uid="{00000000-0005-0000-0000-0000CC7D0000}"/>
    <cellStyle name="Standard 257 3 6 3 2 2 3 2" xfId="3908" xr:uid="{00000000-0005-0000-0000-0000CD7D0000}"/>
    <cellStyle name="Standard 257 3 6 3 2 2 3 2 2" xfId="12730" xr:uid="{00000000-0005-0000-0000-0000CE7D0000}"/>
    <cellStyle name="Standard 257 3 6 3 2 2 3 2 2 2" xfId="25966" xr:uid="{00000000-0005-0000-0000-0000CF7D0000}"/>
    <cellStyle name="Standard 257 3 6 3 2 2 3 2 2 2 2" xfId="52438" xr:uid="{00000000-0005-0000-0000-0000D07D0000}"/>
    <cellStyle name="Standard 257 3 6 3 2 2 3 2 2 3" xfId="39202" xr:uid="{00000000-0005-0000-0000-0000D17D0000}"/>
    <cellStyle name="Standard 257 3 6 3 2 2 3 2 3" xfId="19349" xr:uid="{00000000-0005-0000-0000-0000D27D0000}"/>
    <cellStyle name="Standard 257 3 6 3 2 2 3 2 3 2" xfId="45821" xr:uid="{00000000-0005-0000-0000-0000D37D0000}"/>
    <cellStyle name="Standard 257 3 6 3 2 2 3 2 4" xfId="30380" xr:uid="{00000000-0005-0000-0000-0000D47D0000}"/>
    <cellStyle name="Standard 257 3 6 3 2 2 3 3" xfId="6850" xr:uid="{00000000-0005-0000-0000-0000D57D0000}"/>
    <cellStyle name="Standard 257 3 6 3 2 2 3 3 2" xfId="11260" xr:uid="{00000000-0005-0000-0000-0000D67D0000}"/>
    <cellStyle name="Standard 257 3 6 3 2 2 3 3 2 2" xfId="24496" xr:uid="{00000000-0005-0000-0000-0000D77D0000}"/>
    <cellStyle name="Standard 257 3 6 3 2 2 3 3 2 2 2" xfId="50968" xr:uid="{00000000-0005-0000-0000-0000D87D0000}"/>
    <cellStyle name="Standard 257 3 6 3 2 2 3 3 2 3" xfId="37732" xr:uid="{00000000-0005-0000-0000-0000D97D0000}"/>
    <cellStyle name="Standard 257 3 6 3 2 2 3 3 3" xfId="17879" xr:uid="{00000000-0005-0000-0000-0000DA7D0000}"/>
    <cellStyle name="Standard 257 3 6 3 2 2 3 3 3 2" xfId="44351" xr:uid="{00000000-0005-0000-0000-0000DB7D0000}"/>
    <cellStyle name="Standard 257 3 6 3 2 2 3 3 4" xfId="33322" xr:uid="{00000000-0005-0000-0000-0000DC7D0000}"/>
    <cellStyle name="Standard 257 3 6 3 2 2 3 4" xfId="8318" xr:uid="{00000000-0005-0000-0000-0000DD7D0000}"/>
    <cellStyle name="Standard 257 3 6 3 2 2 3 4 2" xfId="21554" xr:uid="{00000000-0005-0000-0000-0000DE7D0000}"/>
    <cellStyle name="Standard 257 3 6 3 2 2 3 4 2 2" xfId="48026" xr:uid="{00000000-0005-0000-0000-0000DF7D0000}"/>
    <cellStyle name="Standard 257 3 6 3 2 2 3 4 3" xfId="34790" xr:uid="{00000000-0005-0000-0000-0000E07D0000}"/>
    <cellStyle name="Standard 257 3 6 3 2 2 3 5" xfId="14937" xr:uid="{00000000-0005-0000-0000-0000E17D0000}"/>
    <cellStyle name="Standard 257 3 6 3 2 2 3 5 2" xfId="41409" xr:uid="{00000000-0005-0000-0000-0000E27D0000}"/>
    <cellStyle name="Standard 257 3 6 3 2 2 3 6" xfId="28910" xr:uid="{00000000-0005-0000-0000-0000E37D0000}"/>
    <cellStyle name="Standard 257 3 6 3 2 2 4" xfId="3174" xr:uid="{00000000-0005-0000-0000-0000E47D0000}"/>
    <cellStyle name="Standard 257 3 6 3 2 2 4 2" xfId="11996" xr:uid="{00000000-0005-0000-0000-0000E57D0000}"/>
    <cellStyle name="Standard 257 3 6 3 2 2 4 2 2" xfId="25232" xr:uid="{00000000-0005-0000-0000-0000E67D0000}"/>
    <cellStyle name="Standard 257 3 6 3 2 2 4 2 2 2" xfId="51704" xr:uid="{00000000-0005-0000-0000-0000E77D0000}"/>
    <cellStyle name="Standard 257 3 6 3 2 2 4 2 3" xfId="38468" xr:uid="{00000000-0005-0000-0000-0000E87D0000}"/>
    <cellStyle name="Standard 257 3 6 3 2 2 4 3" xfId="18615" xr:uid="{00000000-0005-0000-0000-0000E97D0000}"/>
    <cellStyle name="Standard 257 3 6 3 2 2 4 3 2" xfId="45087" xr:uid="{00000000-0005-0000-0000-0000EA7D0000}"/>
    <cellStyle name="Standard 257 3 6 3 2 2 4 4" xfId="29646" xr:uid="{00000000-0005-0000-0000-0000EB7D0000}"/>
    <cellStyle name="Standard 257 3 6 3 2 2 5" xfId="5379" xr:uid="{00000000-0005-0000-0000-0000EC7D0000}"/>
    <cellStyle name="Standard 257 3 6 3 2 2 5 2" xfId="9789" xr:uid="{00000000-0005-0000-0000-0000ED7D0000}"/>
    <cellStyle name="Standard 257 3 6 3 2 2 5 2 2" xfId="23025" xr:uid="{00000000-0005-0000-0000-0000EE7D0000}"/>
    <cellStyle name="Standard 257 3 6 3 2 2 5 2 2 2" xfId="49497" xr:uid="{00000000-0005-0000-0000-0000EF7D0000}"/>
    <cellStyle name="Standard 257 3 6 3 2 2 5 2 3" xfId="36261" xr:uid="{00000000-0005-0000-0000-0000F07D0000}"/>
    <cellStyle name="Standard 257 3 6 3 2 2 5 3" xfId="16408" xr:uid="{00000000-0005-0000-0000-0000F17D0000}"/>
    <cellStyle name="Standard 257 3 6 3 2 2 5 3 2" xfId="42880" xr:uid="{00000000-0005-0000-0000-0000F27D0000}"/>
    <cellStyle name="Standard 257 3 6 3 2 2 5 4" xfId="31851" xr:uid="{00000000-0005-0000-0000-0000F37D0000}"/>
    <cellStyle name="Standard 257 3 6 3 2 2 6" xfId="7584" xr:uid="{00000000-0005-0000-0000-0000F47D0000}"/>
    <cellStyle name="Standard 257 3 6 3 2 2 6 2" xfId="20820" xr:uid="{00000000-0005-0000-0000-0000F57D0000}"/>
    <cellStyle name="Standard 257 3 6 3 2 2 6 2 2" xfId="47292" xr:uid="{00000000-0005-0000-0000-0000F67D0000}"/>
    <cellStyle name="Standard 257 3 6 3 2 2 6 3" xfId="34056" xr:uid="{00000000-0005-0000-0000-0000F77D0000}"/>
    <cellStyle name="Standard 257 3 6 3 2 2 7" xfId="14203" xr:uid="{00000000-0005-0000-0000-0000F87D0000}"/>
    <cellStyle name="Standard 257 3 6 3 2 2 7 2" xfId="40675" xr:uid="{00000000-0005-0000-0000-0000F97D0000}"/>
    <cellStyle name="Standard 257 3 6 3 2 2 8" xfId="27439" xr:uid="{00000000-0005-0000-0000-0000FA7D0000}"/>
    <cellStyle name="Standard 257 3 6 3 2 3" xfId="1335" xr:uid="{00000000-0005-0000-0000-0000FB7D0000}"/>
    <cellStyle name="Standard 257 3 6 3 2 3 2" xfId="4278" xr:uid="{00000000-0005-0000-0000-0000FC7D0000}"/>
    <cellStyle name="Standard 257 3 6 3 2 3 2 2" xfId="13100" xr:uid="{00000000-0005-0000-0000-0000FD7D0000}"/>
    <cellStyle name="Standard 257 3 6 3 2 3 2 2 2" xfId="26336" xr:uid="{00000000-0005-0000-0000-0000FE7D0000}"/>
    <cellStyle name="Standard 257 3 6 3 2 3 2 2 2 2" xfId="52808" xr:uid="{00000000-0005-0000-0000-0000FF7D0000}"/>
    <cellStyle name="Standard 257 3 6 3 2 3 2 2 3" xfId="39572" xr:uid="{00000000-0005-0000-0000-0000007E0000}"/>
    <cellStyle name="Standard 257 3 6 3 2 3 2 3" xfId="19719" xr:uid="{00000000-0005-0000-0000-0000017E0000}"/>
    <cellStyle name="Standard 257 3 6 3 2 3 2 3 2" xfId="46191" xr:uid="{00000000-0005-0000-0000-0000027E0000}"/>
    <cellStyle name="Standard 257 3 6 3 2 3 2 4" xfId="30750" xr:uid="{00000000-0005-0000-0000-0000037E0000}"/>
    <cellStyle name="Standard 257 3 6 3 2 3 3" xfId="5749" xr:uid="{00000000-0005-0000-0000-0000047E0000}"/>
    <cellStyle name="Standard 257 3 6 3 2 3 3 2" xfId="10159" xr:uid="{00000000-0005-0000-0000-0000057E0000}"/>
    <cellStyle name="Standard 257 3 6 3 2 3 3 2 2" xfId="23395" xr:uid="{00000000-0005-0000-0000-0000067E0000}"/>
    <cellStyle name="Standard 257 3 6 3 2 3 3 2 2 2" xfId="49867" xr:uid="{00000000-0005-0000-0000-0000077E0000}"/>
    <cellStyle name="Standard 257 3 6 3 2 3 3 2 3" xfId="36631" xr:uid="{00000000-0005-0000-0000-0000087E0000}"/>
    <cellStyle name="Standard 257 3 6 3 2 3 3 3" xfId="16778" xr:uid="{00000000-0005-0000-0000-0000097E0000}"/>
    <cellStyle name="Standard 257 3 6 3 2 3 3 3 2" xfId="43250" xr:uid="{00000000-0005-0000-0000-00000A7E0000}"/>
    <cellStyle name="Standard 257 3 6 3 2 3 3 4" xfId="32221" xr:uid="{00000000-0005-0000-0000-00000B7E0000}"/>
    <cellStyle name="Standard 257 3 6 3 2 3 4" xfId="8688" xr:uid="{00000000-0005-0000-0000-00000C7E0000}"/>
    <cellStyle name="Standard 257 3 6 3 2 3 4 2" xfId="21924" xr:uid="{00000000-0005-0000-0000-00000D7E0000}"/>
    <cellStyle name="Standard 257 3 6 3 2 3 4 2 2" xfId="48396" xr:uid="{00000000-0005-0000-0000-00000E7E0000}"/>
    <cellStyle name="Standard 257 3 6 3 2 3 4 3" xfId="35160" xr:uid="{00000000-0005-0000-0000-00000F7E0000}"/>
    <cellStyle name="Standard 257 3 6 3 2 3 5" xfId="15307" xr:uid="{00000000-0005-0000-0000-0000107E0000}"/>
    <cellStyle name="Standard 257 3 6 3 2 3 5 2" xfId="41779" xr:uid="{00000000-0005-0000-0000-0000117E0000}"/>
    <cellStyle name="Standard 257 3 6 3 2 3 6" xfId="27809" xr:uid="{00000000-0005-0000-0000-0000127E0000}"/>
    <cellStyle name="Standard 257 3 6 3 2 4" xfId="2071" xr:uid="{00000000-0005-0000-0000-0000137E0000}"/>
    <cellStyle name="Standard 257 3 6 3 2 4 2" xfId="3542" xr:uid="{00000000-0005-0000-0000-0000147E0000}"/>
    <cellStyle name="Standard 257 3 6 3 2 4 2 2" xfId="12364" xr:uid="{00000000-0005-0000-0000-0000157E0000}"/>
    <cellStyle name="Standard 257 3 6 3 2 4 2 2 2" xfId="25600" xr:uid="{00000000-0005-0000-0000-0000167E0000}"/>
    <cellStyle name="Standard 257 3 6 3 2 4 2 2 2 2" xfId="52072" xr:uid="{00000000-0005-0000-0000-0000177E0000}"/>
    <cellStyle name="Standard 257 3 6 3 2 4 2 2 3" xfId="38836" xr:uid="{00000000-0005-0000-0000-0000187E0000}"/>
    <cellStyle name="Standard 257 3 6 3 2 4 2 3" xfId="18983" xr:uid="{00000000-0005-0000-0000-0000197E0000}"/>
    <cellStyle name="Standard 257 3 6 3 2 4 2 3 2" xfId="45455" xr:uid="{00000000-0005-0000-0000-00001A7E0000}"/>
    <cellStyle name="Standard 257 3 6 3 2 4 2 4" xfId="30014" xr:uid="{00000000-0005-0000-0000-00001B7E0000}"/>
    <cellStyle name="Standard 257 3 6 3 2 4 3" xfId="6484" xr:uid="{00000000-0005-0000-0000-00001C7E0000}"/>
    <cellStyle name="Standard 257 3 6 3 2 4 3 2" xfId="10894" xr:uid="{00000000-0005-0000-0000-00001D7E0000}"/>
    <cellStyle name="Standard 257 3 6 3 2 4 3 2 2" xfId="24130" xr:uid="{00000000-0005-0000-0000-00001E7E0000}"/>
    <cellStyle name="Standard 257 3 6 3 2 4 3 2 2 2" xfId="50602" xr:uid="{00000000-0005-0000-0000-00001F7E0000}"/>
    <cellStyle name="Standard 257 3 6 3 2 4 3 2 3" xfId="37366" xr:uid="{00000000-0005-0000-0000-0000207E0000}"/>
    <cellStyle name="Standard 257 3 6 3 2 4 3 3" xfId="17513" xr:uid="{00000000-0005-0000-0000-0000217E0000}"/>
    <cellStyle name="Standard 257 3 6 3 2 4 3 3 2" xfId="43985" xr:uid="{00000000-0005-0000-0000-0000227E0000}"/>
    <cellStyle name="Standard 257 3 6 3 2 4 3 4" xfId="32956" xr:uid="{00000000-0005-0000-0000-0000237E0000}"/>
    <cellStyle name="Standard 257 3 6 3 2 4 4" xfId="7952" xr:uid="{00000000-0005-0000-0000-0000247E0000}"/>
    <cellStyle name="Standard 257 3 6 3 2 4 4 2" xfId="21188" xr:uid="{00000000-0005-0000-0000-0000257E0000}"/>
    <cellStyle name="Standard 257 3 6 3 2 4 4 2 2" xfId="47660" xr:uid="{00000000-0005-0000-0000-0000267E0000}"/>
    <cellStyle name="Standard 257 3 6 3 2 4 4 3" xfId="34424" xr:uid="{00000000-0005-0000-0000-0000277E0000}"/>
    <cellStyle name="Standard 257 3 6 3 2 4 5" xfId="14571" xr:uid="{00000000-0005-0000-0000-0000287E0000}"/>
    <cellStyle name="Standard 257 3 6 3 2 4 5 2" xfId="41043" xr:uid="{00000000-0005-0000-0000-0000297E0000}"/>
    <cellStyle name="Standard 257 3 6 3 2 4 6" xfId="28544" xr:uid="{00000000-0005-0000-0000-00002A7E0000}"/>
    <cellStyle name="Standard 257 3 6 3 2 5" xfId="2808" xr:uid="{00000000-0005-0000-0000-00002B7E0000}"/>
    <cellStyle name="Standard 257 3 6 3 2 5 2" xfId="11630" xr:uid="{00000000-0005-0000-0000-00002C7E0000}"/>
    <cellStyle name="Standard 257 3 6 3 2 5 2 2" xfId="24866" xr:uid="{00000000-0005-0000-0000-00002D7E0000}"/>
    <cellStyle name="Standard 257 3 6 3 2 5 2 2 2" xfId="51338" xr:uid="{00000000-0005-0000-0000-00002E7E0000}"/>
    <cellStyle name="Standard 257 3 6 3 2 5 2 3" xfId="38102" xr:uid="{00000000-0005-0000-0000-00002F7E0000}"/>
    <cellStyle name="Standard 257 3 6 3 2 5 3" xfId="18249" xr:uid="{00000000-0005-0000-0000-0000307E0000}"/>
    <cellStyle name="Standard 257 3 6 3 2 5 3 2" xfId="44721" xr:uid="{00000000-0005-0000-0000-0000317E0000}"/>
    <cellStyle name="Standard 257 3 6 3 2 5 4" xfId="29280" xr:uid="{00000000-0005-0000-0000-0000327E0000}"/>
    <cellStyle name="Standard 257 3 6 3 2 6" xfId="5013" xr:uid="{00000000-0005-0000-0000-0000337E0000}"/>
    <cellStyle name="Standard 257 3 6 3 2 6 2" xfId="9423" xr:uid="{00000000-0005-0000-0000-0000347E0000}"/>
    <cellStyle name="Standard 257 3 6 3 2 6 2 2" xfId="22659" xr:uid="{00000000-0005-0000-0000-0000357E0000}"/>
    <cellStyle name="Standard 257 3 6 3 2 6 2 2 2" xfId="49131" xr:uid="{00000000-0005-0000-0000-0000367E0000}"/>
    <cellStyle name="Standard 257 3 6 3 2 6 2 3" xfId="35895" xr:uid="{00000000-0005-0000-0000-0000377E0000}"/>
    <cellStyle name="Standard 257 3 6 3 2 6 3" xfId="16042" xr:uid="{00000000-0005-0000-0000-0000387E0000}"/>
    <cellStyle name="Standard 257 3 6 3 2 6 3 2" xfId="42514" xr:uid="{00000000-0005-0000-0000-0000397E0000}"/>
    <cellStyle name="Standard 257 3 6 3 2 6 4" xfId="31485" xr:uid="{00000000-0005-0000-0000-00003A7E0000}"/>
    <cellStyle name="Standard 257 3 6 3 2 7" xfId="7218" xr:uid="{00000000-0005-0000-0000-00003B7E0000}"/>
    <cellStyle name="Standard 257 3 6 3 2 7 2" xfId="20454" xr:uid="{00000000-0005-0000-0000-00003C7E0000}"/>
    <cellStyle name="Standard 257 3 6 3 2 7 2 2" xfId="46926" xr:uid="{00000000-0005-0000-0000-00003D7E0000}"/>
    <cellStyle name="Standard 257 3 6 3 2 7 3" xfId="33690" xr:uid="{00000000-0005-0000-0000-00003E7E0000}"/>
    <cellStyle name="Standard 257 3 6 3 2 8" xfId="13837" xr:uid="{00000000-0005-0000-0000-00003F7E0000}"/>
    <cellStyle name="Standard 257 3 6 3 2 8 2" xfId="40309" xr:uid="{00000000-0005-0000-0000-0000407E0000}"/>
    <cellStyle name="Standard 257 3 6 3 2 9" xfId="27073" xr:uid="{00000000-0005-0000-0000-0000417E0000}"/>
    <cellStyle name="Standard 257 3 6 3 3" xfId="780" xr:uid="{00000000-0005-0000-0000-0000427E0000}"/>
    <cellStyle name="Standard 257 3 6 3 3 2" xfId="1530" xr:uid="{00000000-0005-0000-0000-0000437E0000}"/>
    <cellStyle name="Standard 257 3 6 3 3 2 2" xfId="4473" xr:uid="{00000000-0005-0000-0000-0000447E0000}"/>
    <cellStyle name="Standard 257 3 6 3 3 2 2 2" xfId="13295" xr:uid="{00000000-0005-0000-0000-0000457E0000}"/>
    <cellStyle name="Standard 257 3 6 3 3 2 2 2 2" xfId="26531" xr:uid="{00000000-0005-0000-0000-0000467E0000}"/>
    <cellStyle name="Standard 257 3 6 3 3 2 2 2 2 2" xfId="53003" xr:uid="{00000000-0005-0000-0000-0000477E0000}"/>
    <cellStyle name="Standard 257 3 6 3 3 2 2 2 3" xfId="39767" xr:uid="{00000000-0005-0000-0000-0000487E0000}"/>
    <cellStyle name="Standard 257 3 6 3 3 2 2 3" xfId="19914" xr:uid="{00000000-0005-0000-0000-0000497E0000}"/>
    <cellStyle name="Standard 257 3 6 3 3 2 2 3 2" xfId="46386" xr:uid="{00000000-0005-0000-0000-00004A7E0000}"/>
    <cellStyle name="Standard 257 3 6 3 3 2 2 4" xfId="30945" xr:uid="{00000000-0005-0000-0000-00004B7E0000}"/>
    <cellStyle name="Standard 257 3 6 3 3 2 3" xfId="5944" xr:uid="{00000000-0005-0000-0000-00004C7E0000}"/>
    <cellStyle name="Standard 257 3 6 3 3 2 3 2" xfId="10354" xr:uid="{00000000-0005-0000-0000-00004D7E0000}"/>
    <cellStyle name="Standard 257 3 6 3 3 2 3 2 2" xfId="23590" xr:uid="{00000000-0005-0000-0000-00004E7E0000}"/>
    <cellStyle name="Standard 257 3 6 3 3 2 3 2 2 2" xfId="50062" xr:uid="{00000000-0005-0000-0000-00004F7E0000}"/>
    <cellStyle name="Standard 257 3 6 3 3 2 3 2 3" xfId="36826" xr:uid="{00000000-0005-0000-0000-0000507E0000}"/>
    <cellStyle name="Standard 257 3 6 3 3 2 3 3" xfId="16973" xr:uid="{00000000-0005-0000-0000-0000517E0000}"/>
    <cellStyle name="Standard 257 3 6 3 3 2 3 3 2" xfId="43445" xr:uid="{00000000-0005-0000-0000-0000527E0000}"/>
    <cellStyle name="Standard 257 3 6 3 3 2 3 4" xfId="32416" xr:uid="{00000000-0005-0000-0000-0000537E0000}"/>
    <cellStyle name="Standard 257 3 6 3 3 2 4" xfId="8883" xr:uid="{00000000-0005-0000-0000-0000547E0000}"/>
    <cellStyle name="Standard 257 3 6 3 3 2 4 2" xfId="22119" xr:uid="{00000000-0005-0000-0000-0000557E0000}"/>
    <cellStyle name="Standard 257 3 6 3 3 2 4 2 2" xfId="48591" xr:uid="{00000000-0005-0000-0000-0000567E0000}"/>
    <cellStyle name="Standard 257 3 6 3 3 2 4 3" xfId="35355" xr:uid="{00000000-0005-0000-0000-0000577E0000}"/>
    <cellStyle name="Standard 257 3 6 3 3 2 5" xfId="15502" xr:uid="{00000000-0005-0000-0000-0000587E0000}"/>
    <cellStyle name="Standard 257 3 6 3 3 2 5 2" xfId="41974" xr:uid="{00000000-0005-0000-0000-0000597E0000}"/>
    <cellStyle name="Standard 257 3 6 3 3 2 6" xfId="28004" xr:uid="{00000000-0005-0000-0000-00005A7E0000}"/>
    <cellStyle name="Standard 257 3 6 3 3 3" xfId="2266" xr:uid="{00000000-0005-0000-0000-00005B7E0000}"/>
    <cellStyle name="Standard 257 3 6 3 3 3 2" xfId="3737" xr:uid="{00000000-0005-0000-0000-00005C7E0000}"/>
    <cellStyle name="Standard 257 3 6 3 3 3 2 2" xfId="12559" xr:uid="{00000000-0005-0000-0000-00005D7E0000}"/>
    <cellStyle name="Standard 257 3 6 3 3 3 2 2 2" xfId="25795" xr:uid="{00000000-0005-0000-0000-00005E7E0000}"/>
    <cellStyle name="Standard 257 3 6 3 3 3 2 2 2 2" xfId="52267" xr:uid="{00000000-0005-0000-0000-00005F7E0000}"/>
    <cellStyle name="Standard 257 3 6 3 3 3 2 2 3" xfId="39031" xr:uid="{00000000-0005-0000-0000-0000607E0000}"/>
    <cellStyle name="Standard 257 3 6 3 3 3 2 3" xfId="19178" xr:uid="{00000000-0005-0000-0000-0000617E0000}"/>
    <cellStyle name="Standard 257 3 6 3 3 3 2 3 2" xfId="45650" xr:uid="{00000000-0005-0000-0000-0000627E0000}"/>
    <cellStyle name="Standard 257 3 6 3 3 3 2 4" xfId="30209" xr:uid="{00000000-0005-0000-0000-0000637E0000}"/>
    <cellStyle name="Standard 257 3 6 3 3 3 3" xfId="6679" xr:uid="{00000000-0005-0000-0000-0000647E0000}"/>
    <cellStyle name="Standard 257 3 6 3 3 3 3 2" xfId="11089" xr:uid="{00000000-0005-0000-0000-0000657E0000}"/>
    <cellStyle name="Standard 257 3 6 3 3 3 3 2 2" xfId="24325" xr:uid="{00000000-0005-0000-0000-0000667E0000}"/>
    <cellStyle name="Standard 257 3 6 3 3 3 3 2 2 2" xfId="50797" xr:uid="{00000000-0005-0000-0000-0000677E0000}"/>
    <cellStyle name="Standard 257 3 6 3 3 3 3 2 3" xfId="37561" xr:uid="{00000000-0005-0000-0000-0000687E0000}"/>
    <cellStyle name="Standard 257 3 6 3 3 3 3 3" xfId="17708" xr:uid="{00000000-0005-0000-0000-0000697E0000}"/>
    <cellStyle name="Standard 257 3 6 3 3 3 3 3 2" xfId="44180" xr:uid="{00000000-0005-0000-0000-00006A7E0000}"/>
    <cellStyle name="Standard 257 3 6 3 3 3 3 4" xfId="33151" xr:uid="{00000000-0005-0000-0000-00006B7E0000}"/>
    <cellStyle name="Standard 257 3 6 3 3 3 4" xfId="8147" xr:uid="{00000000-0005-0000-0000-00006C7E0000}"/>
    <cellStyle name="Standard 257 3 6 3 3 3 4 2" xfId="21383" xr:uid="{00000000-0005-0000-0000-00006D7E0000}"/>
    <cellStyle name="Standard 257 3 6 3 3 3 4 2 2" xfId="47855" xr:uid="{00000000-0005-0000-0000-00006E7E0000}"/>
    <cellStyle name="Standard 257 3 6 3 3 3 4 3" xfId="34619" xr:uid="{00000000-0005-0000-0000-00006F7E0000}"/>
    <cellStyle name="Standard 257 3 6 3 3 3 5" xfId="14766" xr:uid="{00000000-0005-0000-0000-0000707E0000}"/>
    <cellStyle name="Standard 257 3 6 3 3 3 5 2" xfId="41238" xr:uid="{00000000-0005-0000-0000-0000717E0000}"/>
    <cellStyle name="Standard 257 3 6 3 3 3 6" xfId="28739" xr:uid="{00000000-0005-0000-0000-0000727E0000}"/>
    <cellStyle name="Standard 257 3 6 3 3 4" xfId="3003" xr:uid="{00000000-0005-0000-0000-0000737E0000}"/>
    <cellStyle name="Standard 257 3 6 3 3 4 2" xfId="11825" xr:uid="{00000000-0005-0000-0000-0000747E0000}"/>
    <cellStyle name="Standard 257 3 6 3 3 4 2 2" xfId="25061" xr:uid="{00000000-0005-0000-0000-0000757E0000}"/>
    <cellStyle name="Standard 257 3 6 3 3 4 2 2 2" xfId="51533" xr:uid="{00000000-0005-0000-0000-0000767E0000}"/>
    <cellStyle name="Standard 257 3 6 3 3 4 2 3" xfId="38297" xr:uid="{00000000-0005-0000-0000-0000777E0000}"/>
    <cellStyle name="Standard 257 3 6 3 3 4 3" xfId="18444" xr:uid="{00000000-0005-0000-0000-0000787E0000}"/>
    <cellStyle name="Standard 257 3 6 3 3 4 3 2" xfId="44916" xr:uid="{00000000-0005-0000-0000-0000797E0000}"/>
    <cellStyle name="Standard 257 3 6 3 3 4 4" xfId="29475" xr:uid="{00000000-0005-0000-0000-00007A7E0000}"/>
    <cellStyle name="Standard 257 3 6 3 3 5" xfId="5208" xr:uid="{00000000-0005-0000-0000-00007B7E0000}"/>
    <cellStyle name="Standard 257 3 6 3 3 5 2" xfId="9618" xr:uid="{00000000-0005-0000-0000-00007C7E0000}"/>
    <cellStyle name="Standard 257 3 6 3 3 5 2 2" xfId="22854" xr:uid="{00000000-0005-0000-0000-00007D7E0000}"/>
    <cellStyle name="Standard 257 3 6 3 3 5 2 2 2" xfId="49326" xr:uid="{00000000-0005-0000-0000-00007E7E0000}"/>
    <cellStyle name="Standard 257 3 6 3 3 5 2 3" xfId="36090" xr:uid="{00000000-0005-0000-0000-00007F7E0000}"/>
    <cellStyle name="Standard 257 3 6 3 3 5 3" xfId="16237" xr:uid="{00000000-0005-0000-0000-0000807E0000}"/>
    <cellStyle name="Standard 257 3 6 3 3 5 3 2" xfId="42709" xr:uid="{00000000-0005-0000-0000-0000817E0000}"/>
    <cellStyle name="Standard 257 3 6 3 3 5 4" xfId="31680" xr:uid="{00000000-0005-0000-0000-0000827E0000}"/>
    <cellStyle name="Standard 257 3 6 3 3 6" xfId="7413" xr:uid="{00000000-0005-0000-0000-0000837E0000}"/>
    <cellStyle name="Standard 257 3 6 3 3 6 2" xfId="20649" xr:uid="{00000000-0005-0000-0000-0000847E0000}"/>
    <cellStyle name="Standard 257 3 6 3 3 6 2 2" xfId="47121" xr:uid="{00000000-0005-0000-0000-0000857E0000}"/>
    <cellStyle name="Standard 257 3 6 3 3 6 3" xfId="33885" xr:uid="{00000000-0005-0000-0000-0000867E0000}"/>
    <cellStyle name="Standard 257 3 6 3 3 7" xfId="14032" xr:uid="{00000000-0005-0000-0000-0000877E0000}"/>
    <cellStyle name="Standard 257 3 6 3 3 7 2" xfId="40504" xr:uid="{00000000-0005-0000-0000-0000887E0000}"/>
    <cellStyle name="Standard 257 3 6 3 3 8" xfId="27268" xr:uid="{00000000-0005-0000-0000-0000897E0000}"/>
    <cellStyle name="Standard 257 3 6 3 4" xfId="1164" xr:uid="{00000000-0005-0000-0000-00008A7E0000}"/>
    <cellStyle name="Standard 257 3 6 3 4 2" xfId="4107" xr:uid="{00000000-0005-0000-0000-00008B7E0000}"/>
    <cellStyle name="Standard 257 3 6 3 4 2 2" xfId="12929" xr:uid="{00000000-0005-0000-0000-00008C7E0000}"/>
    <cellStyle name="Standard 257 3 6 3 4 2 2 2" xfId="26165" xr:uid="{00000000-0005-0000-0000-00008D7E0000}"/>
    <cellStyle name="Standard 257 3 6 3 4 2 2 2 2" xfId="52637" xr:uid="{00000000-0005-0000-0000-00008E7E0000}"/>
    <cellStyle name="Standard 257 3 6 3 4 2 2 3" xfId="39401" xr:uid="{00000000-0005-0000-0000-00008F7E0000}"/>
    <cellStyle name="Standard 257 3 6 3 4 2 3" xfId="19548" xr:uid="{00000000-0005-0000-0000-0000907E0000}"/>
    <cellStyle name="Standard 257 3 6 3 4 2 3 2" xfId="46020" xr:uid="{00000000-0005-0000-0000-0000917E0000}"/>
    <cellStyle name="Standard 257 3 6 3 4 2 4" xfId="30579" xr:uid="{00000000-0005-0000-0000-0000927E0000}"/>
    <cellStyle name="Standard 257 3 6 3 4 3" xfId="5578" xr:uid="{00000000-0005-0000-0000-0000937E0000}"/>
    <cellStyle name="Standard 257 3 6 3 4 3 2" xfId="9988" xr:uid="{00000000-0005-0000-0000-0000947E0000}"/>
    <cellStyle name="Standard 257 3 6 3 4 3 2 2" xfId="23224" xr:uid="{00000000-0005-0000-0000-0000957E0000}"/>
    <cellStyle name="Standard 257 3 6 3 4 3 2 2 2" xfId="49696" xr:uid="{00000000-0005-0000-0000-0000967E0000}"/>
    <cellStyle name="Standard 257 3 6 3 4 3 2 3" xfId="36460" xr:uid="{00000000-0005-0000-0000-0000977E0000}"/>
    <cellStyle name="Standard 257 3 6 3 4 3 3" xfId="16607" xr:uid="{00000000-0005-0000-0000-0000987E0000}"/>
    <cellStyle name="Standard 257 3 6 3 4 3 3 2" xfId="43079" xr:uid="{00000000-0005-0000-0000-0000997E0000}"/>
    <cellStyle name="Standard 257 3 6 3 4 3 4" xfId="32050" xr:uid="{00000000-0005-0000-0000-00009A7E0000}"/>
    <cellStyle name="Standard 257 3 6 3 4 4" xfId="8517" xr:uid="{00000000-0005-0000-0000-00009B7E0000}"/>
    <cellStyle name="Standard 257 3 6 3 4 4 2" xfId="21753" xr:uid="{00000000-0005-0000-0000-00009C7E0000}"/>
    <cellStyle name="Standard 257 3 6 3 4 4 2 2" xfId="48225" xr:uid="{00000000-0005-0000-0000-00009D7E0000}"/>
    <cellStyle name="Standard 257 3 6 3 4 4 3" xfId="34989" xr:uid="{00000000-0005-0000-0000-00009E7E0000}"/>
    <cellStyle name="Standard 257 3 6 3 4 5" xfId="15136" xr:uid="{00000000-0005-0000-0000-00009F7E0000}"/>
    <cellStyle name="Standard 257 3 6 3 4 5 2" xfId="41608" xr:uid="{00000000-0005-0000-0000-0000A07E0000}"/>
    <cellStyle name="Standard 257 3 6 3 4 6" xfId="27638" xr:uid="{00000000-0005-0000-0000-0000A17E0000}"/>
    <cellStyle name="Standard 257 3 6 3 5" xfId="1900" xr:uid="{00000000-0005-0000-0000-0000A27E0000}"/>
    <cellStyle name="Standard 257 3 6 3 5 2" xfId="3371" xr:uid="{00000000-0005-0000-0000-0000A37E0000}"/>
    <cellStyle name="Standard 257 3 6 3 5 2 2" xfId="12193" xr:uid="{00000000-0005-0000-0000-0000A47E0000}"/>
    <cellStyle name="Standard 257 3 6 3 5 2 2 2" xfId="25429" xr:uid="{00000000-0005-0000-0000-0000A57E0000}"/>
    <cellStyle name="Standard 257 3 6 3 5 2 2 2 2" xfId="51901" xr:uid="{00000000-0005-0000-0000-0000A67E0000}"/>
    <cellStyle name="Standard 257 3 6 3 5 2 2 3" xfId="38665" xr:uid="{00000000-0005-0000-0000-0000A77E0000}"/>
    <cellStyle name="Standard 257 3 6 3 5 2 3" xfId="18812" xr:uid="{00000000-0005-0000-0000-0000A87E0000}"/>
    <cellStyle name="Standard 257 3 6 3 5 2 3 2" xfId="45284" xr:uid="{00000000-0005-0000-0000-0000A97E0000}"/>
    <cellStyle name="Standard 257 3 6 3 5 2 4" xfId="29843" xr:uid="{00000000-0005-0000-0000-0000AA7E0000}"/>
    <cellStyle name="Standard 257 3 6 3 5 3" xfId="6313" xr:uid="{00000000-0005-0000-0000-0000AB7E0000}"/>
    <cellStyle name="Standard 257 3 6 3 5 3 2" xfId="10723" xr:uid="{00000000-0005-0000-0000-0000AC7E0000}"/>
    <cellStyle name="Standard 257 3 6 3 5 3 2 2" xfId="23959" xr:uid="{00000000-0005-0000-0000-0000AD7E0000}"/>
    <cellStyle name="Standard 257 3 6 3 5 3 2 2 2" xfId="50431" xr:uid="{00000000-0005-0000-0000-0000AE7E0000}"/>
    <cellStyle name="Standard 257 3 6 3 5 3 2 3" xfId="37195" xr:uid="{00000000-0005-0000-0000-0000AF7E0000}"/>
    <cellStyle name="Standard 257 3 6 3 5 3 3" xfId="17342" xr:uid="{00000000-0005-0000-0000-0000B07E0000}"/>
    <cellStyle name="Standard 257 3 6 3 5 3 3 2" xfId="43814" xr:uid="{00000000-0005-0000-0000-0000B17E0000}"/>
    <cellStyle name="Standard 257 3 6 3 5 3 4" xfId="32785" xr:uid="{00000000-0005-0000-0000-0000B27E0000}"/>
    <cellStyle name="Standard 257 3 6 3 5 4" xfId="7781" xr:uid="{00000000-0005-0000-0000-0000B37E0000}"/>
    <cellStyle name="Standard 257 3 6 3 5 4 2" xfId="21017" xr:uid="{00000000-0005-0000-0000-0000B47E0000}"/>
    <cellStyle name="Standard 257 3 6 3 5 4 2 2" xfId="47489" xr:uid="{00000000-0005-0000-0000-0000B57E0000}"/>
    <cellStyle name="Standard 257 3 6 3 5 4 3" xfId="34253" xr:uid="{00000000-0005-0000-0000-0000B67E0000}"/>
    <cellStyle name="Standard 257 3 6 3 5 5" xfId="14400" xr:uid="{00000000-0005-0000-0000-0000B77E0000}"/>
    <cellStyle name="Standard 257 3 6 3 5 5 2" xfId="40872" xr:uid="{00000000-0005-0000-0000-0000B87E0000}"/>
    <cellStyle name="Standard 257 3 6 3 5 6" xfId="28373" xr:uid="{00000000-0005-0000-0000-0000B97E0000}"/>
    <cellStyle name="Standard 257 3 6 3 6" xfId="2637" xr:uid="{00000000-0005-0000-0000-0000BA7E0000}"/>
    <cellStyle name="Standard 257 3 6 3 6 2" xfId="11459" xr:uid="{00000000-0005-0000-0000-0000BB7E0000}"/>
    <cellStyle name="Standard 257 3 6 3 6 2 2" xfId="24695" xr:uid="{00000000-0005-0000-0000-0000BC7E0000}"/>
    <cellStyle name="Standard 257 3 6 3 6 2 2 2" xfId="51167" xr:uid="{00000000-0005-0000-0000-0000BD7E0000}"/>
    <cellStyle name="Standard 257 3 6 3 6 2 3" xfId="37931" xr:uid="{00000000-0005-0000-0000-0000BE7E0000}"/>
    <cellStyle name="Standard 257 3 6 3 6 3" xfId="18078" xr:uid="{00000000-0005-0000-0000-0000BF7E0000}"/>
    <cellStyle name="Standard 257 3 6 3 6 3 2" xfId="44550" xr:uid="{00000000-0005-0000-0000-0000C07E0000}"/>
    <cellStyle name="Standard 257 3 6 3 6 4" xfId="29109" xr:uid="{00000000-0005-0000-0000-0000C17E0000}"/>
    <cellStyle name="Standard 257 3 6 3 7" xfId="4842" xr:uid="{00000000-0005-0000-0000-0000C27E0000}"/>
    <cellStyle name="Standard 257 3 6 3 7 2" xfId="9252" xr:uid="{00000000-0005-0000-0000-0000C37E0000}"/>
    <cellStyle name="Standard 257 3 6 3 7 2 2" xfId="22488" xr:uid="{00000000-0005-0000-0000-0000C47E0000}"/>
    <cellStyle name="Standard 257 3 6 3 7 2 2 2" xfId="48960" xr:uid="{00000000-0005-0000-0000-0000C57E0000}"/>
    <cellStyle name="Standard 257 3 6 3 7 2 3" xfId="35724" xr:uid="{00000000-0005-0000-0000-0000C67E0000}"/>
    <cellStyle name="Standard 257 3 6 3 7 3" xfId="15871" xr:uid="{00000000-0005-0000-0000-0000C77E0000}"/>
    <cellStyle name="Standard 257 3 6 3 7 3 2" xfId="42343" xr:uid="{00000000-0005-0000-0000-0000C87E0000}"/>
    <cellStyle name="Standard 257 3 6 3 7 4" xfId="31314" xr:uid="{00000000-0005-0000-0000-0000C97E0000}"/>
    <cellStyle name="Standard 257 3 6 3 8" xfId="7047" xr:uid="{00000000-0005-0000-0000-0000CA7E0000}"/>
    <cellStyle name="Standard 257 3 6 3 8 2" xfId="20283" xr:uid="{00000000-0005-0000-0000-0000CB7E0000}"/>
    <cellStyle name="Standard 257 3 6 3 8 2 2" xfId="46755" xr:uid="{00000000-0005-0000-0000-0000CC7E0000}"/>
    <cellStyle name="Standard 257 3 6 3 8 3" xfId="33519" xr:uid="{00000000-0005-0000-0000-0000CD7E0000}"/>
    <cellStyle name="Standard 257 3 6 3 9" xfId="13666" xr:uid="{00000000-0005-0000-0000-0000CE7E0000}"/>
    <cellStyle name="Standard 257 3 6 3 9 2" xfId="40138" xr:uid="{00000000-0005-0000-0000-0000CF7E0000}"/>
    <cellStyle name="Standard 257 3 6 4" xfId="480" xr:uid="{00000000-0005-0000-0000-0000D07E0000}"/>
    <cellStyle name="Standard 257 3 6 4 2" xfId="870" xr:uid="{00000000-0005-0000-0000-0000D17E0000}"/>
    <cellStyle name="Standard 257 3 6 4 2 2" xfId="1619" xr:uid="{00000000-0005-0000-0000-0000D27E0000}"/>
    <cellStyle name="Standard 257 3 6 4 2 2 2" xfId="4562" xr:uid="{00000000-0005-0000-0000-0000D37E0000}"/>
    <cellStyle name="Standard 257 3 6 4 2 2 2 2" xfId="13384" xr:uid="{00000000-0005-0000-0000-0000D47E0000}"/>
    <cellStyle name="Standard 257 3 6 4 2 2 2 2 2" xfId="26620" xr:uid="{00000000-0005-0000-0000-0000D57E0000}"/>
    <cellStyle name="Standard 257 3 6 4 2 2 2 2 2 2" xfId="53092" xr:uid="{00000000-0005-0000-0000-0000D67E0000}"/>
    <cellStyle name="Standard 257 3 6 4 2 2 2 2 3" xfId="39856" xr:uid="{00000000-0005-0000-0000-0000D77E0000}"/>
    <cellStyle name="Standard 257 3 6 4 2 2 2 3" xfId="20003" xr:uid="{00000000-0005-0000-0000-0000D87E0000}"/>
    <cellStyle name="Standard 257 3 6 4 2 2 2 3 2" xfId="46475" xr:uid="{00000000-0005-0000-0000-0000D97E0000}"/>
    <cellStyle name="Standard 257 3 6 4 2 2 2 4" xfId="31034" xr:uid="{00000000-0005-0000-0000-0000DA7E0000}"/>
    <cellStyle name="Standard 257 3 6 4 2 2 3" xfId="6033" xr:uid="{00000000-0005-0000-0000-0000DB7E0000}"/>
    <cellStyle name="Standard 257 3 6 4 2 2 3 2" xfId="10443" xr:uid="{00000000-0005-0000-0000-0000DC7E0000}"/>
    <cellStyle name="Standard 257 3 6 4 2 2 3 2 2" xfId="23679" xr:uid="{00000000-0005-0000-0000-0000DD7E0000}"/>
    <cellStyle name="Standard 257 3 6 4 2 2 3 2 2 2" xfId="50151" xr:uid="{00000000-0005-0000-0000-0000DE7E0000}"/>
    <cellStyle name="Standard 257 3 6 4 2 2 3 2 3" xfId="36915" xr:uid="{00000000-0005-0000-0000-0000DF7E0000}"/>
    <cellStyle name="Standard 257 3 6 4 2 2 3 3" xfId="17062" xr:uid="{00000000-0005-0000-0000-0000E07E0000}"/>
    <cellStyle name="Standard 257 3 6 4 2 2 3 3 2" xfId="43534" xr:uid="{00000000-0005-0000-0000-0000E17E0000}"/>
    <cellStyle name="Standard 257 3 6 4 2 2 3 4" xfId="32505" xr:uid="{00000000-0005-0000-0000-0000E27E0000}"/>
    <cellStyle name="Standard 257 3 6 4 2 2 4" xfId="8972" xr:uid="{00000000-0005-0000-0000-0000E37E0000}"/>
    <cellStyle name="Standard 257 3 6 4 2 2 4 2" xfId="22208" xr:uid="{00000000-0005-0000-0000-0000E47E0000}"/>
    <cellStyle name="Standard 257 3 6 4 2 2 4 2 2" xfId="48680" xr:uid="{00000000-0005-0000-0000-0000E57E0000}"/>
    <cellStyle name="Standard 257 3 6 4 2 2 4 3" xfId="35444" xr:uid="{00000000-0005-0000-0000-0000E67E0000}"/>
    <cellStyle name="Standard 257 3 6 4 2 2 5" xfId="15591" xr:uid="{00000000-0005-0000-0000-0000E77E0000}"/>
    <cellStyle name="Standard 257 3 6 4 2 2 5 2" xfId="42063" xr:uid="{00000000-0005-0000-0000-0000E87E0000}"/>
    <cellStyle name="Standard 257 3 6 4 2 2 6" xfId="28093" xr:uid="{00000000-0005-0000-0000-0000E97E0000}"/>
    <cellStyle name="Standard 257 3 6 4 2 3" xfId="2355" xr:uid="{00000000-0005-0000-0000-0000EA7E0000}"/>
    <cellStyle name="Standard 257 3 6 4 2 3 2" xfId="3826" xr:uid="{00000000-0005-0000-0000-0000EB7E0000}"/>
    <cellStyle name="Standard 257 3 6 4 2 3 2 2" xfId="12648" xr:uid="{00000000-0005-0000-0000-0000EC7E0000}"/>
    <cellStyle name="Standard 257 3 6 4 2 3 2 2 2" xfId="25884" xr:uid="{00000000-0005-0000-0000-0000ED7E0000}"/>
    <cellStyle name="Standard 257 3 6 4 2 3 2 2 2 2" xfId="52356" xr:uid="{00000000-0005-0000-0000-0000EE7E0000}"/>
    <cellStyle name="Standard 257 3 6 4 2 3 2 2 3" xfId="39120" xr:uid="{00000000-0005-0000-0000-0000EF7E0000}"/>
    <cellStyle name="Standard 257 3 6 4 2 3 2 3" xfId="19267" xr:uid="{00000000-0005-0000-0000-0000F07E0000}"/>
    <cellStyle name="Standard 257 3 6 4 2 3 2 3 2" xfId="45739" xr:uid="{00000000-0005-0000-0000-0000F17E0000}"/>
    <cellStyle name="Standard 257 3 6 4 2 3 2 4" xfId="30298" xr:uid="{00000000-0005-0000-0000-0000F27E0000}"/>
    <cellStyle name="Standard 257 3 6 4 2 3 3" xfId="6768" xr:uid="{00000000-0005-0000-0000-0000F37E0000}"/>
    <cellStyle name="Standard 257 3 6 4 2 3 3 2" xfId="11178" xr:uid="{00000000-0005-0000-0000-0000F47E0000}"/>
    <cellStyle name="Standard 257 3 6 4 2 3 3 2 2" xfId="24414" xr:uid="{00000000-0005-0000-0000-0000F57E0000}"/>
    <cellStyle name="Standard 257 3 6 4 2 3 3 2 2 2" xfId="50886" xr:uid="{00000000-0005-0000-0000-0000F67E0000}"/>
    <cellStyle name="Standard 257 3 6 4 2 3 3 2 3" xfId="37650" xr:uid="{00000000-0005-0000-0000-0000F77E0000}"/>
    <cellStyle name="Standard 257 3 6 4 2 3 3 3" xfId="17797" xr:uid="{00000000-0005-0000-0000-0000F87E0000}"/>
    <cellStyle name="Standard 257 3 6 4 2 3 3 3 2" xfId="44269" xr:uid="{00000000-0005-0000-0000-0000F97E0000}"/>
    <cellStyle name="Standard 257 3 6 4 2 3 3 4" xfId="33240" xr:uid="{00000000-0005-0000-0000-0000FA7E0000}"/>
    <cellStyle name="Standard 257 3 6 4 2 3 4" xfId="8236" xr:uid="{00000000-0005-0000-0000-0000FB7E0000}"/>
    <cellStyle name="Standard 257 3 6 4 2 3 4 2" xfId="21472" xr:uid="{00000000-0005-0000-0000-0000FC7E0000}"/>
    <cellStyle name="Standard 257 3 6 4 2 3 4 2 2" xfId="47944" xr:uid="{00000000-0005-0000-0000-0000FD7E0000}"/>
    <cellStyle name="Standard 257 3 6 4 2 3 4 3" xfId="34708" xr:uid="{00000000-0005-0000-0000-0000FE7E0000}"/>
    <cellStyle name="Standard 257 3 6 4 2 3 5" xfId="14855" xr:uid="{00000000-0005-0000-0000-0000FF7E0000}"/>
    <cellStyle name="Standard 257 3 6 4 2 3 5 2" xfId="41327" xr:uid="{00000000-0005-0000-0000-0000007F0000}"/>
    <cellStyle name="Standard 257 3 6 4 2 3 6" xfId="28828" xr:uid="{00000000-0005-0000-0000-0000017F0000}"/>
    <cellStyle name="Standard 257 3 6 4 2 4" xfId="3092" xr:uid="{00000000-0005-0000-0000-0000027F0000}"/>
    <cellStyle name="Standard 257 3 6 4 2 4 2" xfId="11914" xr:uid="{00000000-0005-0000-0000-0000037F0000}"/>
    <cellStyle name="Standard 257 3 6 4 2 4 2 2" xfId="25150" xr:uid="{00000000-0005-0000-0000-0000047F0000}"/>
    <cellStyle name="Standard 257 3 6 4 2 4 2 2 2" xfId="51622" xr:uid="{00000000-0005-0000-0000-0000057F0000}"/>
    <cellStyle name="Standard 257 3 6 4 2 4 2 3" xfId="38386" xr:uid="{00000000-0005-0000-0000-0000067F0000}"/>
    <cellStyle name="Standard 257 3 6 4 2 4 3" xfId="18533" xr:uid="{00000000-0005-0000-0000-0000077F0000}"/>
    <cellStyle name="Standard 257 3 6 4 2 4 3 2" xfId="45005" xr:uid="{00000000-0005-0000-0000-0000087F0000}"/>
    <cellStyle name="Standard 257 3 6 4 2 4 4" xfId="29564" xr:uid="{00000000-0005-0000-0000-0000097F0000}"/>
    <cellStyle name="Standard 257 3 6 4 2 5" xfId="5297" xr:uid="{00000000-0005-0000-0000-00000A7F0000}"/>
    <cellStyle name="Standard 257 3 6 4 2 5 2" xfId="9707" xr:uid="{00000000-0005-0000-0000-00000B7F0000}"/>
    <cellStyle name="Standard 257 3 6 4 2 5 2 2" xfId="22943" xr:uid="{00000000-0005-0000-0000-00000C7F0000}"/>
    <cellStyle name="Standard 257 3 6 4 2 5 2 2 2" xfId="49415" xr:uid="{00000000-0005-0000-0000-00000D7F0000}"/>
    <cellStyle name="Standard 257 3 6 4 2 5 2 3" xfId="36179" xr:uid="{00000000-0005-0000-0000-00000E7F0000}"/>
    <cellStyle name="Standard 257 3 6 4 2 5 3" xfId="16326" xr:uid="{00000000-0005-0000-0000-00000F7F0000}"/>
    <cellStyle name="Standard 257 3 6 4 2 5 3 2" xfId="42798" xr:uid="{00000000-0005-0000-0000-0000107F0000}"/>
    <cellStyle name="Standard 257 3 6 4 2 5 4" xfId="31769" xr:uid="{00000000-0005-0000-0000-0000117F0000}"/>
    <cellStyle name="Standard 257 3 6 4 2 6" xfId="7502" xr:uid="{00000000-0005-0000-0000-0000127F0000}"/>
    <cellStyle name="Standard 257 3 6 4 2 6 2" xfId="20738" xr:uid="{00000000-0005-0000-0000-0000137F0000}"/>
    <cellStyle name="Standard 257 3 6 4 2 6 2 2" xfId="47210" xr:uid="{00000000-0005-0000-0000-0000147F0000}"/>
    <cellStyle name="Standard 257 3 6 4 2 6 3" xfId="33974" xr:uid="{00000000-0005-0000-0000-0000157F0000}"/>
    <cellStyle name="Standard 257 3 6 4 2 7" xfId="14121" xr:uid="{00000000-0005-0000-0000-0000167F0000}"/>
    <cellStyle name="Standard 257 3 6 4 2 7 2" xfId="40593" xr:uid="{00000000-0005-0000-0000-0000177F0000}"/>
    <cellStyle name="Standard 257 3 6 4 2 8" xfId="27357" xr:uid="{00000000-0005-0000-0000-0000187F0000}"/>
    <cellStyle name="Standard 257 3 6 4 3" xfId="1253" xr:uid="{00000000-0005-0000-0000-0000197F0000}"/>
    <cellStyle name="Standard 257 3 6 4 3 2" xfId="4196" xr:uid="{00000000-0005-0000-0000-00001A7F0000}"/>
    <cellStyle name="Standard 257 3 6 4 3 2 2" xfId="13018" xr:uid="{00000000-0005-0000-0000-00001B7F0000}"/>
    <cellStyle name="Standard 257 3 6 4 3 2 2 2" xfId="26254" xr:uid="{00000000-0005-0000-0000-00001C7F0000}"/>
    <cellStyle name="Standard 257 3 6 4 3 2 2 2 2" xfId="52726" xr:uid="{00000000-0005-0000-0000-00001D7F0000}"/>
    <cellStyle name="Standard 257 3 6 4 3 2 2 3" xfId="39490" xr:uid="{00000000-0005-0000-0000-00001E7F0000}"/>
    <cellStyle name="Standard 257 3 6 4 3 2 3" xfId="19637" xr:uid="{00000000-0005-0000-0000-00001F7F0000}"/>
    <cellStyle name="Standard 257 3 6 4 3 2 3 2" xfId="46109" xr:uid="{00000000-0005-0000-0000-0000207F0000}"/>
    <cellStyle name="Standard 257 3 6 4 3 2 4" xfId="30668" xr:uid="{00000000-0005-0000-0000-0000217F0000}"/>
    <cellStyle name="Standard 257 3 6 4 3 3" xfId="5667" xr:uid="{00000000-0005-0000-0000-0000227F0000}"/>
    <cellStyle name="Standard 257 3 6 4 3 3 2" xfId="10077" xr:uid="{00000000-0005-0000-0000-0000237F0000}"/>
    <cellStyle name="Standard 257 3 6 4 3 3 2 2" xfId="23313" xr:uid="{00000000-0005-0000-0000-0000247F0000}"/>
    <cellStyle name="Standard 257 3 6 4 3 3 2 2 2" xfId="49785" xr:uid="{00000000-0005-0000-0000-0000257F0000}"/>
    <cellStyle name="Standard 257 3 6 4 3 3 2 3" xfId="36549" xr:uid="{00000000-0005-0000-0000-0000267F0000}"/>
    <cellStyle name="Standard 257 3 6 4 3 3 3" xfId="16696" xr:uid="{00000000-0005-0000-0000-0000277F0000}"/>
    <cellStyle name="Standard 257 3 6 4 3 3 3 2" xfId="43168" xr:uid="{00000000-0005-0000-0000-0000287F0000}"/>
    <cellStyle name="Standard 257 3 6 4 3 3 4" xfId="32139" xr:uid="{00000000-0005-0000-0000-0000297F0000}"/>
    <cellStyle name="Standard 257 3 6 4 3 4" xfId="8606" xr:uid="{00000000-0005-0000-0000-00002A7F0000}"/>
    <cellStyle name="Standard 257 3 6 4 3 4 2" xfId="21842" xr:uid="{00000000-0005-0000-0000-00002B7F0000}"/>
    <cellStyle name="Standard 257 3 6 4 3 4 2 2" xfId="48314" xr:uid="{00000000-0005-0000-0000-00002C7F0000}"/>
    <cellStyle name="Standard 257 3 6 4 3 4 3" xfId="35078" xr:uid="{00000000-0005-0000-0000-00002D7F0000}"/>
    <cellStyle name="Standard 257 3 6 4 3 5" xfId="15225" xr:uid="{00000000-0005-0000-0000-00002E7F0000}"/>
    <cellStyle name="Standard 257 3 6 4 3 5 2" xfId="41697" xr:uid="{00000000-0005-0000-0000-00002F7F0000}"/>
    <cellStyle name="Standard 257 3 6 4 3 6" xfId="27727" xr:uid="{00000000-0005-0000-0000-0000307F0000}"/>
    <cellStyle name="Standard 257 3 6 4 4" xfId="1989" xr:uid="{00000000-0005-0000-0000-0000317F0000}"/>
    <cellStyle name="Standard 257 3 6 4 4 2" xfId="3460" xr:uid="{00000000-0005-0000-0000-0000327F0000}"/>
    <cellStyle name="Standard 257 3 6 4 4 2 2" xfId="12282" xr:uid="{00000000-0005-0000-0000-0000337F0000}"/>
    <cellStyle name="Standard 257 3 6 4 4 2 2 2" xfId="25518" xr:uid="{00000000-0005-0000-0000-0000347F0000}"/>
    <cellStyle name="Standard 257 3 6 4 4 2 2 2 2" xfId="51990" xr:uid="{00000000-0005-0000-0000-0000357F0000}"/>
    <cellStyle name="Standard 257 3 6 4 4 2 2 3" xfId="38754" xr:uid="{00000000-0005-0000-0000-0000367F0000}"/>
    <cellStyle name="Standard 257 3 6 4 4 2 3" xfId="18901" xr:uid="{00000000-0005-0000-0000-0000377F0000}"/>
    <cellStyle name="Standard 257 3 6 4 4 2 3 2" xfId="45373" xr:uid="{00000000-0005-0000-0000-0000387F0000}"/>
    <cellStyle name="Standard 257 3 6 4 4 2 4" xfId="29932" xr:uid="{00000000-0005-0000-0000-0000397F0000}"/>
    <cellStyle name="Standard 257 3 6 4 4 3" xfId="6402" xr:uid="{00000000-0005-0000-0000-00003A7F0000}"/>
    <cellStyle name="Standard 257 3 6 4 4 3 2" xfId="10812" xr:uid="{00000000-0005-0000-0000-00003B7F0000}"/>
    <cellStyle name="Standard 257 3 6 4 4 3 2 2" xfId="24048" xr:uid="{00000000-0005-0000-0000-00003C7F0000}"/>
    <cellStyle name="Standard 257 3 6 4 4 3 2 2 2" xfId="50520" xr:uid="{00000000-0005-0000-0000-00003D7F0000}"/>
    <cellStyle name="Standard 257 3 6 4 4 3 2 3" xfId="37284" xr:uid="{00000000-0005-0000-0000-00003E7F0000}"/>
    <cellStyle name="Standard 257 3 6 4 4 3 3" xfId="17431" xr:uid="{00000000-0005-0000-0000-00003F7F0000}"/>
    <cellStyle name="Standard 257 3 6 4 4 3 3 2" xfId="43903" xr:uid="{00000000-0005-0000-0000-0000407F0000}"/>
    <cellStyle name="Standard 257 3 6 4 4 3 4" xfId="32874" xr:uid="{00000000-0005-0000-0000-0000417F0000}"/>
    <cellStyle name="Standard 257 3 6 4 4 4" xfId="7870" xr:uid="{00000000-0005-0000-0000-0000427F0000}"/>
    <cellStyle name="Standard 257 3 6 4 4 4 2" xfId="21106" xr:uid="{00000000-0005-0000-0000-0000437F0000}"/>
    <cellStyle name="Standard 257 3 6 4 4 4 2 2" xfId="47578" xr:uid="{00000000-0005-0000-0000-0000447F0000}"/>
    <cellStyle name="Standard 257 3 6 4 4 4 3" xfId="34342" xr:uid="{00000000-0005-0000-0000-0000457F0000}"/>
    <cellStyle name="Standard 257 3 6 4 4 5" xfId="14489" xr:uid="{00000000-0005-0000-0000-0000467F0000}"/>
    <cellStyle name="Standard 257 3 6 4 4 5 2" xfId="40961" xr:uid="{00000000-0005-0000-0000-0000477F0000}"/>
    <cellStyle name="Standard 257 3 6 4 4 6" xfId="28462" xr:uid="{00000000-0005-0000-0000-0000487F0000}"/>
    <cellStyle name="Standard 257 3 6 4 5" xfId="2726" xr:uid="{00000000-0005-0000-0000-0000497F0000}"/>
    <cellStyle name="Standard 257 3 6 4 5 2" xfId="11548" xr:uid="{00000000-0005-0000-0000-00004A7F0000}"/>
    <cellStyle name="Standard 257 3 6 4 5 2 2" xfId="24784" xr:uid="{00000000-0005-0000-0000-00004B7F0000}"/>
    <cellStyle name="Standard 257 3 6 4 5 2 2 2" xfId="51256" xr:uid="{00000000-0005-0000-0000-00004C7F0000}"/>
    <cellStyle name="Standard 257 3 6 4 5 2 3" xfId="38020" xr:uid="{00000000-0005-0000-0000-00004D7F0000}"/>
    <cellStyle name="Standard 257 3 6 4 5 3" xfId="18167" xr:uid="{00000000-0005-0000-0000-00004E7F0000}"/>
    <cellStyle name="Standard 257 3 6 4 5 3 2" xfId="44639" xr:uid="{00000000-0005-0000-0000-00004F7F0000}"/>
    <cellStyle name="Standard 257 3 6 4 5 4" xfId="29198" xr:uid="{00000000-0005-0000-0000-0000507F0000}"/>
    <cellStyle name="Standard 257 3 6 4 6" xfId="4931" xr:uid="{00000000-0005-0000-0000-0000517F0000}"/>
    <cellStyle name="Standard 257 3 6 4 6 2" xfId="9341" xr:uid="{00000000-0005-0000-0000-0000527F0000}"/>
    <cellStyle name="Standard 257 3 6 4 6 2 2" xfId="22577" xr:uid="{00000000-0005-0000-0000-0000537F0000}"/>
    <cellStyle name="Standard 257 3 6 4 6 2 2 2" xfId="49049" xr:uid="{00000000-0005-0000-0000-0000547F0000}"/>
    <cellStyle name="Standard 257 3 6 4 6 2 3" xfId="35813" xr:uid="{00000000-0005-0000-0000-0000557F0000}"/>
    <cellStyle name="Standard 257 3 6 4 6 3" xfId="15960" xr:uid="{00000000-0005-0000-0000-0000567F0000}"/>
    <cellStyle name="Standard 257 3 6 4 6 3 2" xfId="42432" xr:uid="{00000000-0005-0000-0000-0000577F0000}"/>
    <cellStyle name="Standard 257 3 6 4 6 4" xfId="31403" xr:uid="{00000000-0005-0000-0000-0000587F0000}"/>
    <cellStyle name="Standard 257 3 6 4 7" xfId="7136" xr:uid="{00000000-0005-0000-0000-0000597F0000}"/>
    <cellStyle name="Standard 257 3 6 4 7 2" xfId="20372" xr:uid="{00000000-0005-0000-0000-00005A7F0000}"/>
    <cellStyle name="Standard 257 3 6 4 7 2 2" xfId="46844" xr:uid="{00000000-0005-0000-0000-00005B7F0000}"/>
    <cellStyle name="Standard 257 3 6 4 7 3" xfId="33608" xr:uid="{00000000-0005-0000-0000-00005C7F0000}"/>
    <cellStyle name="Standard 257 3 6 4 8" xfId="13755" xr:uid="{00000000-0005-0000-0000-00005D7F0000}"/>
    <cellStyle name="Standard 257 3 6 4 8 2" xfId="40227" xr:uid="{00000000-0005-0000-0000-00005E7F0000}"/>
    <cellStyle name="Standard 257 3 6 4 9" xfId="26991" xr:uid="{00000000-0005-0000-0000-00005F7F0000}"/>
    <cellStyle name="Standard 257 3 6 5" xfId="647" xr:uid="{00000000-0005-0000-0000-0000607F0000}"/>
    <cellStyle name="Standard 257 3 6 5 2" xfId="1036" xr:uid="{00000000-0005-0000-0000-0000617F0000}"/>
    <cellStyle name="Standard 257 3 6 5 2 2" xfId="1784" xr:uid="{00000000-0005-0000-0000-0000627F0000}"/>
    <cellStyle name="Standard 257 3 6 5 2 2 2" xfId="4727" xr:uid="{00000000-0005-0000-0000-0000637F0000}"/>
    <cellStyle name="Standard 257 3 6 5 2 2 2 2" xfId="13549" xr:uid="{00000000-0005-0000-0000-0000647F0000}"/>
    <cellStyle name="Standard 257 3 6 5 2 2 2 2 2" xfId="26785" xr:uid="{00000000-0005-0000-0000-0000657F0000}"/>
    <cellStyle name="Standard 257 3 6 5 2 2 2 2 2 2" xfId="53257" xr:uid="{00000000-0005-0000-0000-0000667F0000}"/>
    <cellStyle name="Standard 257 3 6 5 2 2 2 2 3" xfId="40021" xr:uid="{00000000-0005-0000-0000-0000677F0000}"/>
    <cellStyle name="Standard 257 3 6 5 2 2 2 3" xfId="20168" xr:uid="{00000000-0005-0000-0000-0000687F0000}"/>
    <cellStyle name="Standard 257 3 6 5 2 2 2 3 2" xfId="46640" xr:uid="{00000000-0005-0000-0000-0000697F0000}"/>
    <cellStyle name="Standard 257 3 6 5 2 2 2 4" xfId="31199" xr:uid="{00000000-0005-0000-0000-00006A7F0000}"/>
    <cellStyle name="Standard 257 3 6 5 2 2 3" xfId="6198" xr:uid="{00000000-0005-0000-0000-00006B7F0000}"/>
    <cellStyle name="Standard 257 3 6 5 2 2 3 2" xfId="10608" xr:uid="{00000000-0005-0000-0000-00006C7F0000}"/>
    <cellStyle name="Standard 257 3 6 5 2 2 3 2 2" xfId="23844" xr:uid="{00000000-0005-0000-0000-00006D7F0000}"/>
    <cellStyle name="Standard 257 3 6 5 2 2 3 2 2 2" xfId="50316" xr:uid="{00000000-0005-0000-0000-00006E7F0000}"/>
    <cellStyle name="Standard 257 3 6 5 2 2 3 2 3" xfId="37080" xr:uid="{00000000-0005-0000-0000-00006F7F0000}"/>
    <cellStyle name="Standard 257 3 6 5 2 2 3 3" xfId="17227" xr:uid="{00000000-0005-0000-0000-0000707F0000}"/>
    <cellStyle name="Standard 257 3 6 5 2 2 3 3 2" xfId="43699" xr:uid="{00000000-0005-0000-0000-0000717F0000}"/>
    <cellStyle name="Standard 257 3 6 5 2 2 3 4" xfId="32670" xr:uid="{00000000-0005-0000-0000-0000727F0000}"/>
    <cellStyle name="Standard 257 3 6 5 2 2 4" xfId="9137" xr:uid="{00000000-0005-0000-0000-0000737F0000}"/>
    <cellStyle name="Standard 257 3 6 5 2 2 4 2" xfId="22373" xr:uid="{00000000-0005-0000-0000-0000747F0000}"/>
    <cellStyle name="Standard 257 3 6 5 2 2 4 2 2" xfId="48845" xr:uid="{00000000-0005-0000-0000-0000757F0000}"/>
    <cellStyle name="Standard 257 3 6 5 2 2 4 3" xfId="35609" xr:uid="{00000000-0005-0000-0000-0000767F0000}"/>
    <cellStyle name="Standard 257 3 6 5 2 2 5" xfId="15756" xr:uid="{00000000-0005-0000-0000-0000777F0000}"/>
    <cellStyle name="Standard 257 3 6 5 2 2 5 2" xfId="42228" xr:uid="{00000000-0005-0000-0000-0000787F0000}"/>
    <cellStyle name="Standard 257 3 6 5 2 2 6" xfId="28258" xr:uid="{00000000-0005-0000-0000-0000797F0000}"/>
    <cellStyle name="Standard 257 3 6 5 2 3" xfId="2520" xr:uid="{00000000-0005-0000-0000-00007A7F0000}"/>
    <cellStyle name="Standard 257 3 6 5 2 3 2" xfId="3991" xr:uid="{00000000-0005-0000-0000-00007B7F0000}"/>
    <cellStyle name="Standard 257 3 6 5 2 3 2 2" xfId="12813" xr:uid="{00000000-0005-0000-0000-00007C7F0000}"/>
    <cellStyle name="Standard 257 3 6 5 2 3 2 2 2" xfId="26049" xr:uid="{00000000-0005-0000-0000-00007D7F0000}"/>
    <cellStyle name="Standard 257 3 6 5 2 3 2 2 2 2" xfId="52521" xr:uid="{00000000-0005-0000-0000-00007E7F0000}"/>
    <cellStyle name="Standard 257 3 6 5 2 3 2 2 3" xfId="39285" xr:uid="{00000000-0005-0000-0000-00007F7F0000}"/>
    <cellStyle name="Standard 257 3 6 5 2 3 2 3" xfId="19432" xr:uid="{00000000-0005-0000-0000-0000807F0000}"/>
    <cellStyle name="Standard 257 3 6 5 2 3 2 3 2" xfId="45904" xr:uid="{00000000-0005-0000-0000-0000817F0000}"/>
    <cellStyle name="Standard 257 3 6 5 2 3 2 4" xfId="30463" xr:uid="{00000000-0005-0000-0000-0000827F0000}"/>
    <cellStyle name="Standard 257 3 6 5 2 3 3" xfId="6933" xr:uid="{00000000-0005-0000-0000-0000837F0000}"/>
    <cellStyle name="Standard 257 3 6 5 2 3 3 2" xfId="11343" xr:uid="{00000000-0005-0000-0000-0000847F0000}"/>
    <cellStyle name="Standard 257 3 6 5 2 3 3 2 2" xfId="24579" xr:uid="{00000000-0005-0000-0000-0000857F0000}"/>
    <cellStyle name="Standard 257 3 6 5 2 3 3 2 2 2" xfId="51051" xr:uid="{00000000-0005-0000-0000-0000867F0000}"/>
    <cellStyle name="Standard 257 3 6 5 2 3 3 2 3" xfId="37815" xr:uid="{00000000-0005-0000-0000-0000877F0000}"/>
    <cellStyle name="Standard 257 3 6 5 2 3 3 3" xfId="17962" xr:uid="{00000000-0005-0000-0000-0000887F0000}"/>
    <cellStyle name="Standard 257 3 6 5 2 3 3 3 2" xfId="44434" xr:uid="{00000000-0005-0000-0000-0000897F0000}"/>
    <cellStyle name="Standard 257 3 6 5 2 3 3 4" xfId="33405" xr:uid="{00000000-0005-0000-0000-00008A7F0000}"/>
    <cellStyle name="Standard 257 3 6 5 2 3 4" xfId="8401" xr:uid="{00000000-0005-0000-0000-00008B7F0000}"/>
    <cellStyle name="Standard 257 3 6 5 2 3 4 2" xfId="21637" xr:uid="{00000000-0005-0000-0000-00008C7F0000}"/>
    <cellStyle name="Standard 257 3 6 5 2 3 4 2 2" xfId="48109" xr:uid="{00000000-0005-0000-0000-00008D7F0000}"/>
    <cellStyle name="Standard 257 3 6 5 2 3 4 3" xfId="34873" xr:uid="{00000000-0005-0000-0000-00008E7F0000}"/>
    <cellStyle name="Standard 257 3 6 5 2 3 5" xfId="15020" xr:uid="{00000000-0005-0000-0000-00008F7F0000}"/>
    <cellStyle name="Standard 257 3 6 5 2 3 5 2" xfId="41492" xr:uid="{00000000-0005-0000-0000-0000907F0000}"/>
    <cellStyle name="Standard 257 3 6 5 2 3 6" xfId="28993" xr:uid="{00000000-0005-0000-0000-0000917F0000}"/>
    <cellStyle name="Standard 257 3 6 5 2 4" xfId="3257" xr:uid="{00000000-0005-0000-0000-0000927F0000}"/>
    <cellStyle name="Standard 257 3 6 5 2 4 2" xfId="12079" xr:uid="{00000000-0005-0000-0000-0000937F0000}"/>
    <cellStyle name="Standard 257 3 6 5 2 4 2 2" xfId="25315" xr:uid="{00000000-0005-0000-0000-0000947F0000}"/>
    <cellStyle name="Standard 257 3 6 5 2 4 2 2 2" xfId="51787" xr:uid="{00000000-0005-0000-0000-0000957F0000}"/>
    <cellStyle name="Standard 257 3 6 5 2 4 2 3" xfId="38551" xr:uid="{00000000-0005-0000-0000-0000967F0000}"/>
    <cellStyle name="Standard 257 3 6 5 2 4 3" xfId="18698" xr:uid="{00000000-0005-0000-0000-0000977F0000}"/>
    <cellStyle name="Standard 257 3 6 5 2 4 3 2" xfId="45170" xr:uid="{00000000-0005-0000-0000-0000987F0000}"/>
    <cellStyle name="Standard 257 3 6 5 2 4 4" xfId="29729" xr:uid="{00000000-0005-0000-0000-0000997F0000}"/>
    <cellStyle name="Standard 257 3 6 5 2 5" xfId="5462" xr:uid="{00000000-0005-0000-0000-00009A7F0000}"/>
    <cellStyle name="Standard 257 3 6 5 2 5 2" xfId="9872" xr:uid="{00000000-0005-0000-0000-00009B7F0000}"/>
    <cellStyle name="Standard 257 3 6 5 2 5 2 2" xfId="23108" xr:uid="{00000000-0005-0000-0000-00009C7F0000}"/>
    <cellStyle name="Standard 257 3 6 5 2 5 2 2 2" xfId="49580" xr:uid="{00000000-0005-0000-0000-00009D7F0000}"/>
    <cellStyle name="Standard 257 3 6 5 2 5 2 3" xfId="36344" xr:uid="{00000000-0005-0000-0000-00009E7F0000}"/>
    <cellStyle name="Standard 257 3 6 5 2 5 3" xfId="16491" xr:uid="{00000000-0005-0000-0000-00009F7F0000}"/>
    <cellStyle name="Standard 257 3 6 5 2 5 3 2" xfId="42963" xr:uid="{00000000-0005-0000-0000-0000A07F0000}"/>
    <cellStyle name="Standard 257 3 6 5 2 5 4" xfId="31934" xr:uid="{00000000-0005-0000-0000-0000A17F0000}"/>
    <cellStyle name="Standard 257 3 6 5 2 6" xfId="7667" xr:uid="{00000000-0005-0000-0000-0000A27F0000}"/>
    <cellStyle name="Standard 257 3 6 5 2 6 2" xfId="20903" xr:uid="{00000000-0005-0000-0000-0000A37F0000}"/>
    <cellStyle name="Standard 257 3 6 5 2 6 2 2" xfId="47375" xr:uid="{00000000-0005-0000-0000-0000A47F0000}"/>
    <cellStyle name="Standard 257 3 6 5 2 6 3" xfId="34139" xr:uid="{00000000-0005-0000-0000-0000A57F0000}"/>
    <cellStyle name="Standard 257 3 6 5 2 7" xfId="14286" xr:uid="{00000000-0005-0000-0000-0000A67F0000}"/>
    <cellStyle name="Standard 257 3 6 5 2 7 2" xfId="40758" xr:uid="{00000000-0005-0000-0000-0000A77F0000}"/>
    <cellStyle name="Standard 257 3 6 5 2 8" xfId="27522" xr:uid="{00000000-0005-0000-0000-0000A87F0000}"/>
    <cellStyle name="Standard 257 3 6 5 3" xfId="1418" xr:uid="{00000000-0005-0000-0000-0000A97F0000}"/>
    <cellStyle name="Standard 257 3 6 5 3 2" xfId="4361" xr:uid="{00000000-0005-0000-0000-0000AA7F0000}"/>
    <cellStyle name="Standard 257 3 6 5 3 2 2" xfId="13183" xr:uid="{00000000-0005-0000-0000-0000AB7F0000}"/>
    <cellStyle name="Standard 257 3 6 5 3 2 2 2" xfId="26419" xr:uid="{00000000-0005-0000-0000-0000AC7F0000}"/>
    <cellStyle name="Standard 257 3 6 5 3 2 2 2 2" xfId="52891" xr:uid="{00000000-0005-0000-0000-0000AD7F0000}"/>
    <cellStyle name="Standard 257 3 6 5 3 2 2 3" xfId="39655" xr:uid="{00000000-0005-0000-0000-0000AE7F0000}"/>
    <cellStyle name="Standard 257 3 6 5 3 2 3" xfId="19802" xr:uid="{00000000-0005-0000-0000-0000AF7F0000}"/>
    <cellStyle name="Standard 257 3 6 5 3 2 3 2" xfId="46274" xr:uid="{00000000-0005-0000-0000-0000B07F0000}"/>
    <cellStyle name="Standard 257 3 6 5 3 2 4" xfId="30833" xr:uid="{00000000-0005-0000-0000-0000B17F0000}"/>
    <cellStyle name="Standard 257 3 6 5 3 3" xfId="5832" xr:uid="{00000000-0005-0000-0000-0000B27F0000}"/>
    <cellStyle name="Standard 257 3 6 5 3 3 2" xfId="10242" xr:uid="{00000000-0005-0000-0000-0000B37F0000}"/>
    <cellStyle name="Standard 257 3 6 5 3 3 2 2" xfId="23478" xr:uid="{00000000-0005-0000-0000-0000B47F0000}"/>
    <cellStyle name="Standard 257 3 6 5 3 3 2 2 2" xfId="49950" xr:uid="{00000000-0005-0000-0000-0000B57F0000}"/>
    <cellStyle name="Standard 257 3 6 5 3 3 2 3" xfId="36714" xr:uid="{00000000-0005-0000-0000-0000B67F0000}"/>
    <cellStyle name="Standard 257 3 6 5 3 3 3" xfId="16861" xr:uid="{00000000-0005-0000-0000-0000B77F0000}"/>
    <cellStyle name="Standard 257 3 6 5 3 3 3 2" xfId="43333" xr:uid="{00000000-0005-0000-0000-0000B87F0000}"/>
    <cellStyle name="Standard 257 3 6 5 3 3 4" xfId="32304" xr:uid="{00000000-0005-0000-0000-0000B97F0000}"/>
    <cellStyle name="Standard 257 3 6 5 3 4" xfId="8771" xr:uid="{00000000-0005-0000-0000-0000BA7F0000}"/>
    <cellStyle name="Standard 257 3 6 5 3 4 2" xfId="22007" xr:uid="{00000000-0005-0000-0000-0000BB7F0000}"/>
    <cellStyle name="Standard 257 3 6 5 3 4 2 2" xfId="48479" xr:uid="{00000000-0005-0000-0000-0000BC7F0000}"/>
    <cellStyle name="Standard 257 3 6 5 3 4 3" xfId="35243" xr:uid="{00000000-0005-0000-0000-0000BD7F0000}"/>
    <cellStyle name="Standard 257 3 6 5 3 5" xfId="15390" xr:uid="{00000000-0005-0000-0000-0000BE7F0000}"/>
    <cellStyle name="Standard 257 3 6 5 3 5 2" xfId="41862" xr:uid="{00000000-0005-0000-0000-0000BF7F0000}"/>
    <cellStyle name="Standard 257 3 6 5 3 6" xfId="27892" xr:uid="{00000000-0005-0000-0000-0000C07F0000}"/>
    <cellStyle name="Standard 257 3 6 5 4" xfId="2154" xr:uid="{00000000-0005-0000-0000-0000C17F0000}"/>
    <cellStyle name="Standard 257 3 6 5 4 2" xfId="3625" xr:uid="{00000000-0005-0000-0000-0000C27F0000}"/>
    <cellStyle name="Standard 257 3 6 5 4 2 2" xfId="12447" xr:uid="{00000000-0005-0000-0000-0000C37F0000}"/>
    <cellStyle name="Standard 257 3 6 5 4 2 2 2" xfId="25683" xr:uid="{00000000-0005-0000-0000-0000C47F0000}"/>
    <cellStyle name="Standard 257 3 6 5 4 2 2 2 2" xfId="52155" xr:uid="{00000000-0005-0000-0000-0000C57F0000}"/>
    <cellStyle name="Standard 257 3 6 5 4 2 2 3" xfId="38919" xr:uid="{00000000-0005-0000-0000-0000C67F0000}"/>
    <cellStyle name="Standard 257 3 6 5 4 2 3" xfId="19066" xr:uid="{00000000-0005-0000-0000-0000C77F0000}"/>
    <cellStyle name="Standard 257 3 6 5 4 2 3 2" xfId="45538" xr:uid="{00000000-0005-0000-0000-0000C87F0000}"/>
    <cellStyle name="Standard 257 3 6 5 4 2 4" xfId="30097" xr:uid="{00000000-0005-0000-0000-0000C97F0000}"/>
    <cellStyle name="Standard 257 3 6 5 4 3" xfId="6567" xr:uid="{00000000-0005-0000-0000-0000CA7F0000}"/>
    <cellStyle name="Standard 257 3 6 5 4 3 2" xfId="10977" xr:uid="{00000000-0005-0000-0000-0000CB7F0000}"/>
    <cellStyle name="Standard 257 3 6 5 4 3 2 2" xfId="24213" xr:uid="{00000000-0005-0000-0000-0000CC7F0000}"/>
    <cellStyle name="Standard 257 3 6 5 4 3 2 2 2" xfId="50685" xr:uid="{00000000-0005-0000-0000-0000CD7F0000}"/>
    <cellStyle name="Standard 257 3 6 5 4 3 2 3" xfId="37449" xr:uid="{00000000-0005-0000-0000-0000CE7F0000}"/>
    <cellStyle name="Standard 257 3 6 5 4 3 3" xfId="17596" xr:uid="{00000000-0005-0000-0000-0000CF7F0000}"/>
    <cellStyle name="Standard 257 3 6 5 4 3 3 2" xfId="44068" xr:uid="{00000000-0005-0000-0000-0000D07F0000}"/>
    <cellStyle name="Standard 257 3 6 5 4 3 4" xfId="33039" xr:uid="{00000000-0005-0000-0000-0000D17F0000}"/>
    <cellStyle name="Standard 257 3 6 5 4 4" xfId="8035" xr:uid="{00000000-0005-0000-0000-0000D27F0000}"/>
    <cellStyle name="Standard 257 3 6 5 4 4 2" xfId="21271" xr:uid="{00000000-0005-0000-0000-0000D37F0000}"/>
    <cellStyle name="Standard 257 3 6 5 4 4 2 2" xfId="47743" xr:uid="{00000000-0005-0000-0000-0000D47F0000}"/>
    <cellStyle name="Standard 257 3 6 5 4 4 3" xfId="34507" xr:uid="{00000000-0005-0000-0000-0000D57F0000}"/>
    <cellStyle name="Standard 257 3 6 5 4 5" xfId="14654" xr:uid="{00000000-0005-0000-0000-0000D67F0000}"/>
    <cellStyle name="Standard 257 3 6 5 4 5 2" xfId="41126" xr:uid="{00000000-0005-0000-0000-0000D77F0000}"/>
    <cellStyle name="Standard 257 3 6 5 4 6" xfId="28627" xr:uid="{00000000-0005-0000-0000-0000D87F0000}"/>
    <cellStyle name="Standard 257 3 6 5 5" xfId="2891" xr:uid="{00000000-0005-0000-0000-0000D97F0000}"/>
    <cellStyle name="Standard 257 3 6 5 5 2" xfId="11713" xr:uid="{00000000-0005-0000-0000-0000DA7F0000}"/>
    <cellStyle name="Standard 257 3 6 5 5 2 2" xfId="24949" xr:uid="{00000000-0005-0000-0000-0000DB7F0000}"/>
    <cellStyle name="Standard 257 3 6 5 5 2 2 2" xfId="51421" xr:uid="{00000000-0005-0000-0000-0000DC7F0000}"/>
    <cellStyle name="Standard 257 3 6 5 5 2 3" xfId="38185" xr:uid="{00000000-0005-0000-0000-0000DD7F0000}"/>
    <cellStyle name="Standard 257 3 6 5 5 3" xfId="18332" xr:uid="{00000000-0005-0000-0000-0000DE7F0000}"/>
    <cellStyle name="Standard 257 3 6 5 5 3 2" xfId="44804" xr:uid="{00000000-0005-0000-0000-0000DF7F0000}"/>
    <cellStyle name="Standard 257 3 6 5 5 4" xfId="29363" xr:uid="{00000000-0005-0000-0000-0000E07F0000}"/>
    <cellStyle name="Standard 257 3 6 5 6" xfId="5096" xr:uid="{00000000-0005-0000-0000-0000E17F0000}"/>
    <cellStyle name="Standard 257 3 6 5 6 2" xfId="9506" xr:uid="{00000000-0005-0000-0000-0000E27F0000}"/>
    <cellStyle name="Standard 257 3 6 5 6 2 2" xfId="22742" xr:uid="{00000000-0005-0000-0000-0000E37F0000}"/>
    <cellStyle name="Standard 257 3 6 5 6 2 2 2" xfId="49214" xr:uid="{00000000-0005-0000-0000-0000E47F0000}"/>
    <cellStyle name="Standard 257 3 6 5 6 2 3" xfId="35978" xr:uid="{00000000-0005-0000-0000-0000E57F0000}"/>
    <cellStyle name="Standard 257 3 6 5 6 3" xfId="16125" xr:uid="{00000000-0005-0000-0000-0000E67F0000}"/>
    <cellStyle name="Standard 257 3 6 5 6 3 2" xfId="42597" xr:uid="{00000000-0005-0000-0000-0000E77F0000}"/>
    <cellStyle name="Standard 257 3 6 5 6 4" xfId="31568" xr:uid="{00000000-0005-0000-0000-0000E87F0000}"/>
    <cellStyle name="Standard 257 3 6 5 7" xfId="7301" xr:uid="{00000000-0005-0000-0000-0000E97F0000}"/>
    <cellStyle name="Standard 257 3 6 5 7 2" xfId="20537" xr:uid="{00000000-0005-0000-0000-0000EA7F0000}"/>
    <cellStyle name="Standard 257 3 6 5 7 2 2" xfId="47009" xr:uid="{00000000-0005-0000-0000-0000EB7F0000}"/>
    <cellStyle name="Standard 257 3 6 5 7 3" xfId="33773" xr:uid="{00000000-0005-0000-0000-0000EC7F0000}"/>
    <cellStyle name="Standard 257 3 6 5 8" xfId="13920" xr:uid="{00000000-0005-0000-0000-0000ED7F0000}"/>
    <cellStyle name="Standard 257 3 6 5 8 2" xfId="40392" xr:uid="{00000000-0005-0000-0000-0000EE7F0000}"/>
    <cellStyle name="Standard 257 3 6 5 9" xfId="27156" xr:uid="{00000000-0005-0000-0000-0000EF7F0000}"/>
    <cellStyle name="Standard 257 3 6 6" xfId="699" xr:uid="{00000000-0005-0000-0000-0000F07F0000}"/>
    <cellStyle name="Standard 257 3 6 6 2" xfId="1449" xr:uid="{00000000-0005-0000-0000-0000F17F0000}"/>
    <cellStyle name="Standard 257 3 6 6 2 2" xfId="4392" xr:uid="{00000000-0005-0000-0000-0000F27F0000}"/>
    <cellStyle name="Standard 257 3 6 6 2 2 2" xfId="13214" xr:uid="{00000000-0005-0000-0000-0000F37F0000}"/>
    <cellStyle name="Standard 257 3 6 6 2 2 2 2" xfId="26450" xr:uid="{00000000-0005-0000-0000-0000F47F0000}"/>
    <cellStyle name="Standard 257 3 6 6 2 2 2 2 2" xfId="52922" xr:uid="{00000000-0005-0000-0000-0000F57F0000}"/>
    <cellStyle name="Standard 257 3 6 6 2 2 2 3" xfId="39686" xr:uid="{00000000-0005-0000-0000-0000F67F0000}"/>
    <cellStyle name="Standard 257 3 6 6 2 2 3" xfId="19833" xr:uid="{00000000-0005-0000-0000-0000F77F0000}"/>
    <cellStyle name="Standard 257 3 6 6 2 2 3 2" xfId="46305" xr:uid="{00000000-0005-0000-0000-0000F87F0000}"/>
    <cellStyle name="Standard 257 3 6 6 2 2 4" xfId="30864" xr:uid="{00000000-0005-0000-0000-0000F97F0000}"/>
    <cellStyle name="Standard 257 3 6 6 2 3" xfId="5863" xr:uid="{00000000-0005-0000-0000-0000FA7F0000}"/>
    <cellStyle name="Standard 257 3 6 6 2 3 2" xfId="10273" xr:uid="{00000000-0005-0000-0000-0000FB7F0000}"/>
    <cellStyle name="Standard 257 3 6 6 2 3 2 2" xfId="23509" xr:uid="{00000000-0005-0000-0000-0000FC7F0000}"/>
    <cellStyle name="Standard 257 3 6 6 2 3 2 2 2" xfId="49981" xr:uid="{00000000-0005-0000-0000-0000FD7F0000}"/>
    <cellStyle name="Standard 257 3 6 6 2 3 2 3" xfId="36745" xr:uid="{00000000-0005-0000-0000-0000FE7F0000}"/>
    <cellStyle name="Standard 257 3 6 6 2 3 3" xfId="16892" xr:uid="{00000000-0005-0000-0000-0000FF7F0000}"/>
    <cellStyle name="Standard 257 3 6 6 2 3 3 2" xfId="43364" xr:uid="{00000000-0005-0000-0000-000000800000}"/>
    <cellStyle name="Standard 257 3 6 6 2 3 4" xfId="32335" xr:uid="{00000000-0005-0000-0000-000001800000}"/>
    <cellStyle name="Standard 257 3 6 6 2 4" xfId="8802" xr:uid="{00000000-0005-0000-0000-000002800000}"/>
    <cellStyle name="Standard 257 3 6 6 2 4 2" xfId="22038" xr:uid="{00000000-0005-0000-0000-000003800000}"/>
    <cellStyle name="Standard 257 3 6 6 2 4 2 2" xfId="48510" xr:uid="{00000000-0005-0000-0000-000004800000}"/>
    <cellStyle name="Standard 257 3 6 6 2 4 3" xfId="35274" xr:uid="{00000000-0005-0000-0000-000005800000}"/>
    <cellStyle name="Standard 257 3 6 6 2 5" xfId="15421" xr:uid="{00000000-0005-0000-0000-000006800000}"/>
    <cellStyle name="Standard 257 3 6 6 2 5 2" xfId="41893" xr:uid="{00000000-0005-0000-0000-000007800000}"/>
    <cellStyle name="Standard 257 3 6 6 2 6" xfId="27923" xr:uid="{00000000-0005-0000-0000-000008800000}"/>
    <cellStyle name="Standard 257 3 6 6 3" xfId="2185" xr:uid="{00000000-0005-0000-0000-000009800000}"/>
    <cellStyle name="Standard 257 3 6 6 3 2" xfId="3656" xr:uid="{00000000-0005-0000-0000-00000A800000}"/>
    <cellStyle name="Standard 257 3 6 6 3 2 2" xfId="12478" xr:uid="{00000000-0005-0000-0000-00000B800000}"/>
    <cellStyle name="Standard 257 3 6 6 3 2 2 2" xfId="25714" xr:uid="{00000000-0005-0000-0000-00000C800000}"/>
    <cellStyle name="Standard 257 3 6 6 3 2 2 2 2" xfId="52186" xr:uid="{00000000-0005-0000-0000-00000D800000}"/>
    <cellStyle name="Standard 257 3 6 6 3 2 2 3" xfId="38950" xr:uid="{00000000-0005-0000-0000-00000E800000}"/>
    <cellStyle name="Standard 257 3 6 6 3 2 3" xfId="19097" xr:uid="{00000000-0005-0000-0000-00000F800000}"/>
    <cellStyle name="Standard 257 3 6 6 3 2 3 2" xfId="45569" xr:uid="{00000000-0005-0000-0000-000010800000}"/>
    <cellStyle name="Standard 257 3 6 6 3 2 4" xfId="30128" xr:uid="{00000000-0005-0000-0000-000011800000}"/>
    <cellStyle name="Standard 257 3 6 6 3 3" xfId="6598" xr:uid="{00000000-0005-0000-0000-000012800000}"/>
    <cellStyle name="Standard 257 3 6 6 3 3 2" xfId="11008" xr:uid="{00000000-0005-0000-0000-000013800000}"/>
    <cellStyle name="Standard 257 3 6 6 3 3 2 2" xfId="24244" xr:uid="{00000000-0005-0000-0000-000014800000}"/>
    <cellStyle name="Standard 257 3 6 6 3 3 2 2 2" xfId="50716" xr:uid="{00000000-0005-0000-0000-000015800000}"/>
    <cellStyle name="Standard 257 3 6 6 3 3 2 3" xfId="37480" xr:uid="{00000000-0005-0000-0000-000016800000}"/>
    <cellStyle name="Standard 257 3 6 6 3 3 3" xfId="17627" xr:uid="{00000000-0005-0000-0000-000017800000}"/>
    <cellStyle name="Standard 257 3 6 6 3 3 3 2" xfId="44099" xr:uid="{00000000-0005-0000-0000-000018800000}"/>
    <cellStyle name="Standard 257 3 6 6 3 3 4" xfId="33070" xr:uid="{00000000-0005-0000-0000-000019800000}"/>
    <cellStyle name="Standard 257 3 6 6 3 4" xfId="8066" xr:uid="{00000000-0005-0000-0000-00001A800000}"/>
    <cellStyle name="Standard 257 3 6 6 3 4 2" xfId="21302" xr:uid="{00000000-0005-0000-0000-00001B800000}"/>
    <cellStyle name="Standard 257 3 6 6 3 4 2 2" xfId="47774" xr:uid="{00000000-0005-0000-0000-00001C800000}"/>
    <cellStyle name="Standard 257 3 6 6 3 4 3" xfId="34538" xr:uid="{00000000-0005-0000-0000-00001D800000}"/>
    <cellStyle name="Standard 257 3 6 6 3 5" xfId="14685" xr:uid="{00000000-0005-0000-0000-00001E800000}"/>
    <cellStyle name="Standard 257 3 6 6 3 5 2" xfId="41157" xr:uid="{00000000-0005-0000-0000-00001F800000}"/>
    <cellStyle name="Standard 257 3 6 6 3 6" xfId="28658" xr:uid="{00000000-0005-0000-0000-000020800000}"/>
    <cellStyle name="Standard 257 3 6 6 4" xfId="2922" xr:uid="{00000000-0005-0000-0000-000021800000}"/>
    <cellStyle name="Standard 257 3 6 6 4 2" xfId="11744" xr:uid="{00000000-0005-0000-0000-000022800000}"/>
    <cellStyle name="Standard 257 3 6 6 4 2 2" xfId="24980" xr:uid="{00000000-0005-0000-0000-000023800000}"/>
    <cellStyle name="Standard 257 3 6 6 4 2 2 2" xfId="51452" xr:uid="{00000000-0005-0000-0000-000024800000}"/>
    <cellStyle name="Standard 257 3 6 6 4 2 3" xfId="38216" xr:uid="{00000000-0005-0000-0000-000025800000}"/>
    <cellStyle name="Standard 257 3 6 6 4 3" xfId="18363" xr:uid="{00000000-0005-0000-0000-000026800000}"/>
    <cellStyle name="Standard 257 3 6 6 4 3 2" xfId="44835" xr:uid="{00000000-0005-0000-0000-000027800000}"/>
    <cellStyle name="Standard 257 3 6 6 4 4" xfId="29394" xr:uid="{00000000-0005-0000-0000-000028800000}"/>
    <cellStyle name="Standard 257 3 6 6 5" xfId="5127" xr:uid="{00000000-0005-0000-0000-000029800000}"/>
    <cellStyle name="Standard 257 3 6 6 5 2" xfId="9537" xr:uid="{00000000-0005-0000-0000-00002A800000}"/>
    <cellStyle name="Standard 257 3 6 6 5 2 2" xfId="22773" xr:uid="{00000000-0005-0000-0000-00002B800000}"/>
    <cellStyle name="Standard 257 3 6 6 5 2 2 2" xfId="49245" xr:uid="{00000000-0005-0000-0000-00002C800000}"/>
    <cellStyle name="Standard 257 3 6 6 5 2 3" xfId="36009" xr:uid="{00000000-0005-0000-0000-00002D800000}"/>
    <cellStyle name="Standard 257 3 6 6 5 3" xfId="16156" xr:uid="{00000000-0005-0000-0000-00002E800000}"/>
    <cellStyle name="Standard 257 3 6 6 5 3 2" xfId="42628" xr:uid="{00000000-0005-0000-0000-00002F800000}"/>
    <cellStyle name="Standard 257 3 6 6 5 4" xfId="31599" xr:uid="{00000000-0005-0000-0000-000030800000}"/>
    <cellStyle name="Standard 257 3 6 6 6" xfId="7332" xr:uid="{00000000-0005-0000-0000-000031800000}"/>
    <cellStyle name="Standard 257 3 6 6 6 2" xfId="20568" xr:uid="{00000000-0005-0000-0000-000032800000}"/>
    <cellStyle name="Standard 257 3 6 6 6 2 2" xfId="47040" xr:uid="{00000000-0005-0000-0000-000033800000}"/>
    <cellStyle name="Standard 257 3 6 6 6 3" xfId="33804" xr:uid="{00000000-0005-0000-0000-000034800000}"/>
    <cellStyle name="Standard 257 3 6 6 7" xfId="13951" xr:uid="{00000000-0005-0000-0000-000035800000}"/>
    <cellStyle name="Standard 257 3 6 6 7 2" xfId="40423" xr:uid="{00000000-0005-0000-0000-000036800000}"/>
    <cellStyle name="Standard 257 3 6 6 8" xfId="27187" xr:uid="{00000000-0005-0000-0000-000037800000}"/>
    <cellStyle name="Standard 257 3 6 7" xfId="1083" xr:uid="{00000000-0005-0000-0000-000038800000}"/>
    <cellStyle name="Standard 257 3 6 7 2" xfId="4026" xr:uid="{00000000-0005-0000-0000-000039800000}"/>
    <cellStyle name="Standard 257 3 6 7 2 2" xfId="12848" xr:uid="{00000000-0005-0000-0000-00003A800000}"/>
    <cellStyle name="Standard 257 3 6 7 2 2 2" xfId="26084" xr:uid="{00000000-0005-0000-0000-00003B800000}"/>
    <cellStyle name="Standard 257 3 6 7 2 2 2 2" xfId="52556" xr:uid="{00000000-0005-0000-0000-00003C800000}"/>
    <cellStyle name="Standard 257 3 6 7 2 2 3" xfId="39320" xr:uid="{00000000-0005-0000-0000-00003D800000}"/>
    <cellStyle name="Standard 257 3 6 7 2 3" xfId="19467" xr:uid="{00000000-0005-0000-0000-00003E800000}"/>
    <cellStyle name="Standard 257 3 6 7 2 3 2" xfId="45939" xr:uid="{00000000-0005-0000-0000-00003F800000}"/>
    <cellStyle name="Standard 257 3 6 7 2 4" xfId="30498" xr:uid="{00000000-0005-0000-0000-000040800000}"/>
    <cellStyle name="Standard 257 3 6 7 3" xfId="5497" xr:uid="{00000000-0005-0000-0000-000041800000}"/>
    <cellStyle name="Standard 257 3 6 7 3 2" xfId="9907" xr:uid="{00000000-0005-0000-0000-000042800000}"/>
    <cellStyle name="Standard 257 3 6 7 3 2 2" xfId="23143" xr:uid="{00000000-0005-0000-0000-000043800000}"/>
    <cellStyle name="Standard 257 3 6 7 3 2 2 2" xfId="49615" xr:uid="{00000000-0005-0000-0000-000044800000}"/>
    <cellStyle name="Standard 257 3 6 7 3 2 3" xfId="36379" xr:uid="{00000000-0005-0000-0000-000045800000}"/>
    <cellStyle name="Standard 257 3 6 7 3 3" xfId="16526" xr:uid="{00000000-0005-0000-0000-000046800000}"/>
    <cellStyle name="Standard 257 3 6 7 3 3 2" xfId="42998" xr:uid="{00000000-0005-0000-0000-000047800000}"/>
    <cellStyle name="Standard 257 3 6 7 3 4" xfId="31969" xr:uid="{00000000-0005-0000-0000-000048800000}"/>
    <cellStyle name="Standard 257 3 6 7 4" xfId="8436" xr:uid="{00000000-0005-0000-0000-000049800000}"/>
    <cellStyle name="Standard 257 3 6 7 4 2" xfId="21672" xr:uid="{00000000-0005-0000-0000-00004A800000}"/>
    <cellStyle name="Standard 257 3 6 7 4 2 2" xfId="48144" xr:uid="{00000000-0005-0000-0000-00004B800000}"/>
    <cellStyle name="Standard 257 3 6 7 4 3" xfId="34908" xr:uid="{00000000-0005-0000-0000-00004C800000}"/>
    <cellStyle name="Standard 257 3 6 7 5" xfId="15055" xr:uid="{00000000-0005-0000-0000-00004D800000}"/>
    <cellStyle name="Standard 257 3 6 7 5 2" xfId="41527" xr:uid="{00000000-0005-0000-0000-00004E800000}"/>
    <cellStyle name="Standard 257 3 6 7 6" xfId="27557" xr:uid="{00000000-0005-0000-0000-00004F800000}"/>
    <cellStyle name="Standard 257 3 6 8" xfId="1819" xr:uid="{00000000-0005-0000-0000-000050800000}"/>
    <cellStyle name="Standard 257 3 6 8 2" xfId="3290" xr:uid="{00000000-0005-0000-0000-000051800000}"/>
    <cellStyle name="Standard 257 3 6 8 2 2" xfId="12112" xr:uid="{00000000-0005-0000-0000-000052800000}"/>
    <cellStyle name="Standard 257 3 6 8 2 2 2" xfId="25348" xr:uid="{00000000-0005-0000-0000-000053800000}"/>
    <cellStyle name="Standard 257 3 6 8 2 2 2 2" xfId="51820" xr:uid="{00000000-0005-0000-0000-000054800000}"/>
    <cellStyle name="Standard 257 3 6 8 2 2 3" xfId="38584" xr:uid="{00000000-0005-0000-0000-000055800000}"/>
    <cellStyle name="Standard 257 3 6 8 2 3" xfId="18731" xr:uid="{00000000-0005-0000-0000-000056800000}"/>
    <cellStyle name="Standard 257 3 6 8 2 3 2" xfId="45203" xr:uid="{00000000-0005-0000-0000-000057800000}"/>
    <cellStyle name="Standard 257 3 6 8 2 4" xfId="29762" xr:uid="{00000000-0005-0000-0000-000058800000}"/>
    <cellStyle name="Standard 257 3 6 8 3" xfId="6232" xr:uid="{00000000-0005-0000-0000-000059800000}"/>
    <cellStyle name="Standard 257 3 6 8 3 2" xfId="10642" xr:uid="{00000000-0005-0000-0000-00005A800000}"/>
    <cellStyle name="Standard 257 3 6 8 3 2 2" xfId="23878" xr:uid="{00000000-0005-0000-0000-00005B800000}"/>
    <cellStyle name="Standard 257 3 6 8 3 2 2 2" xfId="50350" xr:uid="{00000000-0005-0000-0000-00005C800000}"/>
    <cellStyle name="Standard 257 3 6 8 3 2 3" xfId="37114" xr:uid="{00000000-0005-0000-0000-00005D800000}"/>
    <cellStyle name="Standard 257 3 6 8 3 3" xfId="17261" xr:uid="{00000000-0005-0000-0000-00005E800000}"/>
    <cellStyle name="Standard 257 3 6 8 3 3 2" xfId="43733" xr:uid="{00000000-0005-0000-0000-00005F800000}"/>
    <cellStyle name="Standard 257 3 6 8 3 4" xfId="32704" xr:uid="{00000000-0005-0000-0000-000060800000}"/>
    <cellStyle name="Standard 257 3 6 8 4" xfId="7700" xr:uid="{00000000-0005-0000-0000-000061800000}"/>
    <cellStyle name="Standard 257 3 6 8 4 2" xfId="20936" xr:uid="{00000000-0005-0000-0000-000062800000}"/>
    <cellStyle name="Standard 257 3 6 8 4 2 2" xfId="47408" xr:uid="{00000000-0005-0000-0000-000063800000}"/>
    <cellStyle name="Standard 257 3 6 8 4 3" xfId="34172" xr:uid="{00000000-0005-0000-0000-000064800000}"/>
    <cellStyle name="Standard 257 3 6 8 5" xfId="14319" xr:uid="{00000000-0005-0000-0000-000065800000}"/>
    <cellStyle name="Standard 257 3 6 8 5 2" xfId="40791" xr:uid="{00000000-0005-0000-0000-000066800000}"/>
    <cellStyle name="Standard 257 3 6 8 6" xfId="28292" xr:uid="{00000000-0005-0000-0000-000067800000}"/>
    <cellStyle name="Standard 257 3 6 9" xfId="2556" xr:uid="{00000000-0005-0000-0000-000068800000}"/>
    <cellStyle name="Standard 257 3 6 9 2" xfId="11378" xr:uid="{00000000-0005-0000-0000-000069800000}"/>
    <cellStyle name="Standard 257 3 6 9 2 2" xfId="24614" xr:uid="{00000000-0005-0000-0000-00006A800000}"/>
    <cellStyle name="Standard 257 3 6 9 2 2 2" xfId="51086" xr:uid="{00000000-0005-0000-0000-00006B800000}"/>
    <cellStyle name="Standard 257 3 6 9 2 3" xfId="37850" xr:uid="{00000000-0005-0000-0000-00006C800000}"/>
    <cellStyle name="Standard 257 3 6 9 3" xfId="17997" xr:uid="{00000000-0005-0000-0000-00006D800000}"/>
    <cellStyle name="Standard 257 3 6 9 3 2" xfId="44469" xr:uid="{00000000-0005-0000-0000-00006E800000}"/>
    <cellStyle name="Standard 257 3 6 9 4" xfId="29028" xr:uid="{00000000-0005-0000-0000-00006F800000}"/>
    <cellStyle name="Standard 257 3 7" xfId="329" xr:uid="{00000000-0005-0000-0000-000070800000}"/>
    <cellStyle name="Standard 257 3 7 10" xfId="13615" xr:uid="{00000000-0005-0000-0000-000071800000}"/>
    <cellStyle name="Standard 257 3 7 10 2" xfId="40087" xr:uid="{00000000-0005-0000-0000-000072800000}"/>
    <cellStyle name="Standard 257 3 7 11" xfId="26851" xr:uid="{00000000-0005-0000-0000-000073800000}"/>
    <cellStyle name="Standard 257 3 7 2" xfId="417" xr:uid="{00000000-0005-0000-0000-000074800000}"/>
    <cellStyle name="Standard 257 3 7 2 10" xfId="26932" xr:uid="{00000000-0005-0000-0000-000075800000}"/>
    <cellStyle name="Standard 257 3 7 2 2" xfId="593" xr:uid="{00000000-0005-0000-0000-000076800000}"/>
    <cellStyle name="Standard 257 3 7 2 2 2" xfId="982" xr:uid="{00000000-0005-0000-0000-000077800000}"/>
    <cellStyle name="Standard 257 3 7 2 2 2 2" xfId="1731" xr:uid="{00000000-0005-0000-0000-000078800000}"/>
    <cellStyle name="Standard 257 3 7 2 2 2 2 2" xfId="4674" xr:uid="{00000000-0005-0000-0000-000079800000}"/>
    <cellStyle name="Standard 257 3 7 2 2 2 2 2 2" xfId="13496" xr:uid="{00000000-0005-0000-0000-00007A800000}"/>
    <cellStyle name="Standard 257 3 7 2 2 2 2 2 2 2" xfId="26732" xr:uid="{00000000-0005-0000-0000-00007B800000}"/>
    <cellStyle name="Standard 257 3 7 2 2 2 2 2 2 2 2" xfId="53204" xr:uid="{00000000-0005-0000-0000-00007C800000}"/>
    <cellStyle name="Standard 257 3 7 2 2 2 2 2 2 3" xfId="39968" xr:uid="{00000000-0005-0000-0000-00007D800000}"/>
    <cellStyle name="Standard 257 3 7 2 2 2 2 2 3" xfId="20115" xr:uid="{00000000-0005-0000-0000-00007E800000}"/>
    <cellStyle name="Standard 257 3 7 2 2 2 2 2 3 2" xfId="46587" xr:uid="{00000000-0005-0000-0000-00007F800000}"/>
    <cellStyle name="Standard 257 3 7 2 2 2 2 2 4" xfId="31146" xr:uid="{00000000-0005-0000-0000-000080800000}"/>
    <cellStyle name="Standard 257 3 7 2 2 2 2 3" xfId="6145" xr:uid="{00000000-0005-0000-0000-000081800000}"/>
    <cellStyle name="Standard 257 3 7 2 2 2 2 3 2" xfId="10555" xr:uid="{00000000-0005-0000-0000-000082800000}"/>
    <cellStyle name="Standard 257 3 7 2 2 2 2 3 2 2" xfId="23791" xr:uid="{00000000-0005-0000-0000-000083800000}"/>
    <cellStyle name="Standard 257 3 7 2 2 2 2 3 2 2 2" xfId="50263" xr:uid="{00000000-0005-0000-0000-000084800000}"/>
    <cellStyle name="Standard 257 3 7 2 2 2 2 3 2 3" xfId="37027" xr:uid="{00000000-0005-0000-0000-000085800000}"/>
    <cellStyle name="Standard 257 3 7 2 2 2 2 3 3" xfId="17174" xr:uid="{00000000-0005-0000-0000-000086800000}"/>
    <cellStyle name="Standard 257 3 7 2 2 2 2 3 3 2" xfId="43646" xr:uid="{00000000-0005-0000-0000-000087800000}"/>
    <cellStyle name="Standard 257 3 7 2 2 2 2 3 4" xfId="32617" xr:uid="{00000000-0005-0000-0000-000088800000}"/>
    <cellStyle name="Standard 257 3 7 2 2 2 2 4" xfId="9084" xr:uid="{00000000-0005-0000-0000-000089800000}"/>
    <cellStyle name="Standard 257 3 7 2 2 2 2 4 2" xfId="22320" xr:uid="{00000000-0005-0000-0000-00008A800000}"/>
    <cellStyle name="Standard 257 3 7 2 2 2 2 4 2 2" xfId="48792" xr:uid="{00000000-0005-0000-0000-00008B800000}"/>
    <cellStyle name="Standard 257 3 7 2 2 2 2 4 3" xfId="35556" xr:uid="{00000000-0005-0000-0000-00008C800000}"/>
    <cellStyle name="Standard 257 3 7 2 2 2 2 5" xfId="15703" xr:uid="{00000000-0005-0000-0000-00008D800000}"/>
    <cellStyle name="Standard 257 3 7 2 2 2 2 5 2" xfId="42175" xr:uid="{00000000-0005-0000-0000-00008E800000}"/>
    <cellStyle name="Standard 257 3 7 2 2 2 2 6" xfId="28205" xr:uid="{00000000-0005-0000-0000-00008F800000}"/>
    <cellStyle name="Standard 257 3 7 2 2 2 3" xfId="2467" xr:uid="{00000000-0005-0000-0000-000090800000}"/>
    <cellStyle name="Standard 257 3 7 2 2 2 3 2" xfId="3938" xr:uid="{00000000-0005-0000-0000-000091800000}"/>
    <cellStyle name="Standard 257 3 7 2 2 2 3 2 2" xfId="12760" xr:uid="{00000000-0005-0000-0000-000092800000}"/>
    <cellStyle name="Standard 257 3 7 2 2 2 3 2 2 2" xfId="25996" xr:uid="{00000000-0005-0000-0000-000093800000}"/>
    <cellStyle name="Standard 257 3 7 2 2 2 3 2 2 2 2" xfId="52468" xr:uid="{00000000-0005-0000-0000-000094800000}"/>
    <cellStyle name="Standard 257 3 7 2 2 2 3 2 2 3" xfId="39232" xr:uid="{00000000-0005-0000-0000-000095800000}"/>
    <cellStyle name="Standard 257 3 7 2 2 2 3 2 3" xfId="19379" xr:uid="{00000000-0005-0000-0000-000096800000}"/>
    <cellStyle name="Standard 257 3 7 2 2 2 3 2 3 2" xfId="45851" xr:uid="{00000000-0005-0000-0000-000097800000}"/>
    <cellStyle name="Standard 257 3 7 2 2 2 3 2 4" xfId="30410" xr:uid="{00000000-0005-0000-0000-000098800000}"/>
    <cellStyle name="Standard 257 3 7 2 2 2 3 3" xfId="6880" xr:uid="{00000000-0005-0000-0000-000099800000}"/>
    <cellStyle name="Standard 257 3 7 2 2 2 3 3 2" xfId="11290" xr:uid="{00000000-0005-0000-0000-00009A800000}"/>
    <cellStyle name="Standard 257 3 7 2 2 2 3 3 2 2" xfId="24526" xr:uid="{00000000-0005-0000-0000-00009B800000}"/>
    <cellStyle name="Standard 257 3 7 2 2 2 3 3 2 2 2" xfId="50998" xr:uid="{00000000-0005-0000-0000-00009C800000}"/>
    <cellStyle name="Standard 257 3 7 2 2 2 3 3 2 3" xfId="37762" xr:uid="{00000000-0005-0000-0000-00009D800000}"/>
    <cellStyle name="Standard 257 3 7 2 2 2 3 3 3" xfId="17909" xr:uid="{00000000-0005-0000-0000-00009E800000}"/>
    <cellStyle name="Standard 257 3 7 2 2 2 3 3 3 2" xfId="44381" xr:uid="{00000000-0005-0000-0000-00009F800000}"/>
    <cellStyle name="Standard 257 3 7 2 2 2 3 3 4" xfId="33352" xr:uid="{00000000-0005-0000-0000-0000A0800000}"/>
    <cellStyle name="Standard 257 3 7 2 2 2 3 4" xfId="8348" xr:uid="{00000000-0005-0000-0000-0000A1800000}"/>
    <cellStyle name="Standard 257 3 7 2 2 2 3 4 2" xfId="21584" xr:uid="{00000000-0005-0000-0000-0000A2800000}"/>
    <cellStyle name="Standard 257 3 7 2 2 2 3 4 2 2" xfId="48056" xr:uid="{00000000-0005-0000-0000-0000A3800000}"/>
    <cellStyle name="Standard 257 3 7 2 2 2 3 4 3" xfId="34820" xr:uid="{00000000-0005-0000-0000-0000A4800000}"/>
    <cellStyle name="Standard 257 3 7 2 2 2 3 5" xfId="14967" xr:uid="{00000000-0005-0000-0000-0000A5800000}"/>
    <cellStyle name="Standard 257 3 7 2 2 2 3 5 2" xfId="41439" xr:uid="{00000000-0005-0000-0000-0000A6800000}"/>
    <cellStyle name="Standard 257 3 7 2 2 2 3 6" xfId="28940" xr:uid="{00000000-0005-0000-0000-0000A7800000}"/>
    <cellStyle name="Standard 257 3 7 2 2 2 4" xfId="3204" xr:uid="{00000000-0005-0000-0000-0000A8800000}"/>
    <cellStyle name="Standard 257 3 7 2 2 2 4 2" xfId="12026" xr:uid="{00000000-0005-0000-0000-0000A9800000}"/>
    <cellStyle name="Standard 257 3 7 2 2 2 4 2 2" xfId="25262" xr:uid="{00000000-0005-0000-0000-0000AA800000}"/>
    <cellStyle name="Standard 257 3 7 2 2 2 4 2 2 2" xfId="51734" xr:uid="{00000000-0005-0000-0000-0000AB800000}"/>
    <cellStyle name="Standard 257 3 7 2 2 2 4 2 3" xfId="38498" xr:uid="{00000000-0005-0000-0000-0000AC800000}"/>
    <cellStyle name="Standard 257 3 7 2 2 2 4 3" xfId="18645" xr:uid="{00000000-0005-0000-0000-0000AD800000}"/>
    <cellStyle name="Standard 257 3 7 2 2 2 4 3 2" xfId="45117" xr:uid="{00000000-0005-0000-0000-0000AE800000}"/>
    <cellStyle name="Standard 257 3 7 2 2 2 4 4" xfId="29676" xr:uid="{00000000-0005-0000-0000-0000AF800000}"/>
    <cellStyle name="Standard 257 3 7 2 2 2 5" xfId="5409" xr:uid="{00000000-0005-0000-0000-0000B0800000}"/>
    <cellStyle name="Standard 257 3 7 2 2 2 5 2" xfId="9819" xr:uid="{00000000-0005-0000-0000-0000B1800000}"/>
    <cellStyle name="Standard 257 3 7 2 2 2 5 2 2" xfId="23055" xr:uid="{00000000-0005-0000-0000-0000B2800000}"/>
    <cellStyle name="Standard 257 3 7 2 2 2 5 2 2 2" xfId="49527" xr:uid="{00000000-0005-0000-0000-0000B3800000}"/>
    <cellStyle name="Standard 257 3 7 2 2 2 5 2 3" xfId="36291" xr:uid="{00000000-0005-0000-0000-0000B4800000}"/>
    <cellStyle name="Standard 257 3 7 2 2 2 5 3" xfId="16438" xr:uid="{00000000-0005-0000-0000-0000B5800000}"/>
    <cellStyle name="Standard 257 3 7 2 2 2 5 3 2" xfId="42910" xr:uid="{00000000-0005-0000-0000-0000B6800000}"/>
    <cellStyle name="Standard 257 3 7 2 2 2 5 4" xfId="31881" xr:uid="{00000000-0005-0000-0000-0000B7800000}"/>
    <cellStyle name="Standard 257 3 7 2 2 2 6" xfId="7614" xr:uid="{00000000-0005-0000-0000-0000B8800000}"/>
    <cellStyle name="Standard 257 3 7 2 2 2 6 2" xfId="20850" xr:uid="{00000000-0005-0000-0000-0000B9800000}"/>
    <cellStyle name="Standard 257 3 7 2 2 2 6 2 2" xfId="47322" xr:uid="{00000000-0005-0000-0000-0000BA800000}"/>
    <cellStyle name="Standard 257 3 7 2 2 2 6 3" xfId="34086" xr:uid="{00000000-0005-0000-0000-0000BB800000}"/>
    <cellStyle name="Standard 257 3 7 2 2 2 7" xfId="14233" xr:uid="{00000000-0005-0000-0000-0000BC800000}"/>
    <cellStyle name="Standard 257 3 7 2 2 2 7 2" xfId="40705" xr:uid="{00000000-0005-0000-0000-0000BD800000}"/>
    <cellStyle name="Standard 257 3 7 2 2 2 8" xfId="27469" xr:uid="{00000000-0005-0000-0000-0000BE800000}"/>
    <cellStyle name="Standard 257 3 7 2 2 3" xfId="1365" xr:uid="{00000000-0005-0000-0000-0000BF800000}"/>
    <cellStyle name="Standard 257 3 7 2 2 3 2" xfId="4308" xr:uid="{00000000-0005-0000-0000-0000C0800000}"/>
    <cellStyle name="Standard 257 3 7 2 2 3 2 2" xfId="13130" xr:uid="{00000000-0005-0000-0000-0000C1800000}"/>
    <cellStyle name="Standard 257 3 7 2 2 3 2 2 2" xfId="26366" xr:uid="{00000000-0005-0000-0000-0000C2800000}"/>
    <cellStyle name="Standard 257 3 7 2 2 3 2 2 2 2" xfId="52838" xr:uid="{00000000-0005-0000-0000-0000C3800000}"/>
    <cellStyle name="Standard 257 3 7 2 2 3 2 2 3" xfId="39602" xr:uid="{00000000-0005-0000-0000-0000C4800000}"/>
    <cellStyle name="Standard 257 3 7 2 2 3 2 3" xfId="19749" xr:uid="{00000000-0005-0000-0000-0000C5800000}"/>
    <cellStyle name="Standard 257 3 7 2 2 3 2 3 2" xfId="46221" xr:uid="{00000000-0005-0000-0000-0000C6800000}"/>
    <cellStyle name="Standard 257 3 7 2 2 3 2 4" xfId="30780" xr:uid="{00000000-0005-0000-0000-0000C7800000}"/>
    <cellStyle name="Standard 257 3 7 2 2 3 3" xfId="5779" xr:uid="{00000000-0005-0000-0000-0000C8800000}"/>
    <cellStyle name="Standard 257 3 7 2 2 3 3 2" xfId="10189" xr:uid="{00000000-0005-0000-0000-0000C9800000}"/>
    <cellStyle name="Standard 257 3 7 2 2 3 3 2 2" xfId="23425" xr:uid="{00000000-0005-0000-0000-0000CA800000}"/>
    <cellStyle name="Standard 257 3 7 2 2 3 3 2 2 2" xfId="49897" xr:uid="{00000000-0005-0000-0000-0000CB800000}"/>
    <cellStyle name="Standard 257 3 7 2 2 3 3 2 3" xfId="36661" xr:uid="{00000000-0005-0000-0000-0000CC800000}"/>
    <cellStyle name="Standard 257 3 7 2 2 3 3 3" xfId="16808" xr:uid="{00000000-0005-0000-0000-0000CD800000}"/>
    <cellStyle name="Standard 257 3 7 2 2 3 3 3 2" xfId="43280" xr:uid="{00000000-0005-0000-0000-0000CE800000}"/>
    <cellStyle name="Standard 257 3 7 2 2 3 3 4" xfId="32251" xr:uid="{00000000-0005-0000-0000-0000CF800000}"/>
    <cellStyle name="Standard 257 3 7 2 2 3 4" xfId="8718" xr:uid="{00000000-0005-0000-0000-0000D0800000}"/>
    <cellStyle name="Standard 257 3 7 2 2 3 4 2" xfId="21954" xr:uid="{00000000-0005-0000-0000-0000D1800000}"/>
    <cellStyle name="Standard 257 3 7 2 2 3 4 2 2" xfId="48426" xr:uid="{00000000-0005-0000-0000-0000D2800000}"/>
    <cellStyle name="Standard 257 3 7 2 2 3 4 3" xfId="35190" xr:uid="{00000000-0005-0000-0000-0000D3800000}"/>
    <cellStyle name="Standard 257 3 7 2 2 3 5" xfId="15337" xr:uid="{00000000-0005-0000-0000-0000D4800000}"/>
    <cellStyle name="Standard 257 3 7 2 2 3 5 2" xfId="41809" xr:uid="{00000000-0005-0000-0000-0000D5800000}"/>
    <cellStyle name="Standard 257 3 7 2 2 3 6" xfId="27839" xr:uid="{00000000-0005-0000-0000-0000D6800000}"/>
    <cellStyle name="Standard 257 3 7 2 2 4" xfId="2101" xr:uid="{00000000-0005-0000-0000-0000D7800000}"/>
    <cellStyle name="Standard 257 3 7 2 2 4 2" xfId="3572" xr:uid="{00000000-0005-0000-0000-0000D8800000}"/>
    <cellStyle name="Standard 257 3 7 2 2 4 2 2" xfId="12394" xr:uid="{00000000-0005-0000-0000-0000D9800000}"/>
    <cellStyle name="Standard 257 3 7 2 2 4 2 2 2" xfId="25630" xr:uid="{00000000-0005-0000-0000-0000DA800000}"/>
    <cellStyle name="Standard 257 3 7 2 2 4 2 2 2 2" xfId="52102" xr:uid="{00000000-0005-0000-0000-0000DB800000}"/>
    <cellStyle name="Standard 257 3 7 2 2 4 2 2 3" xfId="38866" xr:uid="{00000000-0005-0000-0000-0000DC800000}"/>
    <cellStyle name="Standard 257 3 7 2 2 4 2 3" xfId="19013" xr:uid="{00000000-0005-0000-0000-0000DD800000}"/>
    <cellStyle name="Standard 257 3 7 2 2 4 2 3 2" xfId="45485" xr:uid="{00000000-0005-0000-0000-0000DE800000}"/>
    <cellStyle name="Standard 257 3 7 2 2 4 2 4" xfId="30044" xr:uid="{00000000-0005-0000-0000-0000DF800000}"/>
    <cellStyle name="Standard 257 3 7 2 2 4 3" xfId="6514" xr:uid="{00000000-0005-0000-0000-0000E0800000}"/>
    <cellStyle name="Standard 257 3 7 2 2 4 3 2" xfId="10924" xr:uid="{00000000-0005-0000-0000-0000E1800000}"/>
    <cellStyle name="Standard 257 3 7 2 2 4 3 2 2" xfId="24160" xr:uid="{00000000-0005-0000-0000-0000E2800000}"/>
    <cellStyle name="Standard 257 3 7 2 2 4 3 2 2 2" xfId="50632" xr:uid="{00000000-0005-0000-0000-0000E3800000}"/>
    <cellStyle name="Standard 257 3 7 2 2 4 3 2 3" xfId="37396" xr:uid="{00000000-0005-0000-0000-0000E4800000}"/>
    <cellStyle name="Standard 257 3 7 2 2 4 3 3" xfId="17543" xr:uid="{00000000-0005-0000-0000-0000E5800000}"/>
    <cellStyle name="Standard 257 3 7 2 2 4 3 3 2" xfId="44015" xr:uid="{00000000-0005-0000-0000-0000E6800000}"/>
    <cellStyle name="Standard 257 3 7 2 2 4 3 4" xfId="32986" xr:uid="{00000000-0005-0000-0000-0000E7800000}"/>
    <cellStyle name="Standard 257 3 7 2 2 4 4" xfId="7982" xr:uid="{00000000-0005-0000-0000-0000E8800000}"/>
    <cellStyle name="Standard 257 3 7 2 2 4 4 2" xfId="21218" xr:uid="{00000000-0005-0000-0000-0000E9800000}"/>
    <cellStyle name="Standard 257 3 7 2 2 4 4 2 2" xfId="47690" xr:uid="{00000000-0005-0000-0000-0000EA800000}"/>
    <cellStyle name="Standard 257 3 7 2 2 4 4 3" xfId="34454" xr:uid="{00000000-0005-0000-0000-0000EB800000}"/>
    <cellStyle name="Standard 257 3 7 2 2 4 5" xfId="14601" xr:uid="{00000000-0005-0000-0000-0000EC800000}"/>
    <cellStyle name="Standard 257 3 7 2 2 4 5 2" xfId="41073" xr:uid="{00000000-0005-0000-0000-0000ED800000}"/>
    <cellStyle name="Standard 257 3 7 2 2 4 6" xfId="28574" xr:uid="{00000000-0005-0000-0000-0000EE800000}"/>
    <cellStyle name="Standard 257 3 7 2 2 5" xfId="2838" xr:uid="{00000000-0005-0000-0000-0000EF800000}"/>
    <cellStyle name="Standard 257 3 7 2 2 5 2" xfId="11660" xr:uid="{00000000-0005-0000-0000-0000F0800000}"/>
    <cellStyle name="Standard 257 3 7 2 2 5 2 2" xfId="24896" xr:uid="{00000000-0005-0000-0000-0000F1800000}"/>
    <cellStyle name="Standard 257 3 7 2 2 5 2 2 2" xfId="51368" xr:uid="{00000000-0005-0000-0000-0000F2800000}"/>
    <cellStyle name="Standard 257 3 7 2 2 5 2 3" xfId="38132" xr:uid="{00000000-0005-0000-0000-0000F3800000}"/>
    <cellStyle name="Standard 257 3 7 2 2 5 3" xfId="18279" xr:uid="{00000000-0005-0000-0000-0000F4800000}"/>
    <cellStyle name="Standard 257 3 7 2 2 5 3 2" xfId="44751" xr:uid="{00000000-0005-0000-0000-0000F5800000}"/>
    <cellStyle name="Standard 257 3 7 2 2 5 4" xfId="29310" xr:uid="{00000000-0005-0000-0000-0000F6800000}"/>
    <cellStyle name="Standard 257 3 7 2 2 6" xfId="5043" xr:uid="{00000000-0005-0000-0000-0000F7800000}"/>
    <cellStyle name="Standard 257 3 7 2 2 6 2" xfId="9453" xr:uid="{00000000-0005-0000-0000-0000F8800000}"/>
    <cellStyle name="Standard 257 3 7 2 2 6 2 2" xfId="22689" xr:uid="{00000000-0005-0000-0000-0000F9800000}"/>
    <cellStyle name="Standard 257 3 7 2 2 6 2 2 2" xfId="49161" xr:uid="{00000000-0005-0000-0000-0000FA800000}"/>
    <cellStyle name="Standard 257 3 7 2 2 6 2 3" xfId="35925" xr:uid="{00000000-0005-0000-0000-0000FB800000}"/>
    <cellStyle name="Standard 257 3 7 2 2 6 3" xfId="16072" xr:uid="{00000000-0005-0000-0000-0000FC800000}"/>
    <cellStyle name="Standard 257 3 7 2 2 6 3 2" xfId="42544" xr:uid="{00000000-0005-0000-0000-0000FD800000}"/>
    <cellStyle name="Standard 257 3 7 2 2 6 4" xfId="31515" xr:uid="{00000000-0005-0000-0000-0000FE800000}"/>
    <cellStyle name="Standard 257 3 7 2 2 7" xfId="7248" xr:uid="{00000000-0005-0000-0000-0000FF800000}"/>
    <cellStyle name="Standard 257 3 7 2 2 7 2" xfId="20484" xr:uid="{00000000-0005-0000-0000-000000810000}"/>
    <cellStyle name="Standard 257 3 7 2 2 7 2 2" xfId="46956" xr:uid="{00000000-0005-0000-0000-000001810000}"/>
    <cellStyle name="Standard 257 3 7 2 2 7 3" xfId="33720" xr:uid="{00000000-0005-0000-0000-000002810000}"/>
    <cellStyle name="Standard 257 3 7 2 2 8" xfId="13867" xr:uid="{00000000-0005-0000-0000-000003810000}"/>
    <cellStyle name="Standard 257 3 7 2 2 8 2" xfId="40339" xr:uid="{00000000-0005-0000-0000-000004810000}"/>
    <cellStyle name="Standard 257 3 7 2 2 9" xfId="27103" xr:uid="{00000000-0005-0000-0000-000005810000}"/>
    <cellStyle name="Standard 257 3 7 2 3" xfId="810" xr:uid="{00000000-0005-0000-0000-000006810000}"/>
    <cellStyle name="Standard 257 3 7 2 3 2" xfId="1560" xr:uid="{00000000-0005-0000-0000-000007810000}"/>
    <cellStyle name="Standard 257 3 7 2 3 2 2" xfId="4503" xr:uid="{00000000-0005-0000-0000-000008810000}"/>
    <cellStyle name="Standard 257 3 7 2 3 2 2 2" xfId="13325" xr:uid="{00000000-0005-0000-0000-000009810000}"/>
    <cellStyle name="Standard 257 3 7 2 3 2 2 2 2" xfId="26561" xr:uid="{00000000-0005-0000-0000-00000A810000}"/>
    <cellStyle name="Standard 257 3 7 2 3 2 2 2 2 2" xfId="53033" xr:uid="{00000000-0005-0000-0000-00000B810000}"/>
    <cellStyle name="Standard 257 3 7 2 3 2 2 2 3" xfId="39797" xr:uid="{00000000-0005-0000-0000-00000C810000}"/>
    <cellStyle name="Standard 257 3 7 2 3 2 2 3" xfId="19944" xr:uid="{00000000-0005-0000-0000-00000D810000}"/>
    <cellStyle name="Standard 257 3 7 2 3 2 2 3 2" xfId="46416" xr:uid="{00000000-0005-0000-0000-00000E810000}"/>
    <cellStyle name="Standard 257 3 7 2 3 2 2 4" xfId="30975" xr:uid="{00000000-0005-0000-0000-00000F810000}"/>
    <cellStyle name="Standard 257 3 7 2 3 2 3" xfId="5974" xr:uid="{00000000-0005-0000-0000-000010810000}"/>
    <cellStyle name="Standard 257 3 7 2 3 2 3 2" xfId="10384" xr:uid="{00000000-0005-0000-0000-000011810000}"/>
    <cellStyle name="Standard 257 3 7 2 3 2 3 2 2" xfId="23620" xr:uid="{00000000-0005-0000-0000-000012810000}"/>
    <cellStyle name="Standard 257 3 7 2 3 2 3 2 2 2" xfId="50092" xr:uid="{00000000-0005-0000-0000-000013810000}"/>
    <cellStyle name="Standard 257 3 7 2 3 2 3 2 3" xfId="36856" xr:uid="{00000000-0005-0000-0000-000014810000}"/>
    <cellStyle name="Standard 257 3 7 2 3 2 3 3" xfId="17003" xr:uid="{00000000-0005-0000-0000-000015810000}"/>
    <cellStyle name="Standard 257 3 7 2 3 2 3 3 2" xfId="43475" xr:uid="{00000000-0005-0000-0000-000016810000}"/>
    <cellStyle name="Standard 257 3 7 2 3 2 3 4" xfId="32446" xr:uid="{00000000-0005-0000-0000-000017810000}"/>
    <cellStyle name="Standard 257 3 7 2 3 2 4" xfId="8913" xr:uid="{00000000-0005-0000-0000-000018810000}"/>
    <cellStyle name="Standard 257 3 7 2 3 2 4 2" xfId="22149" xr:uid="{00000000-0005-0000-0000-000019810000}"/>
    <cellStyle name="Standard 257 3 7 2 3 2 4 2 2" xfId="48621" xr:uid="{00000000-0005-0000-0000-00001A810000}"/>
    <cellStyle name="Standard 257 3 7 2 3 2 4 3" xfId="35385" xr:uid="{00000000-0005-0000-0000-00001B810000}"/>
    <cellStyle name="Standard 257 3 7 2 3 2 5" xfId="15532" xr:uid="{00000000-0005-0000-0000-00001C810000}"/>
    <cellStyle name="Standard 257 3 7 2 3 2 5 2" xfId="42004" xr:uid="{00000000-0005-0000-0000-00001D810000}"/>
    <cellStyle name="Standard 257 3 7 2 3 2 6" xfId="28034" xr:uid="{00000000-0005-0000-0000-00001E810000}"/>
    <cellStyle name="Standard 257 3 7 2 3 3" xfId="2296" xr:uid="{00000000-0005-0000-0000-00001F810000}"/>
    <cellStyle name="Standard 257 3 7 2 3 3 2" xfId="3767" xr:uid="{00000000-0005-0000-0000-000020810000}"/>
    <cellStyle name="Standard 257 3 7 2 3 3 2 2" xfId="12589" xr:uid="{00000000-0005-0000-0000-000021810000}"/>
    <cellStyle name="Standard 257 3 7 2 3 3 2 2 2" xfId="25825" xr:uid="{00000000-0005-0000-0000-000022810000}"/>
    <cellStyle name="Standard 257 3 7 2 3 3 2 2 2 2" xfId="52297" xr:uid="{00000000-0005-0000-0000-000023810000}"/>
    <cellStyle name="Standard 257 3 7 2 3 3 2 2 3" xfId="39061" xr:uid="{00000000-0005-0000-0000-000024810000}"/>
    <cellStyle name="Standard 257 3 7 2 3 3 2 3" xfId="19208" xr:uid="{00000000-0005-0000-0000-000025810000}"/>
    <cellStyle name="Standard 257 3 7 2 3 3 2 3 2" xfId="45680" xr:uid="{00000000-0005-0000-0000-000026810000}"/>
    <cellStyle name="Standard 257 3 7 2 3 3 2 4" xfId="30239" xr:uid="{00000000-0005-0000-0000-000027810000}"/>
    <cellStyle name="Standard 257 3 7 2 3 3 3" xfId="6709" xr:uid="{00000000-0005-0000-0000-000028810000}"/>
    <cellStyle name="Standard 257 3 7 2 3 3 3 2" xfId="11119" xr:uid="{00000000-0005-0000-0000-000029810000}"/>
    <cellStyle name="Standard 257 3 7 2 3 3 3 2 2" xfId="24355" xr:uid="{00000000-0005-0000-0000-00002A810000}"/>
    <cellStyle name="Standard 257 3 7 2 3 3 3 2 2 2" xfId="50827" xr:uid="{00000000-0005-0000-0000-00002B810000}"/>
    <cellStyle name="Standard 257 3 7 2 3 3 3 2 3" xfId="37591" xr:uid="{00000000-0005-0000-0000-00002C810000}"/>
    <cellStyle name="Standard 257 3 7 2 3 3 3 3" xfId="17738" xr:uid="{00000000-0005-0000-0000-00002D810000}"/>
    <cellStyle name="Standard 257 3 7 2 3 3 3 3 2" xfId="44210" xr:uid="{00000000-0005-0000-0000-00002E810000}"/>
    <cellStyle name="Standard 257 3 7 2 3 3 3 4" xfId="33181" xr:uid="{00000000-0005-0000-0000-00002F810000}"/>
    <cellStyle name="Standard 257 3 7 2 3 3 4" xfId="8177" xr:uid="{00000000-0005-0000-0000-000030810000}"/>
    <cellStyle name="Standard 257 3 7 2 3 3 4 2" xfId="21413" xr:uid="{00000000-0005-0000-0000-000031810000}"/>
    <cellStyle name="Standard 257 3 7 2 3 3 4 2 2" xfId="47885" xr:uid="{00000000-0005-0000-0000-000032810000}"/>
    <cellStyle name="Standard 257 3 7 2 3 3 4 3" xfId="34649" xr:uid="{00000000-0005-0000-0000-000033810000}"/>
    <cellStyle name="Standard 257 3 7 2 3 3 5" xfId="14796" xr:uid="{00000000-0005-0000-0000-000034810000}"/>
    <cellStyle name="Standard 257 3 7 2 3 3 5 2" xfId="41268" xr:uid="{00000000-0005-0000-0000-000035810000}"/>
    <cellStyle name="Standard 257 3 7 2 3 3 6" xfId="28769" xr:uid="{00000000-0005-0000-0000-000036810000}"/>
    <cellStyle name="Standard 257 3 7 2 3 4" xfId="3033" xr:uid="{00000000-0005-0000-0000-000037810000}"/>
    <cellStyle name="Standard 257 3 7 2 3 4 2" xfId="11855" xr:uid="{00000000-0005-0000-0000-000038810000}"/>
    <cellStyle name="Standard 257 3 7 2 3 4 2 2" xfId="25091" xr:uid="{00000000-0005-0000-0000-000039810000}"/>
    <cellStyle name="Standard 257 3 7 2 3 4 2 2 2" xfId="51563" xr:uid="{00000000-0005-0000-0000-00003A810000}"/>
    <cellStyle name="Standard 257 3 7 2 3 4 2 3" xfId="38327" xr:uid="{00000000-0005-0000-0000-00003B810000}"/>
    <cellStyle name="Standard 257 3 7 2 3 4 3" xfId="18474" xr:uid="{00000000-0005-0000-0000-00003C810000}"/>
    <cellStyle name="Standard 257 3 7 2 3 4 3 2" xfId="44946" xr:uid="{00000000-0005-0000-0000-00003D810000}"/>
    <cellStyle name="Standard 257 3 7 2 3 4 4" xfId="29505" xr:uid="{00000000-0005-0000-0000-00003E810000}"/>
    <cellStyle name="Standard 257 3 7 2 3 5" xfId="5238" xr:uid="{00000000-0005-0000-0000-00003F810000}"/>
    <cellStyle name="Standard 257 3 7 2 3 5 2" xfId="9648" xr:uid="{00000000-0005-0000-0000-000040810000}"/>
    <cellStyle name="Standard 257 3 7 2 3 5 2 2" xfId="22884" xr:uid="{00000000-0005-0000-0000-000041810000}"/>
    <cellStyle name="Standard 257 3 7 2 3 5 2 2 2" xfId="49356" xr:uid="{00000000-0005-0000-0000-000042810000}"/>
    <cellStyle name="Standard 257 3 7 2 3 5 2 3" xfId="36120" xr:uid="{00000000-0005-0000-0000-000043810000}"/>
    <cellStyle name="Standard 257 3 7 2 3 5 3" xfId="16267" xr:uid="{00000000-0005-0000-0000-000044810000}"/>
    <cellStyle name="Standard 257 3 7 2 3 5 3 2" xfId="42739" xr:uid="{00000000-0005-0000-0000-000045810000}"/>
    <cellStyle name="Standard 257 3 7 2 3 5 4" xfId="31710" xr:uid="{00000000-0005-0000-0000-000046810000}"/>
    <cellStyle name="Standard 257 3 7 2 3 6" xfId="7443" xr:uid="{00000000-0005-0000-0000-000047810000}"/>
    <cellStyle name="Standard 257 3 7 2 3 6 2" xfId="20679" xr:uid="{00000000-0005-0000-0000-000048810000}"/>
    <cellStyle name="Standard 257 3 7 2 3 6 2 2" xfId="47151" xr:uid="{00000000-0005-0000-0000-000049810000}"/>
    <cellStyle name="Standard 257 3 7 2 3 6 3" xfId="33915" xr:uid="{00000000-0005-0000-0000-00004A810000}"/>
    <cellStyle name="Standard 257 3 7 2 3 7" xfId="14062" xr:uid="{00000000-0005-0000-0000-00004B810000}"/>
    <cellStyle name="Standard 257 3 7 2 3 7 2" xfId="40534" xr:uid="{00000000-0005-0000-0000-00004C810000}"/>
    <cellStyle name="Standard 257 3 7 2 3 8" xfId="27298" xr:uid="{00000000-0005-0000-0000-00004D810000}"/>
    <cellStyle name="Standard 257 3 7 2 4" xfId="1194" xr:uid="{00000000-0005-0000-0000-00004E810000}"/>
    <cellStyle name="Standard 257 3 7 2 4 2" xfId="4137" xr:uid="{00000000-0005-0000-0000-00004F810000}"/>
    <cellStyle name="Standard 257 3 7 2 4 2 2" xfId="12959" xr:uid="{00000000-0005-0000-0000-000050810000}"/>
    <cellStyle name="Standard 257 3 7 2 4 2 2 2" xfId="26195" xr:uid="{00000000-0005-0000-0000-000051810000}"/>
    <cellStyle name="Standard 257 3 7 2 4 2 2 2 2" xfId="52667" xr:uid="{00000000-0005-0000-0000-000052810000}"/>
    <cellStyle name="Standard 257 3 7 2 4 2 2 3" xfId="39431" xr:uid="{00000000-0005-0000-0000-000053810000}"/>
    <cellStyle name="Standard 257 3 7 2 4 2 3" xfId="19578" xr:uid="{00000000-0005-0000-0000-000054810000}"/>
    <cellStyle name="Standard 257 3 7 2 4 2 3 2" xfId="46050" xr:uid="{00000000-0005-0000-0000-000055810000}"/>
    <cellStyle name="Standard 257 3 7 2 4 2 4" xfId="30609" xr:uid="{00000000-0005-0000-0000-000056810000}"/>
    <cellStyle name="Standard 257 3 7 2 4 3" xfId="5608" xr:uid="{00000000-0005-0000-0000-000057810000}"/>
    <cellStyle name="Standard 257 3 7 2 4 3 2" xfId="10018" xr:uid="{00000000-0005-0000-0000-000058810000}"/>
    <cellStyle name="Standard 257 3 7 2 4 3 2 2" xfId="23254" xr:uid="{00000000-0005-0000-0000-000059810000}"/>
    <cellStyle name="Standard 257 3 7 2 4 3 2 2 2" xfId="49726" xr:uid="{00000000-0005-0000-0000-00005A810000}"/>
    <cellStyle name="Standard 257 3 7 2 4 3 2 3" xfId="36490" xr:uid="{00000000-0005-0000-0000-00005B810000}"/>
    <cellStyle name="Standard 257 3 7 2 4 3 3" xfId="16637" xr:uid="{00000000-0005-0000-0000-00005C810000}"/>
    <cellStyle name="Standard 257 3 7 2 4 3 3 2" xfId="43109" xr:uid="{00000000-0005-0000-0000-00005D810000}"/>
    <cellStyle name="Standard 257 3 7 2 4 3 4" xfId="32080" xr:uid="{00000000-0005-0000-0000-00005E810000}"/>
    <cellStyle name="Standard 257 3 7 2 4 4" xfId="8547" xr:uid="{00000000-0005-0000-0000-00005F810000}"/>
    <cellStyle name="Standard 257 3 7 2 4 4 2" xfId="21783" xr:uid="{00000000-0005-0000-0000-000060810000}"/>
    <cellStyle name="Standard 257 3 7 2 4 4 2 2" xfId="48255" xr:uid="{00000000-0005-0000-0000-000061810000}"/>
    <cellStyle name="Standard 257 3 7 2 4 4 3" xfId="35019" xr:uid="{00000000-0005-0000-0000-000062810000}"/>
    <cellStyle name="Standard 257 3 7 2 4 5" xfId="15166" xr:uid="{00000000-0005-0000-0000-000063810000}"/>
    <cellStyle name="Standard 257 3 7 2 4 5 2" xfId="41638" xr:uid="{00000000-0005-0000-0000-000064810000}"/>
    <cellStyle name="Standard 257 3 7 2 4 6" xfId="27668" xr:uid="{00000000-0005-0000-0000-000065810000}"/>
    <cellStyle name="Standard 257 3 7 2 5" xfId="1930" xr:uid="{00000000-0005-0000-0000-000066810000}"/>
    <cellStyle name="Standard 257 3 7 2 5 2" xfId="3401" xr:uid="{00000000-0005-0000-0000-000067810000}"/>
    <cellStyle name="Standard 257 3 7 2 5 2 2" xfId="12223" xr:uid="{00000000-0005-0000-0000-000068810000}"/>
    <cellStyle name="Standard 257 3 7 2 5 2 2 2" xfId="25459" xr:uid="{00000000-0005-0000-0000-000069810000}"/>
    <cellStyle name="Standard 257 3 7 2 5 2 2 2 2" xfId="51931" xr:uid="{00000000-0005-0000-0000-00006A810000}"/>
    <cellStyle name="Standard 257 3 7 2 5 2 2 3" xfId="38695" xr:uid="{00000000-0005-0000-0000-00006B810000}"/>
    <cellStyle name="Standard 257 3 7 2 5 2 3" xfId="18842" xr:uid="{00000000-0005-0000-0000-00006C810000}"/>
    <cellStyle name="Standard 257 3 7 2 5 2 3 2" xfId="45314" xr:uid="{00000000-0005-0000-0000-00006D810000}"/>
    <cellStyle name="Standard 257 3 7 2 5 2 4" xfId="29873" xr:uid="{00000000-0005-0000-0000-00006E810000}"/>
    <cellStyle name="Standard 257 3 7 2 5 3" xfId="6343" xr:uid="{00000000-0005-0000-0000-00006F810000}"/>
    <cellStyle name="Standard 257 3 7 2 5 3 2" xfId="10753" xr:uid="{00000000-0005-0000-0000-000070810000}"/>
    <cellStyle name="Standard 257 3 7 2 5 3 2 2" xfId="23989" xr:uid="{00000000-0005-0000-0000-000071810000}"/>
    <cellStyle name="Standard 257 3 7 2 5 3 2 2 2" xfId="50461" xr:uid="{00000000-0005-0000-0000-000072810000}"/>
    <cellStyle name="Standard 257 3 7 2 5 3 2 3" xfId="37225" xr:uid="{00000000-0005-0000-0000-000073810000}"/>
    <cellStyle name="Standard 257 3 7 2 5 3 3" xfId="17372" xr:uid="{00000000-0005-0000-0000-000074810000}"/>
    <cellStyle name="Standard 257 3 7 2 5 3 3 2" xfId="43844" xr:uid="{00000000-0005-0000-0000-000075810000}"/>
    <cellStyle name="Standard 257 3 7 2 5 3 4" xfId="32815" xr:uid="{00000000-0005-0000-0000-000076810000}"/>
    <cellStyle name="Standard 257 3 7 2 5 4" xfId="7811" xr:uid="{00000000-0005-0000-0000-000077810000}"/>
    <cellStyle name="Standard 257 3 7 2 5 4 2" xfId="21047" xr:uid="{00000000-0005-0000-0000-000078810000}"/>
    <cellStyle name="Standard 257 3 7 2 5 4 2 2" xfId="47519" xr:uid="{00000000-0005-0000-0000-000079810000}"/>
    <cellStyle name="Standard 257 3 7 2 5 4 3" xfId="34283" xr:uid="{00000000-0005-0000-0000-00007A810000}"/>
    <cellStyle name="Standard 257 3 7 2 5 5" xfId="14430" xr:uid="{00000000-0005-0000-0000-00007B810000}"/>
    <cellStyle name="Standard 257 3 7 2 5 5 2" xfId="40902" xr:uid="{00000000-0005-0000-0000-00007C810000}"/>
    <cellStyle name="Standard 257 3 7 2 5 6" xfId="28403" xr:uid="{00000000-0005-0000-0000-00007D810000}"/>
    <cellStyle name="Standard 257 3 7 2 6" xfId="2667" xr:uid="{00000000-0005-0000-0000-00007E810000}"/>
    <cellStyle name="Standard 257 3 7 2 6 2" xfId="11489" xr:uid="{00000000-0005-0000-0000-00007F810000}"/>
    <cellStyle name="Standard 257 3 7 2 6 2 2" xfId="24725" xr:uid="{00000000-0005-0000-0000-000080810000}"/>
    <cellStyle name="Standard 257 3 7 2 6 2 2 2" xfId="51197" xr:uid="{00000000-0005-0000-0000-000081810000}"/>
    <cellStyle name="Standard 257 3 7 2 6 2 3" xfId="37961" xr:uid="{00000000-0005-0000-0000-000082810000}"/>
    <cellStyle name="Standard 257 3 7 2 6 3" xfId="18108" xr:uid="{00000000-0005-0000-0000-000083810000}"/>
    <cellStyle name="Standard 257 3 7 2 6 3 2" xfId="44580" xr:uid="{00000000-0005-0000-0000-000084810000}"/>
    <cellStyle name="Standard 257 3 7 2 6 4" xfId="29139" xr:uid="{00000000-0005-0000-0000-000085810000}"/>
    <cellStyle name="Standard 257 3 7 2 7" xfId="4872" xr:uid="{00000000-0005-0000-0000-000086810000}"/>
    <cellStyle name="Standard 257 3 7 2 7 2" xfId="9282" xr:uid="{00000000-0005-0000-0000-000087810000}"/>
    <cellStyle name="Standard 257 3 7 2 7 2 2" xfId="22518" xr:uid="{00000000-0005-0000-0000-000088810000}"/>
    <cellStyle name="Standard 257 3 7 2 7 2 2 2" xfId="48990" xr:uid="{00000000-0005-0000-0000-000089810000}"/>
    <cellStyle name="Standard 257 3 7 2 7 2 3" xfId="35754" xr:uid="{00000000-0005-0000-0000-00008A810000}"/>
    <cellStyle name="Standard 257 3 7 2 7 3" xfId="15901" xr:uid="{00000000-0005-0000-0000-00008B810000}"/>
    <cellStyle name="Standard 257 3 7 2 7 3 2" xfId="42373" xr:uid="{00000000-0005-0000-0000-00008C810000}"/>
    <cellStyle name="Standard 257 3 7 2 7 4" xfId="31344" xr:uid="{00000000-0005-0000-0000-00008D810000}"/>
    <cellStyle name="Standard 257 3 7 2 8" xfId="7077" xr:uid="{00000000-0005-0000-0000-00008E810000}"/>
    <cellStyle name="Standard 257 3 7 2 8 2" xfId="20313" xr:uid="{00000000-0005-0000-0000-00008F810000}"/>
    <cellStyle name="Standard 257 3 7 2 8 2 2" xfId="46785" xr:uid="{00000000-0005-0000-0000-000090810000}"/>
    <cellStyle name="Standard 257 3 7 2 8 3" xfId="33549" xr:uid="{00000000-0005-0000-0000-000091810000}"/>
    <cellStyle name="Standard 257 3 7 2 9" xfId="13696" xr:uid="{00000000-0005-0000-0000-000092810000}"/>
    <cellStyle name="Standard 257 3 7 2 9 2" xfId="40168" xr:uid="{00000000-0005-0000-0000-000093810000}"/>
    <cellStyle name="Standard 257 3 7 3" xfId="512" xr:uid="{00000000-0005-0000-0000-000094810000}"/>
    <cellStyle name="Standard 257 3 7 3 2" xfId="901" xr:uid="{00000000-0005-0000-0000-000095810000}"/>
    <cellStyle name="Standard 257 3 7 3 2 2" xfId="1650" xr:uid="{00000000-0005-0000-0000-000096810000}"/>
    <cellStyle name="Standard 257 3 7 3 2 2 2" xfId="4593" xr:uid="{00000000-0005-0000-0000-000097810000}"/>
    <cellStyle name="Standard 257 3 7 3 2 2 2 2" xfId="13415" xr:uid="{00000000-0005-0000-0000-000098810000}"/>
    <cellStyle name="Standard 257 3 7 3 2 2 2 2 2" xfId="26651" xr:uid="{00000000-0005-0000-0000-000099810000}"/>
    <cellStyle name="Standard 257 3 7 3 2 2 2 2 2 2" xfId="53123" xr:uid="{00000000-0005-0000-0000-00009A810000}"/>
    <cellStyle name="Standard 257 3 7 3 2 2 2 2 3" xfId="39887" xr:uid="{00000000-0005-0000-0000-00009B810000}"/>
    <cellStyle name="Standard 257 3 7 3 2 2 2 3" xfId="20034" xr:uid="{00000000-0005-0000-0000-00009C810000}"/>
    <cellStyle name="Standard 257 3 7 3 2 2 2 3 2" xfId="46506" xr:uid="{00000000-0005-0000-0000-00009D810000}"/>
    <cellStyle name="Standard 257 3 7 3 2 2 2 4" xfId="31065" xr:uid="{00000000-0005-0000-0000-00009E810000}"/>
    <cellStyle name="Standard 257 3 7 3 2 2 3" xfId="6064" xr:uid="{00000000-0005-0000-0000-00009F810000}"/>
    <cellStyle name="Standard 257 3 7 3 2 2 3 2" xfId="10474" xr:uid="{00000000-0005-0000-0000-0000A0810000}"/>
    <cellStyle name="Standard 257 3 7 3 2 2 3 2 2" xfId="23710" xr:uid="{00000000-0005-0000-0000-0000A1810000}"/>
    <cellStyle name="Standard 257 3 7 3 2 2 3 2 2 2" xfId="50182" xr:uid="{00000000-0005-0000-0000-0000A2810000}"/>
    <cellStyle name="Standard 257 3 7 3 2 2 3 2 3" xfId="36946" xr:uid="{00000000-0005-0000-0000-0000A3810000}"/>
    <cellStyle name="Standard 257 3 7 3 2 2 3 3" xfId="17093" xr:uid="{00000000-0005-0000-0000-0000A4810000}"/>
    <cellStyle name="Standard 257 3 7 3 2 2 3 3 2" xfId="43565" xr:uid="{00000000-0005-0000-0000-0000A5810000}"/>
    <cellStyle name="Standard 257 3 7 3 2 2 3 4" xfId="32536" xr:uid="{00000000-0005-0000-0000-0000A6810000}"/>
    <cellStyle name="Standard 257 3 7 3 2 2 4" xfId="9003" xr:uid="{00000000-0005-0000-0000-0000A7810000}"/>
    <cellStyle name="Standard 257 3 7 3 2 2 4 2" xfId="22239" xr:uid="{00000000-0005-0000-0000-0000A8810000}"/>
    <cellStyle name="Standard 257 3 7 3 2 2 4 2 2" xfId="48711" xr:uid="{00000000-0005-0000-0000-0000A9810000}"/>
    <cellStyle name="Standard 257 3 7 3 2 2 4 3" xfId="35475" xr:uid="{00000000-0005-0000-0000-0000AA810000}"/>
    <cellStyle name="Standard 257 3 7 3 2 2 5" xfId="15622" xr:uid="{00000000-0005-0000-0000-0000AB810000}"/>
    <cellStyle name="Standard 257 3 7 3 2 2 5 2" xfId="42094" xr:uid="{00000000-0005-0000-0000-0000AC810000}"/>
    <cellStyle name="Standard 257 3 7 3 2 2 6" xfId="28124" xr:uid="{00000000-0005-0000-0000-0000AD810000}"/>
    <cellStyle name="Standard 257 3 7 3 2 3" xfId="2386" xr:uid="{00000000-0005-0000-0000-0000AE810000}"/>
    <cellStyle name="Standard 257 3 7 3 2 3 2" xfId="3857" xr:uid="{00000000-0005-0000-0000-0000AF810000}"/>
    <cellStyle name="Standard 257 3 7 3 2 3 2 2" xfId="12679" xr:uid="{00000000-0005-0000-0000-0000B0810000}"/>
    <cellStyle name="Standard 257 3 7 3 2 3 2 2 2" xfId="25915" xr:uid="{00000000-0005-0000-0000-0000B1810000}"/>
    <cellStyle name="Standard 257 3 7 3 2 3 2 2 2 2" xfId="52387" xr:uid="{00000000-0005-0000-0000-0000B2810000}"/>
    <cellStyle name="Standard 257 3 7 3 2 3 2 2 3" xfId="39151" xr:uid="{00000000-0005-0000-0000-0000B3810000}"/>
    <cellStyle name="Standard 257 3 7 3 2 3 2 3" xfId="19298" xr:uid="{00000000-0005-0000-0000-0000B4810000}"/>
    <cellStyle name="Standard 257 3 7 3 2 3 2 3 2" xfId="45770" xr:uid="{00000000-0005-0000-0000-0000B5810000}"/>
    <cellStyle name="Standard 257 3 7 3 2 3 2 4" xfId="30329" xr:uid="{00000000-0005-0000-0000-0000B6810000}"/>
    <cellStyle name="Standard 257 3 7 3 2 3 3" xfId="6799" xr:uid="{00000000-0005-0000-0000-0000B7810000}"/>
    <cellStyle name="Standard 257 3 7 3 2 3 3 2" xfId="11209" xr:uid="{00000000-0005-0000-0000-0000B8810000}"/>
    <cellStyle name="Standard 257 3 7 3 2 3 3 2 2" xfId="24445" xr:uid="{00000000-0005-0000-0000-0000B9810000}"/>
    <cellStyle name="Standard 257 3 7 3 2 3 3 2 2 2" xfId="50917" xr:uid="{00000000-0005-0000-0000-0000BA810000}"/>
    <cellStyle name="Standard 257 3 7 3 2 3 3 2 3" xfId="37681" xr:uid="{00000000-0005-0000-0000-0000BB810000}"/>
    <cellStyle name="Standard 257 3 7 3 2 3 3 3" xfId="17828" xr:uid="{00000000-0005-0000-0000-0000BC810000}"/>
    <cellStyle name="Standard 257 3 7 3 2 3 3 3 2" xfId="44300" xr:uid="{00000000-0005-0000-0000-0000BD810000}"/>
    <cellStyle name="Standard 257 3 7 3 2 3 3 4" xfId="33271" xr:uid="{00000000-0005-0000-0000-0000BE810000}"/>
    <cellStyle name="Standard 257 3 7 3 2 3 4" xfId="8267" xr:uid="{00000000-0005-0000-0000-0000BF810000}"/>
    <cellStyle name="Standard 257 3 7 3 2 3 4 2" xfId="21503" xr:uid="{00000000-0005-0000-0000-0000C0810000}"/>
    <cellStyle name="Standard 257 3 7 3 2 3 4 2 2" xfId="47975" xr:uid="{00000000-0005-0000-0000-0000C1810000}"/>
    <cellStyle name="Standard 257 3 7 3 2 3 4 3" xfId="34739" xr:uid="{00000000-0005-0000-0000-0000C2810000}"/>
    <cellStyle name="Standard 257 3 7 3 2 3 5" xfId="14886" xr:uid="{00000000-0005-0000-0000-0000C3810000}"/>
    <cellStyle name="Standard 257 3 7 3 2 3 5 2" xfId="41358" xr:uid="{00000000-0005-0000-0000-0000C4810000}"/>
    <cellStyle name="Standard 257 3 7 3 2 3 6" xfId="28859" xr:uid="{00000000-0005-0000-0000-0000C5810000}"/>
    <cellStyle name="Standard 257 3 7 3 2 4" xfId="3123" xr:uid="{00000000-0005-0000-0000-0000C6810000}"/>
    <cellStyle name="Standard 257 3 7 3 2 4 2" xfId="11945" xr:uid="{00000000-0005-0000-0000-0000C7810000}"/>
    <cellStyle name="Standard 257 3 7 3 2 4 2 2" xfId="25181" xr:uid="{00000000-0005-0000-0000-0000C8810000}"/>
    <cellStyle name="Standard 257 3 7 3 2 4 2 2 2" xfId="51653" xr:uid="{00000000-0005-0000-0000-0000C9810000}"/>
    <cellStyle name="Standard 257 3 7 3 2 4 2 3" xfId="38417" xr:uid="{00000000-0005-0000-0000-0000CA810000}"/>
    <cellStyle name="Standard 257 3 7 3 2 4 3" xfId="18564" xr:uid="{00000000-0005-0000-0000-0000CB810000}"/>
    <cellStyle name="Standard 257 3 7 3 2 4 3 2" xfId="45036" xr:uid="{00000000-0005-0000-0000-0000CC810000}"/>
    <cellStyle name="Standard 257 3 7 3 2 4 4" xfId="29595" xr:uid="{00000000-0005-0000-0000-0000CD810000}"/>
    <cellStyle name="Standard 257 3 7 3 2 5" xfId="5328" xr:uid="{00000000-0005-0000-0000-0000CE810000}"/>
    <cellStyle name="Standard 257 3 7 3 2 5 2" xfId="9738" xr:uid="{00000000-0005-0000-0000-0000CF810000}"/>
    <cellStyle name="Standard 257 3 7 3 2 5 2 2" xfId="22974" xr:uid="{00000000-0005-0000-0000-0000D0810000}"/>
    <cellStyle name="Standard 257 3 7 3 2 5 2 2 2" xfId="49446" xr:uid="{00000000-0005-0000-0000-0000D1810000}"/>
    <cellStyle name="Standard 257 3 7 3 2 5 2 3" xfId="36210" xr:uid="{00000000-0005-0000-0000-0000D2810000}"/>
    <cellStyle name="Standard 257 3 7 3 2 5 3" xfId="16357" xr:uid="{00000000-0005-0000-0000-0000D3810000}"/>
    <cellStyle name="Standard 257 3 7 3 2 5 3 2" xfId="42829" xr:uid="{00000000-0005-0000-0000-0000D4810000}"/>
    <cellStyle name="Standard 257 3 7 3 2 5 4" xfId="31800" xr:uid="{00000000-0005-0000-0000-0000D5810000}"/>
    <cellStyle name="Standard 257 3 7 3 2 6" xfId="7533" xr:uid="{00000000-0005-0000-0000-0000D6810000}"/>
    <cellStyle name="Standard 257 3 7 3 2 6 2" xfId="20769" xr:uid="{00000000-0005-0000-0000-0000D7810000}"/>
    <cellStyle name="Standard 257 3 7 3 2 6 2 2" xfId="47241" xr:uid="{00000000-0005-0000-0000-0000D8810000}"/>
    <cellStyle name="Standard 257 3 7 3 2 6 3" xfId="34005" xr:uid="{00000000-0005-0000-0000-0000D9810000}"/>
    <cellStyle name="Standard 257 3 7 3 2 7" xfId="14152" xr:uid="{00000000-0005-0000-0000-0000DA810000}"/>
    <cellStyle name="Standard 257 3 7 3 2 7 2" xfId="40624" xr:uid="{00000000-0005-0000-0000-0000DB810000}"/>
    <cellStyle name="Standard 257 3 7 3 2 8" xfId="27388" xr:uid="{00000000-0005-0000-0000-0000DC810000}"/>
    <cellStyle name="Standard 257 3 7 3 3" xfId="1284" xr:uid="{00000000-0005-0000-0000-0000DD810000}"/>
    <cellStyle name="Standard 257 3 7 3 3 2" xfId="4227" xr:uid="{00000000-0005-0000-0000-0000DE810000}"/>
    <cellStyle name="Standard 257 3 7 3 3 2 2" xfId="13049" xr:uid="{00000000-0005-0000-0000-0000DF810000}"/>
    <cellStyle name="Standard 257 3 7 3 3 2 2 2" xfId="26285" xr:uid="{00000000-0005-0000-0000-0000E0810000}"/>
    <cellStyle name="Standard 257 3 7 3 3 2 2 2 2" xfId="52757" xr:uid="{00000000-0005-0000-0000-0000E1810000}"/>
    <cellStyle name="Standard 257 3 7 3 3 2 2 3" xfId="39521" xr:uid="{00000000-0005-0000-0000-0000E2810000}"/>
    <cellStyle name="Standard 257 3 7 3 3 2 3" xfId="19668" xr:uid="{00000000-0005-0000-0000-0000E3810000}"/>
    <cellStyle name="Standard 257 3 7 3 3 2 3 2" xfId="46140" xr:uid="{00000000-0005-0000-0000-0000E4810000}"/>
    <cellStyle name="Standard 257 3 7 3 3 2 4" xfId="30699" xr:uid="{00000000-0005-0000-0000-0000E5810000}"/>
    <cellStyle name="Standard 257 3 7 3 3 3" xfId="5698" xr:uid="{00000000-0005-0000-0000-0000E6810000}"/>
    <cellStyle name="Standard 257 3 7 3 3 3 2" xfId="10108" xr:uid="{00000000-0005-0000-0000-0000E7810000}"/>
    <cellStyle name="Standard 257 3 7 3 3 3 2 2" xfId="23344" xr:uid="{00000000-0005-0000-0000-0000E8810000}"/>
    <cellStyle name="Standard 257 3 7 3 3 3 2 2 2" xfId="49816" xr:uid="{00000000-0005-0000-0000-0000E9810000}"/>
    <cellStyle name="Standard 257 3 7 3 3 3 2 3" xfId="36580" xr:uid="{00000000-0005-0000-0000-0000EA810000}"/>
    <cellStyle name="Standard 257 3 7 3 3 3 3" xfId="16727" xr:uid="{00000000-0005-0000-0000-0000EB810000}"/>
    <cellStyle name="Standard 257 3 7 3 3 3 3 2" xfId="43199" xr:uid="{00000000-0005-0000-0000-0000EC810000}"/>
    <cellStyle name="Standard 257 3 7 3 3 3 4" xfId="32170" xr:uid="{00000000-0005-0000-0000-0000ED810000}"/>
    <cellStyle name="Standard 257 3 7 3 3 4" xfId="8637" xr:uid="{00000000-0005-0000-0000-0000EE810000}"/>
    <cellStyle name="Standard 257 3 7 3 3 4 2" xfId="21873" xr:uid="{00000000-0005-0000-0000-0000EF810000}"/>
    <cellStyle name="Standard 257 3 7 3 3 4 2 2" xfId="48345" xr:uid="{00000000-0005-0000-0000-0000F0810000}"/>
    <cellStyle name="Standard 257 3 7 3 3 4 3" xfId="35109" xr:uid="{00000000-0005-0000-0000-0000F1810000}"/>
    <cellStyle name="Standard 257 3 7 3 3 5" xfId="15256" xr:uid="{00000000-0005-0000-0000-0000F2810000}"/>
    <cellStyle name="Standard 257 3 7 3 3 5 2" xfId="41728" xr:uid="{00000000-0005-0000-0000-0000F3810000}"/>
    <cellStyle name="Standard 257 3 7 3 3 6" xfId="27758" xr:uid="{00000000-0005-0000-0000-0000F4810000}"/>
    <cellStyle name="Standard 257 3 7 3 4" xfId="2020" xr:uid="{00000000-0005-0000-0000-0000F5810000}"/>
    <cellStyle name="Standard 257 3 7 3 4 2" xfId="3491" xr:uid="{00000000-0005-0000-0000-0000F6810000}"/>
    <cellStyle name="Standard 257 3 7 3 4 2 2" xfId="12313" xr:uid="{00000000-0005-0000-0000-0000F7810000}"/>
    <cellStyle name="Standard 257 3 7 3 4 2 2 2" xfId="25549" xr:uid="{00000000-0005-0000-0000-0000F8810000}"/>
    <cellStyle name="Standard 257 3 7 3 4 2 2 2 2" xfId="52021" xr:uid="{00000000-0005-0000-0000-0000F9810000}"/>
    <cellStyle name="Standard 257 3 7 3 4 2 2 3" xfId="38785" xr:uid="{00000000-0005-0000-0000-0000FA810000}"/>
    <cellStyle name="Standard 257 3 7 3 4 2 3" xfId="18932" xr:uid="{00000000-0005-0000-0000-0000FB810000}"/>
    <cellStyle name="Standard 257 3 7 3 4 2 3 2" xfId="45404" xr:uid="{00000000-0005-0000-0000-0000FC810000}"/>
    <cellStyle name="Standard 257 3 7 3 4 2 4" xfId="29963" xr:uid="{00000000-0005-0000-0000-0000FD810000}"/>
    <cellStyle name="Standard 257 3 7 3 4 3" xfId="6433" xr:uid="{00000000-0005-0000-0000-0000FE810000}"/>
    <cellStyle name="Standard 257 3 7 3 4 3 2" xfId="10843" xr:uid="{00000000-0005-0000-0000-0000FF810000}"/>
    <cellStyle name="Standard 257 3 7 3 4 3 2 2" xfId="24079" xr:uid="{00000000-0005-0000-0000-000000820000}"/>
    <cellStyle name="Standard 257 3 7 3 4 3 2 2 2" xfId="50551" xr:uid="{00000000-0005-0000-0000-000001820000}"/>
    <cellStyle name="Standard 257 3 7 3 4 3 2 3" xfId="37315" xr:uid="{00000000-0005-0000-0000-000002820000}"/>
    <cellStyle name="Standard 257 3 7 3 4 3 3" xfId="17462" xr:uid="{00000000-0005-0000-0000-000003820000}"/>
    <cellStyle name="Standard 257 3 7 3 4 3 3 2" xfId="43934" xr:uid="{00000000-0005-0000-0000-000004820000}"/>
    <cellStyle name="Standard 257 3 7 3 4 3 4" xfId="32905" xr:uid="{00000000-0005-0000-0000-000005820000}"/>
    <cellStyle name="Standard 257 3 7 3 4 4" xfId="7901" xr:uid="{00000000-0005-0000-0000-000006820000}"/>
    <cellStyle name="Standard 257 3 7 3 4 4 2" xfId="21137" xr:uid="{00000000-0005-0000-0000-000007820000}"/>
    <cellStyle name="Standard 257 3 7 3 4 4 2 2" xfId="47609" xr:uid="{00000000-0005-0000-0000-000008820000}"/>
    <cellStyle name="Standard 257 3 7 3 4 4 3" xfId="34373" xr:uid="{00000000-0005-0000-0000-000009820000}"/>
    <cellStyle name="Standard 257 3 7 3 4 5" xfId="14520" xr:uid="{00000000-0005-0000-0000-00000A820000}"/>
    <cellStyle name="Standard 257 3 7 3 4 5 2" xfId="40992" xr:uid="{00000000-0005-0000-0000-00000B820000}"/>
    <cellStyle name="Standard 257 3 7 3 4 6" xfId="28493" xr:uid="{00000000-0005-0000-0000-00000C820000}"/>
    <cellStyle name="Standard 257 3 7 3 5" xfId="2757" xr:uid="{00000000-0005-0000-0000-00000D820000}"/>
    <cellStyle name="Standard 257 3 7 3 5 2" xfId="11579" xr:uid="{00000000-0005-0000-0000-00000E820000}"/>
    <cellStyle name="Standard 257 3 7 3 5 2 2" xfId="24815" xr:uid="{00000000-0005-0000-0000-00000F820000}"/>
    <cellStyle name="Standard 257 3 7 3 5 2 2 2" xfId="51287" xr:uid="{00000000-0005-0000-0000-000010820000}"/>
    <cellStyle name="Standard 257 3 7 3 5 2 3" xfId="38051" xr:uid="{00000000-0005-0000-0000-000011820000}"/>
    <cellStyle name="Standard 257 3 7 3 5 3" xfId="18198" xr:uid="{00000000-0005-0000-0000-000012820000}"/>
    <cellStyle name="Standard 257 3 7 3 5 3 2" xfId="44670" xr:uid="{00000000-0005-0000-0000-000013820000}"/>
    <cellStyle name="Standard 257 3 7 3 5 4" xfId="29229" xr:uid="{00000000-0005-0000-0000-000014820000}"/>
    <cellStyle name="Standard 257 3 7 3 6" xfId="4962" xr:uid="{00000000-0005-0000-0000-000015820000}"/>
    <cellStyle name="Standard 257 3 7 3 6 2" xfId="9372" xr:uid="{00000000-0005-0000-0000-000016820000}"/>
    <cellStyle name="Standard 257 3 7 3 6 2 2" xfId="22608" xr:uid="{00000000-0005-0000-0000-000017820000}"/>
    <cellStyle name="Standard 257 3 7 3 6 2 2 2" xfId="49080" xr:uid="{00000000-0005-0000-0000-000018820000}"/>
    <cellStyle name="Standard 257 3 7 3 6 2 3" xfId="35844" xr:uid="{00000000-0005-0000-0000-000019820000}"/>
    <cellStyle name="Standard 257 3 7 3 6 3" xfId="15991" xr:uid="{00000000-0005-0000-0000-00001A820000}"/>
    <cellStyle name="Standard 257 3 7 3 6 3 2" xfId="42463" xr:uid="{00000000-0005-0000-0000-00001B820000}"/>
    <cellStyle name="Standard 257 3 7 3 6 4" xfId="31434" xr:uid="{00000000-0005-0000-0000-00001C820000}"/>
    <cellStyle name="Standard 257 3 7 3 7" xfId="7167" xr:uid="{00000000-0005-0000-0000-00001D820000}"/>
    <cellStyle name="Standard 257 3 7 3 7 2" xfId="20403" xr:uid="{00000000-0005-0000-0000-00001E820000}"/>
    <cellStyle name="Standard 257 3 7 3 7 2 2" xfId="46875" xr:uid="{00000000-0005-0000-0000-00001F820000}"/>
    <cellStyle name="Standard 257 3 7 3 7 3" xfId="33639" xr:uid="{00000000-0005-0000-0000-000020820000}"/>
    <cellStyle name="Standard 257 3 7 3 8" xfId="13786" xr:uid="{00000000-0005-0000-0000-000021820000}"/>
    <cellStyle name="Standard 257 3 7 3 8 2" xfId="40258" xr:uid="{00000000-0005-0000-0000-000022820000}"/>
    <cellStyle name="Standard 257 3 7 3 9" xfId="27022" xr:uid="{00000000-0005-0000-0000-000023820000}"/>
    <cellStyle name="Standard 257 3 7 4" xfId="729" xr:uid="{00000000-0005-0000-0000-000024820000}"/>
    <cellStyle name="Standard 257 3 7 4 2" xfId="1479" xr:uid="{00000000-0005-0000-0000-000025820000}"/>
    <cellStyle name="Standard 257 3 7 4 2 2" xfId="4422" xr:uid="{00000000-0005-0000-0000-000026820000}"/>
    <cellStyle name="Standard 257 3 7 4 2 2 2" xfId="13244" xr:uid="{00000000-0005-0000-0000-000027820000}"/>
    <cellStyle name="Standard 257 3 7 4 2 2 2 2" xfId="26480" xr:uid="{00000000-0005-0000-0000-000028820000}"/>
    <cellStyle name="Standard 257 3 7 4 2 2 2 2 2" xfId="52952" xr:uid="{00000000-0005-0000-0000-000029820000}"/>
    <cellStyle name="Standard 257 3 7 4 2 2 2 3" xfId="39716" xr:uid="{00000000-0005-0000-0000-00002A820000}"/>
    <cellStyle name="Standard 257 3 7 4 2 2 3" xfId="19863" xr:uid="{00000000-0005-0000-0000-00002B820000}"/>
    <cellStyle name="Standard 257 3 7 4 2 2 3 2" xfId="46335" xr:uid="{00000000-0005-0000-0000-00002C820000}"/>
    <cellStyle name="Standard 257 3 7 4 2 2 4" xfId="30894" xr:uid="{00000000-0005-0000-0000-00002D820000}"/>
    <cellStyle name="Standard 257 3 7 4 2 3" xfId="5893" xr:uid="{00000000-0005-0000-0000-00002E820000}"/>
    <cellStyle name="Standard 257 3 7 4 2 3 2" xfId="10303" xr:uid="{00000000-0005-0000-0000-00002F820000}"/>
    <cellStyle name="Standard 257 3 7 4 2 3 2 2" xfId="23539" xr:uid="{00000000-0005-0000-0000-000030820000}"/>
    <cellStyle name="Standard 257 3 7 4 2 3 2 2 2" xfId="50011" xr:uid="{00000000-0005-0000-0000-000031820000}"/>
    <cellStyle name="Standard 257 3 7 4 2 3 2 3" xfId="36775" xr:uid="{00000000-0005-0000-0000-000032820000}"/>
    <cellStyle name="Standard 257 3 7 4 2 3 3" xfId="16922" xr:uid="{00000000-0005-0000-0000-000033820000}"/>
    <cellStyle name="Standard 257 3 7 4 2 3 3 2" xfId="43394" xr:uid="{00000000-0005-0000-0000-000034820000}"/>
    <cellStyle name="Standard 257 3 7 4 2 3 4" xfId="32365" xr:uid="{00000000-0005-0000-0000-000035820000}"/>
    <cellStyle name="Standard 257 3 7 4 2 4" xfId="8832" xr:uid="{00000000-0005-0000-0000-000036820000}"/>
    <cellStyle name="Standard 257 3 7 4 2 4 2" xfId="22068" xr:uid="{00000000-0005-0000-0000-000037820000}"/>
    <cellStyle name="Standard 257 3 7 4 2 4 2 2" xfId="48540" xr:uid="{00000000-0005-0000-0000-000038820000}"/>
    <cellStyle name="Standard 257 3 7 4 2 4 3" xfId="35304" xr:uid="{00000000-0005-0000-0000-000039820000}"/>
    <cellStyle name="Standard 257 3 7 4 2 5" xfId="15451" xr:uid="{00000000-0005-0000-0000-00003A820000}"/>
    <cellStyle name="Standard 257 3 7 4 2 5 2" xfId="41923" xr:uid="{00000000-0005-0000-0000-00003B820000}"/>
    <cellStyle name="Standard 257 3 7 4 2 6" xfId="27953" xr:uid="{00000000-0005-0000-0000-00003C820000}"/>
    <cellStyle name="Standard 257 3 7 4 3" xfId="2215" xr:uid="{00000000-0005-0000-0000-00003D820000}"/>
    <cellStyle name="Standard 257 3 7 4 3 2" xfId="3686" xr:uid="{00000000-0005-0000-0000-00003E820000}"/>
    <cellStyle name="Standard 257 3 7 4 3 2 2" xfId="12508" xr:uid="{00000000-0005-0000-0000-00003F820000}"/>
    <cellStyle name="Standard 257 3 7 4 3 2 2 2" xfId="25744" xr:uid="{00000000-0005-0000-0000-000040820000}"/>
    <cellStyle name="Standard 257 3 7 4 3 2 2 2 2" xfId="52216" xr:uid="{00000000-0005-0000-0000-000041820000}"/>
    <cellStyle name="Standard 257 3 7 4 3 2 2 3" xfId="38980" xr:uid="{00000000-0005-0000-0000-000042820000}"/>
    <cellStyle name="Standard 257 3 7 4 3 2 3" xfId="19127" xr:uid="{00000000-0005-0000-0000-000043820000}"/>
    <cellStyle name="Standard 257 3 7 4 3 2 3 2" xfId="45599" xr:uid="{00000000-0005-0000-0000-000044820000}"/>
    <cellStyle name="Standard 257 3 7 4 3 2 4" xfId="30158" xr:uid="{00000000-0005-0000-0000-000045820000}"/>
    <cellStyle name="Standard 257 3 7 4 3 3" xfId="6628" xr:uid="{00000000-0005-0000-0000-000046820000}"/>
    <cellStyle name="Standard 257 3 7 4 3 3 2" xfId="11038" xr:uid="{00000000-0005-0000-0000-000047820000}"/>
    <cellStyle name="Standard 257 3 7 4 3 3 2 2" xfId="24274" xr:uid="{00000000-0005-0000-0000-000048820000}"/>
    <cellStyle name="Standard 257 3 7 4 3 3 2 2 2" xfId="50746" xr:uid="{00000000-0005-0000-0000-000049820000}"/>
    <cellStyle name="Standard 257 3 7 4 3 3 2 3" xfId="37510" xr:uid="{00000000-0005-0000-0000-00004A820000}"/>
    <cellStyle name="Standard 257 3 7 4 3 3 3" xfId="17657" xr:uid="{00000000-0005-0000-0000-00004B820000}"/>
    <cellStyle name="Standard 257 3 7 4 3 3 3 2" xfId="44129" xr:uid="{00000000-0005-0000-0000-00004C820000}"/>
    <cellStyle name="Standard 257 3 7 4 3 3 4" xfId="33100" xr:uid="{00000000-0005-0000-0000-00004D820000}"/>
    <cellStyle name="Standard 257 3 7 4 3 4" xfId="8096" xr:uid="{00000000-0005-0000-0000-00004E820000}"/>
    <cellStyle name="Standard 257 3 7 4 3 4 2" xfId="21332" xr:uid="{00000000-0005-0000-0000-00004F820000}"/>
    <cellStyle name="Standard 257 3 7 4 3 4 2 2" xfId="47804" xr:uid="{00000000-0005-0000-0000-000050820000}"/>
    <cellStyle name="Standard 257 3 7 4 3 4 3" xfId="34568" xr:uid="{00000000-0005-0000-0000-000051820000}"/>
    <cellStyle name="Standard 257 3 7 4 3 5" xfId="14715" xr:uid="{00000000-0005-0000-0000-000052820000}"/>
    <cellStyle name="Standard 257 3 7 4 3 5 2" xfId="41187" xr:uid="{00000000-0005-0000-0000-000053820000}"/>
    <cellStyle name="Standard 257 3 7 4 3 6" xfId="28688" xr:uid="{00000000-0005-0000-0000-000054820000}"/>
    <cellStyle name="Standard 257 3 7 4 4" xfId="2952" xr:uid="{00000000-0005-0000-0000-000055820000}"/>
    <cellStyle name="Standard 257 3 7 4 4 2" xfId="11774" xr:uid="{00000000-0005-0000-0000-000056820000}"/>
    <cellStyle name="Standard 257 3 7 4 4 2 2" xfId="25010" xr:uid="{00000000-0005-0000-0000-000057820000}"/>
    <cellStyle name="Standard 257 3 7 4 4 2 2 2" xfId="51482" xr:uid="{00000000-0005-0000-0000-000058820000}"/>
    <cellStyle name="Standard 257 3 7 4 4 2 3" xfId="38246" xr:uid="{00000000-0005-0000-0000-000059820000}"/>
    <cellStyle name="Standard 257 3 7 4 4 3" xfId="18393" xr:uid="{00000000-0005-0000-0000-00005A820000}"/>
    <cellStyle name="Standard 257 3 7 4 4 3 2" xfId="44865" xr:uid="{00000000-0005-0000-0000-00005B820000}"/>
    <cellStyle name="Standard 257 3 7 4 4 4" xfId="29424" xr:uid="{00000000-0005-0000-0000-00005C820000}"/>
    <cellStyle name="Standard 257 3 7 4 5" xfId="5157" xr:uid="{00000000-0005-0000-0000-00005D820000}"/>
    <cellStyle name="Standard 257 3 7 4 5 2" xfId="9567" xr:uid="{00000000-0005-0000-0000-00005E820000}"/>
    <cellStyle name="Standard 257 3 7 4 5 2 2" xfId="22803" xr:uid="{00000000-0005-0000-0000-00005F820000}"/>
    <cellStyle name="Standard 257 3 7 4 5 2 2 2" xfId="49275" xr:uid="{00000000-0005-0000-0000-000060820000}"/>
    <cellStyle name="Standard 257 3 7 4 5 2 3" xfId="36039" xr:uid="{00000000-0005-0000-0000-000061820000}"/>
    <cellStyle name="Standard 257 3 7 4 5 3" xfId="16186" xr:uid="{00000000-0005-0000-0000-000062820000}"/>
    <cellStyle name="Standard 257 3 7 4 5 3 2" xfId="42658" xr:uid="{00000000-0005-0000-0000-000063820000}"/>
    <cellStyle name="Standard 257 3 7 4 5 4" xfId="31629" xr:uid="{00000000-0005-0000-0000-000064820000}"/>
    <cellStyle name="Standard 257 3 7 4 6" xfId="7362" xr:uid="{00000000-0005-0000-0000-000065820000}"/>
    <cellStyle name="Standard 257 3 7 4 6 2" xfId="20598" xr:uid="{00000000-0005-0000-0000-000066820000}"/>
    <cellStyle name="Standard 257 3 7 4 6 2 2" xfId="47070" xr:uid="{00000000-0005-0000-0000-000067820000}"/>
    <cellStyle name="Standard 257 3 7 4 6 3" xfId="33834" xr:uid="{00000000-0005-0000-0000-000068820000}"/>
    <cellStyle name="Standard 257 3 7 4 7" xfId="13981" xr:uid="{00000000-0005-0000-0000-000069820000}"/>
    <cellStyle name="Standard 257 3 7 4 7 2" xfId="40453" xr:uid="{00000000-0005-0000-0000-00006A820000}"/>
    <cellStyle name="Standard 257 3 7 4 8" xfId="27217" xr:uid="{00000000-0005-0000-0000-00006B820000}"/>
    <cellStyle name="Standard 257 3 7 5" xfId="1113" xr:uid="{00000000-0005-0000-0000-00006C820000}"/>
    <cellStyle name="Standard 257 3 7 5 2" xfId="4056" xr:uid="{00000000-0005-0000-0000-00006D820000}"/>
    <cellStyle name="Standard 257 3 7 5 2 2" xfId="12878" xr:uid="{00000000-0005-0000-0000-00006E820000}"/>
    <cellStyle name="Standard 257 3 7 5 2 2 2" xfId="26114" xr:uid="{00000000-0005-0000-0000-00006F820000}"/>
    <cellStyle name="Standard 257 3 7 5 2 2 2 2" xfId="52586" xr:uid="{00000000-0005-0000-0000-000070820000}"/>
    <cellStyle name="Standard 257 3 7 5 2 2 3" xfId="39350" xr:uid="{00000000-0005-0000-0000-000071820000}"/>
    <cellStyle name="Standard 257 3 7 5 2 3" xfId="19497" xr:uid="{00000000-0005-0000-0000-000072820000}"/>
    <cellStyle name="Standard 257 3 7 5 2 3 2" xfId="45969" xr:uid="{00000000-0005-0000-0000-000073820000}"/>
    <cellStyle name="Standard 257 3 7 5 2 4" xfId="30528" xr:uid="{00000000-0005-0000-0000-000074820000}"/>
    <cellStyle name="Standard 257 3 7 5 3" xfId="5527" xr:uid="{00000000-0005-0000-0000-000075820000}"/>
    <cellStyle name="Standard 257 3 7 5 3 2" xfId="9937" xr:uid="{00000000-0005-0000-0000-000076820000}"/>
    <cellStyle name="Standard 257 3 7 5 3 2 2" xfId="23173" xr:uid="{00000000-0005-0000-0000-000077820000}"/>
    <cellStyle name="Standard 257 3 7 5 3 2 2 2" xfId="49645" xr:uid="{00000000-0005-0000-0000-000078820000}"/>
    <cellStyle name="Standard 257 3 7 5 3 2 3" xfId="36409" xr:uid="{00000000-0005-0000-0000-000079820000}"/>
    <cellStyle name="Standard 257 3 7 5 3 3" xfId="16556" xr:uid="{00000000-0005-0000-0000-00007A820000}"/>
    <cellStyle name="Standard 257 3 7 5 3 3 2" xfId="43028" xr:uid="{00000000-0005-0000-0000-00007B820000}"/>
    <cellStyle name="Standard 257 3 7 5 3 4" xfId="31999" xr:uid="{00000000-0005-0000-0000-00007C820000}"/>
    <cellStyle name="Standard 257 3 7 5 4" xfId="8466" xr:uid="{00000000-0005-0000-0000-00007D820000}"/>
    <cellStyle name="Standard 257 3 7 5 4 2" xfId="21702" xr:uid="{00000000-0005-0000-0000-00007E820000}"/>
    <cellStyle name="Standard 257 3 7 5 4 2 2" xfId="48174" xr:uid="{00000000-0005-0000-0000-00007F820000}"/>
    <cellStyle name="Standard 257 3 7 5 4 3" xfId="34938" xr:uid="{00000000-0005-0000-0000-000080820000}"/>
    <cellStyle name="Standard 257 3 7 5 5" xfId="15085" xr:uid="{00000000-0005-0000-0000-000081820000}"/>
    <cellStyle name="Standard 257 3 7 5 5 2" xfId="41557" xr:uid="{00000000-0005-0000-0000-000082820000}"/>
    <cellStyle name="Standard 257 3 7 5 6" xfId="27587" xr:uid="{00000000-0005-0000-0000-000083820000}"/>
    <cellStyle name="Standard 257 3 7 6" xfId="1849" xr:uid="{00000000-0005-0000-0000-000084820000}"/>
    <cellStyle name="Standard 257 3 7 6 2" xfId="3320" xr:uid="{00000000-0005-0000-0000-000085820000}"/>
    <cellStyle name="Standard 257 3 7 6 2 2" xfId="12142" xr:uid="{00000000-0005-0000-0000-000086820000}"/>
    <cellStyle name="Standard 257 3 7 6 2 2 2" xfId="25378" xr:uid="{00000000-0005-0000-0000-000087820000}"/>
    <cellStyle name="Standard 257 3 7 6 2 2 2 2" xfId="51850" xr:uid="{00000000-0005-0000-0000-000088820000}"/>
    <cellStyle name="Standard 257 3 7 6 2 2 3" xfId="38614" xr:uid="{00000000-0005-0000-0000-000089820000}"/>
    <cellStyle name="Standard 257 3 7 6 2 3" xfId="18761" xr:uid="{00000000-0005-0000-0000-00008A820000}"/>
    <cellStyle name="Standard 257 3 7 6 2 3 2" xfId="45233" xr:uid="{00000000-0005-0000-0000-00008B820000}"/>
    <cellStyle name="Standard 257 3 7 6 2 4" xfId="29792" xr:uid="{00000000-0005-0000-0000-00008C820000}"/>
    <cellStyle name="Standard 257 3 7 6 3" xfId="6262" xr:uid="{00000000-0005-0000-0000-00008D820000}"/>
    <cellStyle name="Standard 257 3 7 6 3 2" xfId="10672" xr:uid="{00000000-0005-0000-0000-00008E820000}"/>
    <cellStyle name="Standard 257 3 7 6 3 2 2" xfId="23908" xr:uid="{00000000-0005-0000-0000-00008F820000}"/>
    <cellStyle name="Standard 257 3 7 6 3 2 2 2" xfId="50380" xr:uid="{00000000-0005-0000-0000-000090820000}"/>
    <cellStyle name="Standard 257 3 7 6 3 2 3" xfId="37144" xr:uid="{00000000-0005-0000-0000-000091820000}"/>
    <cellStyle name="Standard 257 3 7 6 3 3" xfId="17291" xr:uid="{00000000-0005-0000-0000-000092820000}"/>
    <cellStyle name="Standard 257 3 7 6 3 3 2" xfId="43763" xr:uid="{00000000-0005-0000-0000-000093820000}"/>
    <cellStyle name="Standard 257 3 7 6 3 4" xfId="32734" xr:uid="{00000000-0005-0000-0000-000094820000}"/>
    <cellStyle name="Standard 257 3 7 6 4" xfId="7730" xr:uid="{00000000-0005-0000-0000-000095820000}"/>
    <cellStyle name="Standard 257 3 7 6 4 2" xfId="20966" xr:uid="{00000000-0005-0000-0000-000096820000}"/>
    <cellStyle name="Standard 257 3 7 6 4 2 2" xfId="47438" xr:uid="{00000000-0005-0000-0000-000097820000}"/>
    <cellStyle name="Standard 257 3 7 6 4 3" xfId="34202" xr:uid="{00000000-0005-0000-0000-000098820000}"/>
    <cellStyle name="Standard 257 3 7 6 5" xfId="14349" xr:uid="{00000000-0005-0000-0000-000099820000}"/>
    <cellStyle name="Standard 257 3 7 6 5 2" xfId="40821" xr:uid="{00000000-0005-0000-0000-00009A820000}"/>
    <cellStyle name="Standard 257 3 7 6 6" xfId="28322" xr:uid="{00000000-0005-0000-0000-00009B820000}"/>
    <cellStyle name="Standard 257 3 7 7" xfId="2586" xr:uid="{00000000-0005-0000-0000-00009C820000}"/>
    <cellStyle name="Standard 257 3 7 7 2" xfId="11408" xr:uid="{00000000-0005-0000-0000-00009D820000}"/>
    <cellStyle name="Standard 257 3 7 7 2 2" xfId="24644" xr:uid="{00000000-0005-0000-0000-00009E820000}"/>
    <cellStyle name="Standard 257 3 7 7 2 2 2" xfId="51116" xr:uid="{00000000-0005-0000-0000-00009F820000}"/>
    <cellStyle name="Standard 257 3 7 7 2 3" xfId="37880" xr:uid="{00000000-0005-0000-0000-0000A0820000}"/>
    <cellStyle name="Standard 257 3 7 7 3" xfId="18027" xr:uid="{00000000-0005-0000-0000-0000A1820000}"/>
    <cellStyle name="Standard 257 3 7 7 3 2" xfId="44499" xr:uid="{00000000-0005-0000-0000-0000A2820000}"/>
    <cellStyle name="Standard 257 3 7 7 4" xfId="29058" xr:uid="{00000000-0005-0000-0000-0000A3820000}"/>
    <cellStyle name="Standard 257 3 7 8" xfId="4791" xr:uid="{00000000-0005-0000-0000-0000A4820000}"/>
    <cellStyle name="Standard 257 3 7 8 2" xfId="9201" xr:uid="{00000000-0005-0000-0000-0000A5820000}"/>
    <cellStyle name="Standard 257 3 7 8 2 2" xfId="22437" xr:uid="{00000000-0005-0000-0000-0000A6820000}"/>
    <cellStyle name="Standard 257 3 7 8 2 2 2" xfId="48909" xr:uid="{00000000-0005-0000-0000-0000A7820000}"/>
    <cellStyle name="Standard 257 3 7 8 2 3" xfId="35673" xr:uid="{00000000-0005-0000-0000-0000A8820000}"/>
    <cellStyle name="Standard 257 3 7 8 3" xfId="15820" xr:uid="{00000000-0005-0000-0000-0000A9820000}"/>
    <cellStyle name="Standard 257 3 7 8 3 2" xfId="42292" xr:uid="{00000000-0005-0000-0000-0000AA820000}"/>
    <cellStyle name="Standard 257 3 7 8 4" xfId="31263" xr:uid="{00000000-0005-0000-0000-0000AB820000}"/>
    <cellStyle name="Standard 257 3 7 9" xfId="6996" xr:uid="{00000000-0005-0000-0000-0000AC820000}"/>
    <cellStyle name="Standard 257 3 7 9 2" xfId="20232" xr:uid="{00000000-0005-0000-0000-0000AD820000}"/>
    <cellStyle name="Standard 257 3 7 9 2 2" xfId="46704" xr:uid="{00000000-0005-0000-0000-0000AE820000}"/>
    <cellStyle name="Standard 257 3 7 9 3" xfId="33468" xr:uid="{00000000-0005-0000-0000-0000AF820000}"/>
    <cellStyle name="Standard 257 3 8" xfId="377" xr:uid="{00000000-0005-0000-0000-0000B0820000}"/>
    <cellStyle name="Standard 257 3 8 10" xfId="26892" xr:uid="{00000000-0005-0000-0000-0000B1820000}"/>
    <cellStyle name="Standard 257 3 8 2" xfId="553" xr:uid="{00000000-0005-0000-0000-0000B2820000}"/>
    <cellStyle name="Standard 257 3 8 2 2" xfId="942" xr:uid="{00000000-0005-0000-0000-0000B3820000}"/>
    <cellStyle name="Standard 257 3 8 2 2 2" xfId="1691" xr:uid="{00000000-0005-0000-0000-0000B4820000}"/>
    <cellStyle name="Standard 257 3 8 2 2 2 2" xfId="4634" xr:uid="{00000000-0005-0000-0000-0000B5820000}"/>
    <cellStyle name="Standard 257 3 8 2 2 2 2 2" xfId="13456" xr:uid="{00000000-0005-0000-0000-0000B6820000}"/>
    <cellStyle name="Standard 257 3 8 2 2 2 2 2 2" xfId="26692" xr:uid="{00000000-0005-0000-0000-0000B7820000}"/>
    <cellStyle name="Standard 257 3 8 2 2 2 2 2 2 2" xfId="53164" xr:uid="{00000000-0005-0000-0000-0000B8820000}"/>
    <cellStyle name="Standard 257 3 8 2 2 2 2 2 3" xfId="39928" xr:uid="{00000000-0005-0000-0000-0000B9820000}"/>
    <cellStyle name="Standard 257 3 8 2 2 2 2 3" xfId="20075" xr:uid="{00000000-0005-0000-0000-0000BA820000}"/>
    <cellStyle name="Standard 257 3 8 2 2 2 2 3 2" xfId="46547" xr:uid="{00000000-0005-0000-0000-0000BB820000}"/>
    <cellStyle name="Standard 257 3 8 2 2 2 2 4" xfId="31106" xr:uid="{00000000-0005-0000-0000-0000BC820000}"/>
    <cellStyle name="Standard 257 3 8 2 2 2 3" xfId="6105" xr:uid="{00000000-0005-0000-0000-0000BD820000}"/>
    <cellStyle name="Standard 257 3 8 2 2 2 3 2" xfId="10515" xr:uid="{00000000-0005-0000-0000-0000BE820000}"/>
    <cellStyle name="Standard 257 3 8 2 2 2 3 2 2" xfId="23751" xr:uid="{00000000-0005-0000-0000-0000BF820000}"/>
    <cellStyle name="Standard 257 3 8 2 2 2 3 2 2 2" xfId="50223" xr:uid="{00000000-0005-0000-0000-0000C0820000}"/>
    <cellStyle name="Standard 257 3 8 2 2 2 3 2 3" xfId="36987" xr:uid="{00000000-0005-0000-0000-0000C1820000}"/>
    <cellStyle name="Standard 257 3 8 2 2 2 3 3" xfId="17134" xr:uid="{00000000-0005-0000-0000-0000C2820000}"/>
    <cellStyle name="Standard 257 3 8 2 2 2 3 3 2" xfId="43606" xr:uid="{00000000-0005-0000-0000-0000C3820000}"/>
    <cellStyle name="Standard 257 3 8 2 2 2 3 4" xfId="32577" xr:uid="{00000000-0005-0000-0000-0000C4820000}"/>
    <cellStyle name="Standard 257 3 8 2 2 2 4" xfId="9044" xr:uid="{00000000-0005-0000-0000-0000C5820000}"/>
    <cellStyle name="Standard 257 3 8 2 2 2 4 2" xfId="22280" xr:uid="{00000000-0005-0000-0000-0000C6820000}"/>
    <cellStyle name="Standard 257 3 8 2 2 2 4 2 2" xfId="48752" xr:uid="{00000000-0005-0000-0000-0000C7820000}"/>
    <cellStyle name="Standard 257 3 8 2 2 2 4 3" xfId="35516" xr:uid="{00000000-0005-0000-0000-0000C8820000}"/>
    <cellStyle name="Standard 257 3 8 2 2 2 5" xfId="15663" xr:uid="{00000000-0005-0000-0000-0000C9820000}"/>
    <cellStyle name="Standard 257 3 8 2 2 2 5 2" xfId="42135" xr:uid="{00000000-0005-0000-0000-0000CA820000}"/>
    <cellStyle name="Standard 257 3 8 2 2 2 6" xfId="28165" xr:uid="{00000000-0005-0000-0000-0000CB820000}"/>
    <cellStyle name="Standard 257 3 8 2 2 3" xfId="2427" xr:uid="{00000000-0005-0000-0000-0000CC820000}"/>
    <cellStyle name="Standard 257 3 8 2 2 3 2" xfId="3898" xr:uid="{00000000-0005-0000-0000-0000CD820000}"/>
    <cellStyle name="Standard 257 3 8 2 2 3 2 2" xfId="12720" xr:uid="{00000000-0005-0000-0000-0000CE820000}"/>
    <cellStyle name="Standard 257 3 8 2 2 3 2 2 2" xfId="25956" xr:uid="{00000000-0005-0000-0000-0000CF820000}"/>
    <cellStyle name="Standard 257 3 8 2 2 3 2 2 2 2" xfId="52428" xr:uid="{00000000-0005-0000-0000-0000D0820000}"/>
    <cellStyle name="Standard 257 3 8 2 2 3 2 2 3" xfId="39192" xr:uid="{00000000-0005-0000-0000-0000D1820000}"/>
    <cellStyle name="Standard 257 3 8 2 2 3 2 3" xfId="19339" xr:uid="{00000000-0005-0000-0000-0000D2820000}"/>
    <cellStyle name="Standard 257 3 8 2 2 3 2 3 2" xfId="45811" xr:uid="{00000000-0005-0000-0000-0000D3820000}"/>
    <cellStyle name="Standard 257 3 8 2 2 3 2 4" xfId="30370" xr:uid="{00000000-0005-0000-0000-0000D4820000}"/>
    <cellStyle name="Standard 257 3 8 2 2 3 3" xfId="6840" xr:uid="{00000000-0005-0000-0000-0000D5820000}"/>
    <cellStyle name="Standard 257 3 8 2 2 3 3 2" xfId="11250" xr:uid="{00000000-0005-0000-0000-0000D6820000}"/>
    <cellStyle name="Standard 257 3 8 2 2 3 3 2 2" xfId="24486" xr:uid="{00000000-0005-0000-0000-0000D7820000}"/>
    <cellStyle name="Standard 257 3 8 2 2 3 3 2 2 2" xfId="50958" xr:uid="{00000000-0005-0000-0000-0000D8820000}"/>
    <cellStyle name="Standard 257 3 8 2 2 3 3 2 3" xfId="37722" xr:uid="{00000000-0005-0000-0000-0000D9820000}"/>
    <cellStyle name="Standard 257 3 8 2 2 3 3 3" xfId="17869" xr:uid="{00000000-0005-0000-0000-0000DA820000}"/>
    <cellStyle name="Standard 257 3 8 2 2 3 3 3 2" xfId="44341" xr:uid="{00000000-0005-0000-0000-0000DB820000}"/>
    <cellStyle name="Standard 257 3 8 2 2 3 3 4" xfId="33312" xr:uid="{00000000-0005-0000-0000-0000DC820000}"/>
    <cellStyle name="Standard 257 3 8 2 2 3 4" xfId="8308" xr:uid="{00000000-0005-0000-0000-0000DD820000}"/>
    <cellStyle name="Standard 257 3 8 2 2 3 4 2" xfId="21544" xr:uid="{00000000-0005-0000-0000-0000DE820000}"/>
    <cellStyle name="Standard 257 3 8 2 2 3 4 2 2" xfId="48016" xr:uid="{00000000-0005-0000-0000-0000DF820000}"/>
    <cellStyle name="Standard 257 3 8 2 2 3 4 3" xfId="34780" xr:uid="{00000000-0005-0000-0000-0000E0820000}"/>
    <cellStyle name="Standard 257 3 8 2 2 3 5" xfId="14927" xr:uid="{00000000-0005-0000-0000-0000E1820000}"/>
    <cellStyle name="Standard 257 3 8 2 2 3 5 2" xfId="41399" xr:uid="{00000000-0005-0000-0000-0000E2820000}"/>
    <cellStyle name="Standard 257 3 8 2 2 3 6" xfId="28900" xr:uid="{00000000-0005-0000-0000-0000E3820000}"/>
    <cellStyle name="Standard 257 3 8 2 2 4" xfId="3164" xr:uid="{00000000-0005-0000-0000-0000E4820000}"/>
    <cellStyle name="Standard 257 3 8 2 2 4 2" xfId="11986" xr:uid="{00000000-0005-0000-0000-0000E5820000}"/>
    <cellStyle name="Standard 257 3 8 2 2 4 2 2" xfId="25222" xr:uid="{00000000-0005-0000-0000-0000E6820000}"/>
    <cellStyle name="Standard 257 3 8 2 2 4 2 2 2" xfId="51694" xr:uid="{00000000-0005-0000-0000-0000E7820000}"/>
    <cellStyle name="Standard 257 3 8 2 2 4 2 3" xfId="38458" xr:uid="{00000000-0005-0000-0000-0000E8820000}"/>
    <cellStyle name="Standard 257 3 8 2 2 4 3" xfId="18605" xr:uid="{00000000-0005-0000-0000-0000E9820000}"/>
    <cellStyle name="Standard 257 3 8 2 2 4 3 2" xfId="45077" xr:uid="{00000000-0005-0000-0000-0000EA820000}"/>
    <cellStyle name="Standard 257 3 8 2 2 4 4" xfId="29636" xr:uid="{00000000-0005-0000-0000-0000EB820000}"/>
    <cellStyle name="Standard 257 3 8 2 2 5" xfId="5369" xr:uid="{00000000-0005-0000-0000-0000EC820000}"/>
    <cellStyle name="Standard 257 3 8 2 2 5 2" xfId="9779" xr:uid="{00000000-0005-0000-0000-0000ED820000}"/>
    <cellStyle name="Standard 257 3 8 2 2 5 2 2" xfId="23015" xr:uid="{00000000-0005-0000-0000-0000EE820000}"/>
    <cellStyle name="Standard 257 3 8 2 2 5 2 2 2" xfId="49487" xr:uid="{00000000-0005-0000-0000-0000EF820000}"/>
    <cellStyle name="Standard 257 3 8 2 2 5 2 3" xfId="36251" xr:uid="{00000000-0005-0000-0000-0000F0820000}"/>
    <cellStyle name="Standard 257 3 8 2 2 5 3" xfId="16398" xr:uid="{00000000-0005-0000-0000-0000F1820000}"/>
    <cellStyle name="Standard 257 3 8 2 2 5 3 2" xfId="42870" xr:uid="{00000000-0005-0000-0000-0000F2820000}"/>
    <cellStyle name="Standard 257 3 8 2 2 5 4" xfId="31841" xr:uid="{00000000-0005-0000-0000-0000F3820000}"/>
    <cellStyle name="Standard 257 3 8 2 2 6" xfId="7574" xr:uid="{00000000-0005-0000-0000-0000F4820000}"/>
    <cellStyle name="Standard 257 3 8 2 2 6 2" xfId="20810" xr:uid="{00000000-0005-0000-0000-0000F5820000}"/>
    <cellStyle name="Standard 257 3 8 2 2 6 2 2" xfId="47282" xr:uid="{00000000-0005-0000-0000-0000F6820000}"/>
    <cellStyle name="Standard 257 3 8 2 2 6 3" xfId="34046" xr:uid="{00000000-0005-0000-0000-0000F7820000}"/>
    <cellStyle name="Standard 257 3 8 2 2 7" xfId="14193" xr:uid="{00000000-0005-0000-0000-0000F8820000}"/>
    <cellStyle name="Standard 257 3 8 2 2 7 2" xfId="40665" xr:uid="{00000000-0005-0000-0000-0000F9820000}"/>
    <cellStyle name="Standard 257 3 8 2 2 8" xfId="27429" xr:uid="{00000000-0005-0000-0000-0000FA820000}"/>
    <cellStyle name="Standard 257 3 8 2 3" xfId="1325" xr:uid="{00000000-0005-0000-0000-0000FB820000}"/>
    <cellStyle name="Standard 257 3 8 2 3 2" xfId="4268" xr:uid="{00000000-0005-0000-0000-0000FC820000}"/>
    <cellStyle name="Standard 257 3 8 2 3 2 2" xfId="13090" xr:uid="{00000000-0005-0000-0000-0000FD820000}"/>
    <cellStyle name="Standard 257 3 8 2 3 2 2 2" xfId="26326" xr:uid="{00000000-0005-0000-0000-0000FE820000}"/>
    <cellStyle name="Standard 257 3 8 2 3 2 2 2 2" xfId="52798" xr:uid="{00000000-0005-0000-0000-0000FF820000}"/>
    <cellStyle name="Standard 257 3 8 2 3 2 2 3" xfId="39562" xr:uid="{00000000-0005-0000-0000-000000830000}"/>
    <cellStyle name="Standard 257 3 8 2 3 2 3" xfId="19709" xr:uid="{00000000-0005-0000-0000-000001830000}"/>
    <cellStyle name="Standard 257 3 8 2 3 2 3 2" xfId="46181" xr:uid="{00000000-0005-0000-0000-000002830000}"/>
    <cellStyle name="Standard 257 3 8 2 3 2 4" xfId="30740" xr:uid="{00000000-0005-0000-0000-000003830000}"/>
    <cellStyle name="Standard 257 3 8 2 3 3" xfId="5739" xr:uid="{00000000-0005-0000-0000-000004830000}"/>
    <cellStyle name="Standard 257 3 8 2 3 3 2" xfId="10149" xr:uid="{00000000-0005-0000-0000-000005830000}"/>
    <cellStyle name="Standard 257 3 8 2 3 3 2 2" xfId="23385" xr:uid="{00000000-0005-0000-0000-000006830000}"/>
    <cellStyle name="Standard 257 3 8 2 3 3 2 2 2" xfId="49857" xr:uid="{00000000-0005-0000-0000-000007830000}"/>
    <cellStyle name="Standard 257 3 8 2 3 3 2 3" xfId="36621" xr:uid="{00000000-0005-0000-0000-000008830000}"/>
    <cellStyle name="Standard 257 3 8 2 3 3 3" xfId="16768" xr:uid="{00000000-0005-0000-0000-000009830000}"/>
    <cellStyle name="Standard 257 3 8 2 3 3 3 2" xfId="43240" xr:uid="{00000000-0005-0000-0000-00000A830000}"/>
    <cellStyle name="Standard 257 3 8 2 3 3 4" xfId="32211" xr:uid="{00000000-0005-0000-0000-00000B830000}"/>
    <cellStyle name="Standard 257 3 8 2 3 4" xfId="8678" xr:uid="{00000000-0005-0000-0000-00000C830000}"/>
    <cellStyle name="Standard 257 3 8 2 3 4 2" xfId="21914" xr:uid="{00000000-0005-0000-0000-00000D830000}"/>
    <cellStyle name="Standard 257 3 8 2 3 4 2 2" xfId="48386" xr:uid="{00000000-0005-0000-0000-00000E830000}"/>
    <cellStyle name="Standard 257 3 8 2 3 4 3" xfId="35150" xr:uid="{00000000-0005-0000-0000-00000F830000}"/>
    <cellStyle name="Standard 257 3 8 2 3 5" xfId="15297" xr:uid="{00000000-0005-0000-0000-000010830000}"/>
    <cellStyle name="Standard 257 3 8 2 3 5 2" xfId="41769" xr:uid="{00000000-0005-0000-0000-000011830000}"/>
    <cellStyle name="Standard 257 3 8 2 3 6" xfId="27799" xr:uid="{00000000-0005-0000-0000-000012830000}"/>
    <cellStyle name="Standard 257 3 8 2 4" xfId="2061" xr:uid="{00000000-0005-0000-0000-000013830000}"/>
    <cellStyle name="Standard 257 3 8 2 4 2" xfId="3532" xr:uid="{00000000-0005-0000-0000-000014830000}"/>
    <cellStyle name="Standard 257 3 8 2 4 2 2" xfId="12354" xr:uid="{00000000-0005-0000-0000-000015830000}"/>
    <cellStyle name="Standard 257 3 8 2 4 2 2 2" xfId="25590" xr:uid="{00000000-0005-0000-0000-000016830000}"/>
    <cellStyle name="Standard 257 3 8 2 4 2 2 2 2" xfId="52062" xr:uid="{00000000-0005-0000-0000-000017830000}"/>
    <cellStyle name="Standard 257 3 8 2 4 2 2 3" xfId="38826" xr:uid="{00000000-0005-0000-0000-000018830000}"/>
    <cellStyle name="Standard 257 3 8 2 4 2 3" xfId="18973" xr:uid="{00000000-0005-0000-0000-000019830000}"/>
    <cellStyle name="Standard 257 3 8 2 4 2 3 2" xfId="45445" xr:uid="{00000000-0005-0000-0000-00001A830000}"/>
    <cellStyle name="Standard 257 3 8 2 4 2 4" xfId="30004" xr:uid="{00000000-0005-0000-0000-00001B830000}"/>
    <cellStyle name="Standard 257 3 8 2 4 3" xfId="6474" xr:uid="{00000000-0005-0000-0000-00001C830000}"/>
    <cellStyle name="Standard 257 3 8 2 4 3 2" xfId="10884" xr:uid="{00000000-0005-0000-0000-00001D830000}"/>
    <cellStyle name="Standard 257 3 8 2 4 3 2 2" xfId="24120" xr:uid="{00000000-0005-0000-0000-00001E830000}"/>
    <cellStyle name="Standard 257 3 8 2 4 3 2 2 2" xfId="50592" xr:uid="{00000000-0005-0000-0000-00001F830000}"/>
    <cellStyle name="Standard 257 3 8 2 4 3 2 3" xfId="37356" xr:uid="{00000000-0005-0000-0000-000020830000}"/>
    <cellStyle name="Standard 257 3 8 2 4 3 3" xfId="17503" xr:uid="{00000000-0005-0000-0000-000021830000}"/>
    <cellStyle name="Standard 257 3 8 2 4 3 3 2" xfId="43975" xr:uid="{00000000-0005-0000-0000-000022830000}"/>
    <cellStyle name="Standard 257 3 8 2 4 3 4" xfId="32946" xr:uid="{00000000-0005-0000-0000-000023830000}"/>
    <cellStyle name="Standard 257 3 8 2 4 4" xfId="7942" xr:uid="{00000000-0005-0000-0000-000024830000}"/>
    <cellStyle name="Standard 257 3 8 2 4 4 2" xfId="21178" xr:uid="{00000000-0005-0000-0000-000025830000}"/>
    <cellStyle name="Standard 257 3 8 2 4 4 2 2" xfId="47650" xr:uid="{00000000-0005-0000-0000-000026830000}"/>
    <cellStyle name="Standard 257 3 8 2 4 4 3" xfId="34414" xr:uid="{00000000-0005-0000-0000-000027830000}"/>
    <cellStyle name="Standard 257 3 8 2 4 5" xfId="14561" xr:uid="{00000000-0005-0000-0000-000028830000}"/>
    <cellStyle name="Standard 257 3 8 2 4 5 2" xfId="41033" xr:uid="{00000000-0005-0000-0000-000029830000}"/>
    <cellStyle name="Standard 257 3 8 2 4 6" xfId="28534" xr:uid="{00000000-0005-0000-0000-00002A830000}"/>
    <cellStyle name="Standard 257 3 8 2 5" xfId="2798" xr:uid="{00000000-0005-0000-0000-00002B830000}"/>
    <cellStyle name="Standard 257 3 8 2 5 2" xfId="11620" xr:uid="{00000000-0005-0000-0000-00002C830000}"/>
    <cellStyle name="Standard 257 3 8 2 5 2 2" xfId="24856" xr:uid="{00000000-0005-0000-0000-00002D830000}"/>
    <cellStyle name="Standard 257 3 8 2 5 2 2 2" xfId="51328" xr:uid="{00000000-0005-0000-0000-00002E830000}"/>
    <cellStyle name="Standard 257 3 8 2 5 2 3" xfId="38092" xr:uid="{00000000-0005-0000-0000-00002F830000}"/>
    <cellStyle name="Standard 257 3 8 2 5 3" xfId="18239" xr:uid="{00000000-0005-0000-0000-000030830000}"/>
    <cellStyle name="Standard 257 3 8 2 5 3 2" xfId="44711" xr:uid="{00000000-0005-0000-0000-000031830000}"/>
    <cellStyle name="Standard 257 3 8 2 5 4" xfId="29270" xr:uid="{00000000-0005-0000-0000-000032830000}"/>
    <cellStyle name="Standard 257 3 8 2 6" xfId="5003" xr:uid="{00000000-0005-0000-0000-000033830000}"/>
    <cellStyle name="Standard 257 3 8 2 6 2" xfId="9413" xr:uid="{00000000-0005-0000-0000-000034830000}"/>
    <cellStyle name="Standard 257 3 8 2 6 2 2" xfId="22649" xr:uid="{00000000-0005-0000-0000-000035830000}"/>
    <cellStyle name="Standard 257 3 8 2 6 2 2 2" xfId="49121" xr:uid="{00000000-0005-0000-0000-000036830000}"/>
    <cellStyle name="Standard 257 3 8 2 6 2 3" xfId="35885" xr:uid="{00000000-0005-0000-0000-000037830000}"/>
    <cellStyle name="Standard 257 3 8 2 6 3" xfId="16032" xr:uid="{00000000-0005-0000-0000-000038830000}"/>
    <cellStyle name="Standard 257 3 8 2 6 3 2" xfId="42504" xr:uid="{00000000-0005-0000-0000-000039830000}"/>
    <cellStyle name="Standard 257 3 8 2 6 4" xfId="31475" xr:uid="{00000000-0005-0000-0000-00003A830000}"/>
    <cellStyle name="Standard 257 3 8 2 7" xfId="7208" xr:uid="{00000000-0005-0000-0000-00003B830000}"/>
    <cellStyle name="Standard 257 3 8 2 7 2" xfId="20444" xr:uid="{00000000-0005-0000-0000-00003C830000}"/>
    <cellStyle name="Standard 257 3 8 2 7 2 2" xfId="46916" xr:uid="{00000000-0005-0000-0000-00003D830000}"/>
    <cellStyle name="Standard 257 3 8 2 7 3" xfId="33680" xr:uid="{00000000-0005-0000-0000-00003E830000}"/>
    <cellStyle name="Standard 257 3 8 2 8" xfId="13827" xr:uid="{00000000-0005-0000-0000-00003F830000}"/>
    <cellStyle name="Standard 257 3 8 2 8 2" xfId="40299" xr:uid="{00000000-0005-0000-0000-000040830000}"/>
    <cellStyle name="Standard 257 3 8 2 9" xfId="27063" xr:uid="{00000000-0005-0000-0000-000041830000}"/>
    <cellStyle name="Standard 257 3 8 3" xfId="770" xr:uid="{00000000-0005-0000-0000-000042830000}"/>
    <cellStyle name="Standard 257 3 8 3 2" xfId="1520" xr:uid="{00000000-0005-0000-0000-000043830000}"/>
    <cellStyle name="Standard 257 3 8 3 2 2" xfId="4463" xr:uid="{00000000-0005-0000-0000-000044830000}"/>
    <cellStyle name="Standard 257 3 8 3 2 2 2" xfId="13285" xr:uid="{00000000-0005-0000-0000-000045830000}"/>
    <cellStyle name="Standard 257 3 8 3 2 2 2 2" xfId="26521" xr:uid="{00000000-0005-0000-0000-000046830000}"/>
    <cellStyle name="Standard 257 3 8 3 2 2 2 2 2" xfId="52993" xr:uid="{00000000-0005-0000-0000-000047830000}"/>
    <cellStyle name="Standard 257 3 8 3 2 2 2 3" xfId="39757" xr:uid="{00000000-0005-0000-0000-000048830000}"/>
    <cellStyle name="Standard 257 3 8 3 2 2 3" xfId="19904" xr:uid="{00000000-0005-0000-0000-000049830000}"/>
    <cellStyle name="Standard 257 3 8 3 2 2 3 2" xfId="46376" xr:uid="{00000000-0005-0000-0000-00004A830000}"/>
    <cellStyle name="Standard 257 3 8 3 2 2 4" xfId="30935" xr:uid="{00000000-0005-0000-0000-00004B830000}"/>
    <cellStyle name="Standard 257 3 8 3 2 3" xfId="5934" xr:uid="{00000000-0005-0000-0000-00004C830000}"/>
    <cellStyle name="Standard 257 3 8 3 2 3 2" xfId="10344" xr:uid="{00000000-0005-0000-0000-00004D830000}"/>
    <cellStyle name="Standard 257 3 8 3 2 3 2 2" xfId="23580" xr:uid="{00000000-0005-0000-0000-00004E830000}"/>
    <cellStyle name="Standard 257 3 8 3 2 3 2 2 2" xfId="50052" xr:uid="{00000000-0005-0000-0000-00004F830000}"/>
    <cellStyle name="Standard 257 3 8 3 2 3 2 3" xfId="36816" xr:uid="{00000000-0005-0000-0000-000050830000}"/>
    <cellStyle name="Standard 257 3 8 3 2 3 3" xfId="16963" xr:uid="{00000000-0005-0000-0000-000051830000}"/>
    <cellStyle name="Standard 257 3 8 3 2 3 3 2" xfId="43435" xr:uid="{00000000-0005-0000-0000-000052830000}"/>
    <cellStyle name="Standard 257 3 8 3 2 3 4" xfId="32406" xr:uid="{00000000-0005-0000-0000-000053830000}"/>
    <cellStyle name="Standard 257 3 8 3 2 4" xfId="8873" xr:uid="{00000000-0005-0000-0000-000054830000}"/>
    <cellStyle name="Standard 257 3 8 3 2 4 2" xfId="22109" xr:uid="{00000000-0005-0000-0000-000055830000}"/>
    <cellStyle name="Standard 257 3 8 3 2 4 2 2" xfId="48581" xr:uid="{00000000-0005-0000-0000-000056830000}"/>
    <cellStyle name="Standard 257 3 8 3 2 4 3" xfId="35345" xr:uid="{00000000-0005-0000-0000-000057830000}"/>
    <cellStyle name="Standard 257 3 8 3 2 5" xfId="15492" xr:uid="{00000000-0005-0000-0000-000058830000}"/>
    <cellStyle name="Standard 257 3 8 3 2 5 2" xfId="41964" xr:uid="{00000000-0005-0000-0000-000059830000}"/>
    <cellStyle name="Standard 257 3 8 3 2 6" xfId="27994" xr:uid="{00000000-0005-0000-0000-00005A830000}"/>
    <cellStyle name="Standard 257 3 8 3 3" xfId="2256" xr:uid="{00000000-0005-0000-0000-00005B830000}"/>
    <cellStyle name="Standard 257 3 8 3 3 2" xfId="3727" xr:uid="{00000000-0005-0000-0000-00005C830000}"/>
    <cellStyle name="Standard 257 3 8 3 3 2 2" xfId="12549" xr:uid="{00000000-0005-0000-0000-00005D830000}"/>
    <cellStyle name="Standard 257 3 8 3 3 2 2 2" xfId="25785" xr:uid="{00000000-0005-0000-0000-00005E830000}"/>
    <cellStyle name="Standard 257 3 8 3 3 2 2 2 2" xfId="52257" xr:uid="{00000000-0005-0000-0000-00005F830000}"/>
    <cellStyle name="Standard 257 3 8 3 3 2 2 3" xfId="39021" xr:uid="{00000000-0005-0000-0000-000060830000}"/>
    <cellStyle name="Standard 257 3 8 3 3 2 3" xfId="19168" xr:uid="{00000000-0005-0000-0000-000061830000}"/>
    <cellStyle name="Standard 257 3 8 3 3 2 3 2" xfId="45640" xr:uid="{00000000-0005-0000-0000-000062830000}"/>
    <cellStyle name="Standard 257 3 8 3 3 2 4" xfId="30199" xr:uid="{00000000-0005-0000-0000-000063830000}"/>
    <cellStyle name="Standard 257 3 8 3 3 3" xfId="6669" xr:uid="{00000000-0005-0000-0000-000064830000}"/>
    <cellStyle name="Standard 257 3 8 3 3 3 2" xfId="11079" xr:uid="{00000000-0005-0000-0000-000065830000}"/>
    <cellStyle name="Standard 257 3 8 3 3 3 2 2" xfId="24315" xr:uid="{00000000-0005-0000-0000-000066830000}"/>
    <cellStyle name="Standard 257 3 8 3 3 3 2 2 2" xfId="50787" xr:uid="{00000000-0005-0000-0000-000067830000}"/>
    <cellStyle name="Standard 257 3 8 3 3 3 2 3" xfId="37551" xr:uid="{00000000-0005-0000-0000-000068830000}"/>
    <cellStyle name="Standard 257 3 8 3 3 3 3" xfId="17698" xr:uid="{00000000-0005-0000-0000-000069830000}"/>
    <cellStyle name="Standard 257 3 8 3 3 3 3 2" xfId="44170" xr:uid="{00000000-0005-0000-0000-00006A830000}"/>
    <cellStyle name="Standard 257 3 8 3 3 3 4" xfId="33141" xr:uid="{00000000-0005-0000-0000-00006B830000}"/>
    <cellStyle name="Standard 257 3 8 3 3 4" xfId="8137" xr:uid="{00000000-0005-0000-0000-00006C830000}"/>
    <cellStyle name="Standard 257 3 8 3 3 4 2" xfId="21373" xr:uid="{00000000-0005-0000-0000-00006D830000}"/>
    <cellStyle name="Standard 257 3 8 3 3 4 2 2" xfId="47845" xr:uid="{00000000-0005-0000-0000-00006E830000}"/>
    <cellStyle name="Standard 257 3 8 3 3 4 3" xfId="34609" xr:uid="{00000000-0005-0000-0000-00006F830000}"/>
    <cellStyle name="Standard 257 3 8 3 3 5" xfId="14756" xr:uid="{00000000-0005-0000-0000-000070830000}"/>
    <cellStyle name="Standard 257 3 8 3 3 5 2" xfId="41228" xr:uid="{00000000-0005-0000-0000-000071830000}"/>
    <cellStyle name="Standard 257 3 8 3 3 6" xfId="28729" xr:uid="{00000000-0005-0000-0000-000072830000}"/>
    <cellStyle name="Standard 257 3 8 3 4" xfId="2993" xr:uid="{00000000-0005-0000-0000-000073830000}"/>
    <cellStyle name="Standard 257 3 8 3 4 2" xfId="11815" xr:uid="{00000000-0005-0000-0000-000074830000}"/>
    <cellStyle name="Standard 257 3 8 3 4 2 2" xfId="25051" xr:uid="{00000000-0005-0000-0000-000075830000}"/>
    <cellStyle name="Standard 257 3 8 3 4 2 2 2" xfId="51523" xr:uid="{00000000-0005-0000-0000-000076830000}"/>
    <cellStyle name="Standard 257 3 8 3 4 2 3" xfId="38287" xr:uid="{00000000-0005-0000-0000-000077830000}"/>
    <cellStyle name="Standard 257 3 8 3 4 3" xfId="18434" xr:uid="{00000000-0005-0000-0000-000078830000}"/>
    <cellStyle name="Standard 257 3 8 3 4 3 2" xfId="44906" xr:uid="{00000000-0005-0000-0000-000079830000}"/>
    <cellStyle name="Standard 257 3 8 3 4 4" xfId="29465" xr:uid="{00000000-0005-0000-0000-00007A830000}"/>
    <cellStyle name="Standard 257 3 8 3 5" xfId="5198" xr:uid="{00000000-0005-0000-0000-00007B830000}"/>
    <cellStyle name="Standard 257 3 8 3 5 2" xfId="9608" xr:uid="{00000000-0005-0000-0000-00007C830000}"/>
    <cellStyle name="Standard 257 3 8 3 5 2 2" xfId="22844" xr:uid="{00000000-0005-0000-0000-00007D830000}"/>
    <cellStyle name="Standard 257 3 8 3 5 2 2 2" xfId="49316" xr:uid="{00000000-0005-0000-0000-00007E830000}"/>
    <cellStyle name="Standard 257 3 8 3 5 2 3" xfId="36080" xr:uid="{00000000-0005-0000-0000-00007F830000}"/>
    <cellStyle name="Standard 257 3 8 3 5 3" xfId="16227" xr:uid="{00000000-0005-0000-0000-000080830000}"/>
    <cellStyle name="Standard 257 3 8 3 5 3 2" xfId="42699" xr:uid="{00000000-0005-0000-0000-000081830000}"/>
    <cellStyle name="Standard 257 3 8 3 5 4" xfId="31670" xr:uid="{00000000-0005-0000-0000-000082830000}"/>
    <cellStyle name="Standard 257 3 8 3 6" xfId="7403" xr:uid="{00000000-0005-0000-0000-000083830000}"/>
    <cellStyle name="Standard 257 3 8 3 6 2" xfId="20639" xr:uid="{00000000-0005-0000-0000-000084830000}"/>
    <cellStyle name="Standard 257 3 8 3 6 2 2" xfId="47111" xr:uid="{00000000-0005-0000-0000-000085830000}"/>
    <cellStyle name="Standard 257 3 8 3 6 3" xfId="33875" xr:uid="{00000000-0005-0000-0000-000086830000}"/>
    <cellStyle name="Standard 257 3 8 3 7" xfId="14022" xr:uid="{00000000-0005-0000-0000-000087830000}"/>
    <cellStyle name="Standard 257 3 8 3 7 2" xfId="40494" xr:uid="{00000000-0005-0000-0000-000088830000}"/>
    <cellStyle name="Standard 257 3 8 3 8" xfId="27258" xr:uid="{00000000-0005-0000-0000-000089830000}"/>
    <cellStyle name="Standard 257 3 8 4" xfId="1154" xr:uid="{00000000-0005-0000-0000-00008A830000}"/>
    <cellStyle name="Standard 257 3 8 4 2" xfId="4097" xr:uid="{00000000-0005-0000-0000-00008B830000}"/>
    <cellStyle name="Standard 257 3 8 4 2 2" xfId="12919" xr:uid="{00000000-0005-0000-0000-00008C830000}"/>
    <cellStyle name="Standard 257 3 8 4 2 2 2" xfId="26155" xr:uid="{00000000-0005-0000-0000-00008D830000}"/>
    <cellStyle name="Standard 257 3 8 4 2 2 2 2" xfId="52627" xr:uid="{00000000-0005-0000-0000-00008E830000}"/>
    <cellStyle name="Standard 257 3 8 4 2 2 3" xfId="39391" xr:uid="{00000000-0005-0000-0000-00008F830000}"/>
    <cellStyle name="Standard 257 3 8 4 2 3" xfId="19538" xr:uid="{00000000-0005-0000-0000-000090830000}"/>
    <cellStyle name="Standard 257 3 8 4 2 3 2" xfId="46010" xr:uid="{00000000-0005-0000-0000-000091830000}"/>
    <cellStyle name="Standard 257 3 8 4 2 4" xfId="30569" xr:uid="{00000000-0005-0000-0000-000092830000}"/>
    <cellStyle name="Standard 257 3 8 4 3" xfId="5568" xr:uid="{00000000-0005-0000-0000-000093830000}"/>
    <cellStyle name="Standard 257 3 8 4 3 2" xfId="9978" xr:uid="{00000000-0005-0000-0000-000094830000}"/>
    <cellStyle name="Standard 257 3 8 4 3 2 2" xfId="23214" xr:uid="{00000000-0005-0000-0000-000095830000}"/>
    <cellStyle name="Standard 257 3 8 4 3 2 2 2" xfId="49686" xr:uid="{00000000-0005-0000-0000-000096830000}"/>
    <cellStyle name="Standard 257 3 8 4 3 2 3" xfId="36450" xr:uid="{00000000-0005-0000-0000-000097830000}"/>
    <cellStyle name="Standard 257 3 8 4 3 3" xfId="16597" xr:uid="{00000000-0005-0000-0000-000098830000}"/>
    <cellStyle name="Standard 257 3 8 4 3 3 2" xfId="43069" xr:uid="{00000000-0005-0000-0000-000099830000}"/>
    <cellStyle name="Standard 257 3 8 4 3 4" xfId="32040" xr:uid="{00000000-0005-0000-0000-00009A830000}"/>
    <cellStyle name="Standard 257 3 8 4 4" xfId="8507" xr:uid="{00000000-0005-0000-0000-00009B830000}"/>
    <cellStyle name="Standard 257 3 8 4 4 2" xfId="21743" xr:uid="{00000000-0005-0000-0000-00009C830000}"/>
    <cellStyle name="Standard 257 3 8 4 4 2 2" xfId="48215" xr:uid="{00000000-0005-0000-0000-00009D830000}"/>
    <cellStyle name="Standard 257 3 8 4 4 3" xfId="34979" xr:uid="{00000000-0005-0000-0000-00009E830000}"/>
    <cellStyle name="Standard 257 3 8 4 5" xfId="15126" xr:uid="{00000000-0005-0000-0000-00009F830000}"/>
    <cellStyle name="Standard 257 3 8 4 5 2" xfId="41598" xr:uid="{00000000-0005-0000-0000-0000A0830000}"/>
    <cellStyle name="Standard 257 3 8 4 6" xfId="27628" xr:uid="{00000000-0005-0000-0000-0000A1830000}"/>
    <cellStyle name="Standard 257 3 8 5" xfId="1890" xr:uid="{00000000-0005-0000-0000-0000A2830000}"/>
    <cellStyle name="Standard 257 3 8 5 2" xfId="3361" xr:uid="{00000000-0005-0000-0000-0000A3830000}"/>
    <cellStyle name="Standard 257 3 8 5 2 2" xfId="12183" xr:uid="{00000000-0005-0000-0000-0000A4830000}"/>
    <cellStyle name="Standard 257 3 8 5 2 2 2" xfId="25419" xr:uid="{00000000-0005-0000-0000-0000A5830000}"/>
    <cellStyle name="Standard 257 3 8 5 2 2 2 2" xfId="51891" xr:uid="{00000000-0005-0000-0000-0000A6830000}"/>
    <cellStyle name="Standard 257 3 8 5 2 2 3" xfId="38655" xr:uid="{00000000-0005-0000-0000-0000A7830000}"/>
    <cellStyle name="Standard 257 3 8 5 2 3" xfId="18802" xr:uid="{00000000-0005-0000-0000-0000A8830000}"/>
    <cellStyle name="Standard 257 3 8 5 2 3 2" xfId="45274" xr:uid="{00000000-0005-0000-0000-0000A9830000}"/>
    <cellStyle name="Standard 257 3 8 5 2 4" xfId="29833" xr:uid="{00000000-0005-0000-0000-0000AA830000}"/>
    <cellStyle name="Standard 257 3 8 5 3" xfId="6303" xr:uid="{00000000-0005-0000-0000-0000AB830000}"/>
    <cellStyle name="Standard 257 3 8 5 3 2" xfId="10713" xr:uid="{00000000-0005-0000-0000-0000AC830000}"/>
    <cellStyle name="Standard 257 3 8 5 3 2 2" xfId="23949" xr:uid="{00000000-0005-0000-0000-0000AD830000}"/>
    <cellStyle name="Standard 257 3 8 5 3 2 2 2" xfId="50421" xr:uid="{00000000-0005-0000-0000-0000AE830000}"/>
    <cellStyle name="Standard 257 3 8 5 3 2 3" xfId="37185" xr:uid="{00000000-0005-0000-0000-0000AF830000}"/>
    <cellStyle name="Standard 257 3 8 5 3 3" xfId="17332" xr:uid="{00000000-0005-0000-0000-0000B0830000}"/>
    <cellStyle name="Standard 257 3 8 5 3 3 2" xfId="43804" xr:uid="{00000000-0005-0000-0000-0000B1830000}"/>
    <cellStyle name="Standard 257 3 8 5 3 4" xfId="32775" xr:uid="{00000000-0005-0000-0000-0000B2830000}"/>
    <cellStyle name="Standard 257 3 8 5 4" xfId="7771" xr:uid="{00000000-0005-0000-0000-0000B3830000}"/>
    <cellStyle name="Standard 257 3 8 5 4 2" xfId="21007" xr:uid="{00000000-0005-0000-0000-0000B4830000}"/>
    <cellStyle name="Standard 257 3 8 5 4 2 2" xfId="47479" xr:uid="{00000000-0005-0000-0000-0000B5830000}"/>
    <cellStyle name="Standard 257 3 8 5 4 3" xfId="34243" xr:uid="{00000000-0005-0000-0000-0000B6830000}"/>
    <cellStyle name="Standard 257 3 8 5 5" xfId="14390" xr:uid="{00000000-0005-0000-0000-0000B7830000}"/>
    <cellStyle name="Standard 257 3 8 5 5 2" xfId="40862" xr:uid="{00000000-0005-0000-0000-0000B8830000}"/>
    <cellStyle name="Standard 257 3 8 5 6" xfId="28363" xr:uid="{00000000-0005-0000-0000-0000B9830000}"/>
    <cellStyle name="Standard 257 3 8 6" xfId="2627" xr:uid="{00000000-0005-0000-0000-0000BA830000}"/>
    <cellStyle name="Standard 257 3 8 6 2" xfId="11449" xr:uid="{00000000-0005-0000-0000-0000BB830000}"/>
    <cellStyle name="Standard 257 3 8 6 2 2" xfId="24685" xr:uid="{00000000-0005-0000-0000-0000BC830000}"/>
    <cellStyle name="Standard 257 3 8 6 2 2 2" xfId="51157" xr:uid="{00000000-0005-0000-0000-0000BD830000}"/>
    <cellStyle name="Standard 257 3 8 6 2 3" xfId="37921" xr:uid="{00000000-0005-0000-0000-0000BE830000}"/>
    <cellStyle name="Standard 257 3 8 6 3" xfId="18068" xr:uid="{00000000-0005-0000-0000-0000BF830000}"/>
    <cellStyle name="Standard 257 3 8 6 3 2" xfId="44540" xr:uid="{00000000-0005-0000-0000-0000C0830000}"/>
    <cellStyle name="Standard 257 3 8 6 4" xfId="29099" xr:uid="{00000000-0005-0000-0000-0000C1830000}"/>
    <cellStyle name="Standard 257 3 8 7" xfId="4832" xr:uid="{00000000-0005-0000-0000-0000C2830000}"/>
    <cellStyle name="Standard 257 3 8 7 2" xfId="9242" xr:uid="{00000000-0005-0000-0000-0000C3830000}"/>
    <cellStyle name="Standard 257 3 8 7 2 2" xfId="22478" xr:uid="{00000000-0005-0000-0000-0000C4830000}"/>
    <cellStyle name="Standard 257 3 8 7 2 2 2" xfId="48950" xr:uid="{00000000-0005-0000-0000-0000C5830000}"/>
    <cellStyle name="Standard 257 3 8 7 2 3" xfId="35714" xr:uid="{00000000-0005-0000-0000-0000C6830000}"/>
    <cellStyle name="Standard 257 3 8 7 3" xfId="15861" xr:uid="{00000000-0005-0000-0000-0000C7830000}"/>
    <cellStyle name="Standard 257 3 8 7 3 2" xfId="42333" xr:uid="{00000000-0005-0000-0000-0000C8830000}"/>
    <cellStyle name="Standard 257 3 8 7 4" xfId="31304" xr:uid="{00000000-0005-0000-0000-0000C9830000}"/>
    <cellStyle name="Standard 257 3 8 8" xfId="7037" xr:uid="{00000000-0005-0000-0000-0000CA830000}"/>
    <cellStyle name="Standard 257 3 8 8 2" xfId="20273" xr:uid="{00000000-0005-0000-0000-0000CB830000}"/>
    <cellStyle name="Standard 257 3 8 8 2 2" xfId="46745" xr:uid="{00000000-0005-0000-0000-0000CC830000}"/>
    <cellStyle name="Standard 257 3 8 8 3" xfId="33509" xr:uid="{00000000-0005-0000-0000-0000CD830000}"/>
    <cellStyle name="Standard 257 3 8 9" xfId="13656" xr:uid="{00000000-0005-0000-0000-0000CE830000}"/>
    <cellStyle name="Standard 257 3 8 9 2" xfId="40128" xr:uid="{00000000-0005-0000-0000-0000CF830000}"/>
    <cellStyle name="Standard 257 3 9" xfId="469" xr:uid="{00000000-0005-0000-0000-0000D0830000}"/>
    <cellStyle name="Standard 257 3 9 2" xfId="859" xr:uid="{00000000-0005-0000-0000-0000D1830000}"/>
    <cellStyle name="Standard 257 3 9 2 2" xfId="1608" xr:uid="{00000000-0005-0000-0000-0000D2830000}"/>
    <cellStyle name="Standard 257 3 9 2 2 2" xfId="4551" xr:uid="{00000000-0005-0000-0000-0000D3830000}"/>
    <cellStyle name="Standard 257 3 9 2 2 2 2" xfId="13373" xr:uid="{00000000-0005-0000-0000-0000D4830000}"/>
    <cellStyle name="Standard 257 3 9 2 2 2 2 2" xfId="26609" xr:uid="{00000000-0005-0000-0000-0000D5830000}"/>
    <cellStyle name="Standard 257 3 9 2 2 2 2 2 2" xfId="53081" xr:uid="{00000000-0005-0000-0000-0000D6830000}"/>
    <cellStyle name="Standard 257 3 9 2 2 2 2 3" xfId="39845" xr:uid="{00000000-0005-0000-0000-0000D7830000}"/>
    <cellStyle name="Standard 257 3 9 2 2 2 3" xfId="19992" xr:uid="{00000000-0005-0000-0000-0000D8830000}"/>
    <cellStyle name="Standard 257 3 9 2 2 2 3 2" xfId="46464" xr:uid="{00000000-0005-0000-0000-0000D9830000}"/>
    <cellStyle name="Standard 257 3 9 2 2 2 4" xfId="31023" xr:uid="{00000000-0005-0000-0000-0000DA830000}"/>
    <cellStyle name="Standard 257 3 9 2 2 3" xfId="6022" xr:uid="{00000000-0005-0000-0000-0000DB830000}"/>
    <cellStyle name="Standard 257 3 9 2 2 3 2" xfId="10432" xr:uid="{00000000-0005-0000-0000-0000DC830000}"/>
    <cellStyle name="Standard 257 3 9 2 2 3 2 2" xfId="23668" xr:uid="{00000000-0005-0000-0000-0000DD830000}"/>
    <cellStyle name="Standard 257 3 9 2 2 3 2 2 2" xfId="50140" xr:uid="{00000000-0005-0000-0000-0000DE830000}"/>
    <cellStyle name="Standard 257 3 9 2 2 3 2 3" xfId="36904" xr:uid="{00000000-0005-0000-0000-0000DF830000}"/>
    <cellStyle name="Standard 257 3 9 2 2 3 3" xfId="17051" xr:uid="{00000000-0005-0000-0000-0000E0830000}"/>
    <cellStyle name="Standard 257 3 9 2 2 3 3 2" xfId="43523" xr:uid="{00000000-0005-0000-0000-0000E1830000}"/>
    <cellStyle name="Standard 257 3 9 2 2 3 4" xfId="32494" xr:uid="{00000000-0005-0000-0000-0000E2830000}"/>
    <cellStyle name="Standard 257 3 9 2 2 4" xfId="8961" xr:uid="{00000000-0005-0000-0000-0000E3830000}"/>
    <cellStyle name="Standard 257 3 9 2 2 4 2" xfId="22197" xr:uid="{00000000-0005-0000-0000-0000E4830000}"/>
    <cellStyle name="Standard 257 3 9 2 2 4 2 2" xfId="48669" xr:uid="{00000000-0005-0000-0000-0000E5830000}"/>
    <cellStyle name="Standard 257 3 9 2 2 4 3" xfId="35433" xr:uid="{00000000-0005-0000-0000-0000E6830000}"/>
    <cellStyle name="Standard 257 3 9 2 2 5" xfId="15580" xr:uid="{00000000-0005-0000-0000-0000E7830000}"/>
    <cellStyle name="Standard 257 3 9 2 2 5 2" xfId="42052" xr:uid="{00000000-0005-0000-0000-0000E8830000}"/>
    <cellStyle name="Standard 257 3 9 2 2 6" xfId="28082" xr:uid="{00000000-0005-0000-0000-0000E9830000}"/>
    <cellStyle name="Standard 257 3 9 2 3" xfId="2344" xr:uid="{00000000-0005-0000-0000-0000EA830000}"/>
    <cellStyle name="Standard 257 3 9 2 3 2" xfId="3815" xr:uid="{00000000-0005-0000-0000-0000EB830000}"/>
    <cellStyle name="Standard 257 3 9 2 3 2 2" xfId="12637" xr:uid="{00000000-0005-0000-0000-0000EC830000}"/>
    <cellStyle name="Standard 257 3 9 2 3 2 2 2" xfId="25873" xr:uid="{00000000-0005-0000-0000-0000ED830000}"/>
    <cellStyle name="Standard 257 3 9 2 3 2 2 2 2" xfId="52345" xr:uid="{00000000-0005-0000-0000-0000EE830000}"/>
    <cellStyle name="Standard 257 3 9 2 3 2 2 3" xfId="39109" xr:uid="{00000000-0005-0000-0000-0000EF830000}"/>
    <cellStyle name="Standard 257 3 9 2 3 2 3" xfId="19256" xr:uid="{00000000-0005-0000-0000-0000F0830000}"/>
    <cellStyle name="Standard 257 3 9 2 3 2 3 2" xfId="45728" xr:uid="{00000000-0005-0000-0000-0000F1830000}"/>
    <cellStyle name="Standard 257 3 9 2 3 2 4" xfId="30287" xr:uid="{00000000-0005-0000-0000-0000F2830000}"/>
    <cellStyle name="Standard 257 3 9 2 3 3" xfId="6757" xr:uid="{00000000-0005-0000-0000-0000F3830000}"/>
    <cellStyle name="Standard 257 3 9 2 3 3 2" xfId="11167" xr:uid="{00000000-0005-0000-0000-0000F4830000}"/>
    <cellStyle name="Standard 257 3 9 2 3 3 2 2" xfId="24403" xr:uid="{00000000-0005-0000-0000-0000F5830000}"/>
    <cellStyle name="Standard 257 3 9 2 3 3 2 2 2" xfId="50875" xr:uid="{00000000-0005-0000-0000-0000F6830000}"/>
    <cellStyle name="Standard 257 3 9 2 3 3 2 3" xfId="37639" xr:uid="{00000000-0005-0000-0000-0000F7830000}"/>
    <cellStyle name="Standard 257 3 9 2 3 3 3" xfId="17786" xr:uid="{00000000-0005-0000-0000-0000F8830000}"/>
    <cellStyle name="Standard 257 3 9 2 3 3 3 2" xfId="44258" xr:uid="{00000000-0005-0000-0000-0000F9830000}"/>
    <cellStyle name="Standard 257 3 9 2 3 3 4" xfId="33229" xr:uid="{00000000-0005-0000-0000-0000FA830000}"/>
    <cellStyle name="Standard 257 3 9 2 3 4" xfId="8225" xr:uid="{00000000-0005-0000-0000-0000FB830000}"/>
    <cellStyle name="Standard 257 3 9 2 3 4 2" xfId="21461" xr:uid="{00000000-0005-0000-0000-0000FC830000}"/>
    <cellStyle name="Standard 257 3 9 2 3 4 2 2" xfId="47933" xr:uid="{00000000-0005-0000-0000-0000FD830000}"/>
    <cellStyle name="Standard 257 3 9 2 3 4 3" xfId="34697" xr:uid="{00000000-0005-0000-0000-0000FE830000}"/>
    <cellStyle name="Standard 257 3 9 2 3 5" xfId="14844" xr:uid="{00000000-0005-0000-0000-0000FF830000}"/>
    <cellStyle name="Standard 257 3 9 2 3 5 2" xfId="41316" xr:uid="{00000000-0005-0000-0000-000000840000}"/>
    <cellStyle name="Standard 257 3 9 2 3 6" xfId="28817" xr:uid="{00000000-0005-0000-0000-000001840000}"/>
    <cellStyle name="Standard 257 3 9 2 4" xfId="3081" xr:uid="{00000000-0005-0000-0000-000002840000}"/>
    <cellStyle name="Standard 257 3 9 2 4 2" xfId="11903" xr:uid="{00000000-0005-0000-0000-000003840000}"/>
    <cellStyle name="Standard 257 3 9 2 4 2 2" xfId="25139" xr:uid="{00000000-0005-0000-0000-000004840000}"/>
    <cellStyle name="Standard 257 3 9 2 4 2 2 2" xfId="51611" xr:uid="{00000000-0005-0000-0000-000005840000}"/>
    <cellStyle name="Standard 257 3 9 2 4 2 3" xfId="38375" xr:uid="{00000000-0005-0000-0000-000006840000}"/>
    <cellStyle name="Standard 257 3 9 2 4 3" xfId="18522" xr:uid="{00000000-0005-0000-0000-000007840000}"/>
    <cellStyle name="Standard 257 3 9 2 4 3 2" xfId="44994" xr:uid="{00000000-0005-0000-0000-000008840000}"/>
    <cellStyle name="Standard 257 3 9 2 4 4" xfId="29553" xr:uid="{00000000-0005-0000-0000-000009840000}"/>
    <cellStyle name="Standard 257 3 9 2 5" xfId="5286" xr:uid="{00000000-0005-0000-0000-00000A840000}"/>
    <cellStyle name="Standard 257 3 9 2 5 2" xfId="9696" xr:uid="{00000000-0005-0000-0000-00000B840000}"/>
    <cellStyle name="Standard 257 3 9 2 5 2 2" xfId="22932" xr:uid="{00000000-0005-0000-0000-00000C840000}"/>
    <cellStyle name="Standard 257 3 9 2 5 2 2 2" xfId="49404" xr:uid="{00000000-0005-0000-0000-00000D840000}"/>
    <cellStyle name="Standard 257 3 9 2 5 2 3" xfId="36168" xr:uid="{00000000-0005-0000-0000-00000E840000}"/>
    <cellStyle name="Standard 257 3 9 2 5 3" xfId="16315" xr:uid="{00000000-0005-0000-0000-00000F840000}"/>
    <cellStyle name="Standard 257 3 9 2 5 3 2" xfId="42787" xr:uid="{00000000-0005-0000-0000-000010840000}"/>
    <cellStyle name="Standard 257 3 9 2 5 4" xfId="31758" xr:uid="{00000000-0005-0000-0000-000011840000}"/>
    <cellStyle name="Standard 257 3 9 2 6" xfId="7491" xr:uid="{00000000-0005-0000-0000-000012840000}"/>
    <cellStyle name="Standard 257 3 9 2 6 2" xfId="20727" xr:uid="{00000000-0005-0000-0000-000013840000}"/>
    <cellStyle name="Standard 257 3 9 2 6 2 2" xfId="47199" xr:uid="{00000000-0005-0000-0000-000014840000}"/>
    <cellStyle name="Standard 257 3 9 2 6 3" xfId="33963" xr:uid="{00000000-0005-0000-0000-000015840000}"/>
    <cellStyle name="Standard 257 3 9 2 7" xfId="14110" xr:uid="{00000000-0005-0000-0000-000016840000}"/>
    <cellStyle name="Standard 257 3 9 2 7 2" xfId="40582" xr:uid="{00000000-0005-0000-0000-000017840000}"/>
    <cellStyle name="Standard 257 3 9 2 8" xfId="27346" xr:uid="{00000000-0005-0000-0000-000018840000}"/>
    <cellStyle name="Standard 257 3 9 3" xfId="1242" xr:uid="{00000000-0005-0000-0000-000019840000}"/>
    <cellStyle name="Standard 257 3 9 3 2" xfId="4185" xr:uid="{00000000-0005-0000-0000-00001A840000}"/>
    <cellStyle name="Standard 257 3 9 3 2 2" xfId="13007" xr:uid="{00000000-0005-0000-0000-00001B840000}"/>
    <cellStyle name="Standard 257 3 9 3 2 2 2" xfId="26243" xr:uid="{00000000-0005-0000-0000-00001C840000}"/>
    <cellStyle name="Standard 257 3 9 3 2 2 2 2" xfId="52715" xr:uid="{00000000-0005-0000-0000-00001D840000}"/>
    <cellStyle name="Standard 257 3 9 3 2 2 3" xfId="39479" xr:uid="{00000000-0005-0000-0000-00001E840000}"/>
    <cellStyle name="Standard 257 3 9 3 2 3" xfId="19626" xr:uid="{00000000-0005-0000-0000-00001F840000}"/>
    <cellStyle name="Standard 257 3 9 3 2 3 2" xfId="46098" xr:uid="{00000000-0005-0000-0000-000020840000}"/>
    <cellStyle name="Standard 257 3 9 3 2 4" xfId="30657" xr:uid="{00000000-0005-0000-0000-000021840000}"/>
    <cellStyle name="Standard 257 3 9 3 3" xfId="5656" xr:uid="{00000000-0005-0000-0000-000022840000}"/>
    <cellStyle name="Standard 257 3 9 3 3 2" xfId="10066" xr:uid="{00000000-0005-0000-0000-000023840000}"/>
    <cellStyle name="Standard 257 3 9 3 3 2 2" xfId="23302" xr:uid="{00000000-0005-0000-0000-000024840000}"/>
    <cellStyle name="Standard 257 3 9 3 3 2 2 2" xfId="49774" xr:uid="{00000000-0005-0000-0000-000025840000}"/>
    <cellStyle name="Standard 257 3 9 3 3 2 3" xfId="36538" xr:uid="{00000000-0005-0000-0000-000026840000}"/>
    <cellStyle name="Standard 257 3 9 3 3 3" xfId="16685" xr:uid="{00000000-0005-0000-0000-000027840000}"/>
    <cellStyle name="Standard 257 3 9 3 3 3 2" xfId="43157" xr:uid="{00000000-0005-0000-0000-000028840000}"/>
    <cellStyle name="Standard 257 3 9 3 3 4" xfId="32128" xr:uid="{00000000-0005-0000-0000-000029840000}"/>
    <cellStyle name="Standard 257 3 9 3 4" xfId="8595" xr:uid="{00000000-0005-0000-0000-00002A840000}"/>
    <cellStyle name="Standard 257 3 9 3 4 2" xfId="21831" xr:uid="{00000000-0005-0000-0000-00002B840000}"/>
    <cellStyle name="Standard 257 3 9 3 4 2 2" xfId="48303" xr:uid="{00000000-0005-0000-0000-00002C840000}"/>
    <cellStyle name="Standard 257 3 9 3 4 3" xfId="35067" xr:uid="{00000000-0005-0000-0000-00002D840000}"/>
    <cellStyle name="Standard 257 3 9 3 5" xfId="15214" xr:uid="{00000000-0005-0000-0000-00002E840000}"/>
    <cellStyle name="Standard 257 3 9 3 5 2" xfId="41686" xr:uid="{00000000-0005-0000-0000-00002F840000}"/>
    <cellStyle name="Standard 257 3 9 3 6" xfId="27716" xr:uid="{00000000-0005-0000-0000-000030840000}"/>
    <cellStyle name="Standard 257 3 9 4" xfId="1978" xr:uid="{00000000-0005-0000-0000-000031840000}"/>
    <cellStyle name="Standard 257 3 9 4 2" xfId="3449" xr:uid="{00000000-0005-0000-0000-000032840000}"/>
    <cellStyle name="Standard 257 3 9 4 2 2" xfId="12271" xr:uid="{00000000-0005-0000-0000-000033840000}"/>
    <cellStyle name="Standard 257 3 9 4 2 2 2" xfId="25507" xr:uid="{00000000-0005-0000-0000-000034840000}"/>
    <cellStyle name="Standard 257 3 9 4 2 2 2 2" xfId="51979" xr:uid="{00000000-0005-0000-0000-000035840000}"/>
    <cellStyle name="Standard 257 3 9 4 2 2 3" xfId="38743" xr:uid="{00000000-0005-0000-0000-000036840000}"/>
    <cellStyle name="Standard 257 3 9 4 2 3" xfId="18890" xr:uid="{00000000-0005-0000-0000-000037840000}"/>
    <cellStyle name="Standard 257 3 9 4 2 3 2" xfId="45362" xr:uid="{00000000-0005-0000-0000-000038840000}"/>
    <cellStyle name="Standard 257 3 9 4 2 4" xfId="29921" xr:uid="{00000000-0005-0000-0000-000039840000}"/>
    <cellStyle name="Standard 257 3 9 4 3" xfId="6391" xr:uid="{00000000-0005-0000-0000-00003A840000}"/>
    <cellStyle name="Standard 257 3 9 4 3 2" xfId="10801" xr:uid="{00000000-0005-0000-0000-00003B840000}"/>
    <cellStyle name="Standard 257 3 9 4 3 2 2" xfId="24037" xr:uid="{00000000-0005-0000-0000-00003C840000}"/>
    <cellStyle name="Standard 257 3 9 4 3 2 2 2" xfId="50509" xr:uid="{00000000-0005-0000-0000-00003D840000}"/>
    <cellStyle name="Standard 257 3 9 4 3 2 3" xfId="37273" xr:uid="{00000000-0005-0000-0000-00003E840000}"/>
    <cellStyle name="Standard 257 3 9 4 3 3" xfId="17420" xr:uid="{00000000-0005-0000-0000-00003F840000}"/>
    <cellStyle name="Standard 257 3 9 4 3 3 2" xfId="43892" xr:uid="{00000000-0005-0000-0000-000040840000}"/>
    <cellStyle name="Standard 257 3 9 4 3 4" xfId="32863" xr:uid="{00000000-0005-0000-0000-000041840000}"/>
    <cellStyle name="Standard 257 3 9 4 4" xfId="7859" xr:uid="{00000000-0005-0000-0000-000042840000}"/>
    <cellStyle name="Standard 257 3 9 4 4 2" xfId="21095" xr:uid="{00000000-0005-0000-0000-000043840000}"/>
    <cellStyle name="Standard 257 3 9 4 4 2 2" xfId="47567" xr:uid="{00000000-0005-0000-0000-000044840000}"/>
    <cellStyle name="Standard 257 3 9 4 4 3" xfId="34331" xr:uid="{00000000-0005-0000-0000-000045840000}"/>
    <cellStyle name="Standard 257 3 9 4 5" xfId="14478" xr:uid="{00000000-0005-0000-0000-000046840000}"/>
    <cellStyle name="Standard 257 3 9 4 5 2" xfId="40950" xr:uid="{00000000-0005-0000-0000-000047840000}"/>
    <cellStyle name="Standard 257 3 9 4 6" xfId="28451" xr:uid="{00000000-0005-0000-0000-000048840000}"/>
    <cellStyle name="Standard 257 3 9 5" xfId="2715" xr:uid="{00000000-0005-0000-0000-000049840000}"/>
    <cellStyle name="Standard 257 3 9 5 2" xfId="11537" xr:uid="{00000000-0005-0000-0000-00004A840000}"/>
    <cellStyle name="Standard 257 3 9 5 2 2" xfId="24773" xr:uid="{00000000-0005-0000-0000-00004B840000}"/>
    <cellStyle name="Standard 257 3 9 5 2 2 2" xfId="51245" xr:uid="{00000000-0005-0000-0000-00004C840000}"/>
    <cellStyle name="Standard 257 3 9 5 2 3" xfId="38009" xr:uid="{00000000-0005-0000-0000-00004D840000}"/>
    <cellStyle name="Standard 257 3 9 5 3" xfId="18156" xr:uid="{00000000-0005-0000-0000-00004E840000}"/>
    <cellStyle name="Standard 257 3 9 5 3 2" xfId="44628" xr:uid="{00000000-0005-0000-0000-00004F840000}"/>
    <cellStyle name="Standard 257 3 9 5 4" xfId="29187" xr:uid="{00000000-0005-0000-0000-000050840000}"/>
    <cellStyle name="Standard 257 3 9 6" xfId="4920" xr:uid="{00000000-0005-0000-0000-000051840000}"/>
    <cellStyle name="Standard 257 3 9 6 2" xfId="9330" xr:uid="{00000000-0005-0000-0000-000052840000}"/>
    <cellStyle name="Standard 257 3 9 6 2 2" xfId="22566" xr:uid="{00000000-0005-0000-0000-000053840000}"/>
    <cellStyle name="Standard 257 3 9 6 2 2 2" xfId="49038" xr:uid="{00000000-0005-0000-0000-000054840000}"/>
    <cellStyle name="Standard 257 3 9 6 2 3" xfId="35802" xr:uid="{00000000-0005-0000-0000-000055840000}"/>
    <cellStyle name="Standard 257 3 9 6 3" xfId="15949" xr:uid="{00000000-0005-0000-0000-000056840000}"/>
    <cellStyle name="Standard 257 3 9 6 3 2" xfId="42421" xr:uid="{00000000-0005-0000-0000-000057840000}"/>
    <cellStyle name="Standard 257 3 9 6 4" xfId="31392" xr:uid="{00000000-0005-0000-0000-000058840000}"/>
    <cellStyle name="Standard 257 3 9 7" xfId="7125" xr:uid="{00000000-0005-0000-0000-000059840000}"/>
    <cellStyle name="Standard 257 3 9 7 2" xfId="20361" xr:uid="{00000000-0005-0000-0000-00005A840000}"/>
    <cellStyle name="Standard 257 3 9 7 2 2" xfId="46833" xr:uid="{00000000-0005-0000-0000-00005B840000}"/>
    <cellStyle name="Standard 257 3 9 7 3" xfId="33597" xr:uid="{00000000-0005-0000-0000-00005C840000}"/>
    <cellStyle name="Standard 257 3 9 8" xfId="13744" xr:uid="{00000000-0005-0000-0000-00005D840000}"/>
    <cellStyle name="Standard 257 3 9 8 2" xfId="40216" xr:uid="{00000000-0005-0000-0000-00005E840000}"/>
    <cellStyle name="Standard 257 3 9 9" xfId="26980" xr:uid="{00000000-0005-0000-0000-00005F840000}"/>
    <cellStyle name="Standard 257 4" xfId="252" xr:uid="{00000000-0005-0000-0000-000060840000}"/>
    <cellStyle name="Standard 257 4 10" xfId="690" xr:uid="{00000000-0005-0000-0000-000061840000}"/>
    <cellStyle name="Standard 257 4 10 2" xfId="1440" xr:uid="{00000000-0005-0000-0000-000062840000}"/>
    <cellStyle name="Standard 257 4 10 2 2" xfId="4383" xr:uid="{00000000-0005-0000-0000-000063840000}"/>
    <cellStyle name="Standard 257 4 10 2 2 2" xfId="13205" xr:uid="{00000000-0005-0000-0000-000064840000}"/>
    <cellStyle name="Standard 257 4 10 2 2 2 2" xfId="26441" xr:uid="{00000000-0005-0000-0000-000065840000}"/>
    <cellStyle name="Standard 257 4 10 2 2 2 2 2" xfId="52913" xr:uid="{00000000-0005-0000-0000-000066840000}"/>
    <cellStyle name="Standard 257 4 10 2 2 2 3" xfId="39677" xr:uid="{00000000-0005-0000-0000-000067840000}"/>
    <cellStyle name="Standard 257 4 10 2 2 3" xfId="19824" xr:uid="{00000000-0005-0000-0000-000068840000}"/>
    <cellStyle name="Standard 257 4 10 2 2 3 2" xfId="46296" xr:uid="{00000000-0005-0000-0000-000069840000}"/>
    <cellStyle name="Standard 257 4 10 2 2 4" xfId="30855" xr:uid="{00000000-0005-0000-0000-00006A840000}"/>
    <cellStyle name="Standard 257 4 10 2 3" xfId="5854" xr:uid="{00000000-0005-0000-0000-00006B840000}"/>
    <cellStyle name="Standard 257 4 10 2 3 2" xfId="10264" xr:uid="{00000000-0005-0000-0000-00006C840000}"/>
    <cellStyle name="Standard 257 4 10 2 3 2 2" xfId="23500" xr:uid="{00000000-0005-0000-0000-00006D840000}"/>
    <cellStyle name="Standard 257 4 10 2 3 2 2 2" xfId="49972" xr:uid="{00000000-0005-0000-0000-00006E840000}"/>
    <cellStyle name="Standard 257 4 10 2 3 2 3" xfId="36736" xr:uid="{00000000-0005-0000-0000-00006F840000}"/>
    <cellStyle name="Standard 257 4 10 2 3 3" xfId="16883" xr:uid="{00000000-0005-0000-0000-000070840000}"/>
    <cellStyle name="Standard 257 4 10 2 3 3 2" xfId="43355" xr:uid="{00000000-0005-0000-0000-000071840000}"/>
    <cellStyle name="Standard 257 4 10 2 3 4" xfId="32326" xr:uid="{00000000-0005-0000-0000-000072840000}"/>
    <cellStyle name="Standard 257 4 10 2 4" xfId="8793" xr:uid="{00000000-0005-0000-0000-000073840000}"/>
    <cellStyle name="Standard 257 4 10 2 4 2" xfId="22029" xr:uid="{00000000-0005-0000-0000-000074840000}"/>
    <cellStyle name="Standard 257 4 10 2 4 2 2" xfId="48501" xr:uid="{00000000-0005-0000-0000-000075840000}"/>
    <cellStyle name="Standard 257 4 10 2 4 3" xfId="35265" xr:uid="{00000000-0005-0000-0000-000076840000}"/>
    <cellStyle name="Standard 257 4 10 2 5" xfId="15412" xr:uid="{00000000-0005-0000-0000-000077840000}"/>
    <cellStyle name="Standard 257 4 10 2 5 2" xfId="41884" xr:uid="{00000000-0005-0000-0000-000078840000}"/>
    <cellStyle name="Standard 257 4 10 2 6" xfId="27914" xr:uid="{00000000-0005-0000-0000-000079840000}"/>
    <cellStyle name="Standard 257 4 10 3" xfId="2176" xr:uid="{00000000-0005-0000-0000-00007A840000}"/>
    <cellStyle name="Standard 257 4 10 3 2" xfId="3647" xr:uid="{00000000-0005-0000-0000-00007B840000}"/>
    <cellStyle name="Standard 257 4 10 3 2 2" xfId="12469" xr:uid="{00000000-0005-0000-0000-00007C840000}"/>
    <cellStyle name="Standard 257 4 10 3 2 2 2" xfId="25705" xr:uid="{00000000-0005-0000-0000-00007D840000}"/>
    <cellStyle name="Standard 257 4 10 3 2 2 2 2" xfId="52177" xr:uid="{00000000-0005-0000-0000-00007E840000}"/>
    <cellStyle name="Standard 257 4 10 3 2 2 3" xfId="38941" xr:uid="{00000000-0005-0000-0000-00007F840000}"/>
    <cellStyle name="Standard 257 4 10 3 2 3" xfId="19088" xr:uid="{00000000-0005-0000-0000-000080840000}"/>
    <cellStyle name="Standard 257 4 10 3 2 3 2" xfId="45560" xr:uid="{00000000-0005-0000-0000-000081840000}"/>
    <cellStyle name="Standard 257 4 10 3 2 4" xfId="30119" xr:uid="{00000000-0005-0000-0000-000082840000}"/>
    <cellStyle name="Standard 257 4 10 3 3" xfId="6589" xr:uid="{00000000-0005-0000-0000-000083840000}"/>
    <cellStyle name="Standard 257 4 10 3 3 2" xfId="10999" xr:uid="{00000000-0005-0000-0000-000084840000}"/>
    <cellStyle name="Standard 257 4 10 3 3 2 2" xfId="24235" xr:uid="{00000000-0005-0000-0000-000085840000}"/>
    <cellStyle name="Standard 257 4 10 3 3 2 2 2" xfId="50707" xr:uid="{00000000-0005-0000-0000-000086840000}"/>
    <cellStyle name="Standard 257 4 10 3 3 2 3" xfId="37471" xr:uid="{00000000-0005-0000-0000-000087840000}"/>
    <cellStyle name="Standard 257 4 10 3 3 3" xfId="17618" xr:uid="{00000000-0005-0000-0000-000088840000}"/>
    <cellStyle name="Standard 257 4 10 3 3 3 2" xfId="44090" xr:uid="{00000000-0005-0000-0000-000089840000}"/>
    <cellStyle name="Standard 257 4 10 3 3 4" xfId="33061" xr:uid="{00000000-0005-0000-0000-00008A840000}"/>
    <cellStyle name="Standard 257 4 10 3 4" xfId="8057" xr:uid="{00000000-0005-0000-0000-00008B840000}"/>
    <cellStyle name="Standard 257 4 10 3 4 2" xfId="21293" xr:uid="{00000000-0005-0000-0000-00008C840000}"/>
    <cellStyle name="Standard 257 4 10 3 4 2 2" xfId="47765" xr:uid="{00000000-0005-0000-0000-00008D840000}"/>
    <cellStyle name="Standard 257 4 10 3 4 3" xfId="34529" xr:uid="{00000000-0005-0000-0000-00008E840000}"/>
    <cellStyle name="Standard 257 4 10 3 5" xfId="14676" xr:uid="{00000000-0005-0000-0000-00008F840000}"/>
    <cellStyle name="Standard 257 4 10 3 5 2" xfId="41148" xr:uid="{00000000-0005-0000-0000-000090840000}"/>
    <cellStyle name="Standard 257 4 10 3 6" xfId="28649" xr:uid="{00000000-0005-0000-0000-000091840000}"/>
    <cellStyle name="Standard 257 4 10 4" xfId="2913" xr:uid="{00000000-0005-0000-0000-000092840000}"/>
    <cellStyle name="Standard 257 4 10 4 2" xfId="11735" xr:uid="{00000000-0005-0000-0000-000093840000}"/>
    <cellStyle name="Standard 257 4 10 4 2 2" xfId="24971" xr:uid="{00000000-0005-0000-0000-000094840000}"/>
    <cellStyle name="Standard 257 4 10 4 2 2 2" xfId="51443" xr:uid="{00000000-0005-0000-0000-000095840000}"/>
    <cellStyle name="Standard 257 4 10 4 2 3" xfId="38207" xr:uid="{00000000-0005-0000-0000-000096840000}"/>
    <cellStyle name="Standard 257 4 10 4 3" xfId="18354" xr:uid="{00000000-0005-0000-0000-000097840000}"/>
    <cellStyle name="Standard 257 4 10 4 3 2" xfId="44826" xr:uid="{00000000-0005-0000-0000-000098840000}"/>
    <cellStyle name="Standard 257 4 10 4 4" xfId="29385" xr:uid="{00000000-0005-0000-0000-000099840000}"/>
    <cellStyle name="Standard 257 4 10 5" xfId="5118" xr:uid="{00000000-0005-0000-0000-00009A840000}"/>
    <cellStyle name="Standard 257 4 10 5 2" xfId="9528" xr:uid="{00000000-0005-0000-0000-00009B840000}"/>
    <cellStyle name="Standard 257 4 10 5 2 2" xfId="22764" xr:uid="{00000000-0005-0000-0000-00009C840000}"/>
    <cellStyle name="Standard 257 4 10 5 2 2 2" xfId="49236" xr:uid="{00000000-0005-0000-0000-00009D840000}"/>
    <cellStyle name="Standard 257 4 10 5 2 3" xfId="36000" xr:uid="{00000000-0005-0000-0000-00009E840000}"/>
    <cellStyle name="Standard 257 4 10 5 3" xfId="16147" xr:uid="{00000000-0005-0000-0000-00009F840000}"/>
    <cellStyle name="Standard 257 4 10 5 3 2" xfId="42619" xr:uid="{00000000-0005-0000-0000-0000A0840000}"/>
    <cellStyle name="Standard 257 4 10 5 4" xfId="31590" xr:uid="{00000000-0005-0000-0000-0000A1840000}"/>
    <cellStyle name="Standard 257 4 10 6" xfId="7323" xr:uid="{00000000-0005-0000-0000-0000A2840000}"/>
    <cellStyle name="Standard 257 4 10 6 2" xfId="20559" xr:uid="{00000000-0005-0000-0000-0000A3840000}"/>
    <cellStyle name="Standard 257 4 10 6 2 2" xfId="47031" xr:uid="{00000000-0005-0000-0000-0000A4840000}"/>
    <cellStyle name="Standard 257 4 10 6 3" xfId="33795" xr:uid="{00000000-0005-0000-0000-0000A5840000}"/>
    <cellStyle name="Standard 257 4 10 7" xfId="13942" xr:uid="{00000000-0005-0000-0000-0000A6840000}"/>
    <cellStyle name="Standard 257 4 10 7 2" xfId="40414" xr:uid="{00000000-0005-0000-0000-0000A7840000}"/>
    <cellStyle name="Standard 257 4 10 8" xfId="27178" xr:uid="{00000000-0005-0000-0000-0000A8840000}"/>
    <cellStyle name="Standard 257 4 11" xfId="1074" xr:uid="{00000000-0005-0000-0000-0000A9840000}"/>
    <cellStyle name="Standard 257 4 11 2" xfId="4017" xr:uid="{00000000-0005-0000-0000-0000AA840000}"/>
    <cellStyle name="Standard 257 4 11 2 2" xfId="12839" xr:uid="{00000000-0005-0000-0000-0000AB840000}"/>
    <cellStyle name="Standard 257 4 11 2 2 2" xfId="26075" xr:uid="{00000000-0005-0000-0000-0000AC840000}"/>
    <cellStyle name="Standard 257 4 11 2 2 2 2" xfId="52547" xr:uid="{00000000-0005-0000-0000-0000AD840000}"/>
    <cellStyle name="Standard 257 4 11 2 2 3" xfId="39311" xr:uid="{00000000-0005-0000-0000-0000AE840000}"/>
    <cellStyle name="Standard 257 4 11 2 3" xfId="19458" xr:uid="{00000000-0005-0000-0000-0000AF840000}"/>
    <cellStyle name="Standard 257 4 11 2 3 2" xfId="45930" xr:uid="{00000000-0005-0000-0000-0000B0840000}"/>
    <cellStyle name="Standard 257 4 11 2 4" xfId="30489" xr:uid="{00000000-0005-0000-0000-0000B1840000}"/>
    <cellStyle name="Standard 257 4 11 3" xfId="5488" xr:uid="{00000000-0005-0000-0000-0000B2840000}"/>
    <cellStyle name="Standard 257 4 11 3 2" xfId="9898" xr:uid="{00000000-0005-0000-0000-0000B3840000}"/>
    <cellStyle name="Standard 257 4 11 3 2 2" xfId="23134" xr:uid="{00000000-0005-0000-0000-0000B4840000}"/>
    <cellStyle name="Standard 257 4 11 3 2 2 2" xfId="49606" xr:uid="{00000000-0005-0000-0000-0000B5840000}"/>
    <cellStyle name="Standard 257 4 11 3 2 3" xfId="36370" xr:uid="{00000000-0005-0000-0000-0000B6840000}"/>
    <cellStyle name="Standard 257 4 11 3 3" xfId="16517" xr:uid="{00000000-0005-0000-0000-0000B7840000}"/>
    <cellStyle name="Standard 257 4 11 3 3 2" xfId="42989" xr:uid="{00000000-0005-0000-0000-0000B8840000}"/>
    <cellStyle name="Standard 257 4 11 3 4" xfId="31960" xr:uid="{00000000-0005-0000-0000-0000B9840000}"/>
    <cellStyle name="Standard 257 4 11 4" xfId="8427" xr:uid="{00000000-0005-0000-0000-0000BA840000}"/>
    <cellStyle name="Standard 257 4 11 4 2" xfId="21663" xr:uid="{00000000-0005-0000-0000-0000BB840000}"/>
    <cellStyle name="Standard 257 4 11 4 2 2" xfId="48135" xr:uid="{00000000-0005-0000-0000-0000BC840000}"/>
    <cellStyle name="Standard 257 4 11 4 3" xfId="34899" xr:uid="{00000000-0005-0000-0000-0000BD840000}"/>
    <cellStyle name="Standard 257 4 11 5" xfId="15046" xr:uid="{00000000-0005-0000-0000-0000BE840000}"/>
    <cellStyle name="Standard 257 4 11 5 2" xfId="41518" xr:uid="{00000000-0005-0000-0000-0000BF840000}"/>
    <cellStyle name="Standard 257 4 11 6" xfId="27548" xr:uid="{00000000-0005-0000-0000-0000C0840000}"/>
    <cellStyle name="Standard 257 4 12" xfId="1810" xr:uid="{00000000-0005-0000-0000-0000C1840000}"/>
    <cellStyle name="Standard 257 4 12 2" xfId="3281" xr:uid="{00000000-0005-0000-0000-0000C2840000}"/>
    <cellStyle name="Standard 257 4 12 2 2" xfId="12103" xr:uid="{00000000-0005-0000-0000-0000C3840000}"/>
    <cellStyle name="Standard 257 4 12 2 2 2" xfId="25339" xr:uid="{00000000-0005-0000-0000-0000C4840000}"/>
    <cellStyle name="Standard 257 4 12 2 2 2 2" xfId="51811" xr:uid="{00000000-0005-0000-0000-0000C5840000}"/>
    <cellStyle name="Standard 257 4 12 2 2 3" xfId="38575" xr:uid="{00000000-0005-0000-0000-0000C6840000}"/>
    <cellStyle name="Standard 257 4 12 2 3" xfId="18722" xr:uid="{00000000-0005-0000-0000-0000C7840000}"/>
    <cellStyle name="Standard 257 4 12 2 3 2" xfId="45194" xr:uid="{00000000-0005-0000-0000-0000C8840000}"/>
    <cellStyle name="Standard 257 4 12 2 4" xfId="29753" xr:uid="{00000000-0005-0000-0000-0000C9840000}"/>
    <cellStyle name="Standard 257 4 12 3" xfId="6223" xr:uid="{00000000-0005-0000-0000-0000CA840000}"/>
    <cellStyle name="Standard 257 4 12 3 2" xfId="10633" xr:uid="{00000000-0005-0000-0000-0000CB840000}"/>
    <cellStyle name="Standard 257 4 12 3 2 2" xfId="23869" xr:uid="{00000000-0005-0000-0000-0000CC840000}"/>
    <cellStyle name="Standard 257 4 12 3 2 2 2" xfId="50341" xr:uid="{00000000-0005-0000-0000-0000CD840000}"/>
    <cellStyle name="Standard 257 4 12 3 2 3" xfId="37105" xr:uid="{00000000-0005-0000-0000-0000CE840000}"/>
    <cellStyle name="Standard 257 4 12 3 3" xfId="17252" xr:uid="{00000000-0005-0000-0000-0000CF840000}"/>
    <cellStyle name="Standard 257 4 12 3 3 2" xfId="43724" xr:uid="{00000000-0005-0000-0000-0000D0840000}"/>
    <cellStyle name="Standard 257 4 12 3 4" xfId="32695" xr:uid="{00000000-0005-0000-0000-0000D1840000}"/>
    <cellStyle name="Standard 257 4 12 4" xfId="7691" xr:uid="{00000000-0005-0000-0000-0000D2840000}"/>
    <cellStyle name="Standard 257 4 12 4 2" xfId="20927" xr:uid="{00000000-0005-0000-0000-0000D3840000}"/>
    <cellStyle name="Standard 257 4 12 4 2 2" xfId="47399" xr:uid="{00000000-0005-0000-0000-0000D4840000}"/>
    <cellStyle name="Standard 257 4 12 4 3" xfId="34163" xr:uid="{00000000-0005-0000-0000-0000D5840000}"/>
    <cellStyle name="Standard 257 4 12 5" xfId="14310" xr:uid="{00000000-0005-0000-0000-0000D6840000}"/>
    <cellStyle name="Standard 257 4 12 5 2" xfId="40782" xr:uid="{00000000-0005-0000-0000-0000D7840000}"/>
    <cellStyle name="Standard 257 4 12 6" xfId="28283" xr:uid="{00000000-0005-0000-0000-0000D8840000}"/>
    <cellStyle name="Standard 257 4 13" xfId="2547" xr:uid="{00000000-0005-0000-0000-0000D9840000}"/>
    <cellStyle name="Standard 257 4 13 2" xfId="11369" xr:uid="{00000000-0005-0000-0000-0000DA840000}"/>
    <cellStyle name="Standard 257 4 13 2 2" xfId="24605" xr:uid="{00000000-0005-0000-0000-0000DB840000}"/>
    <cellStyle name="Standard 257 4 13 2 2 2" xfId="51077" xr:uid="{00000000-0005-0000-0000-0000DC840000}"/>
    <cellStyle name="Standard 257 4 13 2 3" xfId="37841" xr:uid="{00000000-0005-0000-0000-0000DD840000}"/>
    <cellStyle name="Standard 257 4 13 3" xfId="17988" xr:uid="{00000000-0005-0000-0000-0000DE840000}"/>
    <cellStyle name="Standard 257 4 13 3 2" xfId="44460" xr:uid="{00000000-0005-0000-0000-0000DF840000}"/>
    <cellStyle name="Standard 257 4 13 4" xfId="29019" xr:uid="{00000000-0005-0000-0000-0000E0840000}"/>
    <cellStyle name="Standard 257 4 14" xfId="4752" xr:uid="{00000000-0005-0000-0000-0000E1840000}"/>
    <cellStyle name="Standard 257 4 14 2" xfId="9162" xr:uid="{00000000-0005-0000-0000-0000E2840000}"/>
    <cellStyle name="Standard 257 4 14 2 2" xfId="22398" xr:uid="{00000000-0005-0000-0000-0000E3840000}"/>
    <cellStyle name="Standard 257 4 14 2 2 2" xfId="48870" xr:uid="{00000000-0005-0000-0000-0000E4840000}"/>
    <cellStyle name="Standard 257 4 14 2 3" xfId="35634" xr:uid="{00000000-0005-0000-0000-0000E5840000}"/>
    <cellStyle name="Standard 257 4 14 3" xfId="15781" xr:uid="{00000000-0005-0000-0000-0000E6840000}"/>
    <cellStyle name="Standard 257 4 14 3 2" xfId="42253" xr:uid="{00000000-0005-0000-0000-0000E7840000}"/>
    <cellStyle name="Standard 257 4 14 4" xfId="31224" xr:uid="{00000000-0005-0000-0000-0000E8840000}"/>
    <cellStyle name="Standard 257 4 15" xfId="6957" xr:uid="{00000000-0005-0000-0000-0000E9840000}"/>
    <cellStyle name="Standard 257 4 15 2" xfId="20193" xr:uid="{00000000-0005-0000-0000-0000EA840000}"/>
    <cellStyle name="Standard 257 4 15 2 2" xfId="46665" xr:uid="{00000000-0005-0000-0000-0000EB840000}"/>
    <cellStyle name="Standard 257 4 15 3" xfId="33429" xr:uid="{00000000-0005-0000-0000-0000EC840000}"/>
    <cellStyle name="Standard 257 4 16" xfId="13576" xr:uid="{00000000-0005-0000-0000-0000ED840000}"/>
    <cellStyle name="Standard 257 4 16 2" xfId="40048" xr:uid="{00000000-0005-0000-0000-0000EE840000}"/>
    <cellStyle name="Standard 257 4 17" xfId="26812" xr:uid="{00000000-0005-0000-0000-0000EF840000}"/>
    <cellStyle name="Standard 257 4 2" xfId="306" xr:uid="{00000000-0005-0000-0000-0000F0840000}"/>
    <cellStyle name="Standard 257 4 2 10" xfId="4778" xr:uid="{00000000-0005-0000-0000-0000F1840000}"/>
    <cellStyle name="Standard 257 4 2 10 2" xfId="9188" xr:uid="{00000000-0005-0000-0000-0000F2840000}"/>
    <cellStyle name="Standard 257 4 2 10 2 2" xfId="22424" xr:uid="{00000000-0005-0000-0000-0000F3840000}"/>
    <cellStyle name="Standard 257 4 2 10 2 2 2" xfId="48896" xr:uid="{00000000-0005-0000-0000-0000F4840000}"/>
    <cellStyle name="Standard 257 4 2 10 2 3" xfId="35660" xr:uid="{00000000-0005-0000-0000-0000F5840000}"/>
    <cellStyle name="Standard 257 4 2 10 3" xfId="15807" xr:uid="{00000000-0005-0000-0000-0000F6840000}"/>
    <cellStyle name="Standard 257 4 2 10 3 2" xfId="42279" xr:uid="{00000000-0005-0000-0000-0000F7840000}"/>
    <cellStyle name="Standard 257 4 2 10 4" xfId="31250" xr:uid="{00000000-0005-0000-0000-0000F8840000}"/>
    <cellStyle name="Standard 257 4 2 11" xfId="6983" xr:uid="{00000000-0005-0000-0000-0000F9840000}"/>
    <cellStyle name="Standard 257 4 2 11 2" xfId="20219" xr:uid="{00000000-0005-0000-0000-0000FA840000}"/>
    <cellStyle name="Standard 257 4 2 11 2 2" xfId="46691" xr:uid="{00000000-0005-0000-0000-0000FB840000}"/>
    <cellStyle name="Standard 257 4 2 11 3" xfId="33455" xr:uid="{00000000-0005-0000-0000-0000FC840000}"/>
    <cellStyle name="Standard 257 4 2 12" xfId="13602" xr:uid="{00000000-0005-0000-0000-0000FD840000}"/>
    <cellStyle name="Standard 257 4 2 12 2" xfId="40074" xr:uid="{00000000-0005-0000-0000-0000FE840000}"/>
    <cellStyle name="Standard 257 4 2 13" xfId="26838" xr:uid="{00000000-0005-0000-0000-0000FF840000}"/>
    <cellStyle name="Standard 257 4 2 2" xfId="356" xr:uid="{00000000-0005-0000-0000-000000850000}"/>
    <cellStyle name="Standard 257 4 2 2 10" xfId="13642" xr:uid="{00000000-0005-0000-0000-000001850000}"/>
    <cellStyle name="Standard 257 4 2 2 10 2" xfId="40114" xr:uid="{00000000-0005-0000-0000-000002850000}"/>
    <cellStyle name="Standard 257 4 2 2 11" xfId="26878" xr:uid="{00000000-0005-0000-0000-000003850000}"/>
    <cellStyle name="Standard 257 4 2 2 2" xfId="444" xr:uid="{00000000-0005-0000-0000-000004850000}"/>
    <cellStyle name="Standard 257 4 2 2 2 10" xfId="26959" xr:uid="{00000000-0005-0000-0000-000005850000}"/>
    <cellStyle name="Standard 257 4 2 2 2 2" xfId="620" xr:uid="{00000000-0005-0000-0000-000006850000}"/>
    <cellStyle name="Standard 257 4 2 2 2 2 2" xfId="1009" xr:uid="{00000000-0005-0000-0000-000007850000}"/>
    <cellStyle name="Standard 257 4 2 2 2 2 2 2" xfId="1758" xr:uid="{00000000-0005-0000-0000-000008850000}"/>
    <cellStyle name="Standard 257 4 2 2 2 2 2 2 2" xfId="4701" xr:uid="{00000000-0005-0000-0000-000009850000}"/>
    <cellStyle name="Standard 257 4 2 2 2 2 2 2 2 2" xfId="13523" xr:uid="{00000000-0005-0000-0000-00000A850000}"/>
    <cellStyle name="Standard 257 4 2 2 2 2 2 2 2 2 2" xfId="26759" xr:uid="{00000000-0005-0000-0000-00000B850000}"/>
    <cellStyle name="Standard 257 4 2 2 2 2 2 2 2 2 2 2" xfId="53231" xr:uid="{00000000-0005-0000-0000-00000C850000}"/>
    <cellStyle name="Standard 257 4 2 2 2 2 2 2 2 2 3" xfId="39995" xr:uid="{00000000-0005-0000-0000-00000D850000}"/>
    <cellStyle name="Standard 257 4 2 2 2 2 2 2 2 3" xfId="20142" xr:uid="{00000000-0005-0000-0000-00000E850000}"/>
    <cellStyle name="Standard 257 4 2 2 2 2 2 2 2 3 2" xfId="46614" xr:uid="{00000000-0005-0000-0000-00000F850000}"/>
    <cellStyle name="Standard 257 4 2 2 2 2 2 2 2 4" xfId="31173" xr:uid="{00000000-0005-0000-0000-000010850000}"/>
    <cellStyle name="Standard 257 4 2 2 2 2 2 2 3" xfId="6172" xr:uid="{00000000-0005-0000-0000-000011850000}"/>
    <cellStyle name="Standard 257 4 2 2 2 2 2 2 3 2" xfId="10582" xr:uid="{00000000-0005-0000-0000-000012850000}"/>
    <cellStyle name="Standard 257 4 2 2 2 2 2 2 3 2 2" xfId="23818" xr:uid="{00000000-0005-0000-0000-000013850000}"/>
    <cellStyle name="Standard 257 4 2 2 2 2 2 2 3 2 2 2" xfId="50290" xr:uid="{00000000-0005-0000-0000-000014850000}"/>
    <cellStyle name="Standard 257 4 2 2 2 2 2 2 3 2 3" xfId="37054" xr:uid="{00000000-0005-0000-0000-000015850000}"/>
    <cellStyle name="Standard 257 4 2 2 2 2 2 2 3 3" xfId="17201" xr:uid="{00000000-0005-0000-0000-000016850000}"/>
    <cellStyle name="Standard 257 4 2 2 2 2 2 2 3 3 2" xfId="43673" xr:uid="{00000000-0005-0000-0000-000017850000}"/>
    <cellStyle name="Standard 257 4 2 2 2 2 2 2 3 4" xfId="32644" xr:uid="{00000000-0005-0000-0000-000018850000}"/>
    <cellStyle name="Standard 257 4 2 2 2 2 2 2 4" xfId="9111" xr:uid="{00000000-0005-0000-0000-000019850000}"/>
    <cellStyle name="Standard 257 4 2 2 2 2 2 2 4 2" xfId="22347" xr:uid="{00000000-0005-0000-0000-00001A850000}"/>
    <cellStyle name="Standard 257 4 2 2 2 2 2 2 4 2 2" xfId="48819" xr:uid="{00000000-0005-0000-0000-00001B850000}"/>
    <cellStyle name="Standard 257 4 2 2 2 2 2 2 4 3" xfId="35583" xr:uid="{00000000-0005-0000-0000-00001C850000}"/>
    <cellStyle name="Standard 257 4 2 2 2 2 2 2 5" xfId="15730" xr:uid="{00000000-0005-0000-0000-00001D850000}"/>
    <cellStyle name="Standard 257 4 2 2 2 2 2 2 5 2" xfId="42202" xr:uid="{00000000-0005-0000-0000-00001E850000}"/>
    <cellStyle name="Standard 257 4 2 2 2 2 2 2 6" xfId="28232" xr:uid="{00000000-0005-0000-0000-00001F850000}"/>
    <cellStyle name="Standard 257 4 2 2 2 2 2 3" xfId="2494" xr:uid="{00000000-0005-0000-0000-000020850000}"/>
    <cellStyle name="Standard 257 4 2 2 2 2 2 3 2" xfId="3965" xr:uid="{00000000-0005-0000-0000-000021850000}"/>
    <cellStyle name="Standard 257 4 2 2 2 2 2 3 2 2" xfId="12787" xr:uid="{00000000-0005-0000-0000-000022850000}"/>
    <cellStyle name="Standard 257 4 2 2 2 2 2 3 2 2 2" xfId="26023" xr:uid="{00000000-0005-0000-0000-000023850000}"/>
    <cellStyle name="Standard 257 4 2 2 2 2 2 3 2 2 2 2" xfId="52495" xr:uid="{00000000-0005-0000-0000-000024850000}"/>
    <cellStyle name="Standard 257 4 2 2 2 2 2 3 2 2 3" xfId="39259" xr:uid="{00000000-0005-0000-0000-000025850000}"/>
    <cellStyle name="Standard 257 4 2 2 2 2 2 3 2 3" xfId="19406" xr:uid="{00000000-0005-0000-0000-000026850000}"/>
    <cellStyle name="Standard 257 4 2 2 2 2 2 3 2 3 2" xfId="45878" xr:uid="{00000000-0005-0000-0000-000027850000}"/>
    <cellStyle name="Standard 257 4 2 2 2 2 2 3 2 4" xfId="30437" xr:uid="{00000000-0005-0000-0000-000028850000}"/>
    <cellStyle name="Standard 257 4 2 2 2 2 2 3 3" xfId="6907" xr:uid="{00000000-0005-0000-0000-000029850000}"/>
    <cellStyle name="Standard 257 4 2 2 2 2 2 3 3 2" xfId="11317" xr:uid="{00000000-0005-0000-0000-00002A850000}"/>
    <cellStyle name="Standard 257 4 2 2 2 2 2 3 3 2 2" xfId="24553" xr:uid="{00000000-0005-0000-0000-00002B850000}"/>
    <cellStyle name="Standard 257 4 2 2 2 2 2 3 3 2 2 2" xfId="51025" xr:uid="{00000000-0005-0000-0000-00002C850000}"/>
    <cellStyle name="Standard 257 4 2 2 2 2 2 3 3 2 3" xfId="37789" xr:uid="{00000000-0005-0000-0000-00002D850000}"/>
    <cellStyle name="Standard 257 4 2 2 2 2 2 3 3 3" xfId="17936" xr:uid="{00000000-0005-0000-0000-00002E850000}"/>
    <cellStyle name="Standard 257 4 2 2 2 2 2 3 3 3 2" xfId="44408" xr:uid="{00000000-0005-0000-0000-00002F850000}"/>
    <cellStyle name="Standard 257 4 2 2 2 2 2 3 3 4" xfId="33379" xr:uid="{00000000-0005-0000-0000-000030850000}"/>
    <cellStyle name="Standard 257 4 2 2 2 2 2 3 4" xfId="8375" xr:uid="{00000000-0005-0000-0000-000031850000}"/>
    <cellStyle name="Standard 257 4 2 2 2 2 2 3 4 2" xfId="21611" xr:uid="{00000000-0005-0000-0000-000032850000}"/>
    <cellStyle name="Standard 257 4 2 2 2 2 2 3 4 2 2" xfId="48083" xr:uid="{00000000-0005-0000-0000-000033850000}"/>
    <cellStyle name="Standard 257 4 2 2 2 2 2 3 4 3" xfId="34847" xr:uid="{00000000-0005-0000-0000-000034850000}"/>
    <cellStyle name="Standard 257 4 2 2 2 2 2 3 5" xfId="14994" xr:uid="{00000000-0005-0000-0000-000035850000}"/>
    <cellStyle name="Standard 257 4 2 2 2 2 2 3 5 2" xfId="41466" xr:uid="{00000000-0005-0000-0000-000036850000}"/>
    <cellStyle name="Standard 257 4 2 2 2 2 2 3 6" xfId="28967" xr:uid="{00000000-0005-0000-0000-000037850000}"/>
    <cellStyle name="Standard 257 4 2 2 2 2 2 4" xfId="3231" xr:uid="{00000000-0005-0000-0000-000038850000}"/>
    <cellStyle name="Standard 257 4 2 2 2 2 2 4 2" xfId="12053" xr:uid="{00000000-0005-0000-0000-000039850000}"/>
    <cellStyle name="Standard 257 4 2 2 2 2 2 4 2 2" xfId="25289" xr:uid="{00000000-0005-0000-0000-00003A850000}"/>
    <cellStyle name="Standard 257 4 2 2 2 2 2 4 2 2 2" xfId="51761" xr:uid="{00000000-0005-0000-0000-00003B850000}"/>
    <cellStyle name="Standard 257 4 2 2 2 2 2 4 2 3" xfId="38525" xr:uid="{00000000-0005-0000-0000-00003C850000}"/>
    <cellStyle name="Standard 257 4 2 2 2 2 2 4 3" xfId="18672" xr:uid="{00000000-0005-0000-0000-00003D850000}"/>
    <cellStyle name="Standard 257 4 2 2 2 2 2 4 3 2" xfId="45144" xr:uid="{00000000-0005-0000-0000-00003E850000}"/>
    <cellStyle name="Standard 257 4 2 2 2 2 2 4 4" xfId="29703" xr:uid="{00000000-0005-0000-0000-00003F850000}"/>
    <cellStyle name="Standard 257 4 2 2 2 2 2 5" xfId="5436" xr:uid="{00000000-0005-0000-0000-000040850000}"/>
    <cellStyle name="Standard 257 4 2 2 2 2 2 5 2" xfId="9846" xr:uid="{00000000-0005-0000-0000-000041850000}"/>
    <cellStyle name="Standard 257 4 2 2 2 2 2 5 2 2" xfId="23082" xr:uid="{00000000-0005-0000-0000-000042850000}"/>
    <cellStyle name="Standard 257 4 2 2 2 2 2 5 2 2 2" xfId="49554" xr:uid="{00000000-0005-0000-0000-000043850000}"/>
    <cellStyle name="Standard 257 4 2 2 2 2 2 5 2 3" xfId="36318" xr:uid="{00000000-0005-0000-0000-000044850000}"/>
    <cellStyle name="Standard 257 4 2 2 2 2 2 5 3" xfId="16465" xr:uid="{00000000-0005-0000-0000-000045850000}"/>
    <cellStyle name="Standard 257 4 2 2 2 2 2 5 3 2" xfId="42937" xr:uid="{00000000-0005-0000-0000-000046850000}"/>
    <cellStyle name="Standard 257 4 2 2 2 2 2 5 4" xfId="31908" xr:uid="{00000000-0005-0000-0000-000047850000}"/>
    <cellStyle name="Standard 257 4 2 2 2 2 2 6" xfId="7641" xr:uid="{00000000-0005-0000-0000-000048850000}"/>
    <cellStyle name="Standard 257 4 2 2 2 2 2 6 2" xfId="20877" xr:uid="{00000000-0005-0000-0000-000049850000}"/>
    <cellStyle name="Standard 257 4 2 2 2 2 2 6 2 2" xfId="47349" xr:uid="{00000000-0005-0000-0000-00004A850000}"/>
    <cellStyle name="Standard 257 4 2 2 2 2 2 6 3" xfId="34113" xr:uid="{00000000-0005-0000-0000-00004B850000}"/>
    <cellStyle name="Standard 257 4 2 2 2 2 2 7" xfId="14260" xr:uid="{00000000-0005-0000-0000-00004C850000}"/>
    <cellStyle name="Standard 257 4 2 2 2 2 2 7 2" xfId="40732" xr:uid="{00000000-0005-0000-0000-00004D850000}"/>
    <cellStyle name="Standard 257 4 2 2 2 2 2 8" xfId="27496" xr:uid="{00000000-0005-0000-0000-00004E850000}"/>
    <cellStyle name="Standard 257 4 2 2 2 2 3" xfId="1392" xr:uid="{00000000-0005-0000-0000-00004F850000}"/>
    <cellStyle name="Standard 257 4 2 2 2 2 3 2" xfId="4335" xr:uid="{00000000-0005-0000-0000-000050850000}"/>
    <cellStyle name="Standard 257 4 2 2 2 2 3 2 2" xfId="13157" xr:uid="{00000000-0005-0000-0000-000051850000}"/>
    <cellStyle name="Standard 257 4 2 2 2 2 3 2 2 2" xfId="26393" xr:uid="{00000000-0005-0000-0000-000052850000}"/>
    <cellStyle name="Standard 257 4 2 2 2 2 3 2 2 2 2" xfId="52865" xr:uid="{00000000-0005-0000-0000-000053850000}"/>
    <cellStyle name="Standard 257 4 2 2 2 2 3 2 2 3" xfId="39629" xr:uid="{00000000-0005-0000-0000-000054850000}"/>
    <cellStyle name="Standard 257 4 2 2 2 2 3 2 3" xfId="19776" xr:uid="{00000000-0005-0000-0000-000055850000}"/>
    <cellStyle name="Standard 257 4 2 2 2 2 3 2 3 2" xfId="46248" xr:uid="{00000000-0005-0000-0000-000056850000}"/>
    <cellStyle name="Standard 257 4 2 2 2 2 3 2 4" xfId="30807" xr:uid="{00000000-0005-0000-0000-000057850000}"/>
    <cellStyle name="Standard 257 4 2 2 2 2 3 3" xfId="5806" xr:uid="{00000000-0005-0000-0000-000058850000}"/>
    <cellStyle name="Standard 257 4 2 2 2 2 3 3 2" xfId="10216" xr:uid="{00000000-0005-0000-0000-000059850000}"/>
    <cellStyle name="Standard 257 4 2 2 2 2 3 3 2 2" xfId="23452" xr:uid="{00000000-0005-0000-0000-00005A850000}"/>
    <cellStyle name="Standard 257 4 2 2 2 2 3 3 2 2 2" xfId="49924" xr:uid="{00000000-0005-0000-0000-00005B850000}"/>
    <cellStyle name="Standard 257 4 2 2 2 2 3 3 2 3" xfId="36688" xr:uid="{00000000-0005-0000-0000-00005C850000}"/>
    <cellStyle name="Standard 257 4 2 2 2 2 3 3 3" xfId="16835" xr:uid="{00000000-0005-0000-0000-00005D850000}"/>
    <cellStyle name="Standard 257 4 2 2 2 2 3 3 3 2" xfId="43307" xr:uid="{00000000-0005-0000-0000-00005E850000}"/>
    <cellStyle name="Standard 257 4 2 2 2 2 3 3 4" xfId="32278" xr:uid="{00000000-0005-0000-0000-00005F850000}"/>
    <cellStyle name="Standard 257 4 2 2 2 2 3 4" xfId="8745" xr:uid="{00000000-0005-0000-0000-000060850000}"/>
    <cellStyle name="Standard 257 4 2 2 2 2 3 4 2" xfId="21981" xr:uid="{00000000-0005-0000-0000-000061850000}"/>
    <cellStyle name="Standard 257 4 2 2 2 2 3 4 2 2" xfId="48453" xr:uid="{00000000-0005-0000-0000-000062850000}"/>
    <cellStyle name="Standard 257 4 2 2 2 2 3 4 3" xfId="35217" xr:uid="{00000000-0005-0000-0000-000063850000}"/>
    <cellStyle name="Standard 257 4 2 2 2 2 3 5" xfId="15364" xr:uid="{00000000-0005-0000-0000-000064850000}"/>
    <cellStyle name="Standard 257 4 2 2 2 2 3 5 2" xfId="41836" xr:uid="{00000000-0005-0000-0000-000065850000}"/>
    <cellStyle name="Standard 257 4 2 2 2 2 3 6" xfId="27866" xr:uid="{00000000-0005-0000-0000-000066850000}"/>
    <cellStyle name="Standard 257 4 2 2 2 2 4" xfId="2128" xr:uid="{00000000-0005-0000-0000-000067850000}"/>
    <cellStyle name="Standard 257 4 2 2 2 2 4 2" xfId="3599" xr:uid="{00000000-0005-0000-0000-000068850000}"/>
    <cellStyle name="Standard 257 4 2 2 2 2 4 2 2" xfId="12421" xr:uid="{00000000-0005-0000-0000-000069850000}"/>
    <cellStyle name="Standard 257 4 2 2 2 2 4 2 2 2" xfId="25657" xr:uid="{00000000-0005-0000-0000-00006A850000}"/>
    <cellStyle name="Standard 257 4 2 2 2 2 4 2 2 2 2" xfId="52129" xr:uid="{00000000-0005-0000-0000-00006B850000}"/>
    <cellStyle name="Standard 257 4 2 2 2 2 4 2 2 3" xfId="38893" xr:uid="{00000000-0005-0000-0000-00006C850000}"/>
    <cellStyle name="Standard 257 4 2 2 2 2 4 2 3" xfId="19040" xr:uid="{00000000-0005-0000-0000-00006D850000}"/>
    <cellStyle name="Standard 257 4 2 2 2 2 4 2 3 2" xfId="45512" xr:uid="{00000000-0005-0000-0000-00006E850000}"/>
    <cellStyle name="Standard 257 4 2 2 2 2 4 2 4" xfId="30071" xr:uid="{00000000-0005-0000-0000-00006F850000}"/>
    <cellStyle name="Standard 257 4 2 2 2 2 4 3" xfId="6541" xr:uid="{00000000-0005-0000-0000-000070850000}"/>
    <cellStyle name="Standard 257 4 2 2 2 2 4 3 2" xfId="10951" xr:uid="{00000000-0005-0000-0000-000071850000}"/>
    <cellStyle name="Standard 257 4 2 2 2 2 4 3 2 2" xfId="24187" xr:uid="{00000000-0005-0000-0000-000072850000}"/>
    <cellStyle name="Standard 257 4 2 2 2 2 4 3 2 2 2" xfId="50659" xr:uid="{00000000-0005-0000-0000-000073850000}"/>
    <cellStyle name="Standard 257 4 2 2 2 2 4 3 2 3" xfId="37423" xr:uid="{00000000-0005-0000-0000-000074850000}"/>
    <cellStyle name="Standard 257 4 2 2 2 2 4 3 3" xfId="17570" xr:uid="{00000000-0005-0000-0000-000075850000}"/>
    <cellStyle name="Standard 257 4 2 2 2 2 4 3 3 2" xfId="44042" xr:uid="{00000000-0005-0000-0000-000076850000}"/>
    <cellStyle name="Standard 257 4 2 2 2 2 4 3 4" xfId="33013" xr:uid="{00000000-0005-0000-0000-000077850000}"/>
    <cellStyle name="Standard 257 4 2 2 2 2 4 4" xfId="8009" xr:uid="{00000000-0005-0000-0000-000078850000}"/>
    <cellStyle name="Standard 257 4 2 2 2 2 4 4 2" xfId="21245" xr:uid="{00000000-0005-0000-0000-000079850000}"/>
    <cellStyle name="Standard 257 4 2 2 2 2 4 4 2 2" xfId="47717" xr:uid="{00000000-0005-0000-0000-00007A850000}"/>
    <cellStyle name="Standard 257 4 2 2 2 2 4 4 3" xfId="34481" xr:uid="{00000000-0005-0000-0000-00007B850000}"/>
    <cellStyle name="Standard 257 4 2 2 2 2 4 5" xfId="14628" xr:uid="{00000000-0005-0000-0000-00007C850000}"/>
    <cellStyle name="Standard 257 4 2 2 2 2 4 5 2" xfId="41100" xr:uid="{00000000-0005-0000-0000-00007D850000}"/>
    <cellStyle name="Standard 257 4 2 2 2 2 4 6" xfId="28601" xr:uid="{00000000-0005-0000-0000-00007E850000}"/>
    <cellStyle name="Standard 257 4 2 2 2 2 5" xfId="2865" xr:uid="{00000000-0005-0000-0000-00007F850000}"/>
    <cellStyle name="Standard 257 4 2 2 2 2 5 2" xfId="11687" xr:uid="{00000000-0005-0000-0000-000080850000}"/>
    <cellStyle name="Standard 257 4 2 2 2 2 5 2 2" xfId="24923" xr:uid="{00000000-0005-0000-0000-000081850000}"/>
    <cellStyle name="Standard 257 4 2 2 2 2 5 2 2 2" xfId="51395" xr:uid="{00000000-0005-0000-0000-000082850000}"/>
    <cellStyle name="Standard 257 4 2 2 2 2 5 2 3" xfId="38159" xr:uid="{00000000-0005-0000-0000-000083850000}"/>
    <cellStyle name="Standard 257 4 2 2 2 2 5 3" xfId="18306" xr:uid="{00000000-0005-0000-0000-000084850000}"/>
    <cellStyle name="Standard 257 4 2 2 2 2 5 3 2" xfId="44778" xr:uid="{00000000-0005-0000-0000-000085850000}"/>
    <cellStyle name="Standard 257 4 2 2 2 2 5 4" xfId="29337" xr:uid="{00000000-0005-0000-0000-000086850000}"/>
    <cellStyle name="Standard 257 4 2 2 2 2 6" xfId="5070" xr:uid="{00000000-0005-0000-0000-000087850000}"/>
    <cellStyle name="Standard 257 4 2 2 2 2 6 2" xfId="9480" xr:uid="{00000000-0005-0000-0000-000088850000}"/>
    <cellStyle name="Standard 257 4 2 2 2 2 6 2 2" xfId="22716" xr:uid="{00000000-0005-0000-0000-000089850000}"/>
    <cellStyle name="Standard 257 4 2 2 2 2 6 2 2 2" xfId="49188" xr:uid="{00000000-0005-0000-0000-00008A850000}"/>
    <cellStyle name="Standard 257 4 2 2 2 2 6 2 3" xfId="35952" xr:uid="{00000000-0005-0000-0000-00008B850000}"/>
    <cellStyle name="Standard 257 4 2 2 2 2 6 3" xfId="16099" xr:uid="{00000000-0005-0000-0000-00008C850000}"/>
    <cellStyle name="Standard 257 4 2 2 2 2 6 3 2" xfId="42571" xr:uid="{00000000-0005-0000-0000-00008D850000}"/>
    <cellStyle name="Standard 257 4 2 2 2 2 6 4" xfId="31542" xr:uid="{00000000-0005-0000-0000-00008E850000}"/>
    <cellStyle name="Standard 257 4 2 2 2 2 7" xfId="7275" xr:uid="{00000000-0005-0000-0000-00008F850000}"/>
    <cellStyle name="Standard 257 4 2 2 2 2 7 2" xfId="20511" xr:uid="{00000000-0005-0000-0000-000090850000}"/>
    <cellStyle name="Standard 257 4 2 2 2 2 7 2 2" xfId="46983" xr:uid="{00000000-0005-0000-0000-000091850000}"/>
    <cellStyle name="Standard 257 4 2 2 2 2 7 3" xfId="33747" xr:uid="{00000000-0005-0000-0000-000092850000}"/>
    <cellStyle name="Standard 257 4 2 2 2 2 8" xfId="13894" xr:uid="{00000000-0005-0000-0000-000093850000}"/>
    <cellStyle name="Standard 257 4 2 2 2 2 8 2" xfId="40366" xr:uid="{00000000-0005-0000-0000-000094850000}"/>
    <cellStyle name="Standard 257 4 2 2 2 2 9" xfId="27130" xr:uid="{00000000-0005-0000-0000-000095850000}"/>
    <cellStyle name="Standard 257 4 2 2 2 3" xfId="837" xr:uid="{00000000-0005-0000-0000-000096850000}"/>
    <cellStyle name="Standard 257 4 2 2 2 3 2" xfId="1587" xr:uid="{00000000-0005-0000-0000-000097850000}"/>
    <cellStyle name="Standard 257 4 2 2 2 3 2 2" xfId="4530" xr:uid="{00000000-0005-0000-0000-000098850000}"/>
    <cellStyle name="Standard 257 4 2 2 2 3 2 2 2" xfId="13352" xr:uid="{00000000-0005-0000-0000-000099850000}"/>
    <cellStyle name="Standard 257 4 2 2 2 3 2 2 2 2" xfId="26588" xr:uid="{00000000-0005-0000-0000-00009A850000}"/>
    <cellStyle name="Standard 257 4 2 2 2 3 2 2 2 2 2" xfId="53060" xr:uid="{00000000-0005-0000-0000-00009B850000}"/>
    <cellStyle name="Standard 257 4 2 2 2 3 2 2 2 3" xfId="39824" xr:uid="{00000000-0005-0000-0000-00009C850000}"/>
    <cellStyle name="Standard 257 4 2 2 2 3 2 2 3" xfId="19971" xr:uid="{00000000-0005-0000-0000-00009D850000}"/>
    <cellStyle name="Standard 257 4 2 2 2 3 2 2 3 2" xfId="46443" xr:uid="{00000000-0005-0000-0000-00009E850000}"/>
    <cellStyle name="Standard 257 4 2 2 2 3 2 2 4" xfId="31002" xr:uid="{00000000-0005-0000-0000-00009F850000}"/>
    <cellStyle name="Standard 257 4 2 2 2 3 2 3" xfId="6001" xr:uid="{00000000-0005-0000-0000-0000A0850000}"/>
    <cellStyle name="Standard 257 4 2 2 2 3 2 3 2" xfId="10411" xr:uid="{00000000-0005-0000-0000-0000A1850000}"/>
    <cellStyle name="Standard 257 4 2 2 2 3 2 3 2 2" xfId="23647" xr:uid="{00000000-0005-0000-0000-0000A2850000}"/>
    <cellStyle name="Standard 257 4 2 2 2 3 2 3 2 2 2" xfId="50119" xr:uid="{00000000-0005-0000-0000-0000A3850000}"/>
    <cellStyle name="Standard 257 4 2 2 2 3 2 3 2 3" xfId="36883" xr:uid="{00000000-0005-0000-0000-0000A4850000}"/>
    <cellStyle name="Standard 257 4 2 2 2 3 2 3 3" xfId="17030" xr:uid="{00000000-0005-0000-0000-0000A5850000}"/>
    <cellStyle name="Standard 257 4 2 2 2 3 2 3 3 2" xfId="43502" xr:uid="{00000000-0005-0000-0000-0000A6850000}"/>
    <cellStyle name="Standard 257 4 2 2 2 3 2 3 4" xfId="32473" xr:uid="{00000000-0005-0000-0000-0000A7850000}"/>
    <cellStyle name="Standard 257 4 2 2 2 3 2 4" xfId="8940" xr:uid="{00000000-0005-0000-0000-0000A8850000}"/>
    <cellStyle name="Standard 257 4 2 2 2 3 2 4 2" xfId="22176" xr:uid="{00000000-0005-0000-0000-0000A9850000}"/>
    <cellStyle name="Standard 257 4 2 2 2 3 2 4 2 2" xfId="48648" xr:uid="{00000000-0005-0000-0000-0000AA850000}"/>
    <cellStyle name="Standard 257 4 2 2 2 3 2 4 3" xfId="35412" xr:uid="{00000000-0005-0000-0000-0000AB850000}"/>
    <cellStyle name="Standard 257 4 2 2 2 3 2 5" xfId="15559" xr:uid="{00000000-0005-0000-0000-0000AC850000}"/>
    <cellStyle name="Standard 257 4 2 2 2 3 2 5 2" xfId="42031" xr:uid="{00000000-0005-0000-0000-0000AD850000}"/>
    <cellStyle name="Standard 257 4 2 2 2 3 2 6" xfId="28061" xr:uid="{00000000-0005-0000-0000-0000AE850000}"/>
    <cellStyle name="Standard 257 4 2 2 2 3 3" xfId="2323" xr:uid="{00000000-0005-0000-0000-0000AF850000}"/>
    <cellStyle name="Standard 257 4 2 2 2 3 3 2" xfId="3794" xr:uid="{00000000-0005-0000-0000-0000B0850000}"/>
    <cellStyle name="Standard 257 4 2 2 2 3 3 2 2" xfId="12616" xr:uid="{00000000-0005-0000-0000-0000B1850000}"/>
    <cellStyle name="Standard 257 4 2 2 2 3 3 2 2 2" xfId="25852" xr:uid="{00000000-0005-0000-0000-0000B2850000}"/>
    <cellStyle name="Standard 257 4 2 2 2 3 3 2 2 2 2" xfId="52324" xr:uid="{00000000-0005-0000-0000-0000B3850000}"/>
    <cellStyle name="Standard 257 4 2 2 2 3 3 2 2 3" xfId="39088" xr:uid="{00000000-0005-0000-0000-0000B4850000}"/>
    <cellStyle name="Standard 257 4 2 2 2 3 3 2 3" xfId="19235" xr:uid="{00000000-0005-0000-0000-0000B5850000}"/>
    <cellStyle name="Standard 257 4 2 2 2 3 3 2 3 2" xfId="45707" xr:uid="{00000000-0005-0000-0000-0000B6850000}"/>
    <cellStyle name="Standard 257 4 2 2 2 3 3 2 4" xfId="30266" xr:uid="{00000000-0005-0000-0000-0000B7850000}"/>
    <cellStyle name="Standard 257 4 2 2 2 3 3 3" xfId="6736" xr:uid="{00000000-0005-0000-0000-0000B8850000}"/>
    <cellStyle name="Standard 257 4 2 2 2 3 3 3 2" xfId="11146" xr:uid="{00000000-0005-0000-0000-0000B9850000}"/>
    <cellStyle name="Standard 257 4 2 2 2 3 3 3 2 2" xfId="24382" xr:uid="{00000000-0005-0000-0000-0000BA850000}"/>
    <cellStyle name="Standard 257 4 2 2 2 3 3 3 2 2 2" xfId="50854" xr:uid="{00000000-0005-0000-0000-0000BB850000}"/>
    <cellStyle name="Standard 257 4 2 2 2 3 3 3 2 3" xfId="37618" xr:uid="{00000000-0005-0000-0000-0000BC850000}"/>
    <cellStyle name="Standard 257 4 2 2 2 3 3 3 3" xfId="17765" xr:uid="{00000000-0005-0000-0000-0000BD850000}"/>
    <cellStyle name="Standard 257 4 2 2 2 3 3 3 3 2" xfId="44237" xr:uid="{00000000-0005-0000-0000-0000BE850000}"/>
    <cellStyle name="Standard 257 4 2 2 2 3 3 3 4" xfId="33208" xr:uid="{00000000-0005-0000-0000-0000BF850000}"/>
    <cellStyle name="Standard 257 4 2 2 2 3 3 4" xfId="8204" xr:uid="{00000000-0005-0000-0000-0000C0850000}"/>
    <cellStyle name="Standard 257 4 2 2 2 3 3 4 2" xfId="21440" xr:uid="{00000000-0005-0000-0000-0000C1850000}"/>
    <cellStyle name="Standard 257 4 2 2 2 3 3 4 2 2" xfId="47912" xr:uid="{00000000-0005-0000-0000-0000C2850000}"/>
    <cellStyle name="Standard 257 4 2 2 2 3 3 4 3" xfId="34676" xr:uid="{00000000-0005-0000-0000-0000C3850000}"/>
    <cellStyle name="Standard 257 4 2 2 2 3 3 5" xfId="14823" xr:uid="{00000000-0005-0000-0000-0000C4850000}"/>
    <cellStyle name="Standard 257 4 2 2 2 3 3 5 2" xfId="41295" xr:uid="{00000000-0005-0000-0000-0000C5850000}"/>
    <cellStyle name="Standard 257 4 2 2 2 3 3 6" xfId="28796" xr:uid="{00000000-0005-0000-0000-0000C6850000}"/>
    <cellStyle name="Standard 257 4 2 2 2 3 4" xfId="3060" xr:uid="{00000000-0005-0000-0000-0000C7850000}"/>
    <cellStyle name="Standard 257 4 2 2 2 3 4 2" xfId="11882" xr:uid="{00000000-0005-0000-0000-0000C8850000}"/>
    <cellStyle name="Standard 257 4 2 2 2 3 4 2 2" xfId="25118" xr:uid="{00000000-0005-0000-0000-0000C9850000}"/>
    <cellStyle name="Standard 257 4 2 2 2 3 4 2 2 2" xfId="51590" xr:uid="{00000000-0005-0000-0000-0000CA850000}"/>
    <cellStyle name="Standard 257 4 2 2 2 3 4 2 3" xfId="38354" xr:uid="{00000000-0005-0000-0000-0000CB850000}"/>
    <cellStyle name="Standard 257 4 2 2 2 3 4 3" xfId="18501" xr:uid="{00000000-0005-0000-0000-0000CC850000}"/>
    <cellStyle name="Standard 257 4 2 2 2 3 4 3 2" xfId="44973" xr:uid="{00000000-0005-0000-0000-0000CD850000}"/>
    <cellStyle name="Standard 257 4 2 2 2 3 4 4" xfId="29532" xr:uid="{00000000-0005-0000-0000-0000CE850000}"/>
    <cellStyle name="Standard 257 4 2 2 2 3 5" xfId="5265" xr:uid="{00000000-0005-0000-0000-0000CF850000}"/>
    <cellStyle name="Standard 257 4 2 2 2 3 5 2" xfId="9675" xr:uid="{00000000-0005-0000-0000-0000D0850000}"/>
    <cellStyle name="Standard 257 4 2 2 2 3 5 2 2" xfId="22911" xr:uid="{00000000-0005-0000-0000-0000D1850000}"/>
    <cellStyle name="Standard 257 4 2 2 2 3 5 2 2 2" xfId="49383" xr:uid="{00000000-0005-0000-0000-0000D2850000}"/>
    <cellStyle name="Standard 257 4 2 2 2 3 5 2 3" xfId="36147" xr:uid="{00000000-0005-0000-0000-0000D3850000}"/>
    <cellStyle name="Standard 257 4 2 2 2 3 5 3" xfId="16294" xr:uid="{00000000-0005-0000-0000-0000D4850000}"/>
    <cellStyle name="Standard 257 4 2 2 2 3 5 3 2" xfId="42766" xr:uid="{00000000-0005-0000-0000-0000D5850000}"/>
    <cellStyle name="Standard 257 4 2 2 2 3 5 4" xfId="31737" xr:uid="{00000000-0005-0000-0000-0000D6850000}"/>
    <cellStyle name="Standard 257 4 2 2 2 3 6" xfId="7470" xr:uid="{00000000-0005-0000-0000-0000D7850000}"/>
    <cellStyle name="Standard 257 4 2 2 2 3 6 2" xfId="20706" xr:uid="{00000000-0005-0000-0000-0000D8850000}"/>
    <cellStyle name="Standard 257 4 2 2 2 3 6 2 2" xfId="47178" xr:uid="{00000000-0005-0000-0000-0000D9850000}"/>
    <cellStyle name="Standard 257 4 2 2 2 3 6 3" xfId="33942" xr:uid="{00000000-0005-0000-0000-0000DA850000}"/>
    <cellStyle name="Standard 257 4 2 2 2 3 7" xfId="14089" xr:uid="{00000000-0005-0000-0000-0000DB850000}"/>
    <cellStyle name="Standard 257 4 2 2 2 3 7 2" xfId="40561" xr:uid="{00000000-0005-0000-0000-0000DC850000}"/>
    <cellStyle name="Standard 257 4 2 2 2 3 8" xfId="27325" xr:uid="{00000000-0005-0000-0000-0000DD850000}"/>
    <cellStyle name="Standard 257 4 2 2 2 4" xfId="1221" xr:uid="{00000000-0005-0000-0000-0000DE850000}"/>
    <cellStyle name="Standard 257 4 2 2 2 4 2" xfId="4164" xr:uid="{00000000-0005-0000-0000-0000DF850000}"/>
    <cellStyle name="Standard 257 4 2 2 2 4 2 2" xfId="12986" xr:uid="{00000000-0005-0000-0000-0000E0850000}"/>
    <cellStyle name="Standard 257 4 2 2 2 4 2 2 2" xfId="26222" xr:uid="{00000000-0005-0000-0000-0000E1850000}"/>
    <cellStyle name="Standard 257 4 2 2 2 4 2 2 2 2" xfId="52694" xr:uid="{00000000-0005-0000-0000-0000E2850000}"/>
    <cellStyle name="Standard 257 4 2 2 2 4 2 2 3" xfId="39458" xr:uid="{00000000-0005-0000-0000-0000E3850000}"/>
    <cellStyle name="Standard 257 4 2 2 2 4 2 3" xfId="19605" xr:uid="{00000000-0005-0000-0000-0000E4850000}"/>
    <cellStyle name="Standard 257 4 2 2 2 4 2 3 2" xfId="46077" xr:uid="{00000000-0005-0000-0000-0000E5850000}"/>
    <cellStyle name="Standard 257 4 2 2 2 4 2 4" xfId="30636" xr:uid="{00000000-0005-0000-0000-0000E6850000}"/>
    <cellStyle name="Standard 257 4 2 2 2 4 3" xfId="5635" xr:uid="{00000000-0005-0000-0000-0000E7850000}"/>
    <cellStyle name="Standard 257 4 2 2 2 4 3 2" xfId="10045" xr:uid="{00000000-0005-0000-0000-0000E8850000}"/>
    <cellStyle name="Standard 257 4 2 2 2 4 3 2 2" xfId="23281" xr:uid="{00000000-0005-0000-0000-0000E9850000}"/>
    <cellStyle name="Standard 257 4 2 2 2 4 3 2 2 2" xfId="49753" xr:uid="{00000000-0005-0000-0000-0000EA850000}"/>
    <cellStyle name="Standard 257 4 2 2 2 4 3 2 3" xfId="36517" xr:uid="{00000000-0005-0000-0000-0000EB850000}"/>
    <cellStyle name="Standard 257 4 2 2 2 4 3 3" xfId="16664" xr:uid="{00000000-0005-0000-0000-0000EC850000}"/>
    <cellStyle name="Standard 257 4 2 2 2 4 3 3 2" xfId="43136" xr:uid="{00000000-0005-0000-0000-0000ED850000}"/>
    <cellStyle name="Standard 257 4 2 2 2 4 3 4" xfId="32107" xr:uid="{00000000-0005-0000-0000-0000EE850000}"/>
    <cellStyle name="Standard 257 4 2 2 2 4 4" xfId="8574" xr:uid="{00000000-0005-0000-0000-0000EF850000}"/>
    <cellStyle name="Standard 257 4 2 2 2 4 4 2" xfId="21810" xr:uid="{00000000-0005-0000-0000-0000F0850000}"/>
    <cellStyle name="Standard 257 4 2 2 2 4 4 2 2" xfId="48282" xr:uid="{00000000-0005-0000-0000-0000F1850000}"/>
    <cellStyle name="Standard 257 4 2 2 2 4 4 3" xfId="35046" xr:uid="{00000000-0005-0000-0000-0000F2850000}"/>
    <cellStyle name="Standard 257 4 2 2 2 4 5" xfId="15193" xr:uid="{00000000-0005-0000-0000-0000F3850000}"/>
    <cellStyle name="Standard 257 4 2 2 2 4 5 2" xfId="41665" xr:uid="{00000000-0005-0000-0000-0000F4850000}"/>
    <cellStyle name="Standard 257 4 2 2 2 4 6" xfId="27695" xr:uid="{00000000-0005-0000-0000-0000F5850000}"/>
    <cellStyle name="Standard 257 4 2 2 2 5" xfId="1957" xr:uid="{00000000-0005-0000-0000-0000F6850000}"/>
    <cellStyle name="Standard 257 4 2 2 2 5 2" xfId="3428" xr:uid="{00000000-0005-0000-0000-0000F7850000}"/>
    <cellStyle name="Standard 257 4 2 2 2 5 2 2" xfId="12250" xr:uid="{00000000-0005-0000-0000-0000F8850000}"/>
    <cellStyle name="Standard 257 4 2 2 2 5 2 2 2" xfId="25486" xr:uid="{00000000-0005-0000-0000-0000F9850000}"/>
    <cellStyle name="Standard 257 4 2 2 2 5 2 2 2 2" xfId="51958" xr:uid="{00000000-0005-0000-0000-0000FA850000}"/>
    <cellStyle name="Standard 257 4 2 2 2 5 2 2 3" xfId="38722" xr:uid="{00000000-0005-0000-0000-0000FB850000}"/>
    <cellStyle name="Standard 257 4 2 2 2 5 2 3" xfId="18869" xr:uid="{00000000-0005-0000-0000-0000FC850000}"/>
    <cellStyle name="Standard 257 4 2 2 2 5 2 3 2" xfId="45341" xr:uid="{00000000-0005-0000-0000-0000FD850000}"/>
    <cellStyle name="Standard 257 4 2 2 2 5 2 4" xfId="29900" xr:uid="{00000000-0005-0000-0000-0000FE850000}"/>
    <cellStyle name="Standard 257 4 2 2 2 5 3" xfId="6370" xr:uid="{00000000-0005-0000-0000-0000FF850000}"/>
    <cellStyle name="Standard 257 4 2 2 2 5 3 2" xfId="10780" xr:uid="{00000000-0005-0000-0000-000000860000}"/>
    <cellStyle name="Standard 257 4 2 2 2 5 3 2 2" xfId="24016" xr:uid="{00000000-0005-0000-0000-000001860000}"/>
    <cellStyle name="Standard 257 4 2 2 2 5 3 2 2 2" xfId="50488" xr:uid="{00000000-0005-0000-0000-000002860000}"/>
    <cellStyle name="Standard 257 4 2 2 2 5 3 2 3" xfId="37252" xr:uid="{00000000-0005-0000-0000-000003860000}"/>
    <cellStyle name="Standard 257 4 2 2 2 5 3 3" xfId="17399" xr:uid="{00000000-0005-0000-0000-000004860000}"/>
    <cellStyle name="Standard 257 4 2 2 2 5 3 3 2" xfId="43871" xr:uid="{00000000-0005-0000-0000-000005860000}"/>
    <cellStyle name="Standard 257 4 2 2 2 5 3 4" xfId="32842" xr:uid="{00000000-0005-0000-0000-000006860000}"/>
    <cellStyle name="Standard 257 4 2 2 2 5 4" xfId="7838" xr:uid="{00000000-0005-0000-0000-000007860000}"/>
    <cellStyle name="Standard 257 4 2 2 2 5 4 2" xfId="21074" xr:uid="{00000000-0005-0000-0000-000008860000}"/>
    <cellStyle name="Standard 257 4 2 2 2 5 4 2 2" xfId="47546" xr:uid="{00000000-0005-0000-0000-000009860000}"/>
    <cellStyle name="Standard 257 4 2 2 2 5 4 3" xfId="34310" xr:uid="{00000000-0005-0000-0000-00000A860000}"/>
    <cellStyle name="Standard 257 4 2 2 2 5 5" xfId="14457" xr:uid="{00000000-0005-0000-0000-00000B860000}"/>
    <cellStyle name="Standard 257 4 2 2 2 5 5 2" xfId="40929" xr:uid="{00000000-0005-0000-0000-00000C860000}"/>
    <cellStyle name="Standard 257 4 2 2 2 5 6" xfId="28430" xr:uid="{00000000-0005-0000-0000-00000D860000}"/>
    <cellStyle name="Standard 257 4 2 2 2 6" xfId="2694" xr:uid="{00000000-0005-0000-0000-00000E860000}"/>
    <cellStyle name="Standard 257 4 2 2 2 6 2" xfId="11516" xr:uid="{00000000-0005-0000-0000-00000F860000}"/>
    <cellStyle name="Standard 257 4 2 2 2 6 2 2" xfId="24752" xr:uid="{00000000-0005-0000-0000-000010860000}"/>
    <cellStyle name="Standard 257 4 2 2 2 6 2 2 2" xfId="51224" xr:uid="{00000000-0005-0000-0000-000011860000}"/>
    <cellStyle name="Standard 257 4 2 2 2 6 2 3" xfId="37988" xr:uid="{00000000-0005-0000-0000-000012860000}"/>
    <cellStyle name="Standard 257 4 2 2 2 6 3" xfId="18135" xr:uid="{00000000-0005-0000-0000-000013860000}"/>
    <cellStyle name="Standard 257 4 2 2 2 6 3 2" xfId="44607" xr:uid="{00000000-0005-0000-0000-000014860000}"/>
    <cellStyle name="Standard 257 4 2 2 2 6 4" xfId="29166" xr:uid="{00000000-0005-0000-0000-000015860000}"/>
    <cellStyle name="Standard 257 4 2 2 2 7" xfId="4899" xr:uid="{00000000-0005-0000-0000-000016860000}"/>
    <cellStyle name="Standard 257 4 2 2 2 7 2" xfId="9309" xr:uid="{00000000-0005-0000-0000-000017860000}"/>
    <cellStyle name="Standard 257 4 2 2 2 7 2 2" xfId="22545" xr:uid="{00000000-0005-0000-0000-000018860000}"/>
    <cellStyle name="Standard 257 4 2 2 2 7 2 2 2" xfId="49017" xr:uid="{00000000-0005-0000-0000-000019860000}"/>
    <cellStyle name="Standard 257 4 2 2 2 7 2 3" xfId="35781" xr:uid="{00000000-0005-0000-0000-00001A860000}"/>
    <cellStyle name="Standard 257 4 2 2 2 7 3" xfId="15928" xr:uid="{00000000-0005-0000-0000-00001B860000}"/>
    <cellStyle name="Standard 257 4 2 2 2 7 3 2" xfId="42400" xr:uid="{00000000-0005-0000-0000-00001C860000}"/>
    <cellStyle name="Standard 257 4 2 2 2 7 4" xfId="31371" xr:uid="{00000000-0005-0000-0000-00001D860000}"/>
    <cellStyle name="Standard 257 4 2 2 2 8" xfId="7104" xr:uid="{00000000-0005-0000-0000-00001E860000}"/>
    <cellStyle name="Standard 257 4 2 2 2 8 2" xfId="20340" xr:uid="{00000000-0005-0000-0000-00001F860000}"/>
    <cellStyle name="Standard 257 4 2 2 2 8 2 2" xfId="46812" xr:uid="{00000000-0005-0000-0000-000020860000}"/>
    <cellStyle name="Standard 257 4 2 2 2 8 3" xfId="33576" xr:uid="{00000000-0005-0000-0000-000021860000}"/>
    <cellStyle name="Standard 257 4 2 2 2 9" xfId="13723" xr:uid="{00000000-0005-0000-0000-000022860000}"/>
    <cellStyle name="Standard 257 4 2 2 2 9 2" xfId="40195" xr:uid="{00000000-0005-0000-0000-000023860000}"/>
    <cellStyle name="Standard 257 4 2 2 3" xfId="539" xr:uid="{00000000-0005-0000-0000-000024860000}"/>
    <cellStyle name="Standard 257 4 2 2 3 2" xfId="928" xr:uid="{00000000-0005-0000-0000-000025860000}"/>
    <cellStyle name="Standard 257 4 2 2 3 2 2" xfId="1677" xr:uid="{00000000-0005-0000-0000-000026860000}"/>
    <cellStyle name="Standard 257 4 2 2 3 2 2 2" xfId="4620" xr:uid="{00000000-0005-0000-0000-000027860000}"/>
    <cellStyle name="Standard 257 4 2 2 3 2 2 2 2" xfId="13442" xr:uid="{00000000-0005-0000-0000-000028860000}"/>
    <cellStyle name="Standard 257 4 2 2 3 2 2 2 2 2" xfId="26678" xr:uid="{00000000-0005-0000-0000-000029860000}"/>
    <cellStyle name="Standard 257 4 2 2 3 2 2 2 2 2 2" xfId="53150" xr:uid="{00000000-0005-0000-0000-00002A860000}"/>
    <cellStyle name="Standard 257 4 2 2 3 2 2 2 2 3" xfId="39914" xr:uid="{00000000-0005-0000-0000-00002B860000}"/>
    <cellStyle name="Standard 257 4 2 2 3 2 2 2 3" xfId="20061" xr:uid="{00000000-0005-0000-0000-00002C860000}"/>
    <cellStyle name="Standard 257 4 2 2 3 2 2 2 3 2" xfId="46533" xr:uid="{00000000-0005-0000-0000-00002D860000}"/>
    <cellStyle name="Standard 257 4 2 2 3 2 2 2 4" xfId="31092" xr:uid="{00000000-0005-0000-0000-00002E860000}"/>
    <cellStyle name="Standard 257 4 2 2 3 2 2 3" xfId="6091" xr:uid="{00000000-0005-0000-0000-00002F860000}"/>
    <cellStyle name="Standard 257 4 2 2 3 2 2 3 2" xfId="10501" xr:uid="{00000000-0005-0000-0000-000030860000}"/>
    <cellStyle name="Standard 257 4 2 2 3 2 2 3 2 2" xfId="23737" xr:uid="{00000000-0005-0000-0000-000031860000}"/>
    <cellStyle name="Standard 257 4 2 2 3 2 2 3 2 2 2" xfId="50209" xr:uid="{00000000-0005-0000-0000-000032860000}"/>
    <cellStyle name="Standard 257 4 2 2 3 2 2 3 2 3" xfId="36973" xr:uid="{00000000-0005-0000-0000-000033860000}"/>
    <cellStyle name="Standard 257 4 2 2 3 2 2 3 3" xfId="17120" xr:uid="{00000000-0005-0000-0000-000034860000}"/>
    <cellStyle name="Standard 257 4 2 2 3 2 2 3 3 2" xfId="43592" xr:uid="{00000000-0005-0000-0000-000035860000}"/>
    <cellStyle name="Standard 257 4 2 2 3 2 2 3 4" xfId="32563" xr:uid="{00000000-0005-0000-0000-000036860000}"/>
    <cellStyle name="Standard 257 4 2 2 3 2 2 4" xfId="9030" xr:uid="{00000000-0005-0000-0000-000037860000}"/>
    <cellStyle name="Standard 257 4 2 2 3 2 2 4 2" xfId="22266" xr:uid="{00000000-0005-0000-0000-000038860000}"/>
    <cellStyle name="Standard 257 4 2 2 3 2 2 4 2 2" xfId="48738" xr:uid="{00000000-0005-0000-0000-000039860000}"/>
    <cellStyle name="Standard 257 4 2 2 3 2 2 4 3" xfId="35502" xr:uid="{00000000-0005-0000-0000-00003A860000}"/>
    <cellStyle name="Standard 257 4 2 2 3 2 2 5" xfId="15649" xr:uid="{00000000-0005-0000-0000-00003B860000}"/>
    <cellStyle name="Standard 257 4 2 2 3 2 2 5 2" xfId="42121" xr:uid="{00000000-0005-0000-0000-00003C860000}"/>
    <cellStyle name="Standard 257 4 2 2 3 2 2 6" xfId="28151" xr:uid="{00000000-0005-0000-0000-00003D860000}"/>
    <cellStyle name="Standard 257 4 2 2 3 2 3" xfId="2413" xr:uid="{00000000-0005-0000-0000-00003E860000}"/>
    <cellStyle name="Standard 257 4 2 2 3 2 3 2" xfId="3884" xr:uid="{00000000-0005-0000-0000-00003F860000}"/>
    <cellStyle name="Standard 257 4 2 2 3 2 3 2 2" xfId="12706" xr:uid="{00000000-0005-0000-0000-000040860000}"/>
    <cellStyle name="Standard 257 4 2 2 3 2 3 2 2 2" xfId="25942" xr:uid="{00000000-0005-0000-0000-000041860000}"/>
    <cellStyle name="Standard 257 4 2 2 3 2 3 2 2 2 2" xfId="52414" xr:uid="{00000000-0005-0000-0000-000042860000}"/>
    <cellStyle name="Standard 257 4 2 2 3 2 3 2 2 3" xfId="39178" xr:uid="{00000000-0005-0000-0000-000043860000}"/>
    <cellStyle name="Standard 257 4 2 2 3 2 3 2 3" xfId="19325" xr:uid="{00000000-0005-0000-0000-000044860000}"/>
    <cellStyle name="Standard 257 4 2 2 3 2 3 2 3 2" xfId="45797" xr:uid="{00000000-0005-0000-0000-000045860000}"/>
    <cellStyle name="Standard 257 4 2 2 3 2 3 2 4" xfId="30356" xr:uid="{00000000-0005-0000-0000-000046860000}"/>
    <cellStyle name="Standard 257 4 2 2 3 2 3 3" xfId="6826" xr:uid="{00000000-0005-0000-0000-000047860000}"/>
    <cellStyle name="Standard 257 4 2 2 3 2 3 3 2" xfId="11236" xr:uid="{00000000-0005-0000-0000-000048860000}"/>
    <cellStyle name="Standard 257 4 2 2 3 2 3 3 2 2" xfId="24472" xr:uid="{00000000-0005-0000-0000-000049860000}"/>
    <cellStyle name="Standard 257 4 2 2 3 2 3 3 2 2 2" xfId="50944" xr:uid="{00000000-0005-0000-0000-00004A860000}"/>
    <cellStyle name="Standard 257 4 2 2 3 2 3 3 2 3" xfId="37708" xr:uid="{00000000-0005-0000-0000-00004B860000}"/>
    <cellStyle name="Standard 257 4 2 2 3 2 3 3 3" xfId="17855" xr:uid="{00000000-0005-0000-0000-00004C860000}"/>
    <cellStyle name="Standard 257 4 2 2 3 2 3 3 3 2" xfId="44327" xr:uid="{00000000-0005-0000-0000-00004D860000}"/>
    <cellStyle name="Standard 257 4 2 2 3 2 3 3 4" xfId="33298" xr:uid="{00000000-0005-0000-0000-00004E860000}"/>
    <cellStyle name="Standard 257 4 2 2 3 2 3 4" xfId="8294" xr:uid="{00000000-0005-0000-0000-00004F860000}"/>
    <cellStyle name="Standard 257 4 2 2 3 2 3 4 2" xfId="21530" xr:uid="{00000000-0005-0000-0000-000050860000}"/>
    <cellStyle name="Standard 257 4 2 2 3 2 3 4 2 2" xfId="48002" xr:uid="{00000000-0005-0000-0000-000051860000}"/>
    <cellStyle name="Standard 257 4 2 2 3 2 3 4 3" xfId="34766" xr:uid="{00000000-0005-0000-0000-000052860000}"/>
    <cellStyle name="Standard 257 4 2 2 3 2 3 5" xfId="14913" xr:uid="{00000000-0005-0000-0000-000053860000}"/>
    <cellStyle name="Standard 257 4 2 2 3 2 3 5 2" xfId="41385" xr:uid="{00000000-0005-0000-0000-000054860000}"/>
    <cellStyle name="Standard 257 4 2 2 3 2 3 6" xfId="28886" xr:uid="{00000000-0005-0000-0000-000055860000}"/>
    <cellStyle name="Standard 257 4 2 2 3 2 4" xfId="3150" xr:uid="{00000000-0005-0000-0000-000056860000}"/>
    <cellStyle name="Standard 257 4 2 2 3 2 4 2" xfId="11972" xr:uid="{00000000-0005-0000-0000-000057860000}"/>
    <cellStyle name="Standard 257 4 2 2 3 2 4 2 2" xfId="25208" xr:uid="{00000000-0005-0000-0000-000058860000}"/>
    <cellStyle name="Standard 257 4 2 2 3 2 4 2 2 2" xfId="51680" xr:uid="{00000000-0005-0000-0000-000059860000}"/>
    <cellStyle name="Standard 257 4 2 2 3 2 4 2 3" xfId="38444" xr:uid="{00000000-0005-0000-0000-00005A860000}"/>
    <cellStyle name="Standard 257 4 2 2 3 2 4 3" xfId="18591" xr:uid="{00000000-0005-0000-0000-00005B860000}"/>
    <cellStyle name="Standard 257 4 2 2 3 2 4 3 2" xfId="45063" xr:uid="{00000000-0005-0000-0000-00005C860000}"/>
    <cellStyle name="Standard 257 4 2 2 3 2 4 4" xfId="29622" xr:uid="{00000000-0005-0000-0000-00005D860000}"/>
    <cellStyle name="Standard 257 4 2 2 3 2 5" xfId="5355" xr:uid="{00000000-0005-0000-0000-00005E860000}"/>
    <cellStyle name="Standard 257 4 2 2 3 2 5 2" xfId="9765" xr:uid="{00000000-0005-0000-0000-00005F860000}"/>
    <cellStyle name="Standard 257 4 2 2 3 2 5 2 2" xfId="23001" xr:uid="{00000000-0005-0000-0000-000060860000}"/>
    <cellStyle name="Standard 257 4 2 2 3 2 5 2 2 2" xfId="49473" xr:uid="{00000000-0005-0000-0000-000061860000}"/>
    <cellStyle name="Standard 257 4 2 2 3 2 5 2 3" xfId="36237" xr:uid="{00000000-0005-0000-0000-000062860000}"/>
    <cellStyle name="Standard 257 4 2 2 3 2 5 3" xfId="16384" xr:uid="{00000000-0005-0000-0000-000063860000}"/>
    <cellStyle name="Standard 257 4 2 2 3 2 5 3 2" xfId="42856" xr:uid="{00000000-0005-0000-0000-000064860000}"/>
    <cellStyle name="Standard 257 4 2 2 3 2 5 4" xfId="31827" xr:uid="{00000000-0005-0000-0000-000065860000}"/>
    <cellStyle name="Standard 257 4 2 2 3 2 6" xfId="7560" xr:uid="{00000000-0005-0000-0000-000066860000}"/>
    <cellStyle name="Standard 257 4 2 2 3 2 6 2" xfId="20796" xr:uid="{00000000-0005-0000-0000-000067860000}"/>
    <cellStyle name="Standard 257 4 2 2 3 2 6 2 2" xfId="47268" xr:uid="{00000000-0005-0000-0000-000068860000}"/>
    <cellStyle name="Standard 257 4 2 2 3 2 6 3" xfId="34032" xr:uid="{00000000-0005-0000-0000-000069860000}"/>
    <cellStyle name="Standard 257 4 2 2 3 2 7" xfId="14179" xr:uid="{00000000-0005-0000-0000-00006A860000}"/>
    <cellStyle name="Standard 257 4 2 2 3 2 7 2" xfId="40651" xr:uid="{00000000-0005-0000-0000-00006B860000}"/>
    <cellStyle name="Standard 257 4 2 2 3 2 8" xfId="27415" xr:uid="{00000000-0005-0000-0000-00006C860000}"/>
    <cellStyle name="Standard 257 4 2 2 3 3" xfId="1311" xr:uid="{00000000-0005-0000-0000-00006D860000}"/>
    <cellStyle name="Standard 257 4 2 2 3 3 2" xfId="4254" xr:uid="{00000000-0005-0000-0000-00006E860000}"/>
    <cellStyle name="Standard 257 4 2 2 3 3 2 2" xfId="13076" xr:uid="{00000000-0005-0000-0000-00006F860000}"/>
    <cellStyle name="Standard 257 4 2 2 3 3 2 2 2" xfId="26312" xr:uid="{00000000-0005-0000-0000-000070860000}"/>
    <cellStyle name="Standard 257 4 2 2 3 3 2 2 2 2" xfId="52784" xr:uid="{00000000-0005-0000-0000-000071860000}"/>
    <cellStyle name="Standard 257 4 2 2 3 3 2 2 3" xfId="39548" xr:uid="{00000000-0005-0000-0000-000072860000}"/>
    <cellStyle name="Standard 257 4 2 2 3 3 2 3" xfId="19695" xr:uid="{00000000-0005-0000-0000-000073860000}"/>
    <cellStyle name="Standard 257 4 2 2 3 3 2 3 2" xfId="46167" xr:uid="{00000000-0005-0000-0000-000074860000}"/>
    <cellStyle name="Standard 257 4 2 2 3 3 2 4" xfId="30726" xr:uid="{00000000-0005-0000-0000-000075860000}"/>
    <cellStyle name="Standard 257 4 2 2 3 3 3" xfId="5725" xr:uid="{00000000-0005-0000-0000-000076860000}"/>
    <cellStyle name="Standard 257 4 2 2 3 3 3 2" xfId="10135" xr:uid="{00000000-0005-0000-0000-000077860000}"/>
    <cellStyle name="Standard 257 4 2 2 3 3 3 2 2" xfId="23371" xr:uid="{00000000-0005-0000-0000-000078860000}"/>
    <cellStyle name="Standard 257 4 2 2 3 3 3 2 2 2" xfId="49843" xr:uid="{00000000-0005-0000-0000-000079860000}"/>
    <cellStyle name="Standard 257 4 2 2 3 3 3 2 3" xfId="36607" xr:uid="{00000000-0005-0000-0000-00007A860000}"/>
    <cellStyle name="Standard 257 4 2 2 3 3 3 3" xfId="16754" xr:uid="{00000000-0005-0000-0000-00007B860000}"/>
    <cellStyle name="Standard 257 4 2 2 3 3 3 3 2" xfId="43226" xr:uid="{00000000-0005-0000-0000-00007C860000}"/>
    <cellStyle name="Standard 257 4 2 2 3 3 3 4" xfId="32197" xr:uid="{00000000-0005-0000-0000-00007D860000}"/>
    <cellStyle name="Standard 257 4 2 2 3 3 4" xfId="8664" xr:uid="{00000000-0005-0000-0000-00007E860000}"/>
    <cellStyle name="Standard 257 4 2 2 3 3 4 2" xfId="21900" xr:uid="{00000000-0005-0000-0000-00007F860000}"/>
    <cellStyle name="Standard 257 4 2 2 3 3 4 2 2" xfId="48372" xr:uid="{00000000-0005-0000-0000-000080860000}"/>
    <cellStyle name="Standard 257 4 2 2 3 3 4 3" xfId="35136" xr:uid="{00000000-0005-0000-0000-000081860000}"/>
    <cellStyle name="Standard 257 4 2 2 3 3 5" xfId="15283" xr:uid="{00000000-0005-0000-0000-000082860000}"/>
    <cellStyle name="Standard 257 4 2 2 3 3 5 2" xfId="41755" xr:uid="{00000000-0005-0000-0000-000083860000}"/>
    <cellStyle name="Standard 257 4 2 2 3 3 6" xfId="27785" xr:uid="{00000000-0005-0000-0000-000084860000}"/>
    <cellStyle name="Standard 257 4 2 2 3 4" xfId="2047" xr:uid="{00000000-0005-0000-0000-000085860000}"/>
    <cellStyle name="Standard 257 4 2 2 3 4 2" xfId="3518" xr:uid="{00000000-0005-0000-0000-000086860000}"/>
    <cellStyle name="Standard 257 4 2 2 3 4 2 2" xfId="12340" xr:uid="{00000000-0005-0000-0000-000087860000}"/>
    <cellStyle name="Standard 257 4 2 2 3 4 2 2 2" xfId="25576" xr:uid="{00000000-0005-0000-0000-000088860000}"/>
    <cellStyle name="Standard 257 4 2 2 3 4 2 2 2 2" xfId="52048" xr:uid="{00000000-0005-0000-0000-000089860000}"/>
    <cellStyle name="Standard 257 4 2 2 3 4 2 2 3" xfId="38812" xr:uid="{00000000-0005-0000-0000-00008A860000}"/>
    <cellStyle name="Standard 257 4 2 2 3 4 2 3" xfId="18959" xr:uid="{00000000-0005-0000-0000-00008B860000}"/>
    <cellStyle name="Standard 257 4 2 2 3 4 2 3 2" xfId="45431" xr:uid="{00000000-0005-0000-0000-00008C860000}"/>
    <cellStyle name="Standard 257 4 2 2 3 4 2 4" xfId="29990" xr:uid="{00000000-0005-0000-0000-00008D860000}"/>
    <cellStyle name="Standard 257 4 2 2 3 4 3" xfId="6460" xr:uid="{00000000-0005-0000-0000-00008E860000}"/>
    <cellStyle name="Standard 257 4 2 2 3 4 3 2" xfId="10870" xr:uid="{00000000-0005-0000-0000-00008F860000}"/>
    <cellStyle name="Standard 257 4 2 2 3 4 3 2 2" xfId="24106" xr:uid="{00000000-0005-0000-0000-000090860000}"/>
    <cellStyle name="Standard 257 4 2 2 3 4 3 2 2 2" xfId="50578" xr:uid="{00000000-0005-0000-0000-000091860000}"/>
    <cellStyle name="Standard 257 4 2 2 3 4 3 2 3" xfId="37342" xr:uid="{00000000-0005-0000-0000-000092860000}"/>
    <cellStyle name="Standard 257 4 2 2 3 4 3 3" xfId="17489" xr:uid="{00000000-0005-0000-0000-000093860000}"/>
    <cellStyle name="Standard 257 4 2 2 3 4 3 3 2" xfId="43961" xr:uid="{00000000-0005-0000-0000-000094860000}"/>
    <cellStyle name="Standard 257 4 2 2 3 4 3 4" xfId="32932" xr:uid="{00000000-0005-0000-0000-000095860000}"/>
    <cellStyle name="Standard 257 4 2 2 3 4 4" xfId="7928" xr:uid="{00000000-0005-0000-0000-000096860000}"/>
    <cellStyle name="Standard 257 4 2 2 3 4 4 2" xfId="21164" xr:uid="{00000000-0005-0000-0000-000097860000}"/>
    <cellStyle name="Standard 257 4 2 2 3 4 4 2 2" xfId="47636" xr:uid="{00000000-0005-0000-0000-000098860000}"/>
    <cellStyle name="Standard 257 4 2 2 3 4 4 3" xfId="34400" xr:uid="{00000000-0005-0000-0000-000099860000}"/>
    <cellStyle name="Standard 257 4 2 2 3 4 5" xfId="14547" xr:uid="{00000000-0005-0000-0000-00009A860000}"/>
    <cellStyle name="Standard 257 4 2 2 3 4 5 2" xfId="41019" xr:uid="{00000000-0005-0000-0000-00009B860000}"/>
    <cellStyle name="Standard 257 4 2 2 3 4 6" xfId="28520" xr:uid="{00000000-0005-0000-0000-00009C860000}"/>
    <cellStyle name="Standard 257 4 2 2 3 5" xfId="2784" xr:uid="{00000000-0005-0000-0000-00009D860000}"/>
    <cellStyle name="Standard 257 4 2 2 3 5 2" xfId="11606" xr:uid="{00000000-0005-0000-0000-00009E860000}"/>
    <cellStyle name="Standard 257 4 2 2 3 5 2 2" xfId="24842" xr:uid="{00000000-0005-0000-0000-00009F860000}"/>
    <cellStyle name="Standard 257 4 2 2 3 5 2 2 2" xfId="51314" xr:uid="{00000000-0005-0000-0000-0000A0860000}"/>
    <cellStyle name="Standard 257 4 2 2 3 5 2 3" xfId="38078" xr:uid="{00000000-0005-0000-0000-0000A1860000}"/>
    <cellStyle name="Standard 257 4 2 2 3 5 3" xfId="18225" xr:uid="{00000000-0005-0000-0000-0000A2860000}"/>
    <cellStyle name="Standard 257 4 2 2 3 5 3 2" xfId="44697" xr:uid="{00000000-0005-0000-0000-0000A3860000}"/>
    <cellStyle name="Standard 257 4 2 2 3 5 4" xfId="29256" xr:uid="{00000000-0005-0000-0000-0000A4860000}"/>
    <cellStyle name="Standard 257 4 2 2 3 6" xfId="4989" xr:uid="{00000000-0005-0000-0000-0000A5860000}"/>
    <cellStyle name="Standard 257 4 2 2 3 6 2" xfId="9399" xr:uid="{00000000-0005-0000-0000-0000A6860000}"/>
    <cellStyle name="Standard 257 4 2 2 3 6 2 2" xfId="22635" xr:uid="{00000000-0005-0000-0000-0000A7860000}"/>
    <cellStyle name="Standard 257 4 2 2 3 6 2 2 2" xfId="49107" xr:uid="{00000000-0005-0000-0000-0000A8860000}"/>
    <cellStyle name="Standard 257 4 2 2 3 6 2 3" xfId="35871" xr:uid="{00000000-0005-0000-0000-0000A9860000}"/>
    <cellStyle name="Standard 257 4 2 2 3 6 3" xfId="16018" xr:uid="{00000000-0005-0000-0000-0000AA860000}"/>
    <cellStyle name="Standard 257 4 2 2 3 6 3 2" xfId="42490" xr:uid="{00000000-0005-0000-0000-0000AB860000}"/>
    <cellStyle name="Standard 257 4 2 2 3 6 4" xfId="31461" xr:uid="{00000000-0005-0000-0000-0000AC860000}"/>
    <cellStyle name="Standard 257 4 2 2 3 7" xfId="7194" xr:uid="{00000000-0005-0000-0000-0000AD860000}"/>
    <cellStyle name="Standard 257 4 2 2 3 7 2" xfId="20430" xr:uid="{00000000-0005-0000-0000-0000AE860000}"/>
    <cellStyle name="Standard 257 4 2 2 3 7 2 2" xfId="46902" xr:uid="{00000000-0005-0000-0000-0000AF860000}"/>
    <cellStyle name="Standard 257 4 2 2 3 7 3" xfId="33666" xr:uid="{00000000-0005-0000-0000-0000B0860000}"/>
    <cellStyle name="Standard 257 4 2 2 3 8" xfId="13813" xr:uid="{00000000-0005-0000-0000-0000B1860000}"/>
    <cellStyle name="Standard 257 4 2 2 3 8 2" xfId="40285" xr:uid="{00000000-0005-0000-0000-0000B2860000}"/>
    <cellStyle name="Standard 257 4 2 2 3 9" xfId="27049" xr:uid="{00000000-0005-0000-0000-0000B3860000}"/>
    <cellStyle name="Standard 257 4 2 2 4" xfId="756" xr:uid="{00000000-0005-0000-0000-0000B4860000}"/>
    <cellStyle name="Standard 257 4 2 2 4 2" xfId="1506" xr:uid="{00000000-0005-0000-0000-0000B5860000}"/>
    <cellStyle name="Standard 257 4 2 2 4 2 2" xfId="4449" xr:uid="{00000000-0005-0000-0000-0000B6860000}"/>
    <cellStyle name="Standard 257 4 2 2 4 2 2 2" xfId="13271" xr:uid="{00000000-0005-0000-0000-0000B7860000}"/>
    <cellStyle name="Standard 257 4 2 2 4 2 2 2 2" xfId="26507" xr:uid="{00000000-0005-0000-0000-0000B8860000}"/>
    <cellStyle name="Standard 257 4 2 2 4 2 2 2 2 2" xfId="52979" xr:uid="{00000000-0005-0000-0000-0000B9860000}"/>
    <cellStyle name="Standard 257 4 2 2 4 2 2 2 3" xfId="39743" xr:uid="{00000000-0005-0000-0000-0000BA860000}"/>
    <cellStyle name="Standard 257 4 2 2 4 2 2 3" xfId="19890" xr:uid="{00000000-0005-0000-0000-0000BB860000}"/>
    <cellStyle name="Standard 257 4 2 2 4 2 2 3 2" xfId="46362" xr:uid="{00000000-0005-0000-0000-0000BC860000}"/>
    <cellStyle name="Standard 257 4 2 2 4 2 2 4" xfId="30921" xr:uid="{00000000-0005-0000-0000-0000BD860000}"/>
    <cellStyle name="Standard 257 4 2 2 4 2 3" xfId="5920" xr:uid="{00000000-0005-0000-0000-0000BE860000}"/>
    <cellStyle name="Standard 257 4 2 2 4 2 3 2" xfId="10330" xr:uid="{00000000-0005-0000-0000-0000BF860000}"/>
    <cellStyle name="Standard 257 4 2 2 4 2 3 2 2" xfId="23566" xr:uid="{00000000-0005-0000-0000-0000C0860000}"/>
    <cellStyle name="Standard 257 4 2 2 4 2 3 2 2 2" xfId="50038" xr:uid="{00000000-0005-0000-0000-0000C1860000}"/>
    <cellStyle name="Standard 257 4 2 2 4 2 3 2 3" xfId="36802" xr:uid="{00000000-0005-0000-0000-0000C2860000}"/>
    <cellStyle name="Standard 257 4 2 2 4 2 3 3" xfId="16949" xr:uid="{00000000-0005-0000-0000-0000C3860000}"/>
    <cellStyle name="Standard 257 4 2 2 4 2 3 3 2" xfId="43421" xr:uid="{00000000-0005-0000-0000-0000C4860000}"/>
    <cellStyle name="Standard 257 4 2 2 4 2 3 4" xfId="32392" xr:uid="{00000000-0005-0000-0000-0000C5860000}"/>
    <cellStyle name="Standard 257 4 2 2 4 2 4" xfId="8859" xr:uid="{00000000-0005-0000-0000-0000C6860000}"/>
    <cellStyle name="Standard 257 4 2 2 4 2 4 2" xfId="22095" xr:uid="{00000000-0005-0000-0000-0000C7860000}"/>
    <cellStyle name="Standard 257 4 2 2 4 2 4 2 2" xfId="48567" xr:uid="{00000000-0005-0000-0000-0000C8860000}"/>
    <cellStyle name="Standard 257 4 2 2 4 2 4 3" xfId="35331" xr:uid="{00000000-0005-0000-0000-0000C9860000}"/>
    <cellStyle name="Standard 257 4 2 2 4 2 5" xfId="15478" xr:uid="{00000000-0005-0000-0000-0000CA860000}"/>
    <cellStyle name="Standard 257 4 2 2 4 2 5 2" xfId="41950" xr:uid="{00000000-0005-0000-0000-0000CB860000}"/>
    <cellStyle name="Standard 257 4 2 2 4 2 6" xfId="27980" xr:uid="{00000000-0005-0000-0000-0000CC860000}"/>
    <cellStyle name="Standard 257 4 2 2 4 3" xfId="2242" xr:uid="{00000000-0005-0000-0000-0000CD860000}"/>
    <cellStyle name="Standard 257 4 2 2 4 3 2" xfId="3713" xr:uid="{00000000-0005-0000-0000-0000CE860000}"/>
    <cellStyle name="Standard 257 4 2 2 4 3 2 2" xfId="12535" xr:uid="{00000000-0005-0000-0000-0000CF860000}"/>
    <cellStyle name="Standard 257 4 2 2 4 3 2 2 2" xfId="25771" xr:uid="{00000000-0005-0000-0000-0000D0860000}"/>
    <cellStyle name="Standard 257 4 2 2 4 3 2 2 2 2" xfId="52243" xr:uid="{00000000-0005-0000-0000-0000D1860000}"/>
    <cellStyle name="Standard 257 4 2 2 4 3 2 2 3" xfId="39007" xr:uid="{00000000-0005-0000-0000-0000D2860000}"/>
    <cellStyle name="Standard 257 4 2 2 4 3 2 3" xfId="19154" xr:uid="{00000000-0005-0000-0000-0000D3860000}"/>
    <cellStyle name="Standard 257 4 2 2 4 3 2 3 2" xfId="45626" xr:uid="{00000000-0005-0000-0000-0000D4860000}"/>
    <cellStyle name="Standard 257 4 2 2 4 3 2 4" xfId="30185" xr:uid="{00000000-0005-0000-0000-0000D5860000}"/>
    <cellStyle name="Standard 257 4 2 2 4 3 3" xfId="6655" xr:uid="{00000000-0005-0000-0000-0000D6860000}"/>
    <cellStyle name="Standard 257 4 2 2 4 3 3 2" xfId="11065" xr:uid="{00000000-0005-0000-0000-0000D7860000}"/>
    <cellStyle name="Standard 257 4 2 2 4 3 3 2 2" xfId="24301" xr:uid="{00000000-0005-0000-0000-0000D8860000}"/>
    <cellStyle name="Standard 257 4 2 2 4 3 3 2 2 2" xfId="50773" xr:uid="{00000000-0005-0000-0000-0000D9860000}"/>
    <cellStyle name="Standard 257 4 2 2 4 3 3 2 3" xfId="37537" xr:uid="{00000000-0005-0000-0000-0000DA860000}"/>
    <cellStyle name="Standard 257 4 2 2 4 3 3 3" xfId="17684" xr:uid="{00000000-0005-0000-0000-0000DB860000}"/>
    <cellStyle name="Standard 257 4 2 2 4 3 3 3 2" xfId="44156" xr:uid="{00000000-0005-0000-0000-0000DC860000}"/>
    <cellStyle name="Standard 257 4 2 2 4 3 3 4" xfId="33127" xr:uid="{00000000-0005-0000-0000-0000DD860000}"/>
    <cellStyle name="Standard 257 4 2 2 4 3 4" xfId="8123" xr:uid="{00000000-0005-0000-0000-0000DE860000}"/>
    <cellStyle name="Standard 257 4 2 2 4 3 4 2" xfId="21359" xr:uid="{00000000-0005-0000-0000-0000DF860000}"/>
    <cellStyle name="Standard 257 4 2 2 4 3 4 2 2" xfId="47831" xr:uid="{00000000-0005-0000-0000-0000E0860000}"/>
    <cellStyle name="Standard 257 4 2 2 4 3 4 3" xfId="34595" xr:uid="{00000000-0005-0000-0000-0000E1860000}"/>
    <cellStyle name="Standard 257 4 2 2 4 3 5" xfId="14742" xr:uid="{00000000-0005-0000-0000-0000E2860000}"/>
    <cellStyle name="Standard 257 4 2 2 4 3 5 2" xfId="41214" xr:uid="{00000000-0005-0000-0000-0000E3860000}"/>
    <cellStyle name="Standard 257 4 2 2 4 3 6" xfId="28715" xr:uid="{00000000-0005-0000-0000-0000E4860000}"/>
    <cellStyle name="Standard 257 4 2 2 4 4" xfId="2979" xr:uid="{00000000-0005-0000-0000-0000E5860000}"/>
    <cellStyle name="Standard 257 4 2 2 4 4 2" xfId="11801" xr:uid="{00000000-0005-0000-0000-0000E6860000}"/>
    <cellStyle name="Standard 257 4 2 2 4 4 2 2" xfId="25037" xr:uid="{00000000-0005-0000-0000-0000E7860000}"/>
    <cellStyle name="Standard 257 4 2 2 4 4 2 2 2" xfId="51509" xr:uid="{00000000-0005-0000-0000-0000E8860000}"/>
    <cellStyle name="Standard 257 4 2 2 4 4 2 3" xfId="38273" xr:uid="{00000000-0005-0000-0000-0000E9860000}"/>
    <cellStyle name="Standard 257 4 2 2 4 4 3" xfId="18420" xr:uid="{00000000-0005-0000-0000-0000EA860000}"/>
    <cellStyle name="Standard 257 4 2 2 4 4 3 2" xfId="44892" xr:uid="{00000000-0005-0000-0000-0000EB860000}"/>
    <cellStyle name="Standard 257 4 2 2 4 4 4" xfId="29451" xr:uid="{00000000-0005-0000-0000-0000EC860000}"/>
    <cellStyle name="Standard 257 4 2 2 4 5" xfId="5184" xr:uid="{00000000-0005-0000-0000-0000ED860000}"/>
    <cellStyle name="Standard 257 4 2 2 4 5 2" xfId="9594" xr:uid="{00000000-0005-0000-0000-0000EE860000}"/>
    <cellStyle name="Standard 257 4 2 2 4 5 2 2" xfId="22830" xr:uid="{00000000-0005-0000-0000-0000EF860000}"/>
    <cellStyle name="Standard 257 4 2 2 4 5 2 2 2" xfId="49302" xr:uid="{00000000-0005-0000-0000-0000F0860000}"/>
    <cellStyle name="Standard 257 4 2 2 4 5 2 3" xfId="36066" xr:uid="{00000000-0005-0000-0000-0000F1860000}"/>
    <cellStyle name="Standard 257 4 2 2 4 5 3" xfId="16213" xr:uid="{00000000-0005-0000-0000-0000F2860000}"/>
    <cellStyle name="Standard 257 4 2 2 4 5 3 2" xfId="42685" xr:uid="{00000000-0005-0000-0000-0000F3860000}"/>
    <cellStyle name="Standard 257 4 2 2 4 5 4" xfId="31656" xr:uid="{00000000-0005-0000-0000-0000F4860000}"/>
    <cellStyle name="Standard 257 4 2 2 4 6" xfId="7389" xr:uid="{00000000-0005-0000-0000-0000F5860000}"/>
    <cellStyle name="Standard 257 4 2 2 4 6 2" xfId="20625" xr:uid="{00000000-0005-0000-0000-0000F6860000}"/>
    <cellStyle name="Standard 257 4 2 2 4 6 2 2" xfId="47097" xr:uid="{00000000-0005-0000-0000-0000F7860000}"/>
    <cellStyle name="Standard 257 4 2 2 4 6 3" xfId="33861" xr:uid="{00000000-0005-0000-0000-0000F8860000}"/>
    <cellStyle name="Standard 257 4 2 2 4 7" xfId="14008" xr:uid="{00000000-0005-0000-0000-0000F9860000}"/>
    <cellStyle name="Standard 257 4 2 2 4 7 2" xfId="40480" xr:uid="{00000000-0005-0000-0000-0000FA860000}"/>
    <cellStyle name="Standard 257 4 2 2 4 8" xfId="27244" xr:uid="{00000000-0005-0000-0000-0000FB860000}"/>
    <cellStyle name="Standard 257 4 2 2 5" xfId="1140" xr:uid="{00000000-0005-0000-0000-0000FC860000}"/>
    <cellStyle name="Standard 257 4 2 2 5 2" xfId="4083" xr:uid="{00000000-0005-0000-0000-0000FD860000}"/>
    <cellStyle name="Standard 257 4 2 2 5 2 2" xfId="12905" xr:uid="{00000000-0005-0000-0000-0000FE860000}"/>
    <cellStyle name="Standard 257 4 2 2 5 2 2 2" xfId="26141" xr:uid="{00000000-0005-0000-0000-0000FF860000}"/>
    <cellStyle name="Standard 257 4 2 2 5 2 2 2 2" xfId="52613" xr:uid="{00000000-0005-0000-0000-000000870000}"/>
    <cellStyle name="Standard 257 4 2 2 5 2 2 3" xfId="39377" xr:uid="{00000000-0005-0000-0000-000001870000}"/>
    <cellStyle name="Standard 257 4 2 2 5 2 3" xfId="19524" xr:uid="{00000000-0005-0000-0000-000002870000}"/>
    <cellStyle name="Standard 257 4 2 2 5 2 3 2" xfId="45996" xr:uid="{00000000-0005-0000-0000-000003870000}"/>
    <cellStyle name="Standard 257 4 2 2 5 2 4" xfId="30555" xr:uid="{00000000-0005-0000-0000-000004870000}"/>
    <cellStyle name="Standard 257 4 2 2 5 3" xfId="5554" xr:uid="{00000000-0005-0000-0000-000005870000}"/>
    <cellStyle name="Standard 257 4 2 2 5 3 2" xfId="9964" xr:uid="{00000000-0005-0000-0000-000006870000}"/>
    <cellStyle name="Standard 257 4 2 2 5 3 2 2" xfId="23200" xr:uid="{00000000-0005-0000-0000-000007870000}"/>
    <cellStyle name="Standard 257 4 2 2 5 3 2 2 2" xfId="49672" xr:uid="{00000000-0005-0000-0000-000008870000}"/>
    <cellStyle name="Standard 257 4 2 2 5 3 2 3" xfId="36436" xr:uid="{00000000-0005-0000-0000-000009870000}"/>
    <cellStyle name="Standard 257 4 2 2 5 3 3" xfId="16583" xr:uid="{00000000-0005-0000-0000-00000A870000}"/>
    <cellStyle name="Standard 257 4 2 2 5 3 3 2" xfId="43055" xr:uid="{00000000-0005-0000-0000-00000B870000}"/>
    <cellStyle name="Standard 257 4 2 2 5 3 4" xfId="32026" xr:uid="{00000000-0005-0000-0000-00000C870000}"/>
    <cellStyle name="Standard 257 4 2 2 5 4" xfId="8493" xr:uid="{00000000-0005-0000-0000-00000D870000}"/>
    <cellStyle name="Standard 257 4 2 2 5 4 2" xfId="21729" xr:uid="{00000000-0005-0000-0000-00000E870000}"/>
    <cellStyle name="Standard 257 4 2 2 5 4 2 2" xfId="48201" xr:uid="{00000000-0005-0000-0000-00000F870000}"/>
    <cellStyle name="Standard 257 4 2 2 5 4 3" xfId="34965" xr:uid="{00000000-0005-0000-0000-000010870000}"/>
    <cellStyle name="Standard 257 4 2 2 5 5" xfId="15112" xr:uid="{00000000-0005-0000-0000-000011870000}"/>
    <cellStyle name="Standard 257 4 2 2 5 5 2" xfId="41584" xr:uid="{00000000-0005-0000-0000-000012870000}"/>
    <cellStyle name="Standard 257 4 2 2 5 6" xfId="27614" xr:uid="{00000000-0005-0000-0000-000013870000}"/>
    <cellStyle name="Standard 257 4 2 2 6" xfId="1876" xr:uid="{00000000-0005-0000-0000-000014870000}"/>
    <cellStyle name="Standard 257 4 2 2 6 2" xfId="3347" xr:uid="{00000000-0005-0000-0000-000015870000}"/>
    <cellStyle name="Standard 257 4 2 2 6 2 2" xfId="12169" xr:uid="{00000000-0005-0000-0000-000016870000}"/>
    <cellStyle name="Standard 257 4 2 2 6 2 2 2" xfId="25405" xr:uid="{00000000-0005-0000-0000-000017870000}"/>
    <cellStyle name="Standard 257 4 2 2 6 2 2 2 2" xfId="51877" xr:uid="{00000000-0005-0000-0000-000018870000}"/>
    <cellStyle name="Standard 257 4 2 2 6 2 2 3" xfId="38641" xr:uid="{00000000-0005-0000-0000-000019870000}"/>
    <cellStyle name="Standard 257 4 2 2 6 2 3" xfId="18788" xr:uid="{00000000-0005-0000-0000-00001A870000}"/>
    <cellStyle name="Standard 257 4 2 2 6 2 3 2" xfId="45260" xr:uid="{00000000-0005-0000-0000-00001B870000}"/>
    <cellStyle name="Standard 257 4 2 2 6 2 4" xfId="29819" xr:uid="{00000000-0005-0000-0000-00001C870000}"/>
    <cellStyle name="Standard 257 4 2 2 6 3" xfId="6289" xr:uid="{00000000-0005-0000-0000-00001D870000}"/>
    <cellStyle name="Standard 257 4 2 2 6 3 2" xfId="10699" xr:uid="{00000000-0005-0000-0000-00001E870000}"/>
    <cellStyle name="Standard 257 4 2 2 6 3 2 2" xfId="23935" xr:uid="{00000000-0005-0000-0000-00001F870000}"/>
    <cellStyle name="Standard 257 4 2 2 6 3 2 2 2" xfId="50407" xr:uid="{00000000-0005-0000-0000-000020870000}"/>
    <cellStyle name="Standard 257 4 2 2 6 3 2 3" xfId="37171" xr:uid="{00000000-0005-0000-0000-000021870000}"/>
    <cellStyle name="Standard 257 4 2 2 6 3 3" xfId="17318" xr:uid="{00000000-0005-0000-0000-000022870000}"/>
    <cellStyle name="Standard 257 4 2 2 6 3 3 2" xfId="43790" xr:uid="{00000000-0005-0000-0000-000023870000}"/>
    <cellStyle name="Standard 257 4 2 2 6 3 4" xfId="32761" xr:uid="{00000000-0005-0000-0000-000024870000}"/>
    <cellStyle name="Standard 257 4 2 2 6 4" xfId="7757" xr:uid="{00000000-0005-0000-0000-000025870000}"/>
    <cellStyle name="Standard 257 4 2 2 6 4 2" xfId="20993" xr:uid="{00000000-0005-0000-0000-000026870000}"/>
    <cellStyle name="Standard 257 4 2 2 6 4 2 2" xfId="47465" xr:uid="{00000000-0005-0000-0000-000027870000}"/>
    <cellStyle name="Standard 257 4 2 2 6 4 3" xfId="34229" xr:uid="{00000000-0005-0000-0000-000028870000}"/>
    <cellStyle name="Standard 257 4 2 2 6 5" xfId="14376" xr:uid="{00000000-0005-0000-0000-000029870000}"/>
    <cellStyle name="Standard 257 4 2 2 6 5 2" xfId="40848" xr:uid="{00000000-0005-0000-0000-00002A870000}"/>
    <cellStyle name="Standard 257 4 2 2 6 6" xfId="28349" xr:uid="{00000000-0005-0000-0000-00002B870000}"/>
    <cellStyle name="Standard 257 4 2 2 7" xfId="2613" xr:uid="{00000000-0005-0000-0000-00002C870000}"/>
    <cellStyle name="Standard 257 4 2 2 7 2" xfId="11435" xr:uid="{00000000-0005-0000-0000-00002D870000}"/>
    <cellStyle name="Standard 257 4 2 2 7 2 2" xfId="24671" xr:uid="{00000000-0005-0000-0000-00002E870000}"/>
    <cellStyle name="Standard 257 4 2 2 7 2 2 2" xfId="51143" xr:uid="{00000000-0005-0000-0000-00002F870000}"/>
    <cellStyle name="Standard 257 4 2 2 7 2 3" xfId="37907" xr:uid="{00000000-0005-0000-0000-000030870000}"/>
    <cellStyle name="Standard 257 4 2 2 7 3" xfId="18054" xr:uid="{00000000-0005-0000-0000-000031870000}"/>
    <cellStyle name="Standard 257 4 2 2 7 3 2" xfId="44526" xr:uid="{00000000-0005-0000-0000-000032870000}"/>
    <cellStyle name="Standard 257 4 2 2 7 4" xfId="29085" xr:uid="{00000000-0005-0000-0000-000033870000}"/>
    <cellStyle name="Standard 257 4 2 2 8" xfId="4818" xr:uid="{00000000-0005-0000-0000-000034870000}"/>
    <cellStyle name="Standard 257 4 2 2 8 2" xfId="9228" xr:uid="{00000000-0005-0000-0000-000035870000}"/>
    <cellStyle name="Standard 257 4 2 2 8 2 2" xfId="22464" xr:uid="{00000000-0005-0000-0000-000036870000}"/>
    <cellStyle name="Standard 257 4 2 2 8 2 2 2" xfId="48936" xr:uid="{00000000-0005-0000-0000-000037870000}"/>
    <cellStyle name="Standard 257 4 2 2 8 2 3" xfId="35700" xr:uid="{00000000-0005-0000-0000-000038870000}"/>
    <cellStyle name="Standard 257 4 2 2 8 3" xfId="15847" xr:uid="{00000000-0005-0000-0000-000039870000}"/>
    <cellStyle name="Standard 257 4 2 2 8 3 2" xfId="42319" xr:uid="{00000000-0005-0000-0000-00003A870000}"/>
    <cellStyle name="Standard 257 4 2 2 8 4" xfId="31290" xr:uid="{00000000-0005-0000-0000-00003B870000}"/>
    <cellStyle name="Standard 257 4 2 2 9" xfId="7023" xr:uid="{00000000-0005-0000-0000-00003C870000}"/>
    <cellStyle name="Standard 257 4 2 2 9 2" xfId="20259" xr:uid="{00000000-0005-0000-0000-00003D870000}"/>
    <cellStyle name="Standard 257 4 2 2 9 2 2" xfId="46731" xr:uid="{00000000-0005-0000-0000-00003E870000}"/>
    <cellStyle name="Standard 257 4 2 2 9 3" xfId="33495" xr:uid="{00000000-0005-0000-0000-00003F870000}"/>
    <cellStyle name="Standard 257 4 2 3" xfId="404" xr:uid="{00000000-0005-0000-0000-000040870000}"/>
    <cellStyle name="Standard 257 4 2 3 10" xfId="26919" xr:uid="{00000000-0005-0000-0000-000041870000}"/>
    <cellStyle name="Standard 257 4 2 3 2" xfId="580" xr:uid="{00000000-0005-0000-0000-000042870000}"/>
    <cellStyle name="Standard 257 4 2 3 2 2" xfId="969" xr:uid="{00000000-0005-0000-0000-000043870000}"/>
    <cellStyle name="Standard 257 4 2 3 2 2 2" xfId="1718" xr:uid="{00000000-0005-0000-0000-000044870000}"/>
    <cellStyle name="Standard 257 4 2 3 2 2 2 2" xfId="4661" xr:uid="{00000000-0005-0000-0000-000045870000}"/>
    <cellStyle name="Standard 257 4 2 3 2 2 2 2 2" xfId="13483" xr:uid="{00000000-0005-0000-0000-000046870000}"/>
    <cellStyle name="Standard 257 4 2 3 2 2 2 2 2 2" xfId="26719" xr:uid="{00000000-0005-0000-0000-000047870000}"/>
    <cellStyle name="Standard 257 4 2 3 2 2 2 2 2 2 2" xfId="53191" xr:uid="{00000000-0005-0000-0000-000048870000}"/>
    <cellStyle name="Standard 257 4 2 3 2 2 2 2 2 3" xfId="39955" xr:uid="{00000000-0005-0000-0000-000049870000}"/>
    <cellStyle name="Standard 257 4 2 3 2 2 2 2 3" xfId="20102" xr:uid="{00000000-0005-0000-0000-00004A870000}"/>
    <cellStyle name="Standard 257 4 2 3 2 2 2 2 3 2" xfId="46574" xr:uid="{00000000-0005-0000-0000-00004B870000}"/>
    <cellStyle name="Standard 257 4 2 3 2 2 2 2 4" xfId="31133" xr:uid="{00000000-0005-0000-0000-00004C870000}"/>
    <cellStyle name="Standard 257 4 2 3 2 2 2 3" xfId="6132" xr:uid="{00000000-0005-0000-0000-00004D870000}"/>
    <cellStyle name="Standard 257 4 2 3 2 2 2 3 2" xfId="10542" xr:uid="{00000000-0005-0000-0000-00004E870000}"/>
    <cellStyle name="Standard 257 4 2 3 2 2 2 3 2 2" xfId="23778" xr:uid="{00000000-0005-0000-0000-00004F870000}"/>
    <cellStyle name="Standard 257 4 2 3 2 2 2 3 2 2 2" xfId="50250" xr:uid="{00000000-0005-0000-0000-000050870000}"/>
    <cellStyle name="Standard 257 4 2 3 2 2 2 3 2 3" xfId="37014" xr:uid="{00000000-0005-0000-0000-000051870000}"/>
    <cellStyle name="Standard 257 4 2 3 2 2 2 3 3" xfId="17161" xr:uid="{00000000-0005-0000-0000-000052870000}"/>
    <cellStyle name="Standard 257 4 2 3 2 2 2 3 3 2" xfId="43633" xr:uid="{00000000-0005-0000-0000-000053870000}"/>
    <cellStyle name="Standard 257 4 2 3 2 2 2 3 4" xfId="32604" xr:uid="{00000000-0005-0000-0000-000054870000}"/>
    <cellStyle name="Standard 257 4 2 3 2 2 2 4" xfId="9071" xr:uid="{00000000-0005-0000-0000-000055870000}"/>
    <cellStyle name="Standard 257 4 2 3 2 2 2 4 2" xfId="22307" xr:uid="{00000000-0005-0000-0000-000056870000}"/>
    <cellStyle name="Standard 257 4 2 3 2 2 2 4 2 2" xfId="48779" xr:uid="{00000000-0005-0000-0000-000057870000}"/>
    <cellStyle name="Standard 257 4 2 3 2 2 2 4 3" xfId="35543" xr:uid="{00000000-0005-0000-0000-000058870000}"/>
    <cellStyle name="Standard 257 4 2 3 2 2 2 5" xfId="15690" xr:uid="{00000000-0005-0000-0000-000059870000}"/>
    <cellStyle name="Standard 257 4 2 3 2 2 2 5 2" xfId="42162" xr:uid="{00000000-0005-0000-0000-00005A870000}"/>
    <cellStyle name="Standard 257 4 2 3 2 2 2 6" xfId="28192" xr:uid="{00000000-0005-0000-0000-00005B870000}"/>
    <cellStyle name="Standard 257 4 2 3 2 2 3" xfId="2454" xr:uid="{00000000-0005-0000-0000-00005C870000}"/>
    <cellStyle name="Standard 257 4 2 3 2 2 3 2" xfId="3925" xr:uid="{00000000-0005-0000-0000-00005D870000}"/>
    <cellStyle name="Standard 257 4 2 3 2 2 3 2 2" xfId="12747" xr:uid="{00000000-0005-0000-0000-00005E870000}"/>
    <cellStyle name="Standard 257 4 2 3 2 2 3 2 2 2" xfId="25983" xr:uid="{00000000-0005-0000-0000-00005F870000}"/>
    <cellStyle name="Standard 257 4 2 3 2 2 3 2 2 2 2" xfId="52455" xr:uid="{00000000-0005-0000-0000-000060870000}"/>
    <cellStyle name="Standard 257 4 2 3 2 2 3 2 2 3" xfId="39219" xr:uid="{00000000-0005-0000-0000-000061870000}"/>
    <cellStyle name="Standard 257 4 2 3 2 2 3 2 3" xfId="19366" xr:uid="{00000000-0005-0000-0000-000062870000}"/>
    <cellStyle name="Standard 257 4 2 3 2 2 3 2 3 2" xfId="45838" xr:uid="{00000000-0005-0000-0000-000063870000}"/>
    <cellStyle name="Standard 257 4 2 3 2 2 3 2 4" xfId="30397" xr:uid="{00000000-0005-0000-0000-000064870000}"/>
    <cellStyle name="Standard 257 4 2 3 2 2 3 3" xfId="6867" xr:uid="{00000000-0005-0000-0000-000065870000}"/>
    <cellStyle name="Standard 257 4 2 3 2 2 3 3 2" xfId="11277" xr:uid="{00000000-0005-0000-0000-000066870000}"/>
    <cellStyle name="Standard 257 4 2 3 2 2 3 3 2 2" xfId="24513" xr:uid="{00000000-0005-0000-0000-000067870000}"/>
    <cellStyle name="Standard 257 4 2 3 2 2 3 3 2 2 2" xfId="50985" xr:uid="{00000000-0005-0000-0000-000068870000}"/>
    <cellStyle name="Standard 257 4 2 3 2 2 3 3 2 3" xfId="37749" xr:uid="{00000000-0005-0000-0000-000069870000}"/>
    <cellStyle name="Standard 257 4 2 3 2 2 3 3 3" xfId="17896" xr:uid="{00000000-0005-0000-0000-00006A870000}"/>
    <cellStyle name="Standard 257 4 2 3 2 2 3 3 3 2" xfId="44368" xr:uid="{00000000-0005-0000-0000-00006B870000}"/>
    <cellStyle name="Standard 257 4 2 3 2 2 3 3 4" xfId="33339" xr:uid="{00000000-0005-0000-0000-00006C870000}"/>
    <cellStyle name="Standard 257 4 2 3 2 2 3 4" xfId="8335" xr:uid="{00000000-0005-0000-0000-00006D870000}"/>
    <cellStyle name="Standard 257 4 2 3 2 2 3 4 2" xfId="21571" xr:uid="{00000000-0005-0000-0000-00006E870000}"/>
    <cellStyle name="Standard 257 4 2 3 2 2 3 4 2 2" xfId="48043" xr:uid="{00000000-0005-0000-0000-00006F870000}"/>
    <cellStyle name="Standard 257 4 2 3 2 2 3 4 3" xfId="34807" xr:uid="{00000000-0005-0000-0000-000070870000}"/>
    <cellStyle name="Standard 257 4 2 3 2 2 3 5" xfId="14954" xr:uid="{00000000-0005-0000-0000-000071870000}"/>
    <cellStyle name="Standard 257 4 2 3 2 2 3 5 2" xfId="41426" xr:uid="{00000000-0005-0000-0000-000072870000}"/>
    <cellStyle name="Standard 257 4 2 3 2 2 3 6" xfId="28927" xr:uid="{00000000-0005-0000-0000-000073870000}"/>
    <cellStyle name="Standard 257 4 2 3 2 2 4" xfId="3191" xr:uid="{00000000-0005-0000-0000-000074870000}"/>
    <cellStyle name="Standard 257 4 2 3 2 2 4 2" xfId="12013" xr:uid="{00000000-0005-0000-0000-000075870000}"/>
    <cellStyle name="Standard 257 4 2 3 2 2 4 2 2" xfId="25249" xr:uid="{00000000-0005-0000-0000-000076870000}"/>
    <cellStyle name="Standard 257 4 2 3 2 2 4 2 2 2" xfId="51721" xr:uid="{00000000-0005-0000-0000-000077870000}"/>
    <cellStyle name="Standard 257 4 2 3 2 2 4 2 3" xfId="38485" xr:uid="{00000000-0005-0000-0000-000078870000}"/>
    <cellStyle name="Standard 257 4 2 3 2 2 4 3" xfId="18632" xr:uid="{00000000-0005-0000-0000-000079870000}"/>
    <cellStyle name="Standard 257 4 2 3 2 2 4 3 2" xfId="45104" xr:uid="{00000000-0005-0000-0000-00007A870000}"/>
    <cellStyle name="Standard 257 4 2 3 2 2 4 4" xfId="29663" xr:uid="{00000000-0005-0000-0000-00007B870000}"/>
    <cellStyle name="Standard 257 4 2 3 2 2 5" xfId="5396" xr:uid="{00000000-0005-0000-0000-00007C870000}"/>
    <cellStyle name="Standard 257 4 2 3 2 2 5 2" xfId="9806" xr:uid="{00000000-0005-0000-0000-00007D870000}"/>
    <cellStyle name="Standard 257 4 2 3 2 2 5 2 2" xfId="23042" xr:uid="{00000000-0005-0000-0000-00007E870000}"/>
    <cellStyle name="Standard 257 4 2 3 2 2 5 2 2 2" xfId="49514" xr:uid="{00000000-0005-0000-0000-00007F870000}"/>
    <cellStyle name="Standard 257 4 2 3 2 2 5 2 3" xfId="36278" xr:uid="{00000000-0005-0000-0000-000080870000}"/>
    <cellStyle name="Standard 257 4 2 3 2 2 5 3" xfId="16425" xr:uid="{00000000-0005-0000-0000-000081870000}"/>
    <cellStyle name="Standard 257 4 2 3 2 2 5 3 2" xfId="42897" xr:uid="{00000000-0005-0000-0000-000082870000}"/>
    <cellStyle name="Standard 257 4 2 3 2 2 5 4" xfId="31868" xr:uid="{00000000-0005-0000-0000-000083870000}"/>
    <cellStyle name="Standard 257 4 2 3 2 2 6" xfId="7601" xr:uid="{00000000-0005-0000-0000-000084870000}"/>
    <cellStyle name="Standard 257 4 2 3 2 2 6 2" xfId="20837" xr:uid="{00000000-0005-0000-0000-000085870000}"/>
    <cellStyle name="Standard 257 4 2 3 2 2 6 2 2" xfId="47309" xr:uid="{00000000-0005-0000-0000-000086870000}"/>
    <cellStyle name="Standard 257 4 2 3 2 2 6 3" xfId="34073" xr:uid="{00000000-0005-0000-0000-000087870000}"/>
    <cellStyle name="Standard 257 4 2 3 2 2 7" xfId="14220" xr:uid="{00000000-0005-0000-0000-000088870000}"/>
    <cellStyle name="Standard 257 4 2 3 2 2 7 2" xfId="40692" xr:uid="{00000000-0005-0000-0000-000089870000}"/>
    <cellStyle name="Standard 257 4 2 3 2 2 8" xfId="27456" xr:uid="{00000000-0005-0000-0000-00008A870000}"/>
    <cellStyle name="Standard 257 4 2 3 2 3" xfId="1352" xr:uid="{00000000-0005-0000-0000-00008B870000}"/>
    <cellStyle name="Standard 257 4 2 3 2 3 2" xfId="4295" xr:uid="{00000000-0005-0000-0000-00008C870000}"/>
    <cellStyle name="Standard 257 4 2 3 2 3 2 2" xfId="13117" xr:uid="{00000000-0005-0000-0000-00008D870000}"/>
    <cellStyle name="Standard 257 4 2 3 2 3 2 2 2" xfId="26353" xr:uid="{00000000-0005-0000-0000-00008E870000}"/>
    <cellStyle name="Standard 257 4 2 3 2 3 2 2 2 2" xfId="52825" xr:uid="{00000000-0005-0000-0000-00008F870000}"/>
    <cellStyle name="Standard 257 4 2 3 2 3 2 2 3" xfId="39589" xr:uid="{00000000-0005-0000-0000-000090870000}"/>
    <cellStyle name="Standard 257 4 2 3 2 3 2 3" xfId="19736" xr:uid="{00000000-0005-0000-0000-000091870000}"/>
    <cellStyle name="Standard 257 4 2 3 2 3 2 3 2" xfId="46208" xr:uid="{00000000-0005-0000-0000-000092870000}"/>
    <cellStyle name="Standard 257 4 2 3 2 3 2 4" xfId="30767" xr:uid="{00000000-0005-0000-0000-000093870000}"/>
    <cellStyle name="Standard 257 4 2 3 2 3 3" xfId="5766" xr:uid="{00000000-0005-0000-0000-000094870000}"/>
    <cellStyle name="Standard 257 4 2 3 2 3 3 2" xfId="10176" xr:uid="{00000000-0005-0000-0000-000095870000}"/>
    <cellStyle name="Standard 257 4 2 3 2 3 3 2 2" xfId="23412" xr:uid="{00000000-0005-0000-0000-000096870000}"/>
    <cellStyle name="Standard 257 4 2 3 2 3 3 2 2 2" xfId="49884" xr:uid="{00000000-0005-0000-0000-000097870000}"/>
    <cellStyle name="Standard 257 4 2 3 2 3 3 2 3" xfId="36648" xr:uid="{00000000-0005-0000-0000-000098870000}"/>
    <cellStyle name="Standard 257 4 2 3 2 3 3 3" xfId="16795" xr:uid="{00000000-0005-0000-0000-000099870000}"/>
    <cellStyle name="Standard 257 4 2 3 2 3 3 3 2" xfId="43267" xr:uid="{00000000-0005-0000-0000-00009A870000}"/>
    <cellStyle name="Standard 257 4 2 3 2 3 3 4" xfId="32238" xr:uid="{00000000-0005-0000-0000-00009B870000}"/>
    <cellStyle name="Standard 257 4 2 3 2 3 4" xfId="8705" xr:uid="{00000000-0005-0000-0000-00009C870000}"/>
    <cellStyle name="Standard 257 4 2 3 2 3 4 2" xfId="21941" xr:uid="{00000000-0005-0000-0000-00009D870000}"/>
    <cellStyle name="Standard 257 4 2 3 2 3 4 2 2" xfId="48413" xr:uid="{00000000-0005-0000-0000-00009E870000}"/>
    <cellStyle name="Standard 257 4 2 3 2 3 4 3" xfId="35177" xr:uid="{00000000-0005-0000-0000-00009F870000}"/>
    <cellStyle name="Standard 257 4 2 3 2 3 5" xfId="15324" xr:uid="{00000000-0005-0000-0000-0000A0870000}"/>
    <cellStyle name="Standard 257 4 2 3 2 3 5 2" xfId="41796" xr:uid="{00000000-0005-0000-0000-0000A1870000}"/>
    <cellStyle name="Standard 257 4 2 3 2 3 6" xfId="27826" xr:uid="{00000000-0005-0000-0000-0000A2870000}"/>
    <cellStyle name="Standard 257 4 2 3 2 4" xfId="2088" xr:uid="{00000000-0005-0000-0000-0000A3870000}"/>
    <cellStyle name="Standard 257 4 2 3 2 4 2" xfId="3559" xr:uid="{00000000-0005-0000-0000-0000A4870000}"/>
    <cellStyle name="Standard 257 4 2 3 2 4 2 2" xfId="12381" xr:uid="{00000000-0005-0000-0000-0000A5870000}"/>
    <cellStyle name="Standard 257 4 2 3 2 4 2 2 2" xfId="25617" xr:uid="{00000000-0005-0000-0000-0000A6870000}"/>
    <cellStyle name="Standard 257 4 2 3 2 4 2 2 2 2" xfId="52089" xr:uid="{00000000-0005-0000-0000-0000A7870000}"/>
    <cellStyle name="Standard 257 4 2 3 2 4 2 2 3" xfId="38853" xr:uid="{00000000-0005-0000-0000-0000A8870000}"/>
    <cellStyle name="Standard 257 4 2 3 2 4 2 3" xfId="19000" xr:uid="{00000000-0005-0000-0000-0000A9870000}"/>
    <cellStyle name="Standard 257 4 2 3 2 4 2 3 2" xfId="45472" xr:uid="{00000000-0005-0000-0000-0000AA870000}"/>
    <cellStyle name="Standard 257 4 2 3 2 4 2 4" xfId="30031" xr:uid="{00000000-0005-0000-0000-0000AB870000}"/>
    <cellStyle name="Standard 257 4 2 3 2 4 3" xfId="6501" xr:uid="{00000000-0005-0000-0000-0000AC870000}"/>
    <cellStyle name="Standard 257 4 2 3 2 4 3 2" xfId="10911" xr:uid="{00000000-0005-0000-0000-0000AD870000}"/>
    <cellStyle name="Standard 257 4 2 3 2 4 3 2 2" xfId="24147" xr:uid="{00000000-0005-0000-0000-0000AE870000}"/>
    <cellStyle name="Standard 257 4 2 3 2 4 3 2 2 2" xfId="50619" xr:uid="{00000000-0005-0000-0000-0000AF870000}"/>
    <cellStyle name="Standard 257 4 2 3 2 4 3 2 3" xfId="37383" xr:uid="{00000000-0005-0000-0000-0000B0870000}"/>
    <cellStyle name="Standard 257 4 2 3 2 4 3 3" xfId="17530" xr:uid="{00000000-0005-0000-0000-0000B1870000}"/>
    <cellStyle name="Standard 257 4 2 3 2 4 3 3 2" xfId="44002" xr:uid="{00000000-0005-0000-0000-0000B2870000}"/>
    <cellStyle name="Standard 257 4 2 3 2 4 3 4" xfId="32973" xr:uid="{00000000-0005-0000-0000-0000B3870000}"/>
    <cellStyle name="Standard 257 4 2 3 2 4 4" xfId="7969" xr:uid="{00000000-0005-0000-0000-0000B4870000}"/>
    <cellStyle name="Standard 257 4 2 3 2 4 4 2" xfId="21205" xr:uid="{00000000-0005-0000-0000-0000B5870000}"/>
    <cellStyle name="Standard 257 4 2 3 2 4 4 2 2" xfId="47677" xr:uid="{00000000-0005-0000-0000-0000B6870000}"/>
    <cellStyle name="Standard 257 4 2 3 2 4 4 3" xfId="34441" xr:uid="{00000000-0005-0000-0000-0000B7870000}"/>
    <cellStyle name="Standard 257 4 2 3 2 4 5" xfId="14588" xr:uid="{00000000-0005-0000-0000-0000B8870000}"/>
    <cellStyle name="Standard 257 4 2 3 2 4 5 2" xfId="41060" xr:uid="{00000000-0005-0000-0000-0000B9870000}"/>
    <cellStyle name="Standard 257 4 2 3 2 4 6" xfId="28561" xr:uid="{00000000-0005-0000-0000-0000BA870000}"/>
    <cellStyle name="Standard 257 4 2 3 2 5" xfId="2825" xr:uid="{00000000-0005-0000-0000-0000BB870000}"/>
    <cellStyle name="Standard 257 4 2 3 2 5 2" xfId="11647" xr:uid="{00000000-0005-0000-0000-0000BC870000}"/>
    <cellStyle name="Standard 257 4 2 3 2 5 2 2" xfId="24883" xr:uid="{00000000-0005-0000-0000-0000BD870000}"/>
    <cellStyle name="Standard 257 4 2 3 2 5 2 2 2" xfId="51355" xr:uid="{00000000-0005-0000-0000-0000BE870000}"/>
    <cellStyle name="Standard 257 4 2 3 2 5 2 3" xfId="38119" xr:uid="{00000000-0005-0000-0000-0000BF870000}"/>
    <cellStyle name="Standard 257 4 2 3 2 5 3" xfId="18266" xr:uid="{00000000-0005-0000-0000-0000C0870000}"/>
    <cellStyle name="Standard 257 4 2 3 2 5 3 2" xfId="44738" xr:uid="{00000000-0005-0000-0000-0000C1870000}"/>
    <cellStyle name="Standard 257 4 2 3 2 5 4" xfId="29297" xr:uid="{00000000-0005-0000-0000-0000C2870000}"/>
    <cellStyle name="Standard 257 4 2 3 2 6" xfId="5030" xr:uid="{00000000-0005-0000-0000-0000C3870000}"/>
    <cellStyle name="Standard 257 4 2 3 2 6 2" xfId="9440" xr:uid="{00000000-0005-0000-0000-0000C4870000}"/>
    <cellStyle name="Standard 257 4 2 3 2 6 2 2" xfId="22676" xr:uid="{00000000-0005-0000-0000-0000C5870000}"/>
    <cellStyle name="Standard 257 4 2 3 2 6 2 2 2" xfId="49148" xr:uid="{00000000-0005-0000-0000-0000C6870000}"/>
    <cellStyle name="Standard 257 4 2 3 2 6 2 3" xfId="35912" xr:uid="{00000000-0005-0000-0000-0000C7870000}"/>
    <cellStyle name="Standard 257 4 2 3 2 6 3" xfId="16059" xr:uid="{00000000-0005-0000-0000-0000C8870000}"/>
    <cellStyle name="Standard 257 4 2 3 2 6 3 2" xfId="42531" xr:uid="{00000000-0005-0000-0000-0000C9870000}"/>
    <cellStyle name="Standard 257 4 2 3 2 6 4" xfId="31502" xr:uid="{00000000-0005-0000-0000-0000CA870000}"/>
    <cellStyle name="Standard 257 4 2 3 2 7" xfId="7235" xr:uid="{00000000-0005-0000-0000-0000CB870000}"/>
    <cellStyle name="Standard 257 4 2 3 2 7 2" xfId="20471" xr:uid="{00000000-0005-0000-0000-0000CC870000}"/>
    <cellStyle name="Standard 257 4 2 3 2 7 2 2" xfId="46943" xr:uid="{00000000-0005-0000-0000-0000CD870000}"/>
    <cellStyle name="Standard 257 4 2 3 2 7 3" xfId="33707" xr:uid="{00000000-0005-0000-0000-0000CE870000}"/>
    <cellStyle name="Standard 257 4 2 3 2 8" xfId="13854" xr:uid="{00000000-0005-0000-0000-0000CF870000}"/>
    <cellStyle name="Standard 257 4 2 3 2 8 2" xfId="40326" xr:uid="{00000000-0005-0000-0000-0000D0870000}"/>
    <cellStyle name="Standard 257 4 2 3 2 9" xfId="27090" xr:uid="{00000000-0005-0000-0000-0000D1870000}"/>
    <cellStyle name="Standard 257 4 2 3 3" xfId="797" xr:uid="{00000000-0005-0000-0000-0000D2870000}"/>
    <cellStyle name="Standard 257 4 2 3 3 2" xfId="1547" xr:uid="{00000000-0005-0000-0000-0000D3870000}"/>
    <cellStyle name="Standard 257 4 2 3 3 2 2" xfId="4490" xr:uid="{00000000-0005-0000-0000-0000D4870000}"/>
    <cellStyle name="Standard 257 4 2 3 3 2 2 2" xfId="13312" xr:uid="{00000000-0005-0000-0000-0000D5870000}"/>
    <cellStyle name="Standard 257 4 2 3 3 2 2 2 2" xfId="26548" xr:uid="{00000000-0005-0000-0000-0000D6870000}"/>
    <cellStyle name="Standard 257 4 2 3 3 2 2 2 2 2" xfId="53020" xr:uid="{00000000-0005-0000-0000-0000D7870000}"/>
    <cellStyle name="Standard 257 4 2 3 3 2 2 2 3" xfId="39784" xr:uid="{00000000-0005-0000-0000-0000D8870000}"/>
    <cellStyle name="Standard 257 4 2 3 3 2 2 3" xfId="19931" xr:uid="{00000000-0005-0000-0000-0000D9870000}"/>
    <cellStyle name="Standard 257 4 2 3 3 2 2 3 2" xfId="46403" xr:uid="{00000000-0005-0000-0000-0000DA870000}"/>
    <cellStyle name="Standard 257 4 2 3 3 2 2 4" xfId="30962" xr:uid="{00000000-0005-0000-0000-0000DB870000}"/>
    <cellStyle name="Standard 257 4 2 3 3 2 3" xfId="5961" xr:uid="{00000000-0005-0000-0000-0000DC870000}"/>
    <cellStyle name="Standard 257 4 2 3 3 2 3 2" xfId="10371" xr:uid="{00000000-0005-0000-0000-0000DD870000}"/>
    <cellStyle name="Standard 257 4 2 3 3 2 3 2 2" xfId="23607" xr:uid="{00000000-0005-0000-0000-0000DE870000}"/>
    <cellStyle name="Standard 257 4 2 3 3 2 3 2 2 2" xfId="50079" xr:uid="{00000000-0005-0000-0000-0000DF870000}"/>
    <cellStyle name="Standard 257 4 2 3 3 2 3 2 3" xfId="36843" xr:uid="{00000000-0005-0000-0000-0000E0870000}"/>
    <cellStyle name="Standard 257 4 2 3 3 2 3 3" xfId="16990" xr:uid="{00000000-0005-0000-0000-0000E1870000}"/>
    <cellStyle name="Standard 257 4 2 3 3 2 3 3 2" xfId="43462" xr:uid="{00000000-0005-0000-0000-0000E2870000}"/>
    <cellStyle name="Standard 257 4 2 3 3 2 3 4" xfId="32433" xr:uid="{00000000-0005-0000-0000-0000E3870000}"/>
    <cellStyle name="Standard 257 4 2 3 3 2 4" xfId="8900" xr:uid="{00000000-0005-0000-0000-0000E4870000}"/>
    <cellStyle name="Standard 257 4 2 3 3 2 4 2" xfId="22136" xr:uid="{00000000-0005-0000-0000-0000E5870000}"/>
    <cellStyle name="Standard 257 4 2 3 3 2 4 2 2" xfId="48608" xr:uid="{00000000-0005-0000-0000-0000E6870000}"/>
    <cellStyle name="Standard 257 4 2 3 3 2 4 3" xfId="35372" xr:uid="{00000000-0005-0000-0000-0000E7870000}"/>
    <cellStyle name="Standard 257 4 2 3 3 2 5" xfId="15519" xr:uid="{00000000-0005-0000-0000-0000E8870000}"/>
    <cellStyle name="Standard 257 4 2 3 3 2 5 2" xfId="41991" xr:uid="{00000000-0005-0000-0000-0000E9870000}"/>
    <cellStyle name="Standard 257 4 2 3 3 2 6" xfId="28021" xr:uid="{00000000-0005-0000-0000-0000EA870000}"/>
    <cellStyle name="Standard 257 4 2 3 3 3" xfId="2283" xr:uid="{00000000-0005-0000-0000-0000EB870000}"/>
    <cellStyle name="Standard 257 4 2 3 3 3 2" xfId="3754" xr:uid="{00000000-0005-0000-0000-0000EC870000}"/>
    <cellStyle name="Standard 257 4 2 3 3 3 2 2" xfId="12576" xr:uid="{00000000-0005-0000-0000-0000ED870000}"/>
    <cellStyle name="Standard 257 4 2 3 3 3 2 2 2" xfId="25812" xr:uid="{00000000-0005-0000-0000-0000EE870000}"/>
    <cellStyle name="Standard 257 4 2 3 3 3 2 2 2 2" xfId="52284" xr:uid="{00000000-0005-0000-0000-0000EF870000}"/>
    <cellStyle name="Standard 257 4 2 3 3 3 2 2 3" xfId="39048" xr:uid="{00000000-0005-0000-0000-0000F0870000}"/>
    <cellStyle name="Standard 257 4 2 3 3 3 2 3" xfId="19195" xr:uid="{00000000-0005-0000-0000-0000F1870000}"/>
    <cellStyle name="Standard 257 4 2 3 3 3 2 3 2" xfId="45667" xr:uid="{00000000-0005-0000-0000-0000F2870000}"/>
    <cellStyle name="Standard 257 4 2 3 3 3 2 4" xfId="30226" xr:uid="{00000000-0005-0000-0000-0000F3870000}"/>
    <cellStyle name="Standard 257 4 2 3 3 3 3" xfId="6696" xr:uid="{00000000-0005-0000-0000-0000F4870000}"/>
    <cellStyle name="Standard 257 4 2 3 3 3 3 2" xfId="11106" xr:uid="{00000000-0005-0000-0000-0000F5870000}"/>
    <cellStyle name="Standard 257 4 2 3 3 3 3 2 2" xfId="24342" xr:uid="{00000000-0005-0000-0000-0000F6870000}"/>
    <cellStyle name="Standard 257 4 2 3 3 3 3 2 2 2" xfId="50814" xr:uid="{00000000-0005-0000-0000-0000F7870000}"/>
    <cellStyle name="Standard 257 4 2 3 3 3 3 2 3" xfId="37578" xr:uid="{00000000-0005-0000-0000-0000F8870000}"/>
    <cellStyle name="Standard 257 4 2 3 3 3 3 3" xfId="17725" xr:uid="{00000000-0005-0000-0000-0000F9870000}"/>
    <cellStyle name="Standard 257 4 2 3 3 3 3 3 2" xfId="44197" xr:uid="{00000000-0005-0000-0000-0000FA870000}"/>
    <cellStyle name="Standard 257 4 2 3 3 3 3 4" xfId="33168" xr:uid="{00000000-0005-0000-0000-0000FB870000}"/>
    <cellStyle name="Standard 257 4 2 3 3 3 4" xfId="8164" xr:uid="{00000000-0005-0000-0000-0000FC870000}"/>
    <cellStyle name="Standard 257 4 2 3 3 3 4 2" xfId="21400" xr:uid="{00000000-0005-0000-0000-0000FD870000}"/>
    <cellStyle name="Standard 257 4 2 3 3 3 4 2 2" xfId="47872" xr:uid="{00000000-0005-0000-0000-0000FE870000}"/>
    <cellStyle name="Standard 257 4 2 3 3 3 4 3" xfId="34636" xr:uid="{00000000-0005-0000-0000-0000FF870000}"/>
    <cellStyle name="Standard 257 4 2 3 3 3 5" xfId="14783" xr:uid="{00000000-0005-0000-0000-000000880000}"/>
    <cellStyle name="Standard 257 4 2 3 3 3 5 2" xfId="41255" xr:uid="{00000000-0005-0000-0000-000001880000}"/>
    <cellStyle name="Standard 257 4 2 3 3 3 6" xfId="28756" xr:uid="{00000000-0005-0000-0000-000002880000}"/>
    <cellStyle name="Standard 257 4 2 3 3 4" xfId="3020" xr:uid="{00000000-0005-0000-0000-000003880000}"/>
    <cellStyle name="Standard 257 4 2 3 3 4 2" xfId="11842" xr:uid="{00000000-0005-0000-0000-000004880000}"/>
    <cellStyle name="Standard 257 4 2 3 3 4 2 2" xfId="25078" xr:uid="{00000000-0005-0000-0000-000005880000}"/>
    <cellStyle name="Standard 257 4 2 3 3 4 2 2 2" xfId="51550" xr:uid="{00000000-0005-0000-0000-000006880000}"/>
    <cellStyle name="Standard 257 4 2 3 3 4 2 3" xfId="38314" xr:uid="{00000000-0005-0000-0000-000007880000}"/>
    <cellStyle name="Standard 257 4 2 3 3 4 3" xfId="18461" xr:uid="{00000000-0005-0000-0000-000008880000}"/>
    <cellStyle name="Standard 257 4 2 3 3 4 3 2" xfId="44933" xr:uid="{00000000-0005-0000-0000-000009880000}"/>
    <cellStyle name="Standard 257 4 2 3 3 4 4" xfId="29492" xr:uid="{00000000-0005-0000-0000-00000A880000}"/>
    <cellStyle name="Standard 257 4 2 3 3 5" xfId="5225" xr:uid="{00000000-0005-0000-0000-00000B880000}"/>
    <cellStyle name="Standard 257 4 2 3 3 5 2" xfId="9635" xr:uid="{00000000-0005-0000-0000-00000C880000}"/>
    <cellStyle name="Standard 257 4 2 3 3 5 2 2" xfId="22871" xr:uid="{00000000-0005-0000-0000-00000D880000}"/>
    <cellStyle name="Standard 257 4 2 3 3 5 2 2 2" xfId="49343" xr:uid="{00000000-0005-0000-0000-00000E880000}"/>
    <cellStyle name="Standard 257 4 2 3 3 5 2 3" xfId="36107" xr:uid="{00000000-0005-0000-0000-00000F880000}"/>
    <cellStyle name="Standard 257 4 2 3 3 5 3" xfId="16254" xr:uid="{00000000-0005-0000-0000-000010880000}"/>
    <cellStyle name="Standard 257 4 2 3 3 5 3 2" xfId="42726" xr:uid="{00000000-0005-0000-0000-000011880000}"/>
    <cellStyle name="Standard 257 4 2 3 3 5 4" xfId="31697" xr:uid="{00000000-0005-0000-0000-000012880000}"/>
    <cellStyle name="Standard 257 4 2 3 3 6" xfId="7430" xr:uid="{00000000-0005-0000-0000-000013880000}"/>
    <cellStyle name="Standard 257 4 2 3 3 6 2" xfId="20666" xr:uid="{00000000-0005-0000-0000-000014880000}"/>
    <cellStyle name="Standard 257 4 2 3 3 6 2 2" xfId="47138" xr:uid="{00000000-0005-0000-0000-000015880000}"/>
    <cellStyle name="Standard 257 4 2 3 3 6 3" xfId="33902" xr:uid="{00000000-0005-0000-0000-000016880000}"/>
    <cellStyle name="Standard 257 4 2 3 3 7" xfId="14049" xr:uid="{00000000-0005-0000-0000-000017880000}"/>
    <cellStyle name="Standard 257 4 2 3 3 7 2" xfId="40521" xr:uid="{00000000-0005-0000-0000-000018880000}"/>
    <cellStyle name="Standard 257 4 2 3 3 8" xfId="27285" xr:uid="{00000000-0005-0000-0000-000019880000}"/>
    <cellStyle name="Standard 257 4 2 3 4" xfId="1181" xr:uid="{00000000-0005-0000-0000-00001A880000}"/>
    <cellStyle name="Standard 257 4 2 3 4 2" xfId="4124" xr:uid="{00000000-0005-0000-0000-00001B880000}"/>
    <cellStyle name="Standard 257 4 2 3 4 2 2" xfId="12946" xr:uid="{00000000-0005-0000-0000-00001C880000}"/>
    <cellStyle name="Standard 257 4 2 3 4 2 2 2" xfId="26182" xr:uid="{00000000-0005-0000-0000-00001D880000}"/>
    <cellStyle name="Standard 257 4 2 3 4 2 2 2 2" xfId="52654" xr:uid="{00000000-0005-0000-0000-00001E880000}"/>
    <cellStyle name="Standard 257 4 2 3 4 2 2 3" xfId="39418" xr:uid="{00000000-0005-0000-0000-00001F880000}"/>
    <cellStyle name="Standard 257 4 2 3 4 2 3" xfId="19565" xr:uid="{00000000-0005-0000-0000-000020880000}"/>
    <cellStyle name="Standard 257 4 2 3 4 2 3 2" xfId="46037" xr:uid="{00000000-0005-0000-0000-000021880000}"/>
    <cellStyle name="Standard 257 4 2 3 4 2 4" xfId="30596" xr:uid="{00000000-0005-0000-0000-000022880000}"/>
    <cellStyle name="Standard 257 4 2 3 4 3" xfId="5595" xr:uid="{00000000-0005-0000-0000-000023880000}"/>
    <cellStyle name="Standard 257 4 2 3 4 3 2" xfId="10005" xr:uid="{00000000-0005-0000-0000-000024880000}"/>
    <cellStyle name="Standard 257 4 2 3 4 3 2 2" xfId="23241" xr:uid="{00000000-0005-0000-0000-000025880000}"/>
    <cellStyle name="Standard 257 4 2 3 4 3 2 2 2" xfId="49713" xr:uid="{00000000-0005-0000-0000-000026880000}"/>
    <cellStyle name="Standard 257 4 2 3 4 3 2 3" xfId="36477" xr:uid="{00000000-0005-0000-0000-000027880000}"/>
    <cellStyle name="Standard 257 4 2 3 4 3 3" xfId="16624" xr:uid="{00000000-0005-0000-0000-000028880000}"/>
    <cellStyle name="Standard 257 4 2 3 4 3 3 2" xfId="43096" xr:uid="{00000000-0005-0000-0000-000029880000}"/>
    <cellStyle name="Standard 257 4 2 3 4 3 4" xfId="32067" xr:uid="{00000000-0005-0000-0000-00002A880000}"/>
    <cellStyle name="Standard 257 4 2 3 4 4" xfId="8534" xr:uid="{00000000-0005-0000-0000-00002B880000}"/>
    <cellStyle name="Standard 257 4 2 3 4 4 2" xfId="21770" xr:uid="{00000000-0005-0000-0000-00002C880000}"/>
    <cellStyle name="Standard 257 4 2 3 4 4 2 2" xfId="48242" xr:uid="{00000000-0005-0000-0000-00002D880000}"/>
    <cellStyle name="Standard 257 4 2 3 4 4 3" xfId="35006" xr:uid="{00000000-0005-0000-0000-00002E880000}"/>
    <cellStyle name="Standard 257 4 2 3 4 5" xfId="15153" xr:uid="{00000000-0005-0000-0000-00002F880000}"/>
    <cellStyle name="Standard 257 4 2 3 4 5 2" xfId="41625" xr:uid="{00000000-0005-0000-0000-000030880000}"/>
    <cellStyle name="Standard 257 4 2 3 4 6" xfId="27655" xr:uid="{00000000-0005-0000-0000-000031880000}"/>
    <cellStyle name="Standard 257 4 2 3 5" xfId="1917" xr:uid="{00000000-0005-0000-0000-000032880000}"/>
    <cellStyle name="Standard 257 4 2 3 5 2" xfId="3388" xr:uid="{00000000-0005-0000-0000-000033880000}"/>
    <cellStyle name="Standard 257 4 2 3 5 2 2" xfId="12210" xr:uid="{00000000-0005-0000-0000-000034880000}"/>
    <cellStyle name="Standard 257 4 2 3 5 2 2 2" xfId="25446" xr:uid="{00000000-0005-0000-0000-000035880000}"/>
    <cellStyle name="Standard 257 4 2 3 5 2 2 2 2" xfId="51918" xr:uid="{00000000-0005-0000-0000-000036880000}"/>
    <cellStyle name="Standard 257 4 2 3 5 2 2 3" xfId="38682" xr:uid="{00000000-0005-0000-0000-000037880000}"/>
    <cellStyle name="Standard 257 4 2 3 5 2 3" xfId="18829" xr:uid="{00000000-0005-0000-0000-000038880000}"/>
    <cellStyle name="Standard 257 4 2 3 5 2 3 2" xfId="45301" xr:uid="{00000000-0005-0000-0000-000039880000}"/>
    <cellStyle name="Standard 257 4 2 3 5 2 4" xfId="29860" xr:uid="{00000000-0005-0000-0000-00003A880000}"/>
    <cellStyle name="Standard 257 4 2 3 5 3" xfId="6330" xr:uid="{00000000-0005-0000-0000-00003B880000}"/>
    <cellStyle name="Standard 257 4 2 3 5 3 2" xfId="10740" xr:uid="{00000000-0005-0000-0000-00003C880000}"/>
    <cellStyle name="Standard 257 4 2 3 5 3 2 2" xfId="23976" xr:uid="{00000000-0005-0000-0000-00003D880000}"/>
    <cellStyle name="Standard 257 4 2 3 5 3 2 2 2" xfId="50448" xr:uid="{00000000-0005-0000-0000-00003E880000}"/>
    <cellStyle name="Standard 257 4 2 3 5 3 2 3" xfId="37212" xr:uid="{00000000-0005-0000-0000-00003F880000}"/>
    <cellStyle name="Standard 257 4 2 3 5 3 3" xfId="17359" xr:uid="{00000000-0005-0000-0000-000040880000}"/>
    <cellStyle name="Standard 257 4 2 3 5 3 3 2" xfId="43831" xr:uid="{00000000-0005-0000-0000-000041880000}"/>
    <cellStyle name="Standard 257 4 2 3 5 3 4" xfId="32802" xr:uid="{00000000-0005-0000-0000-000042880000}"/>
    <cellStyle name="Standard 257 4 2 3 5 4" xfId="7798" xr:uid="{00000000-0005-0000-0000-000043880000}"/>
    <cellStyle name="Standard 257 4 2 3 5 4 2" xfId="21034" xr:uid="{00000000-0005-0000-0000-000044880000}"/>
    <cellStyle name="Standard 257 4 2 3 5 4 2 2" xfId="47506" xr:uid="{00000000-0005-0000-0000-000045880000}"/>
    <cellStyle name="Standard 257 4 2 3 5 4 3" xfId="34270" xr:uid="{00000000-0005-0000-0000-000046880000}"/>
    <cellStyle name="Standard 257 4 2 3 5 5" xfId="14417" xr:uid="{00000000-0005-0000-0000-000047880000}"/>
    <cellStyle name="Standard 257 4 2 3 5 5 2" xfId="40889" xr:uid="{00000000-0005-0000-0000-000048880000}"/>
    <cellStyle name="Standard 257 4 2 3 5 6" xfId="28390" xr:uid="{00000000-0005-0000-0000-000049880000}"/>
    <cellStyle name="Standard 257 4 2 3 6" xfId="2654" xr:uid="{00000000-0005-0000-0000-00004A880000}"/>
    <cellStyle name="Standard 257 4 2 3 6 2" xfId="11476" xr:uid="{00000000-0005-0000-0000-00004B880000}"/>
    <cellStyle name="Standard 257 4 2 3 6 2 2" xfId="24712" xr:uid="{00000000-0005-0000-0000-00004C880000}"/>
    <cellStyle name="Standard 257 4 2 3 6 2 2 2" xfId="51184" xr:uid="{00000000-0005-0000-0000-00004D880000}"/>
    <cellStyle name="Standard 257 4 2 3 6 2 3" xfId="37948" xr:uid="{00000000-0005-0000-0000-00004E880000}"/>
    <cellStyle name="Standard 257 4 2 3 6 3" xfId="18095" xr:uid="{00000000-0005-0000-0000-00004F880000}"/>
    <cellStyle name="Standard 257 4 2 3 6 3 2" xfId="44567" xr:uid="{00000000-0005-0000-0000-000050880000}"/>
    <cellStyle name="Standard 257 4 2 3 6 4" xfId="29126" xr:uid="{00000000-0005-0000-0000-000051880000}"/>
    <cellStyle name="Standard 257 4 2 3 7" xfId="4859" xr:uid="{00000000-0005-0000-0000-000052880000}"/>
    <cellStyle name="Standard 257 4 2 3 7 2" xfId="9269" xr:uid="{00000000-0005-0000-0000-000053880000}"/>
    <cellStyle name="Standard 257 4 2 3 7 2 2" xfId="22505" xr:uid="{00000000-0005-0000-0000-000054880000}"/>
    <cellStyle name="Standard 257 4 2 3 7 2 2 2" xfId="48977" xr:uid="{00000000-0005-0000-0000-000055880000}"/>
    <cellStyle name="Standard 257 4 2 3 7 2 3" xfId="35741" xr:uid="{00000000-0005-0000-0000-000056880000}"/>
    <cellStyle name="Standard 257 4 2 3 7 3" xfId="15888" xr:uid="{00000000-0005-0000-0000-000057880000}"/>
    <cellStyle name="Standard 257 4 2 3 7 3 2" xfId="42360" xr:uid="{00000000-0005-0000-0000-000058880000}"/>
    <cellStyle name="Standard 257 4 2 3 7 4" xfId="31331" xr:uid="{00000000-0005-0000-0000-000059880000}"/>
    <cellStyle name="Standard 257 4 2 3 8" xfId="7064" xr:uid="{00000000-0005-0000-0000-00005A880000}"/>
    <cellStyle name="Standard 257 4 2 3 8 2" xfId="20300" xr:uid="{00000000-0005-0000-0000-00005B880000}"/>
    <cellStyle name="Standard 257 4 2 3 8 2 2" xfId="46772" xr:uid="{00000000-0005-0000-0000-00005C880000}"/>
    <cellStyle name="Standard 257 4 2 3 8 3" xfId="33536" xr:uid="{00000000-0005-0000-0000-00005D880000}"/>
    <cellStyle name="Standard 257 4 2 3 9" xfId="13683" xr:uid="{00000000-0005-0000-0000-00005E880000}"/>
    <cellStyle name="Standard 257 4 2 3 9 2" xfId="40155" xr:uid="{00000000-0005-0000-0000-00005F880000}"/>
    <cellStyle name="Standard 257 4 2 4" xfId="498" xr:uid="{00000000-0005-0000-0000-000060880000}"/>
    <cellStyle name="Standard 257 4 2 4 2" xfId="887" xr:uid="{00000000-0005-0000-0000-000061880000}"/>
    <cellStyle name="Standard 257 4 2 4 2 2" xfId="1636" xr:uid="{00000000-0005-0000-0000-000062880000}"/>
    <cellStyle name="Standard 257 4 2 4 2 2 2" xfId="4579" xr:uid="{00000000-0005-0000-0000-000063880000}"/>
    <cellStyle name="Standard 257 4 2 4 2 2 2 2" xfId="13401" xr:uid="{00000000-0005-0000-0000-000064880000}"/>
    <cellStyle name="Standard 257 4 2 4 2 2 2 2 2" xfId="26637" xr:uid="{00000000-0005-0000-0000-000065880000}"/>
    <cellStyle name="Standard 257 4 2 4 2 2 2 2 2 2" xfId="53109" xr:uid="{00000000-0005-0000-0000-000066880000}"/>
    <cellStyle name="Standard 257 4 2 4 2 2 2 2 3" xfId="39873" xr:uid="{00000000-0005-0000-0000-000067880000}"/>
    <cellStyle name="Standard 257 4 2 4 2 2 2 3" xfId="20020" xr:uid="{00000000-0005-0000-0000-000068880000}"/>
    <cellStyle name="Standard 257 4 2 4 2 2 2 3 2" xfId="46492" xr:uid="{00000000-0005-0000-0000-000069880000}"/>
    <cellStyle name="Standard 257 4 2 4 2 2 2 4" xfId="31051" xr:uid="{00000000-0005-0000-0000-00006A880000}"/>
    <cellStyle name="Standard 257 4 2 4 2 2 3" xfId="6050" xr:uid="{00000000-0005-0000-0000-00006B880000}"/>
    <cellStyle name="Standard 257 4 2 4 2 2 3 2" xfId="10460" xr:uid="{00000000-0005-0000-0000-00006C880000}"/>
    <cellStyle name="Standard 257 4 2 4 2 2 3 2 2" xfId="23696" xr:uid="{00000000-0005-0000-0000-00006D880000}"/>
    <cellStyle name="Standard 257 4 2 4 2 2 3 2 2 2" xfId="50168" xr:uid="{00000000-0005-0000-0000-00006E880000}"/>
    <cellStyle name="Standard 257 4 2 4 2 2 3 2 3" xfId="36932" xr:uid="{00000000-0005-0000-0000-00006F880000}"/>
    <cellStyle name="Standard 257 4 2 4 2 2 3 3" xfId="17079" xr:uid="{00000000-0005-0000-0000-000070880000}"/>
    <cellStyle name="Standard 257 4 2 4 2 2 3 3 2" xfId="43551" xr:uid="{00000000-0005-0000-0000-000071880000}"/>
    <cellStyle name="Standard 257 4 2 4 2 2 3 4" xfId="32522" xr:uid="{00000000-0005-0000-0000-000072880000}"/>
    <cellStyle name="Standard 257 4 2 4 2 2 4" xfId="8989" xr:uid="{00000000-0005-0000-0000-000073880000}"/>
    <cellStyle name="Standard 257 4 2 4 2 2 4 2" xfId="22225" xr:uid="{00000000-0005-0000-0000-000074880000}"/>
    <cellStyle name="Standard 257 4 2 4 2 2 4 2 2" xfId="48697" xr:uid="{00000000-0005-0000-0000-000075880000}"/>
    <cellStyle name="Standard 257 4 2 4 2 2 4 3" xfId="35461" xr:uid="{00000000-0005-0000-0000-000076880000}"/>
    <cellStyle name="Standard 257 4 2 4 2 2 5" xfId="15608" xr:uid="{00000000-0005-0000-0000-000077880000}"/>
    <cellStyle name="Standard 257 4 2 4 2 2 5 2" xfId="42080" xr:uid="{00000000-0005-0000-0000-000078880000}"/>
    <cellStyle name="Standard 257 4 2 4 2 2 6" xfId="28110" xr:uid="{00000000-0005-0000-0000-000079880000}"/>
    <cellStyle name="Standard 257 4 2 4 2 3" xfId="2372" xr:uid="{00000000-0005-0000-0000-00007A880000}"/>
    <cellStyle name="Standard 257 4 2 4 2 3 2" xfId="3843" xr:uid="{00000000-0005-0000-0000-00007B880000}"/>
    <cellStyle name="Standard 257 4 2 4 2 3 2 2" xfId="12665" xr:uid="{00000000-0005-0000-0000-00007C880000}"/>
    <cellStyle name="Standard 257 4 2 4 2 3 2 2 2" xfId="25901" xr:uid="{00000000-0005-0000-0000-00007D880000}"/>
    <cellStyle name="Standard 257 4 2 4 2 3 2 2 2 2" xfId="52373" xr:uid="{00000000-0005-0000-0000-00007E880000}"/>
    <cellStyle name="Standard 257 4 2 4 2 3 2 2 3" xfId="39137" xr:uid="{00000000-0005-0000-0000-00007F880000}"/>
    <cellStyle name="Standard 257 4 2 4 2 3 2 3" xfId="19284" xr:uid="{00000000-0005-0000-0000-000080880000}"/>
    <cellStyle name="Standard 257 4 2 4 2 3 2 3 2" xfId="45756" xr:uid="{00000000-0005-0000-0000-000081880000}"/>
    <cellStyle name="Standard 257 4 2 4 2 3 2 4" xfId="30315" xr:uid="{00000000-0005-0000-0000-000082880000}"/>
    <cellStyle name="Standard 257 4 2 4 2 3 3" xfId="6785" xr:uid="{00000000-0005-0000-0000-000083880000}"/>
    <cellStyle name="Standard 257 4 2 4 2 3 3 2" xfId="11195" xr:uid="{00000000-0005-0000-0000-000084880000}"/>
    <cellStyle name="Standard 257 4 2 4 2 3 3 2 2" xfId="24431" xr:uid="{00000000-0005-0000-0000-000085880000}"/>
    <cellStyle name="Standard 257 4 2 4 2 3 3 2 2 2" xfId="50903" xr:uid="{00000000-0005-0000-0000-000086880000}"/>
    <cellStyle name="Standard 257 4 2 4 2 3 3 2 3" xfId="37667" xr:uid="{00000000-0005-0000-0000-000087880000}"/>
    <cellStyle name="Standard 257 4 2 4 2 3 3 3" xfId="17814" xr:uid="{00000000-0005-0000-0000-000088880000}"/>
    <cellStyle name="Standard 257 4 2 4 2 3 3 3 2" xfId="44286" xr:uid="{00000000-0005-0000-0000-000089880000}"/>
    <cellStyle name="Standard 257 4 2 4 2 3 3 4" xfId="33257" xr:uid="{00000000-0005-0000-0000-00008A880000}"/>
    <cellStyle name="Standard 257 4 2 4 2 3 4" xfId="8253" xr:uid="{00000000-0005-0000-0000-00008B880000}"/>
    <cellStyle name="Standard 257 4 2 4 2 3 4 2" xfId="21489" xr:uid="{00000000-0005-0000-0000-00008C880000}"/>
    <cellStyle name="Standard 257 4 2 4 2 3 4 2 2" xfId="47961" xr:uid="{00000000-0005-0000-0000-00008D880000}"/>
    <cellStyle name="Standard 257 4 2 4 2 3 4 3" xfId="34725" xr:uid="{00000000-0005-0000-0000-00008E880000}"/>
    <cellStyle name="Standard 257 4 2 4 2 3 5" xfId="14872" xr:uid="{00000000-0005-0000-0000-00008F880000}"/>
    <cellStyle name="Standard 257 4 2 4 2 3 5 2" xfId="41344" xr:uid="{00000000-0005-0000-0000-000090880000}"/>
    <cellStyle name="Standard 257 4 2 4 2 3 6" xfId="28845" xr:uid="{00000000-0005-0000-0000-000091880000}"/>
    <cellStyle name="Standard 257 4 2 4 2 4" xfId="3109" xr:uid="{00000000-0005-0000-0000-000092880000}"/>
    <cellStyle name="Standard 257 4 2 4 2 4 2" xfId="11931" xr:uid="{00000000-0005-0000-0000-000093880000}"/>
    <cellStyle name="Standard 257 4 2 4 2 4 2 2" xfId="25167" xr:uid="{00000000-0005-0000-0000-000094880000}"/>
    <cellStyle name="Standard 257 4 2 4 2 4 2 2 2" xfId="51639" xr:uid="{00000000-0005-0000-0000-000095880000}"/>
    <cellStyle name="Standard 257 4 2 4 2 4 2 3" xfId="38403" xr:uid="{00000000-0005-0000-0000-000096880000}"/>
    <cellStyle name="Standard 257 4 2 4 2 4 3" xfId="18550" xr:uid="{00000000-0005-0000-0000-000097880000}"/>
    <cellStyle name="Standard 257 4 2 4 2 4 3 2" xfId="45022" xr:uid="{00000000-0005-0000-0000-000098880000}"/>
    <cellStyle name="Standard 257 4 2 4 2 4 4" xfId="29581" xr:uid="{00000000-0005-0000-0000-000099880000}"/>
    <cellStyle name="Standard 257 4 2 4 2 5" xfId="5314" xr:uid="{00000000-0005-0000-0000-00009A880000}"/>
    <cellStyle name="Standard 257 4 2 4 2 5 2" xfId="9724" xr:uid="{00000000-0005-0000-0000-00009B880000}"/>
    <cellStyle name="Standard 257 4 2 4 2 5 2 2" xfId="22960" xr:uid="{00000000-0005-0000-0000-00009C880000}"/>
    <cellStyle name="Standard 257 4 2 4 2 5 2 2 2" xfId="49432" xr:uid="{00000000-0005-0000-0000-00009D880000}"/>
    <cellStyle name="Standard 257 4 2 4 2 5 2 3" xfId="36196" xr:uid="{00000000-0005-0000-0000-00009E880000}"/>
    <cellStyle name="Standard 257 4 2 4 2 5 3" xfId="16343" xr:uid="{00000000-0005-0000-0000-00009F880000}"/>
    <cellStyle name="Standard 257 4 2 4 2 5 3 2" xfId="42815" xr:uid="{00000000-0005-0000-0000-0000A0880000}"/>
    <cellStyle name="Standard 257 4 2 4 2 5 4" xfId="31786" xr:uid="{00000000-0005-0000-0000-0000A1880000}"/>
    <cellStyle name="Standard 257 4 2 4 2 6" xfId="7519" xr:uid="{00000000-0005-0000-0000-0000A2880000}"/>
    <cellStyle name="Standard 257 4 2 4 2 6 2" xfId="20755" xr:uid="{00000000-0005-0000-0000-0000A3880000}"/>
    <cellStyle name="Standard 257 4 2 4 2 6 2 2" xfId="47227" xr:uid="{00000000-0005-0000-0000-0000A4880000}"/>
    <cellStyle name="Standard 257 4 2 4 2 6 3" xfId="33991" xr:uid="{00000000-0005-0000-0000-0000A5880000}"/>
    <cellStyle name="Standard 257 4 2 4 2 7" xfId="14138" xr:uid="{00000000-0005-0000-0000-0000A6880000}"/>
    <cellStyle name="Standard 257 4 2 4 2 7 2" xfId="40610" xr:uid="{00000000-0005-0000-0000-0000A7880000}"/>
    <cellStyle name="Standard 257 4 2 4 2 8" xfId="27374" xr:uid="{00000000-0005-0000-0000-0000A8880000}"/>
    <cellStyle name="Standard 257 4 2 4 3" xfId="1270" xr:uid="{00000000-0005-0000-0000-0000A9880000}"/>
    <cellStyle name="Standard 257 4 2 4 3 2" xfId="4213" xr:uid="{00000000-0005-0000-0000-0000AA880000}"/>
    <cellStyle name="Standard 257 4 2 4 3 2 2" xfId="13035" xr:uid="{00000000-0005-0000-0000-0000AB880000}"/>
    <cellStyle name="Standard 257 4 2 4 3 2 2 2" xfId="26271" xr:uid="{00000000-0005-0000-0000-0000AC880000}"/>
    <cellStyle name="Standard 257 4 2 4 3 2 2 2 2" xfId="52743" xr:uid="{00000000-0005-0000-0000-0000AD880000}"/>
    <cellStyle name="Standard 257 4 2 4 3 2 2 3" xfId="39507" xr:uid="{00000000-0005-0000-0000-0000AE880000}"/>
    <cellStyle name="Standard 257 4 2 4 3 2 3" xfId="19654" xr:uid="{00000000-0005-0000-0000-0000AF880000}"/>
    <cellStyle name="Standard 257 4 2 4 3 2 3 2" xfId="46126" xr:uid="{00000000-0005-0000-0000-0000B0880000}"/>
    <cellStyle name="Standard 257 4 2 4 3 2 4" xfId="30685" xr:uid="{00000000-0005-0000-0000-0000B1880000}"/>
    <cellStyle name="Standard 257 4 2 4 3 3" xfId="5684" xr:uid="{00000000-0005-0000-0000-0000B2880000}"/>
    <cellStyle name="Standard 257 4 2 4 3 3 2" xfId="10094" xr:uid="{00000000-0005-0000-0000-0000B3880000}"/>
    <cellStyle name="Standard 257 4 2 4 3 3 2 2" xfId="23330" xr:uid="{00000000-0005-0000-0000-0000B4880000}"/>
    <cellStyle name="Standard 257 4 2 4 3 3 2 2 2" xfId="49802" xr:uid="{00000000-0005-0000-0000-0000B5880000}"/>
    <cellStyle name="Standard 257 4 2 4 3 3 2 3" xfId="36566" xr:uid="{00000000-0005-0000-0000-0000B6880000}"/>
    <cellStyle name="Standard 257 4 2 4 3 3 3" xfId="16713" xr:uid="{00000000-0005-0000-0000-0000B7880000}"/>
    <cellStyle name="Standard 257 4 2 4 3 3 3 2" xfId="43185" xr:uid="{00000000-0005-0000-0000-0000B8880000}"/>
    <cellStyle name="Standard 257 4 2 4 3 3 4" xfId="32156" xr:uid="{00000000-0005-0000-0000-0000B9880000}"/>
    <cellStyle name="Standard 257 4 2 4 3 4" xfId="8623" xr:uid="{00000000-0005-0000-0000-0000BA880000}"/>
    <cellStyle name="Standard 257 4 2 4 3 4 2" xfId="21859" xr:uid="{00000000-0005-0000-0000-0000BB880000}"/>
    <cellStyle name="Standard 257 4 2 4 3 4 2 2" xfId="48331" xr:uid="{00000000-0005-0000-0000-0000BC880000}"/>
    <cellStyle name="Standard 257 4 2 4 3 4 3" xfId="35095" xr:uid="{00000000-0005-0000-0000-0000BD880000}"/>
    <cellStyle name="Standard 257 4 2 4 3 5" xfId="15242" xr:uid="{00000000-0005-0000-0000-0000BE880000}"/>
    <cellStyle name="Standard 257 4 2 4 3 5 2" xfId="41714" xr:uid="{00000000-0005-0000-0000-0000BF880000}"/>
    <cellStyle name="Standard 257 4 2 4 3 6" xfId="27744" xr:uid="{00000000-0005-0000-0000-0000C0880000}"/>
    <cellStyle name="Standard 257 4 2 4 4" xfId="2006" xr:uid="{00000000-0005-0000-0000-0000C1880000}"/>
    <cellStyle name="Standard 257 4 2 4 4 2" xfId="3477" xr:uid="{00000000-0005-0000-0000-0000C2880000}"/>
    <cellStyle name="Standard 257 4 2 4 4 2 2" xfId="12299" xr:uid="{00000000-0005-0000-0000-0000C3880000}"/>
    <cellStyle name="Standard 257 4 2 4 4 2 2 2" xfId="25535" xr:uid="{00000000-0005-0000-0000-0000C4880000}"/>
    <cellStyle name="Standard 257 4 2 4 4 2 2 2 2" xfId="52007" xr:uid="{00000000-0005-0000-0000-0000C5880000}"/>
    <cellStyle name="Standard 257 4 2 4 4 2 2 3" xfId="38771" xr:uid="{00000000-0005-0000-0000-0000C6880000}"/>
    <cellStyle name="Standard 257 4 2 4 4 2 3" xfId="18918" xr:uid="{00000000-0005-0000-0000-0000C7880000}"/>
    <cellStyle name="Standard 257 4 2 4 4 2 3 2" xfId="45390" xr:uid="{00000000-0005-0000-0000-0000C8880000}"/>
    <cellStyle name="Standard 257 4 2 4 4 2 4" xfId="29949" xr:uid="{00000000-0005-0000-0000-0000C9880000}"/>
    <cellStyle name="Standard 257 4 2 4 4 3" xfId="6419" xr:uid="{00000000-0005-0000-0000-0000CA880000}"/>
    <cellStyle name="Standard 257 4 2 4 4 3 2" xfId="10829" xr:uid="{00000000-0005-0000-0000-0000CB880000}"/>
    <cellStyle name="Standard 257 4 2 4 4 3 2 2" xfId="24065" xr:uid="{00000000-0005-0000-0000-0000CC880000}"/>
    <cellStyle name="Standard 257 4 2 4 4 3 2 2 2" xfId="50537" xr:uid="{00000000-0005-0000-0000-0000CD880000}"/>
    <cellStyle name="Standard 257 4 2 4 4 3 2 3" xfId="37301" xr:uid="{00000000-0005-0000-0000-0000CE880000}"/>
    <cellStyle name="Standard 257 4 2 4 4 3 3" xfId="17448" xr:uid="{00000000-0005-0000-0000-0000CF880000}"/>
    <cellStyle name="Standard 257 4 2 4 4 3 3 2" xfId="43920" xr:uid="{00000000-0005-0000-0000-0000D0880000}"/>
    <cellStyle name="Standard 257 4 2 4 4 3 4" xfId="32891" xr:uid="{00000000-0005-0000-0000-0000D1880000}"/>
    <cellStyle name="Standard 257 4 2 4 4 4" xfId="7887" xr:uid="{00000000-0005-0000-0000-0000D2880000}"/>
    <cellStyle name="Standard 257 4 2 4 4 4 2" xfId="21123" xr:uid="{00000000-0005-0000-0000-0000D3880000}"/>
    <cellStyle name="Standard 257 4 2 4 4 4 2 2" xfId="47595" xr:uid="{00000000-0005-0000-0000-0000D4880000}"/>
    <cellStyle name="Standard 257 4 2 4 4 4 3" xfId="34359" xr:uid="{00000000-0005-0000-0000-0000D5880000}"/>
    <cellStyle name="Standard 257 4 2 4 4 5" xfId="14506" xr:uid="{00000000-0005-0000-0000-0000D6880000}"/>
    <cellStyle name="Standard 257 4 2 4 4 5 2" xfId="40978" xr:uid="{00000000-0005-0000-0000-0000D7880000}"/>
    <cellStyle name="Standard 257 4 2 4 4 6" xfId="28479" xr:uid="{00000000-0005-0000-0000-0000D8880000}"/>
    <cellStyle name="Standard 257 4 2 4 5" xfId="2743" xr:uid="{00000000-0005-0000-0000-0000D9880000}"/>
    <cellStyle name="Standard 257 4 2 4 5 2" xfId="11565" xr:uid="{00000000-0005-0000-0000-0000DA880000}"/>
    <cellStyle name="Standard 257 4 2 4 5 2 2" xfId="24801" xr:uid="{00000000-0005-0000-0000-0000DB880000}"/>
    <cellStyle name="Standard 257 4 2 4 5 2 2 2" xfId="51273" xr:uid="{00000000-0005-0000-0000-0000DC880000}"/>
    <cellStyle name="Standard 257 4 2 4 5 2 3" xfId="38037" xr:uid="{00000000-0005-0000-0000-0000DD880000}"/>
    <cellStyle name="Standard 257 4 2 4 5 3" xfId="18184" xr:uid="{00000000-0005-0000-0000-0000DE880000}"/>
    <cellStyle name="Standard 257 4 2 4 5 3 2" xfId="44656" xr:uid="{00000000-0005-0000-0000-0000DF880000}"/>
    <cellStyle name="Standard 257 4 2 4 5 4" xfId="29215" xr:uid="{00000000-0005-0000-0000-0000E0880000}"/>
    <cellStyle name="Standard 257 4 2 4 6" xfId="4948" xr:uid="{00000000-0005-0000-0000-0000E1880000}"/>
    <cellStyle name="Standard 257 4 2 4 6 2" xfId="9358" xr:uid="{00000000-0005-0000-0000-0000E2880000}"/>
    <cellStyle name="Standard 257 4 2 4 6 2 2" xfId="22594" xr:uid="{00000000-0005-0000-0000-0000E3880000}"/>
    <cellStyle name="Standard 257 4 2 4 6 2 2 2" xfId="49066" xr:uid="{00000000-0005-0000-0000-0000E4880000}"/>
    <cellStyle name="Standard 257 4 2 4 6 2 3" xfId="35830" xr:uid="{00000000-0005-0000-0000-0000E5880000}"/>
    <cellStyle name="Standard 257 4 2 4 6 3" xfId="15977" xr:uid="{00000000-0005-0000-0000-0000E6880000}"/>
    <cellStyle name="Standard 257 4 2 4 6 3 2" xfId="42449" xr:uid="{00000000-0005-0000-0000-0000E7880000}"/>
    <cellStyle name="Standard 257 4 2 4 6 4" xfId="31420" xr:uid="{00000000-0005-0000-0000-0000E8880000}"/>
    <cellStyle name="Standard 257 4 2 4 7" xfId="7153" xr:uid="{00000000-0005-0000-0000-0000E9880000}"/>
    <cellStyle name="Standard 257 4 2 4 7 2" xfId="20389" xr:uid="{00000000-0005-0000-0000-0000EA880000}"/>
    <cellStyle name="Standard 257 4 2 4 7 2 2" xfId="46861" xr:uid="{00000000-0005-0000-0000-0000EB880000}"/>
    <cellStyle name="Standard 257 4 2 4 7 3" xfId="33625" xr:uid="{00000000-0005-0000-0000-0000EC880000}"/>
    <cellStyle name="Standard 257 4 2 4 8" xfId="13772" xr:uid="{00000000-0005-0000-0000-0000ED880000}"/>
    <cellStyle name="Standard 257 4 2 4 8 2" xfId="40244" xr:uid="{00000000-0005-0000-0000-0000EE880000}"/>
    <cellStyle name="Standard 257 4 2 4 9" xfId="27008" xr:uid="{00000000-0005-0000-0000-0000EF880000}"/>
    <cellStyle name="Standard 257 4 2 5" xfId="662" xr:uid="{00000000-0005-0000-0000-0000F0880000}"/>
    <cellStyle name="Standard 257 4 2 5 2" xfId="1050" xr:uid="{00000000-0005-0000-0000-0000F1880000}"/>
    <cellStyle name="Standard 257 4 2 5 2 2" xfId="1793" xr:uid="{00000000-0005-0000-0000-0000F2880000}"/>
    <cellStyle name="Standard 257 4 2 5 2 2 2" xfId="4736" xr:uid="{00000000-0005-0000-0000-0000F3880000}"/>
    <cellStyle name="Standard 257 4 2 5 2 2 2 2" xfId="13558" xr:uid="{00000000-0005-0000-0000-0000F4880000}"/>
    <cellStyle name="Standard 257 4 2 5 2 2 2 2 2" xfId="26794" xr:uid="{00000000-0005-0000-0000-0000F5880000}"/>
    <cellStyle name="Standard 257 4 2 5 2 2 2 2 2 2" xfId="53266" xr:uid="{00000000-0005-0000-0000-0000F6880000}"/>
    <cellStyle name="Standard 257 4 2 5 2 2 2 2 3" xfId="40030" xr:uid="{00000000-0005-0000-0000-0000F7880000}"/>
    <cellStyle name="Standard 257 4 2 5 2 2 2 3" xfId="20177" xr:uid="{00000000-0005-0000-0000-0000F8880000}"/>
    <cellStyle name="Standard 257 4 2 5 2 2 2 3 2" xfId="46649" xr:uid="{00000000-0005-0000-0000-0000F9880000}"/>
    <cellStyle name="Standard 257 4 2 5 2 2 2 4" xfId="31208" xr:uid="{00000000-0005-0000-0000-0000FA880000}"/>
    <cellStyle name="Standard 257 4 2 5 2 2 3" xfId="6207" xr:uid="{00000000-0005-0000-0000-0000FB880000}"/>
    <cellStyle name="Standard 257 4 2 5 2 2 3 2" xfId="10617" xr:uid="{00000000-0005-0000-0000-0000FC880000}"/>
    <cellStyle name="Standard 257 4 2 5 2 2 3 2 2" xfId="23853" xr:uid="{00000000-0005-0000-0000-0000FD880000}"/>
    <cellStyle name="Standard 257 4 2 5 2 2 3 2 2 2" xfId="50325" xr:uid="{00000000-0005-0000-0000-0000FE880000}"/>
    <cellStyle name="Standard 257 4 2 5 2 2 3 2 3" xfId="37089" xr:uid="{00000000-0005-0000-0000-0000FF880000}"/>
    <cellStyle name="Standard 257 4 2 5 2 2 3 3" xfId="17236" xr:uid="{00000000-0005-0000-0000-000000890000}"/>
    <cellStyle name="Standard 257 4 2 5 2 2 3 3 2" xfId="43708" xr:uid="{00000000-0005-0000-0000-000001890000}"/>
    <cellStyle name="Standard 257 4 2 5 2 2 3 4" xfId="32679" xr:uid="{00000000-0005-0000-0000-000002890000}"/>
    <cellStyle name="Standard 257 4 2 5 2 2 4" xfId="9146" xr:uid="{00000000-0005-0000-0000-000003890000}"/>
    <cellStyle name="Standard 257 4 2 5 2 2 4 2" xfId="22382" xr:uid="{00000000-0005-0000-0000-000004890000}"/>
    <cellStyle name="Standard 257 4 2 5 2 2 4 2 2" xfId="48854" xr:uid="{00000000-0005-0000-0000-000005890000}"/>
    <cellStyle name="Standard 257 4 2 5 2 2 4 3" xfId="35618" xr:uid="{00000000-0005-0000-0000-000006890000}"/>
    <cellStyle name="Standard 257 4 2 5 2 2 5" xfId="15765" xr:uid="{00000000-0005-0000-0000-000007890000}"/>
    <cellStyle name="Standard 257 4 2 5 2 2 5 2" xfId="42237" xr:uid="{00000000-0005-0000-0000-000008890000}"/>
    <cellStyle name="Standard 257 4 2 5 2 2 6" xfId="28267" xr:uid="{00000000-0005-0000-0000-000009890000}"/>
    <cellStyle name="Standard 257 4 2 5 2 3" xfId="2529" xr:uid="{00000000-0005-0000-0000-00000A890000}"/>
    <cellStyle name="Standard 257 4 2 5 2 3 2" xfId="4000" xr:uid="{00000000-0005-0000-0000-00000B890000}"/>
    <cellStyle name="Standard 257 4 2 5 2 3 2 2" xfId="12822" xr:uid="{00000000-0005-0000-0000-00000C890000}"/>
    <cellStyle name="Standard 257 4 2 5 2 3 2 2 2" xfId="26058" xr:uid="{00000000-0005-0000-0000-00000D890000}"/>
    <cellStyle name="Standard 257 4 2 5 2 3 2 2 2 2" xfId="52530" xr:uid="{00000000-0005-0000-0000-00000E890000}"/>
    <cellStyle name="Standard 257 4 2 5 2 3 2 2 3" xfId="39294" xr:uid="{00000000-0005-0000-0000-00000F890000}"/>
    <cellStyle name="Standard 257 4 2 5 2 3 2 3" xfId="19441" xr:uid="{00000000-0005-0000-0000-000010890000}"/>
    <cellStyle name="Standard 257 4 2 5 2 3 2 3 2" xfId="45913" xr:uid="{00000000-0005-0000-0000-000011890000}"/>
    <cellStyle name="Standard 257 4 2 5 2 3 2 4" xfId="30472" xr:uid="{00000000-0005-0000-0000-000012890000}"/>
    <cellStyle name="Standard 257 4 2 5 2 3 3" xfId="6942" xr:uid="{00000000-0005-0000-0000-000013890000}"/>
    <cellStyle name="Standard 257 4 2 5 2 3 3 2" xfId="11352" xr:uid="{00000000-0005-0000-0000-000014890000}"/>
    <cellStyle name="Standard 257 4 2 5 2 3 3 2 2" xfId="24588" xr:uid="{00000000-0005-0000-0000-000015890000}"/>
    <cellStyle name="Standard 257 4 2 5 2 3 3 2 2 2" xfId="51060" xr:uid="{00000000-0005-0000-0000-000016890000}"/>
    <cellStyle name="Standard 257 4 2 5 2 3 3 2 3" xfId="37824" xr:uid="{00000000-0005-0000-0000-000017890000}"/>
    <cellStyle name="Standard 257 4 2 5 2 3 3 3" xfId="17971" xr:uid="{00000000-0005-0000-0000-000018890000}"/>
    <cellStyle name="Standard 257 4 2 5 2 3 3 3 2" xfId="44443" xr:uid="{00000000-0005-0000-0000-000019890000}"/>
    <cellStyle name="Standard 257 4 2 5 2 3 3 4" xfId="33414" xr:uid="{00000000-0005-0000-0000-00001A890000}"/>
    <cellStyle name="Standard 257 4 2 5 2 3 4" xfId="8410" xr:uid="{00000000-0005-0000-0000-00001B890000}"/>
    <cellStyle name="Standard 257 4 2 5 2 3 4 2" xfId="21646" xr:uid="{00000000-0005-0000-0000-00001C890000}"/>
    <cellStyle name="Standard 257 4 2 5 2 3 4 2 2" xfId="48118" xr:uid="{00000000-0005-0000-0000-00001D890000}"/>
    <cellStyle name="Standard 257 4 2 5 2 3 4 3" xfId="34882" xr:uid="{00000000-0005-0000-0000-00001E890000}"/>
    <cellStyle name="Standard 257 4 2 5 2 3 5" xfId="15029" xr:uid="{00000000-0005-0000-0000-00001F890000}"/>
    <cellStyle name="Standard 257 4 2 5 2 3 5 2" xfId="41501" xr:uid="{00000000-0005-0000-0000-000020890000}"/>
    <cellStyle name="Standard 257 4 2 5 2 3 6" xfId="29002" xr:uid="{00000000-0005-0000-0000-000021890000}"/>
    <cellStyle name="Standard 257 4 2 5 2 4" xfId="3266" xr:uid="{00000000-0005-0000-0000-000022890000}"/>
    <cellStyle name="Standard 257 4 2 5 2 4 2" xfId="12088" xr:uid="{00000000-0005-0000-0000-000023890000}"/>
    <cellStyle name="Standard 257 4 2 5 2 4 2 2" xfId="25324" xr:uid="{00000000-0005-0000-0000-000024890000}"/>
    <cellStyle name="Standard 257 4 2 5 2 4 2 2 2" xfId="51796" xr:uid="{00000000-0005-0000-0000-000025890000}"/>
    <cellStyle name="Standard 257 4 2 5 2 4 2 3" xfId="38560" xr:uid="{00000000-0005-0000-0000-000026890000}"/>
    <cellStyle name="Standard 257 4 2 5 2 4 3" xfId="18707" xr:uid="{00000000-0005-0000-0000-000027890000}"/>
    <cellStyle name="Standard 257 4 2 5 2 4 3 2" xfId="45179" xr:uid="{00000000-0005-0000-0000-000028890000}"/>
    <cellStyle name="Standard 257 4 2 5 2 4 4" xfId="29738" xr:uid="{00000000-0005-0000-0000-000029890000}"/>
    <cellStyle name="Standard 257 4 2 5 2 5" xfId="5471" xr:uid="{00000000-0005-0000-0000-00002A890000}"/>
    <cellStyle name="Standard 257 4 2 5 2 5 2" xfId="9881" xr:uid="{00000000-0005-0000-0000-00002B890000}"/>
    <cellStyle name="Standard 257 4 2 5 2 5 2 2" xfId="23117" xr:uid="{00000000-0005-0000-0000-00002C890000}"/>
    <cellStyle name="Standard 257 4 2 5 2 5 2 2 2" xfId="49589" xr:uid="{00000000-0005-0000-0000-00002D890000}"/>
    <cellStyle name="Standard 257 4 2 5 2 5 2 3" xfId="36353" xr:uid="{00000000-0005-0000-0000-00002E890000}"/>
    <cellStyle name="Standard 257 4 2 5 2 5 3" xfId="16500" xr:uid="{00000000-0005-0000-0000-00002F890000}"/>
    <cellStyle name="Standard 257 4 2 5 2 5 3 2" xfId="42972" xr:uid="{00000000-0005-0000-0000-000030890000}"/>
    <cellStyle name="Standard 257 4 2 5 2 5 4" xfId="31943" xr:uid="{00000000-0005-0000-0000-000031890000}"/>
    <cellStyle name="Standard 257 4 2 5 2 6" xfId="7676" xr:uid="{00000000-0005-0000-0000-000032890000}"/>
    <cellStyle name="Standard 257 4 2 5 2 6 2" xfId="20912" xr:uid="{00000000-0005-0000-0000-000033890000}"/>
    <cellStyle name="Standard 257 4 2 5 2 6 2 2" xfId="47384" xr:uid="{00000000-0005-0000-0000-000034890000}"/>
    <cellStyle name="Standard 257 4 2 5 2 6 3" xfId="34148" xr:uid="{00000000-0005-0000-0000-000035890000}"/>
    <cellStyle name="Standard 257 4 2 5 2 7" xfId="14295" xr:uid="{00000000-0005-0000-0000-000036890000}"/>
    <cellStyle name="Standard 257 4 2 5 2 7 2" xfId="40767" xr:uid="{00000000-0005-0000-0000-000037890000}"/>
    <cellStyle name="Standard 257 4 2 5 2 8" xfId="27531" xr:uid="{00000000-0005-0000-0000-000038890000}"/>
    <cellStyle name="Standard 257 4 2 5 3" xfId="1427" xr:uid="{00000000-0005-0000-0000-000039890000}"/>
    <cellStyle name="Standard 257 4 2 5 3 2" xfId="4370" xr:uid="{00000000-0005-0000-0000-00003A890000}"/>
    <cellStyle name="Standard 257 4 2 5 3 2 2" xfId="13192" xr:uid="{00000000-0005-0000-0000-00003B890000}"/>
    <cellStyle name="Standard 257 4 2 5 3 2 2 2" xfId="26428" xr:uid="{00000000-0005-0000-0000-00003C890000}"/>
    <cellStyle name="Standard 257 4 2 5 3 2 2 2 2" xfId="52900" xr:uid="{00000000-0005-0000-0000-00003D890000}"/>
    <cellStyle name="Standard 257 4 2 5 3 2 2 3" xfId="39664" xr:uid="{00000000-0005-0000-0000-00003E890000}"/>
    <cellStyle name="Standard 257 4 2 5 3 2 3" xfId="19811" xr:uid="{00000000-0005-0000-0000-00003F890000}"/>
    <cellStyle name="Standard 257 4 2 5 3 2 3 2" xfId="46283" xr:uid="{00000000-0005-0000-0000-000040890000}"/>
    <cellStyle name="Standard 257 4 2 5 3 2 4" xfId="30842" xr:uid="{00000000-0005-0000-0000-000041890000}"/>
    <cellStyle name="Standard 257 4 2 5 3 3" xfId="5841" xr:uid="{00000000-0005-0000-0000-000042890000}"/>
    <cellStyle name="Standard 257 4 2 5 3 3 2" xfId="10251" xr:uid="{00000000-0005-0000-0000-000043890000}"/>
    <cellStyle name="Standard 257 4 2 5 3 3 2 2" xfId="23487" xr:uid="{00000000-0005-0000-0000-000044890000}"/>
    <cellStyle name="Standard 257 4 2 5 3 3 2 2 2" xfId="49959" xr:uid="{00000000-0005-0000-0000-000045890000}"/>
    <cellStyle name="Standard 257 4 2 5 3 3 2 3" xfId="36723" xr:uid="{00000000-0005-0000-0000-000046890000}"/>
    <cellStyle name="Standard 257 4 2 5 3 3 3" xfId="16870" xr:uid="{00000000-0005-0000-0000-000047890000}"/>
    <cellStyle name="Standard 257 4 2 5 3 3 3 2" xfId="43342" xr:uid="{00000000-0005-0000-0000-000048890000}"/>
    <cellStyle name="Standard 257 4 2 5 3 3 4" xfId="32313" xr:uid="{00000000-0005-0000-0000-000049890000}"/>
    <cellStyle name="Standard 257 4 2 5 3 4" xfId="8780" xr:uid="{00000000-0005-0000-0000-00004A890000}"/>
    <cellStyle name="Standard 257 4 2 5 3 4 2" xfId="22016" xr:uid="{00000000-0005-0000-0000-00004B890000}"/>
    <cellStyle name="Standard 257 4 2 5 3 4 2 2" xfId="48488" xr:uid="{00000000-0005-0000-0000-00004C890000}"/>
    <cellStyle name="Standard 257 4 2 5 3 4 3" xfId="35252" xr:uid="{00000000-0005-0000-0000-00004D890000}"/>
    <cellStyle name="Standard 257 4 2 5 3 5" xfId="15399" xr:uid="{00000000-0005-0000-0000-00004E890000}"/>
    <cellStyle name="Standard 257 4 2 5 3 5 2" xfId="41871" xr:uid="{00000000-0005-0000-0000-00004F890000}"/>
    <cellStyle name="Standard 257 4 2 5 3 6" xfId="27901" xr:uid="{00000000-0005-0000-0000-000050890000}"/>
    <cellStyle name="Standard 257 4 2 5 4" xfId="2163" xr:uid="{00000000-0005-0000-0000-000051890000}"/>
    <cellStyle name="Standard 257 4 2 5 4 2" xfId="3634" xr:uid="{00000000-0005-0000-0000-000052890000}"/>
    <cellStyle name="Standard 257 4 2 5 4 2 2" xfId="12456" xr:uid="{00000000-0005-0000-0000-000053890000}"/>
    <cellStyle name="Standard 257 4 2 5 4 2 2 2" xfId="25692" xr:uid="{00000000-0005-0000-0000-000054890000}"/>
    <cellStyle name="Standard 257 4 2 5 4 2 2 2 2" xfId="52164" xr:uid="{00000000-0005-0000-0000-000055890000}"/>
    <cellStyle name="Standard 257 4 2 5 4 2 2 3" xfId="38928" xr:uid="{00000000-0005-0000-0000-000056890000}"/>
    <cellStyle name="Standard 257 4 2 5 4 2 3" xfId="19075" xr:uid="{00000000-0005-0000-0000-000057890000}"/>
    <cellStyle name="Standard 257 4 2 5 4 2 3 2" xfId="45547" xr:uid="{00000000-0005-0000-0000-000058890000}"/>
    <cellStyle name="Standard 257 4 2 5 4 2 4" xfId="30106" xr:uid="{00000000-0005-0000-0000-000059890000}"/>
    <cellStyle name="Standard 257 4 2 5 4 3" xfId="6576" xr:uid="{00000000-0005-0000-0000-00005A890000}"/>
    <cellStyle name="Standard 257 4 2 5 4 3 2" xfId="10986" xr:uid="{00000000-0005-0000-0000-00005B890000}"/>
    <cellStyle name="Standard 257 4 2 5 4 3 2 2" xfId="24222" xr:uid="{00000000-0005-0000-0000-00005C890000}"/>
    <cellStyle name="Standard 257 4 2 5 4 3 2 2 2" xfId="50694" xr:uid="{00000000-0005-0000-0000-00005D890000}"/>
    <cellStyle name="Standard 257 4 2 5 4 3 2 3" xfId="37458" xr:uid="{00000000-0005-0000-0000-00005E890000}"/>
    <cellStyle name="Standard 257 4 2 5 4 3 3" xfId="17605" xr:uid="{00000000-0005-0000-0000-00005F890000}"/>
    <cellStyle name="Standard 257 4 2 5 4 3 3 2" xfId="44077" xr:uid="{00000000-0005-0000-0000-000060890000}"/>
    <cellStyle name="Standard 257 4 2 5 4 3 4" xfId="33048" xr:uid="{00000000-0005-0000-0000-000061890000}"/>
    <cellStyle name="Standard 257 4 2 5 4 4" xfId="8044" xr:uid="{00000000-0005-0000-0000-000062890000}"/>
    <cellStyle name="Standard 257 4 2 5 4 4 2" xfId="21280" xr:uid="{00000000-0005-0000-0000-000063890000}"/>
    <cellStyle name="Standard 257 4 2 5 4 4 2 2" xfId="47752" xr:uid="{00000000-0005-0000-0000-000064890000}"/>
    <cellStyle name="Standard 257 4 2 5 4 4 3" xfId="34516" xr:uid="{00000000-0005-0000-0000-000065890000}"/>
    <cellStyle name="Standard 257 4 2 5 4 5" xfId="14663" xr:uid="{00000000-0005-0000-0000-000066890000}"/>
    <cellStyle name="Standard 257 4 2 5 4 5 2" xfId="41135" xr:uid="{00000000-0005-0000-0000-000067890000}"/>
    <cellStyle name="Standard 257 4 2 5 4 6" xfId="28636" xr:uid="{00000000-0005-0000-0000-000068890000}"/>
    <cellStyle name="Standard 257 4 2 5 5" xfId="2900" xr:uid="{00000000-0005-0000-0000-000069890000}"/>
    <cellStyle name="Standard 257 4 2 5 5 2" xfId="11722" xr:uid="{00000000-0005-0000-0000-00006A890000}"/>
    <cellStyle name="Standard 257 4 2 5 5 2 2" xfId="24958" xr:uid="{00000000-0005-0000-0000-00006B890000}"/>
    <cellStyle name="Standard 257 4 2 5 5 2 2 2" xfId="51430" xr:uid="{00000000-0005-0000-0000-00006C890000}"/>
    <cellStyle name="Standard 257 4 2 5 5 2 3" xfId="38194" xr:uid="{00000000-0005-0000-0000-00006D890000}"/>
    <cellStyle name="Standard 257 4 2 5 5 3" xfId="18341" xr:uid="{00000000-0005-0000-0000-00006E890000}"/>
    <cellStyle name="Standard 257 4 2 5 5 3 2" xfId="44813" xr:uid="{00000000-0005-0000-0000-00006F890000}"/>
    <cellStyle name="Standard 257 4 2 5 5 4" xfId="29372" xr:uid="{00000000-0005-0000-0000-000070890000}"/>
    <cellStyle name="Standard 257 4 2 5 6" xfId="5105" xr:uid="{00000000-0005-0000-0000-000071890000}"/>
    <cellStyle name="Standard 257 4 2 5 6 2" xfId="9515" xr:uid="{00000000-0005-0000-0000-000072890000}"/>
    <cellStyle name="Standard 257 4 2 5 6 2 2" xfId="22751" xr:uid="{00000000-0005-0000-0000-000073890000}"/>
    <cellStyle name="Standard 257 4 2 5 6 2 2 2" xfId="49223" xr:uid="{00000000-0005-0000-0000-000074890000}"/>
    <cellStyle name="Standard 257 4 2 5 6 2 3" xfId="35987" xr:uid="{00000000-0005-0000-0000-000075890000}"/>
    <cellStyle name="Standard 257 4 2 5 6 3" xfId="16134" xr:uid="{00000000-0005-0000-0000-000076890000}"/>
    <cellStyle name="Standard 257 4 2 5 6 3 2" xfId="42606" xr:uid="{00000000-0005-0000-0000-000077890000}"/>
    <cellStyle name="Standard 257 4 2 5 6 4" xfId="31577" xr:uid="{00000000-0005-0000-0000-000078890000}"/>
    <cellStyle name="Standard 257 4 2 5 7" xfId="7310" xr:uid="{00000000-0005-0000-0000-000079890000}"/>
    <cellStyle name="Standard 257 4 2 5 7 2" xfId="20546" xr:uid="{00000000-0005-0000-0000-00007A890000}"/>
    <cellStyle name="Standard 257 4 2 5 7 2 2" xfId="47018" xr:uid="{00000000-0005-0000-0000-00007B890000}"/>
    <cellStyle name="Standard 257 4 2 5 7 3" xfId="33782" xr:uid="{00000000-0005-0000-0000-00007C890000}"/>
    <cellStyle name="Standard 257 4 2 5 8" xfId="13929" xr:uid="{00000000-0005-0000-0000-00007D890000}"/>
    <cellStyle name="Standard 257 4 2 5 8 2" xfId="40401" xr:uid="{00000000-0005-0000-0000-00007E890000}"/>
    <cellStyle name="Standard 257 4 2 5 9" xfId="27165" xr:uid="{00000000-0005-0000-0000-00007F890000}"/>
    <cellStyle name="Standard 257 4 2 6" xfId="716" xr:uid="{00000000-0005-0000-0000-000080890000}"/>
    <cellStyle name="Standard 257 4 2 6 2" xfId="1466" xr:uid="{00000000-0005-0000-0000-000081890000}"/>
    <cellStyle name="Standard 257 4 2 6 2 2" xfId="4409" xr:uid="{00000000-0005-0000-0000-000082890000}"/>
    <cellStyle name="Standard 257 4 2 6 2 2 2" xfId="13231" xr:uid="{00000000-0005-0000-0000-000083890000}"/>
    <cellStyle name="Standard 257 4 2 6 2 2 2 2" xfId="26467" xr:uid="{00000000-0005-0000-0000-000084890000}"/>
    <cellStyle name="Standard 257 4 2 6 2 2 2 2 2" xfId="52939" xr:uid="{00000000-0005-0000-0000-000085890000}"/>
    <cellStyle name="Standard 257 4 2 6 2 2 2 3" xfId="39703" xr:uid="{00000000-0005-0000-0000-000086890000}"/>
    <cellStyle name="Standard 257 4 2 6 2 2 3" xfId="19850" xr:uid="{00000000-0005-0000-0000-000087890000}"/>
    <cellStyle name="Standard 257 4 2 6 2 2 3 2" xfId="46322" xr:uid="{00000000-0005-0000-0000-000088890000}"/>
    <cellStyle name="Standard 257 4 2 6 2 2 4" xfId="30881" xr:uid="{00000000-0005-0000-0000-000089890000}"/>
    <cellStyle name="Standard 257 4 2 6 2 3" xfId="5880" xr:uid="{00000000-0005-0000-0000-00008A890000}"/>
    <cellStyle name="Standard 257 4 2 6 2 3 2" xfId="10290" xr:uid="{00000000-0005-0000-0000-00008B890000}"/>
    <cellStyle name="Standard 257 4 2 6 2 3 2 2" xfId="23526" xr:uid="{00000000-0005-0000-0000-00008C890000}"/>
    <cellStyle name="Standard 257 4 2 6 2 3 2 2 2" xfId="49998" xr:uid="{00000000-0005-0000-0000-00008D890000}"/>
    <cellStyle name="Standard 257 4 2 6 2 3 2 3" xfId="36762" xr:uid="{00000000-0005-0000-0000-00008E890000}"/>
    <cellStyle name="Standard 257 4 2 6 2 3 3" xfId="16909" xr:uid="{00000000-0005-0000-0000-00008F890000}"/>
    <cellStyle name="Standard 257 4 2 6 2 3 3 2" xfId="43381" xr:uid="{00000000-0005-0000-0000-000090890000}"/>
    <cellStyle name="Standard 257 4 2 6 2 3 4" xfId="32352" xr:uid="{00000000-0005-0000-0000-000091890000}"/>
    <cellStyle name="Standard 257 4 2 6 2 4" xfId="8819" xr:uid="{00000000-0005-0000-0000-000092890000}"/>
    <cellStyle name="Standard 257 4 2 6 2 4 2" xfId="22055" xr:uid="{00000000-0005-0000-0000-000093890000}"/>
    <cellStyle name="Standard 257 4 2 6 2 4 2 2" xfId="48527" xr:uid="{00000000-0005-0000-0000-000094890000}"/>
    <cellStyle name="Standard 257 4 2 6 2 4 3" xfId="35291" xr:uid="{00000000-0005-0000-0000-000095890000}"/>
    <cellStyle name="Standard 257 4 2 6 2 5" xfId="15438" xr:uid="{00000000-0005-0000-0000-000096890000}"/>
    <cellStyle name="Standard 257 4 2 6 2 5 2" xfId="41910" xr:uid="{00000000-0005-0000-0000-000097890000}"/>
    <cellStyle name="Standard 257 4 2 6 2 6" xfId="27940" xr:uid="{00000000-0005-0000-0000-000098890000}"/>
    <cellStyle name="Standard 257 4 2 6 3" xfId="2202" xr:uid="{00000000-0005-0000-0000-000099890000}"/>
    <cellStyle name="Standard 257 4 2 6 3 2" xfId="3673" xr:uid="{00000000-0005-0000-0000-00009A890000}"/>
    <cellStyle name="Standard 257 4 2 6 3 2 2" xfId="12495" xr:uid="{00000000-0005-0000-0000-00009B890000}"/>
    <cellStyle name="Standard 257 4 2 6 3 2 2 2" xfId="25731" xr:uid="{00000000-0005-0000-0000-00009C890000}"/>
    <cellStyle name="Standard 257 4 2 6 3 2 2 2 2" xfId="52203" xr:uid="{00000000-0005-0000-0000-00009D890000}"/>
    <cellStyle name="Standard 257 4 2 6 3 2 2 3" xfId="38967" xr:uid="{00000000-0005-0000-0000-00009E890000}"/>
    <cellStyle name="Standard 257 4 2 6 3 2 3" xfId="19114" xr:uid="{00000000-0005-0000-0000-00009F890000}"/>
    <cellStyle name="Standard 257 4 2 6 3 2 3 2" xfId="45586" xr:uid="{00000000-0005-0000-0000-0000A0890000}"/>
    <cellStyle name="Standard 257 4 2 6 3 2 4" xfId="30145" xr:uid="{00000000-0005-0000-0000-0000A1890000}"/>
    <cellStyle name="Standard 257 4 2 6 3 3" xfId="6615" xr:uid="{00000000-0005-0000-0000-0000A2890000}"/>
    <cellStyle name="Standard 257 4 2 6 3 3 2" xfId="11025" xr:uid="{00000000-0005-0000-0000-0000A3890000}"/>
    <cellStyle name="Standard 257 4 2 6 3 3 2 2" xfId="24261" xr:uid="{00000000-0005-0000-0000-0000A4890000}"/>
    <cellStyle name="Standard 257 4 2 6 3 3 2 2 2" xfId="50733" xr:uid="{00000000-0005-0000-0000-0000A5890000}"/>
    <cellStyle name="Standard 257 4 2 6 3 3 2 3" xfId="37497" xr:uid="{00000000-0005-0000-0000-0000A6890000}"/>
    <cellStyle name="Standard 257 4 2 6 3 3 3" xfId="17644" xr:uid="{00000000-0005-0000-0000-0000A7890000}"/>
    <cellStyle name="Standard 257 4 2 6 3 3 3 2" xfId="44116" xr:uid="{00000000-0005-0000-0000-0000A8890000}"/>
    <cellStyle name="Standard 257 4 2 6 3 3 4" xfId="33087" xr:uid="{00000000-0005-0000-0000-0000A9890000}"/>
    <cellStyle name="Standard 257 4 2 6 3 4" xfId="8083" xr:uid="{00000000-0005-0000-0000-0000AA890000}"/>
    <cellStyle name="Standard 257 4 2 6 3 4 2" xfId="21319" xr:uid="{00000000-0005-0000-0000-0000AB890000}"/>
    <cellStyle name="Standard 257 4 2 6 3 4 2 2" xfId="47791" xr:uid="{00000000-0005-0000-0000-0000AC890000}"/>
    <cellStyle name="Standard 257 4 2 6 3 4 3" xfId="34555" xr:uid="{00000000-0005-0000-0000-0000AD890000}"/>
    <cellStyle name="Standard 257 4 2 6 3 5" xfId="14702" xr:uid="{00000000-0005-0000-0000-0000AE890000}"/>
    <cellStyle name="Standard 257 4 2 6 3 5 2" xfId="41174" xr:uid="{00000000-0005-0000-0000-0000AF890000}"/>
    <cellStyle name="Standard 257 4 2 6 3 6" xfId="28675" xr:uid="{00000000-0005-0000-0000-0000B0890000}"/>
    <cellStyle name="Standard 257 4 2 6 4" xfId="2939" xr:uid="{00000000-0005-0000-0000-0000B1890000}"/>
    <cellStyle name="Standard 257 4 2 6 4 2" xfId="11761" xr:uid="{00000000-0005-0000-0000-0000B2890000}"/>
    <cellStyle name="Standard 257 4 2 6 4 2 2" xfId="24997" xr:uid="{00000000-0005-0000-0000-0000B3890000}"/>
    <cellStyle name="Standard 257 4 2 6 4 2 2 2" xfId="51469" xr:uid="{00000000-0005-0000-0000-0000B4890000}"/>
    <cellStyle name="Standard 257 4 2 6 4 2 3" xfId="38233" xr:uid="{00000000-0005-0000-0000-0000B5890000}"/>
    <cellStyle name="Standard 257 4 2 6 4 3" xfId="18380" xr:uid="{00000000-0005-0000-0000-0000B6890000}"/>
    <cellStyle name="Standard 257 4 2 6 4 3 2" xfId="44852" xr:uid="{00000000-0005-0000-0000-0000B7890000}"/>
    <cellStyle name="Standard 257 4 2 6 4 4" xfId="29411" xr:uid="{00000000-0005-0000-0000-0000B8890000}"/>
    <cellStyle name="Standard 257 4 2 6 5" xfId="5144" xr:uid="{00000000-0005-0000-0000-0000B9890000}"/>
    <cellStyle name="Standard 257 4 2 6 5 2" xfId="9554" xr:uid="{00000000-0005-0000-0000-0000BA890000}"/>
    <cellStyle name="Standard 257 4 2 6 5 2 2" xfId="22790" xr:uid="{00000000-0005-0000-0000-0000BB890000}"/>
    <cellStyle name="Standard 257 4 2 6 5 2 2 2" xfId="49262" xr:uid="{00000000-0005-0000-0000-0000BC890000}"/>
    <cellStyle name="Standard 257 4 2 6 5 2 3" xfId="36026" xr:uid="{00000000-0005-0000-0000-0000BD890000}"/>
    <cellStyle name="Standard 257 4 2 6 5 3" xfId="16173" xr:uid="{00000000-0005-0000-0000-0000BE890000}"/>
    <cellStyle name="Standard 257 4 2 6 5 3 2" xfId="42645" xr:uid="{00000000-0005-0000-0000-0000BF890000}"/>
    <cellStyle name="Standard 257 4 2 6 5 4" xfId="31616" xr:uid="{00000000-0005-0000-0000-0000C0890000}"/>
    <cellStyle name="Standard 257 4 2 6 6" xfId="7349" xr:uid="{00000000-0005-0000-0000-0000C1890000}"/>
    <cellStyle name="Standard 257 4 2 6 6 2" xfId="20585" xr:uid="{00000000-0005-0000-0000-0000C2890000}"/>
    <cellStyle name="Standard 257 4 2 6 6 2 2" xfId="47057" xr:uid="{00000000-0005-0000-0000-0000C3890000}"/>
    <cellStyle name="Standard 257 4 2 6 6 3" xfId="33821" xr:uid="{00000000-0005-0000-0000-0000C4890000}"/>
    <cellStyle name="Standard 257 4 2 6 7" xfId="13968" xr:uid="{00000000-0005-0000-0000-0000C5890000}"/>
    <cellStyle name="Standard 257 4 2 6 7 2" xfId="40440" xr:uid="{00000000-0005-0000-0000-0000C6890000}"/>
    <cellStyle name="Standard 257 4 2 6 8" xfId="27204" xr:uid="{00000000-0005-0000-0000-0000C7890000}"/>
    <cellStyle name="Standard 257 4 2 7" xfId="1100" xr:uid="{00000000-0005-0000-0000-0000C8890000}"/>
    <cellStyle name="Standard 257 4 2 7 2" xfId="4043" xr:uid="{00000000-0005-0000-0000-0000C9890000}"/>
    <cellStyle name="Standard 257 4 2 7 2 2" xfId="12865" xr:uid="{00000000-0005-0000-0000-0000CA890000}"/>
    <cellStyle name="Standard 257 4 2 7 2 2 2" xfId="26101" xr:uid="{00000000-0005-0000-0000-0000CB890000}"/>
    <cellStyle name="Standard 257 4 2 7 2 2 2 2" xfId="52573" xr:uid="{00000000-0005-0000-0000-0000CC890000}"/>
    <cellStyle name="Standard 257 4 2 7 2 2 3" xfId="39337" xr:uid="{00000000-0005-0000-0000-0000CD890000}"/>
    <cellStyle name="Standard 257 4 2 7 2 3" xfId="19484" xr:uid="{00000000-0005-0000-0000-0000CE890000}"/>
    <cellStyle name="Standard 257 4 2 7 2 3 2" xfId="45956" xr:uid="{00000000-0005-0000-0000-0000CF890000}"/>
    <cellStyle name="Standard 257 4 2 7 2 4" xfId="30515" xr:uid="{00000000-0005-0000-0000-0000D0890000}"/>
    <cellStyle name="Standard 257 4 2 7 3" xfId="5514" xr:uid="{00000000-0005-0000-0000-0000D1890000}"/>
    <cellStyle name="Standard 257 4 2 7 3 2" xfId="9924" xr:uid="{00000000-0005-0000-0000-0000D2890000}"/>
    <cellStyle name="Standard 257 4 2 7 3 2 2" xfId="23160" xr:uid="{00000000-0005-0000-0000-0000D3890000}"/>
    <cellStyle name="Standard 257 4 2 7 3 2 2 2" xfId="49632" xr:uid="{00000000-0005-0000-0000-0000D4890000}"/>
    <cellStyle name="Standard 257 4 2 7 3 2 3" xfId="36396" xr:uid="{00000000-0005-0000-0000-0000D5890000}"/>
    <cellStyle name="Standard 257 4 2 7 3 3" xfId="16543" xr:uid="{00000000-0005-0000-0000-0000D6890000}"/>
    <cellStyle name="Standard 257 4 2 7 3 3 2" xfId="43015" xr:uid="{00000000-0005-0000-0000-0000D7890000}"/>
    <cellStyle name="Standard 257 4 2 7 3 4" xfId="31986" xr:uid="{00000000-0005-0000-0000-0000D8890000}"/>
    <cellStyle name="Standard 257 4 2 7 4" xfId="8453" xr:uid="{00000000-0005-0000-0000-0000D9890000}"/>
    <cellStyle name="Standard 257 4 2 7 4 2" xfId="21689" xr:uid="{00000000-0005-0000-0000-0000DA890000}"/>
    <cellStyle name="Standard 257 4 2 7 4 2 2" xfId="48161" xr:uid="{00000000-0005-0000-0000-0000DB890000}"/>
    <cellStyle name="Standard 257 4 2 7 4 3" xfId="34925" xr:uid="{00000000-0005-0000-0000-0000DC890000}"/>
    <cellStyle name="Standard 257 4 2 7 5" xfId="15072" xr:uid="{00000000-0005-0000-0000-0000DD890000}"/>
    <cellStyle name="Standard 257 4 2 7 5 2" xfId="41544" xr:uid="{00000000-0005-0000-0000-0000DE890000}"/>
    <cellStyle name="Standard 257 4 2 7 6" xfId="27574" xr:uid="{00000000-0005-0000-0000-0000DF890000}"/>
    <cellStyle name="Standard 257 4 2 8" xfId="1836" xr:uid="{00000000-0005-0000-0000-0000E0890000}"/>
    <cellStyle name="Standard 257 4 2 8 2" xfId="3307" xr:uid="{00000000-0005-0000-0000-0000E1890000}"/>
    <cellStyle name="Standard 257 4 2 8 2 2" xfId="12129" xr:uid="{00000000-0005-0000-0000-0000E2890000}"/>
    <cellStyle name="Standard 257 4 2 8 2 2 2" xfId="25365" xr:uid="{00000000-0005-0000-0000-0000E3890000}"/>
    <cellStyle name="Standard 257 4 2 8 2 2 2 2" xfId="51837" xr:uid="{00000000-0005-0000-0000-0000E4890000}"/>
    <cellStyle name="Standard 257 4 2 8 2 2 3" xfId="38601" xr:uid="{00000000-0005-0000-0000-0000E5890000}"/>
    <cellStyle name="Standard 257 4 2 8 2 3" xfId="18748" xr:uid="{00000000-0005-0000-0000-0000E6890000}"/>
    <cellStyle name="Standard 257 4 2 8 2 3 2" xfId="45220" xr:uid="{00000000-0005-0000-0000-0000E7890000}"/>
    <cellStyle name="Standard 257 4 2 8 2 4" xfId="29779" xr:uid="{00000000-0005-0000-0000-0000E8890000}"/>
    <cellStyle name="Standard 257 4 2 8 3" xfId="6249" xr:uid="{00000000-0005-0000-0000-0000E9890000}"/>
    <cellStyle name="Standard 257 4 2 8 3 2" xfId="10659" xr:uid="{00000000-0005-0000-0000-0000EA890000}"/>
    <cellStyle name="Standard 257 4 2 8 3 2 2" xfId="23895" xr:uid="{00000000-0005-0000-0000-0000EB890000}"/>
    <cellStyle name="Standard 257 4 2 8 3 2 2 2" xfId="50367" xr:uid="{00000000-0005-0000-0000-0000EC890000}"/>
    <cellStyle name="Standard 257 4 2 8 3 2 3" xfId="37131" xr:uid="{00000000-0005-0000-0000-0000ED890000}"/>
    <cellStyle name="Standard 257 4 2 8 3 3" xfId="17278" xr:uid="{00000000-0005-0000-0000-0000EE890000}"/>
    <cellStyle name="Standard 257 4 2 8 3 3 2" xfId="43750" xr:uid="{00000000-0005-0000-0000-0000EF890000}"/>
    <cellStyle name="Standard 257 4 2 8 3 4" xfId="32721" xr:uid="{00000000-0005-0000-0000-0000F0890000}"/>
    <cellStyle name="Standard 257 4 2 8 4" xfId="7717" xr:uid="{00000000-0005-0000-0000-0000F1890000}"/>
    <cellStyle name="Standard 257 4 2 8 4 2" xfId="20953" xr:uid="{00000000-0005-0000-0000-0000F2890000}"/>
    <cellStyle name="Standard 257 4 2 8 4 2 2" xfId="47425" xr:uid="{00000000-0005-0000-0000-0000F3890000}"/>
    <cellStyle name="Standard 257 4 2 8 4 3" xfId="34189" xr:uid="{00000000-0005-0000-0000-0000F4890000}"/>
    <cellStyle name="Standard 257 4 2 8 5" xfId="14336" xr:uid="{00000000-0005-0000-0000-0000F5890000}"/>
    <cellStyle name="Standard 257 4 2 8 5 2" xfId="40808" xr:uid="{00000000-0005-0000-0000-0000F6890000}"/>
    <cellStyle name="Standard 257 4 2 8 6" xfId="28309" xr:uid="{00000000-0005-0000-0000-0000F7890000}"/>
    <cellStyle name="Standard 257 4 2 9" xfId="2573" xr:uid="{00000000-0005-0000-0000-0000F8890000}"/>
    <cellStyle name="Standard 257 4 2 9 2" xfId="11395" xr:uid="{00000000-0005-0000-0000-0000F9890000}"/>
    <cellStyle name="Standard 257 4 2 9 2 2" xfId="24631" xr:uid="{00000000-0005-0000-0000-0000FA890000}"/>
    <cellStyle name="Standard 257 4 2 9 2 2 2" xfId="51103" xr:uid="{00000000-0005-0000-0000-0000FB890000}"/>
    <cellStyle name="Standard 257 4 2 9 2 3" xfId="37867" xr:uid="{00000000-0005-0000-0000-0000FC890000}"/>
    <cellStyle name="Standard 257 4 2 9 3" xfId="18014" xr:uid="{00000000-0005-0000-0000-0000FD890000}"/>
    <cellStyle name="Standard 257 4 2 9 3 2" xfId="44486" xr:uid="{00000000-0005-0000-0000-0000FE890000}"/>
    <cellStyle name="Standard 257 4 2 9 4" xfId="29045" xr:uid="{00000000-0005-0000-0000-0000FF890000}"/>
    <cellStyle name="Standard 257 4 3" xfId="286" xr:uid="{00000000-0005-0000-0000-0000008A0000}"/>
    <cellStyle name="Standard 257 4 3 10" xfId="4769" xr:uid="{00000000-0005-0000-0000-0000018A0000}"/>
    <cellStyle name="Standard 257 4 3 10 2" xfId="9179" xr:uid="{00000000-0005-0000-0000-0000028A0000}"/>
    <cellStyle name="Standard 257 4 3 10 2 2" xfId="22415" xr:uid="{00000000-0005-0000-0000-0000038A0000}"/>
    <cellStyle name="Standard 257 4 3 10 2 2 2" xfId="48887" xr:uid="{00000000-0005-0000-0000-0000048A0000}"/>
    <cellStyle name="Standard 257 4 3 10 2 3" xfId="35651" xr:uid="{00000000-0005-0000-0000-0000058A0000}"/>
    <cellStyle name="Standard 257 4 3 10 3" xfId="15798" xr:uid="{00000000-0005-0000-0000-0000068A0000}"/>
    <cellStyle name="Standard 257 4 3 10 3 2" xfId="42270" xr:uid="{00000000-0005-0000-0000-0000078A0000}"/>
    <cellStyle name="Standard 257 4 3 10 4" xfId="31241" xr:uid="{00000000-0005-0000-0000-0000088A0000}"/>
    <cellStyle name="Standard 257 4 3 11" xfId="6974" xr:uid="{00000000-0005-0000-0000-0000098A0000}"/>
    <cellStyle name="Standard 257 4 3 11 2" xfId="20210" xr:uid="{00000000-0005-0000-0000-00000A8A0000}"/>
    <cellStyle name="Standard 257 4 3 11 2 2" xfId="46682" xr:uid="{00000000-0005-0000-0000-00000B8A0000}"/>
    <cellStyle name="Standard 257 4 3 11 3" xfId="33446" xr:uid="{00000000-0005-0000-0000-00000C8A0000}"/>
    <cellStyle name="Standard 257 4 3 12" xfId="13593" xr:uid="{00000000-0005-0000-0000-00000D8A0000}"/>
    <cellStyle name="Standard 257 4 3 12 2" xfId="40065" xr:uid="{00000000-0005-0000-0000-00000E8A0000}"/>
    <cellStyle name="Standard 257 4 3 13" xfId="26829" xr:uid="{00000000-0005-0000-0000-00000F8A0000}"/>
    <cellStyle name="Standard 257 4 3 2" xfId="347" xr:uid="{00000000-0005-0000-0000-0000108A0000}"/>
    <cellStyle name="Standard 257 4 3 2 10" xfId="13633" xr:uid="{00000000-0005-0000-0000-0000118A0000}"/>
    <cellStyle name="Standard 257 4 3 2 10 2" xfId="40105" xr:uid="{00000000-0005-0000-0000-0000128A0000}"/>
    <cellStyle name="Standard 257 4 3 2 11" xfId="26869" xr:uid="{00000000-0005-0000-0000-0000138A0000}"/>
    <cellStyle name="Standard 257 4 3 2 2" xfId="435" xr:uid="{00000000-0005-0000-0000-0000148A0000}"/>
    <cellStyle name="Standard 257 4 3 2 2 10" xfId="26950" xr:uid="{00000000-0005-0000-0000-0000158A0000}"/>
    <cellStyle name="Standard 257 4 3 2 2 2" xfId="611" xr:uid="{00000000-0005-0000-0000-0000168A0000}"/>
    <cellStyle name="Standard 257 4 3 2 2 2 2" xfId="1000" xr:uid="{00000000-0005-0000-0000-0000178A0000}"/>
    <cellStyle name="Standard 257 4 3 2 2 2 2 2" xfId="1749" xr:uid="{00000000-0005-0000-0000-0000188A0000}"/>
    <cellStyle name="Standard 257 4 3 2 2 2 2 2 2" xfId="4692" xr:uid="{00000000-0005-0000-0000-0000198A0000}"/>
    <cellStyle name="Standard 257 4 3 2 2 2 2 2 2 2" xfId="13514" xr:uid="{00000000-0005-0000-0000-00001A8A0000}"/>
    <cellStyle name="Standard 257 4 3 2 2 2 2 2 2 2 2" xfId="26750" xr:uid="{00000000-0005-0000-0000-00001B8A0000}"/>
    <cellStyle name="Standard 257 4 3 2 2 2 2 2 2 2 2 2" xfId="53222" xr:uid="{00000000-0005-0000-0000-00001C8A0000}"/>
    <cellStyle name="Standard 257 4 3 2 2 2 2 2 2 2 3" xfId="39986" xr:uid="{00000000-0005-0000-0000-00001D8A0000}"/>
    <cellStyle name="Standard 257 4 3 2 2 2 2 2 2 3" xfId="20133" xr:uid="{00000000-0005-0000-0000-00001E8A0000}"/>
    <cellStyle name="Standard 257 4 3 2 2 2 2 2 2 3 2" xfId="46605" xr:uid="{00000000-0005-0000-0000-00001F8A0000}"/>
    <cellStyle name="Standard 257 4 3 2 2 2 2 2 2 4" xfId="31164" xr:uid="{00000000-0005-0000-0000-0000208A0000}"/>
    <cellStyle name="Standard 257 4 3 2 2 2 2 2 3" xfId="6163" xr:uid="{00000000-0005-0000-0000-0000218A0000}"/>
    <cellStyle name="Standard 257 4 3 2 2 2 2 2 3 2" xfId="10573" xr:uid="{00000000-0005-0000-0000-0000228A0000}"/>
    <cellStyle name="Standard 257 4 3 2 2 2 2 2 3 2 2" xfId="23809" xr:uid="{00000000-0005-0000-0000-0000238A0000}"/>
    <cellStyle name="Standard 257 4 3 2 2 2 2 2 3 2 2 2" xfId="50281" xr:uid="{00000000-0005-0000-0000-0000248A0000}"/>
    <cellStyle name="Standard 257 4 3 2 2 2 2 2 3 2 3" xfId="37045" xr:uid="{00000000-0005-0000-0000-0000258A0000}"/>
    <cellStyle name="Standard 257 4 3 2 2 2 2 2 3 3" xfId="17192" xr:uid="{00000000-0005-0000-0000-0000268A0000}"/>
    <cellStyle name="Standard 257 4 3 2 2 2 2 2 3 3 2" xfId="43664" xr:uid="{00000000-0005-0000-0000-0000278A0000}"/>
    <cellStyle name="Standard 257 4 3 2 2 2 2 2 3 4" xfId="32635" xr:uid="{00000000-0005-0000-0000-0000288A0000}"/>
    <cellStyle name="Standard 257 4 3 2 2 2 2 2 4" xfId="9102" xr:uid="{00000000-0005-0000-0000-0000298A0000}"/>
    <cellStyle name="Standard 257 4 3 2 2 2 2 2 4 2" xfId="22338" xr:uid="{00000000-0005-0000-0000-00002A8A0000}"/>
    <cellStyle name="Standard 257 4 3 2 2 2 2 2 4 2 2" xfId="48810" xr:uid="{00000000-0005-0000-0000-00002B8A0000}"/>
    <cellStyle name="Standard 257 4 3 2 2 2 2 2 4 3" xfId="35574" xr:uid="{00000000-0005-0000-0000-00002C8A0000}"/>
    <cellStyle name="Standard 257 4 3 2 2 2 2 2 5" xfId="15721" xr:uid="{00000000-0005-0000-0000-00002D8A0000}"/>
    <cellStyle name="Standard 257 4 3 2 2 2 2 2 5 2" xfId="42193" xr:uid="{00000000-0005-0000-0000-00002E8A0000}"/>
    <cellStyle name="Standard 257 4 3 2 2 2 2 2 6" xfId="28223" xr:uid="{00000000-0005-0000-0000-00002F8A0000}"/>
    <cellStyle name="Standard 257 4 3 2 2 2 2 3" xfId="2485" xr:uid="{00000000-0005-0000-0000-0000308A0000}"/>
    <cellStyle name="Standard 257 4 3 2 2 2 2 3 2" xfId="3956" xr:uid="{00000000-0005-0000-0000-0000318A0000}"/>
    <cellStyle name="Standard 257 4 3 2 2 2 2 3 2 2" xfId="12778" xr:uid="{00000000-0005-0000-0000-0000328A0000}"/>
    <cellStyle name="Standard 257 4 3 2 2 2 2 3 2 2 2" xfId="26014" xr:uid="{00000000-0005-0000-0000-0000338A0000}"/>
    <cellStyle name="Standard 257 4 3 2 2 2 2 3 2 2 2 2" xfId="52486" xr:uid="{00000000-0005-0000-0000-0000348A0000}"/>
    <cellStyle name="Standard 257 4 3 2 2 2 2 3 2 2 3" xfId="39250" xr:uid="{00000000-0005-0000-0000-0000358A0000}"/>
    <cellStyle name="Standard 257 4 3 2 2 2 2 3 2 3" xfId="19397" xr:uid="{00000000-0005-0000-0000-0000368A0000}"/>
    <cellStyle name="Standard 257 4 3 2 2 2 2 3 2 3 2" xfId="45869" xr:uid="{00000000-0005-0000-0000-0000378A0000}"/>
    <cellStyle name="Standard 257 4 3 2 2 2 2 3 2 4" xfId="30428" xr:uid="{00000000-0005-0000-0000-0000388A0000}"/>
    <cellStyle name="Standard 257 4 3 2 2 2 2 3 3" xfId="6898" xr:uid="{00000000-0005-0000-0000-0000398A0000}"/>
    <cellStyle name="Standard 257 4 3 2 2 2 2 3 3 2" xfId="11308" xr:uid="{00000000-0005-0000-0000-00003A8A0000}"/>
    <cellStyle name="Standard 257 4 3 2 2 2 2 3 3 2 2" xfId="24544" xr:uid="{00000000-0005-0000-0000-00003B8A0000}"/>
    <cellStyle name="Standard 257 4 3 2 2 2 2 3 3 2 2 2" xfId="51016" xr:uid="{00000000-0005-0000-0000-00003C8A0000}"/>
    <cellStyle name="Standard 257 4 3 2 2 2 2 3 3 2 3" xfId="37780" xr:uid="{00000000-0005-0000-0000-00003D8A0000}"/>
    <cellStyle name="Standard 257 4 3 2 2 2 2 3 3 3" xfId="17927" xr:uid="{00000000-0005-0000-0000-00003E8A0000}"/>
    <cellStyle name="Standard 257 4 3 2 2 2 2 3 3 3 2" xfId="44399" xr:uid="{00000000-0005-0000-0000-00003F8A0000}"/>
    <cellStyle name="Standard 257 4 3 2 2 2 2 3 3 4" xfId="33370" xr:uid="{00000000-0005-0000-0000-0000408A0000}"/>
    <cellStyle name="Standard 257 4 3 2 2 2 2 3 4" xfId="8366" xr:uid="{00000000-0005-0000-0000-0000418A0000}"/>
    <cellStyle name="Standard 257 4 3 2 2 2 2 3 4 2" xfId="21602" xr:uid="{00000000-0005-0000-0000-0000428A0000}"/>
    <cellStyle name="Standard 257 4 3 2 2 2 2 3 4 2 2" xfId="48074" xr:uid="{00000000-0005-0000-0000-0000438A0000}"/>
    <cellStyle name="Standard 257 4 3 2 2 2 2 3 4 3" xfId="34838" xr:uid="{00000000-0005-0000-0000-0000448A0000}"/>
    <cellStyle name="Standard 257 4 3 2 2 2 2 3 5" xfId="14985" xr:uid="{00000000-0005-0000-0000-0000458A0000}"/>
    <cellStyle name="Standard 257 4 3 2 2 2 2 3 5 2" xfId="41457" xr:uid="{00000000-0005-0000-0000-0000468A0000}"/>
    <cellStyle name="Standard 257 4 3 2 2 2 2 3 6" xfId="28958" xr:uid="{00000000-0005-0000-0000-0000478A0000}"/>
    <cellStyle name="Standard 257 4 3 2 2 2 2 4" xfId="3222" xr:uid="{00000000-0005-0000-0000-0000488A0000}"/>
    <cellStyle name="Standard 257 4 3 2 2 2 2 4 2" xfId="12044" xr:uid="{00000000-0005-0000-0000-0000498A0000}"/>
    <cellStyle name="Standard 257 4 3 2 2 2 2 4 2 2" xfId="25280" xr:uid="{00000000-0005-0000-0000-00004A8A0000}"/>
    <cellStyle name="Standard 257 4 3 2 2 2 2 4 2 2 2" xfId="51752" xr:uid="{00000000-0005-0000-0000-00004B8A0000}"/>
    <cellStyle name="Standard 257 4 3 2 2 2 2 4 2 3" xfId="38516" xr:uid="{00000000-0005-0000-0000-00004C8A0000}"/>
    <cellStyle name="Standard 257 4 3 2 2 2 2 4 3" xfId="18663" xr:uid="{00000000-0005-0000-0000-00004D8A0000}"/>
    <cellStyle name="Standard 257 4 3 2 2 2 2 4 3 2" xfId="45135" xr:uid="{00000000-0005-0000-0000-00004E8A0000}"/>
    <cellStyle name="Standard 257 4 3 2 2 2 2 4 4" xfId="29694" xr:uid="{00000000-0005-0000-0000-00004F8A0000}"/>
    <cellStyle name="Standard 257 4 3 2 2 2 2 5" xfId="5427" xr:uid="{00000000-0005-0000-0000-0000508A0000}"/>
    <cellStyle name="Standard 257 4 3 2 2 2 2 5 2" xfId="9837" xr:uid="{00000000-0005-0000-0000-0000518A0000}"/>
    <cellStyle name="Standard 257 4 3 2 2 2 2 5 2 2" xfId="23073" xr:uid="{00000000-0005-0000-0000-0000528A0000}"/>
    <cellStyle name="Standard 257 4 3 2 2 2 2 5 2 2 2" xfId="49545" xr:uid="{00000000-0005-0000-0000-0000538A0000}"/>
    <cellStyle name="Standard 257 4 3 2 2 2 2 5 2 3" xfId="36309" xr:uid="{00000000-0005-0000-0000-0000548A0000}"/>
    <cellStyle name="Standard 257 4 3 2 2 2 2 5 3" xfId="16456" xr:uid="{00000000-0005-0000-0000-0000558A0000}"/>
    <cellStyle name="Standard 257 4 3 2 2 2 2 5 3 2" xfId="42928" xr:uid="{00000000-0005-0000-0000-0000568A0000}"/>
    <cellStyle name="Standard 257 4 3 2 2 2 2 5 4" xfId="31899" xr:uid="{00000000-0005-0000-0000-0000578A0000}"/>
    <cellStyle name="Standard 257 4 3 2 2 2 2 6" xfId="7632" xr:uid="{00000000-0005-0000-0000-0000588A0000}"/>
    <cellStyle name="Standard 257 4 3 2 2 2 2 6 2" xfId="20868" xr:uid="{00000000-0005-0000-0000-0000598A0000}"/>
    <cellStyle name="Standard 257 4 3 2 2 2 2 6 2 2" xfId="47340" xr:uid="{00000000-0005-0000-0000-00005A8A0000}"/>
    <cellStyle name="Standard 257 4 3 2 2 2 2 6 3" xfId="34104" xr:uid="{00000000-0005-0000-0000-00005B8A0000}"/>
    <cellStyle name="Standard 257 4 3 2 2 2 2 7" xfId="14251" xr:uid="{00000000-0005-0000-0000-00005C8A0000}"/>
    <cellStyle name="Standard 257 4 3 2 2 2 2 7 2" xfId="40723" xr:uid="{00000000-0005-0000-0000-00005D8A0000}"/>
    <cellStyle name="Standard 257 4 3 2 2 2 2 8" xfId="27487" xr:uid="{00000000-0005-0000-0000-00005E8A0000}"/>
    <cellStyle name="Standard 257 4 3 2 2 2 3" xfId="1383" xr:uid="{00000000-0005-0000-0000-00005F8A0000}"/>
    <cellStyle name="Standard 257 4 3 2 2 2 3 2" xfId="4326" xr:uid="{00000000-0005-0000-0000-0000608A0000}"/>
    <cellStyle name="Standard 257 4 3 2 2 2 3 2 2" xfId="13148" xr:uid="{00000000-0005-0000-0000-0000618A0000}"/>
    <cellStyle name="Standard 257 4 3 2 2 2 3 2 2 2" xfId="26384" xr:uid="{00000000-0005-0000-0000-0000628A0000}"/>
    <cellStyle name="Standard 257 4 3 2 2 2 3 2 2 2 2" xfId="52856" xr:uid="{00000000-0005-0000-0000-0000638A0000}"/>
    <cellStyle name="Standard 257 4 3 2 2 2 3 2 2 3" xfId="39620" xr:uid="{00000000-0005-0000-0000-0000648A0000}"/>
    <cellStyle name="Standard 257 4 3 2 2 2 3 2 3" xfId="19767" xr:uid="{00000000-0005-0000-0000-0000658A0000}"/>
    <cellStyle name="Standard 257 4 3 2 2 2 3 2 3 2" xfId="46239" xr:uid="{00000000-0005-0000-0000-0000668A0000}"/>
    <cellStyle name="Standard 257 4 3 2 2 2 3 2 4" xfId="30798" xr:uid="{00000000-0005-0000-0000-0000678A0000}"/>
    <cellStyle name="Standard 257 4 3 2 2 2 3 3" xfId="5797" xr:uid="{00000000-0005-0000-0000-0000688A0000}"/>
    <cellStyle name="Standard 257 4 3 2 2 2 3 3 2" xfId="10207" xr:uid="{00000000-0005-0000-0000-0000698A0000}"/>
    <cellStyle name="Standard 257 4 3 2 2 2 3 3 2 2" xfId="23443" xr:uid="{00000000-0005-0000-0000-00006A8A0000}"/>
    <cellStyle name="Standard 257 4 3 2 2 2 3 3 2 2 2" xfId="49915" xr:uid="{00000000-0005-0000-0000-00006B8A0000}"/>
    <cellStyle name="Standard 257 4 3 2 2 2 3 3 2 3" xfId="36679" xr:uid="{00000000-0005-0000-0000-00006C8A0000}"/>
    <cellStyle name="Standard 257 4 3 2 2 2 3 3 3" xfId="16826" xr:uid="{00000000-0005-0000-0000-00006D8A0000}"/>
    <cellStyle name="Standard 257 4 3 2 2 2 3 3 3 2" xfId="43298" xr:uid="{00000000-0005-0000-0000-00006E8A0000}"/>
    <cellStyle name="Standard 257 4 3 2 2 2 3 3 4" xfId="32269" xr:uid="{00000000-0005-0000-0000-00006F8A0000}"/>
    <cellStyle name="Standard 257 4 3 2 2 2 3 4" xfId="8736" xr:uid="{00000000-0005-0000-0000-0000708A0000}"/>
    <cellStyle name="Standard 257 4 3 2 2 2 3 4 2" xfId="21972" xr:uid="{00000000-0005-0000-0000-0000718A0000}"/>
    <cellStyle name="Standard 257 4 3 2 2 2 3 4 2 2" xfId="48444" xr:uid="{00000000-0005-0000-0000-0000728A0000}"/>
    <cellStyle name="Standard 257 4 3 2 2 2 3 4 3" xfId="35208" xr:uid="{00000000-0005-0000-0000-0000738A0000}"/>
    <cellStyle name="Standard 257 4 3 2 2 2 3 5" xfId="15355" xr:uid="{00000000-0005-0000-0000-0000748A0000}"/>
    <cellStyle name="Standard 257 4 3 2 2 2 3 5 2" xfId="41827" xr:uid="{00000000-0005-0000-0000-0000758A0000}"/>
    <cellStyle name="Standard 257 4 3 2 2 2 3 6" xfId="27857" xr:uid="{00000000-0005-0000-0000-0000768A0000}"/>
    <cellStyle name="Standard 257 4 3 2 2 2 4" xfId="2119" xr:uid="{00000000-0005-0000-0000-0000778A0000}"/>
    <cellStyle name="Standard 257 4 3 2 2 2 4 2" xfId="3590" xr:uid="{00000000-0005-0000-0000-0000788A0000}"/>
    <cellStyle name="Standard 257 4 3 2 2 2 4 2 2" xfId="12412" xr:uid="{00000000-0005-0000-0000-0000798A0000}"/>
    <cellStyle name="Standard 257 4 3 2 2 2 4 2 2 2" xfId="25648" xr:uid="{00000000-0005-0000-0000-00007A8A0000}"/>
    <cellStyle name="Standard 257 4 3 2 2 2 4 2 2 2 2" xfId="52120" xr:uid="{00000000-0005-0000-0000-00007B8A0000}"/>
    <cellStyle name="Standard 257 4 3 2 2 2 4 2 2 3" xfId="38884" xr:uid="{00000000-0005-0000-0000-00007C8A0000}"/>
    <cellStyle name="Standard 257 4 3 2 2 2 4 2 3" xfId="19031" xr:uid="{00000000-0005-0000-0000-00007D8A0000}"/>
    <cellStyle name="Standard 257 4 3 2 2 2 4 2 3 2" xfId="45503" xr:uid="{00000000-0005-0000-0000-00007E8A0000}"/>
    <cellStyle name="Standard 257 4 3 2 2 2 4 2 4" xfId="30062" xr:uid="{00000000-0005-0000-0000-00007F8A0000}"/>
    <cellStyle name="Standard 257 4 3 2 2 2 4 3" xfId="6532" xr:uid="{00000000-0005-0000-0000-0000808A0000}"/>
    <cellStyle name="Standard 257 4 3 2 2 2 4 3 2" xfId="10942" xr:uid="{00000000-0005-0000-0000-0000818A0000}"/>
    <cellStyle name="Standard 257 4 3 2 2 2 4 3 2 2" xfId="24178" xr:uid="{00000000-0005-0000-0000-0000828A0000}"/>
    <cellStyle name="Standard 257 4 3 2 2 2 4 3 2 2 2" xfId="50650" xr:uid="{00000000-0005-0000-0000-0000838A0000}"/>
    <cellStyle name="Standard 257 4 3 2 2 2 4 3 2 3" xfId="37414" xr:uid="{00000000-0005-0000-0000-0000848A0000}"/>
    <cellStyle name="Standard 257 4 3 2 2 2 4 3 3" xfId="17561" xr:uid="{00000000-0005-0000-0000-0000858A0000}"/>
    <cellStyle name="Standard 257 4 3 2 2 2 4 3 3 2" xfId="44033" xr:uid="{00000000-0005-0000-0000-0000868A0000}"/>
    <cellStyle name="Standard 257 4 3 2 2 2 4 3 4" xfId="33004" xr:uid="{00000000-0005-0000-0000-0000878A0000}"/>
    <cellStyle name="Standard 257 4 3 2 2 2 4 4" xfId="8000" xr:uid="{00000000-0005-0000-0000-0000888A0000}"/>
    <cellStyle name="Standard 257 4 3 2 2 2 4 4 2" xfId="21236" xr:uid="{00000000-0005-0000-0000-0000898A0000}"/>
    <cellStyle name="Standard 257 4 3 2 2 2 4 4 2 2" xfId="47708" xr:uid="{00000000-0005-0000-0000-00008A8A0000}"/>
    <cellStyle name="Standard 257 4 3 2 2 2 4 4 3" xfId="34472" xr:uid="{00000000-0005-0000-0000-00008B8A0000}"/>
    <cellStyle name="Standard 257 4 3 2 2 2 4 5" xfId="14619" xr:uid="{00000000-0005-0000-0000-00008C8A0000}"/>
    <cellStyle name="Standard 257 4 3 2 2 2 4 5 2" xfId="41091" xr:uid="{00000000-0005-0000-0000-00008D8A0000}"/>
    <cellStyle name="Standard 257 4 3 2 2 2 4 6" xfId="28592" xr:uid="{00000000-0005-0000-0000-00008E8A0000}"/>
    <cellStyle name="Standard 257 4 3 2 2 2 5" xfId="2856" xr:uid="{00000000-0005-0000-0000-00008F8A0000}"/>
    <cellStyle name="Standard 257 4 3 2 2 2 5 2" xfId="11678" xr:uid="{00000000-0005-0000-0000-0000908A0000}"/>
    <cellStyle name="Standard 257 4 3 2 2 2 5 2 2" xfId="24914" xr:uid="{00000000-0005-0000-0000-0000918A0000}"/>
    <cellStyle name="Standard 257 4 3 2 2 2 5 2 2 2" xfId="51386" xr:uid="{00000000-0005-0000-0000-0000928A0000}"/>
    <cellStyle name="Standard 257 4 3 2 2 2 5 2 3" xfId="38150" xr:uid="{00000000-0005-0000-0000-0000938A0000}"/>
    <cellStyle name="Standard 257 4 3 2 2 2 5 3" xfId="18297" xr:uid="{00000000-0005-0000-0000-0000948A0000}"/>
    <cellStyle name="Standard 257 4 3 2 2 2 5 3 2" xfId="44769" xr:uid="{00000000-0005-0000-0000-0000958A0000}"/>
    <cellStyle name="Standard 257 4 3 2 2 2 5 4" xfId="29328" xr:uid="{00000000-0005-0000-0000-0000968A0000}"/>
    <cellStyle name="Standard 257 4 3 2 2 2 6" xfId="5061" xr:uid="{00000000-0005-0000-0000-0000978A0000}"/>
    <cellStyle name="Standard 257 4 3 2 2 2 6 2" xfId="9471" xr:uid="{00000000-0005-0000-0000-0000988A0000}"/>
    <cellStyle name="Standard 257 4 3 2 2 2 6 2 2" xfId="22707" xr:uid="{00000000-0005-0000-0000-0000998A0000}"/>
    <cellStyle name="Standard 257 4 3 2 2 2 6 2 2 2" xfId="49179" xr:uid="{00000000-0005-0000-0000-00009A8A0000}"/>
    <cellStyle name="Standard 257 4 3 2 2 2 6 2 3" xfId="35943" xr:uid="{00000000-0005-0000-0000-00009B8A0000}"/>
    <cellStyle name="Standard 257 4 3 2 2 2 6 3" xfId="16090" xr:uid="{00000000-0005-0000-0000-00009C8A0000}"/>
    <cellStyle name="Standard 257 4 3 2 2 2 6 3 2" xfId="42562" xr:uid="{00000000-0005-0000-0000-00009D8A0000}"/>
    <cellStyle name="Standard 257 4 3 2 2 2 6 4" xfId="31533" xr:uid="{00000000-0005-0000-0000-00009E8A0000}"/>
    <cellStyle name="Standard 257 4 3 2 2 2 7" xfId="7266" xr:uid="{00000000-0005-0000-0000-00009F8A0000}"/>
    <cellStyle name="Standard 257 4 3 2 2 2 7 2" xfId="20502" xr:uid="{00000000-0005-0000-0000-0000A08A0000}"/>
    <cellStyle name="Standard 257 4 3 2 2 2 7 2 2" xfId="46974" xr:uid="{00000000-0005-0000-0000-0000A18A0000}"/>
    <cellStyle name="Standard 257 4 3 2 2 2 7 3" xfId="33738" xr:uid="{00000000-0005-0000-0000-0000A28A0000}"/>
    <cellStyle name="Standard 257 4 3 2 2 2 8" xfId="13885" xr:uid="{00000000-0005-0000-0000-0000A38A0000}"/>
    <cellStyle name="Standard 257 4 3 2 2 2 8 2" xfId="40357" xr:uid="{00000000-0005-0000-0000-0000A48A0000}"/>
    <cellStyle name="Standard 257 4 3 2 2 2 9" xfId="27121" xr:uid="{00000000-0005-0000-0000-0000A58A0000}"/>
    <cellStyle name="Standard 257 4 3 2 2 3" xfId="828" xr:uid="{00000000-0005-0000-0000-0000A68A0000}"/>
    <cellStyle name="Standard 257 4 3 2 2 3 2" xfId="1578" xr:uid="{00000000-0005-0000-0000-0000A78A0000}"/>
    <cellStyle name="Standard 257 4 3 2 2 3 2 2" xfId="4521" xr:uid="{00000000-0005-0000-0000-0000A88A0000}"/>
    <cellStyle name="Standard 257 4 3 2 2 3 2 2 2" xfId="13343" xr:uid="{00000000-0005-0000-0000-0000A98A0000}"/>
    <cellStyle name="Standard 257 4 3 2 2 3 2 2 2 2" xfId="26579" xr:uid="{00000000-0005-0000-0000-0000AA8A0000}"/>
    <cellStyle name="Standard 257 4 3 2 2 3 2 2 2 2 2" xfId="53051" xr:uid="{00000000-0005-0000-0000-0000AB8A0000}"/>
    <cellStyle name="Standard 257 4 3 2 2 3 2 2 2 3" xfId="39815" xr:uid="{00000000-0005-0000-0000-0000AC8A0000}"/>
    <cellStyle name="Standard 257 4 3 2 2 3 2 2 3" xfId="19962" xr:uid="{00000000-0005-0000-0000-0000AD8A0000}"/>
    <cellStyle name="Standard 257 4 3 2 2 3 2 2 3 2" xfId="46434" xr:uid="{00000000-0005-0000-0000-0000AE8A0000}"/>
    <cellStyle name="Standard 257 4 3 2 2 3 2 2 4" xfId="30993" xr:uid="{00000000-0005-0000-0000-0000AF8A0000}"/>
    <cellStyle name="Standard 257 4 3 2 2 3 2 3" xfId="5992" xr:uid="{00000000-0005-0000-0000-0000B08A0000}"/>
    <cellStyle name="Standard 257 4 3 2 2 3 2 3 2" xfId="10402" xr:uid="{00000000-0005-0000-0000-0000B18A0000}"/>
    <cellStyle name="Standard 257 4 3 2 2 3 2 3 2 2" xfId="23638" xr:uid="{00000000-0005-0000-0000-0000B28A0000}"/>
    <cellStyle name="Standard 257 4 3 2 2 3 2 3 2 2 2" xfId="50110" xr:uid="{00000000-0005-0000-0000-0000B38A0000}"/>
    <cellStyle name="Standard 257 4 3 2 2 3 2 3 2 3" xfId="36874" xr:uid="{00000000-0005-0000-0000-0000B48A0000}"/>
    <cellStyle name="Standard 257 4 3 2 2 3 2 3 3" xfId="17021" xr:uid="{00000000-0005-0000-0000-0000B58A0000}"/>
    <cellStyle name="Standard 257 4 3 2 2 3 2 3 3 2" xfId="43493" xr:uid="{00000000-0005-0000-0000-0000B68A0000}"/>
    <cellStyle name="Standard 257 4 3 2 2 3 2 3 4" xfId="32464" xr:uid="{00000000-0005-0000-0000-0000B78A0000}"/>
    <cellStyle name="Standard 257 4 3 2 2 3 2 4" xfId="8931" xr:uid="{00000000-0005-0000-0000-0000B88A0000}"/>
    <cellStyle name="Standard 257 4 3 2 2 3 2 4 2" xfId="22167" xr:uid="{00000000-0005-0000-0000-0000B98A0000}"/>
    <cellStyle name="Standard 257 4 3 2 2 3 2 4 2 2" xfId="48639" xr:uid="{00000000-0005-0000-0000-0000BA8A0000}"/>
    <cellStyle name="Standard 257 4 3 2 2 3 2 4 3" xfId="35403" xr:uid="{00000000-0005-0000-0000-0000BB8A0000}"/>
    <cellStyle name="Standard 257 4 3 2 2 3 2 5" xfId="15550" xr:uid="{00000000-0005-0000-0000-0000BC8A0000}"/>
    <cellStyle name="Standard 257 4 3 2 2 3 2 5 2" xfId="42022" xr:uid="{00000000-0005-0000-0000-0000BD8A0000}"/>
    <cellStyle name="Standard 257 4 3 2 2 3 2 6" xfId="28052" xr:uid="{00000000-0005-0000-0000-0000BE8A0000}"/>
    <cellStyle name="Standard 257 4 3 2 2 3 3" xfId="2314" xr:uid="{00000000-0005-0000-0000-0000BF8A0000}"/>
    <cellStyle name="Standard 257 4 3 2 2 3 3 2" xfId="3785" xr:uid="{00000000-0005-0000-0000-0000C08A0000}"/>
    <cellStyle name="Standard 257 4 3 2 2 3 3 2 2" xfId="12607" xr:uid="{00000000-0005-0000-0000-0000C18A0000}"/>
    <cellStyle name="Standard 257 4 3 2 2 3 3 2 2 2" xfId="25843" xr:uid="{00000000-0005-0000-0000-0000C28A0000}"/>
    <cellStyle name="Standard 257 4 3 2 2 3 3 2 2 2 2" xfId="52315" xr:uid="{00000000-0005-0000-0000-0000C38A0000}"/>
    <cellStyle name="Standard 257 4 3 2 2 3 3 2 2 3" xfId="39079" xr:uid="{00000000-0005-0000-0000-0000C48A0000}"/>
    <cellStyle name="Standard 257 4 3 2 2 3 3 2 3" xfId="19226" xr:uid="{00000000-0005-0000-0000-0000C58A0000}"/>
    <cellStyle name="Standard 257 4 3 2 2 3 3 2 3 2" xfId="45698" xr:uid="{00000000-0005-0000-0000-0000C68A0000}"/>
    <cellStyle name="Standard 257 4 3 2 2 3 3 2 4" xfId="30257" xr:uid="{00000000-0005-0000-0000-0000C78A0000}"/>
    <cellStyle name="Standard 257 4 3 2 2 3 3 3" xfId="6727" xr:uid="{00000000-0005-0000-0000-0000C88A0000}"/>
    <cellStyle name="Standard 257 4 3 2 2 3 3 3 2" xfId="11137" xr:uid="{00000000-0005-0000-0000-0000C98A0000}"/>
    <cellStyle name="Standard 257 4 3 2 2 3 3 3 2 2" xfId="24373" xr:uid="{00000000-0005-0000-0000-0000CA8A0000}"/>
    <cellStyle name="Standard 257 4 3 2 2 3 3 3 2 2 2" xfId="50845" xr:uid="{00000000-0005-0000-0000-0000CB8A0000}"/>
    <cellStyle name="Standard 257 4 3 2 2 3 3 3 2 3" xfId="37609" xr:uid="{00000000-0005-0000-0000-0000CC8A0000}"/>
    <cellStyle name="Standard 257 4 3 2 2 3 3 3 3" xfId="17756" xr:uid="{00000000-0005-0000-0000-0000CD8A0000}"/>
    <cellStyle name="Standard 257 4 3 2 2 3 3 3 3 2" xfId="44228" xr:uid="{00000000-0005-0000-0000-0000CE8A0000}"/>
    <cellStyle name="Standard 257 4 3 2 2 3 3 3 4" xfId="33199" xr:uid="{00000000-0005-0000-0000-0000CF8A0000}"/>
    <cellStyle name="Standard 257 4 3 2 2 3 3 4" xfId="8195" xr:uid="{00000000-0005-0000-0000-0000D08A0000}"/>
    <cellStyle name="Standard 257 4 3 2 2 3 3 4 2" xfId="21431" xr:uid="{00000000-0005-0000-0000-0000D18A0000}"/>
    <cellStyle name="Standard 257 4 3 2 2 3 3 4 2 2" xfId="47903" xr:uid="{00000000-0005-0000-0000-0000D28A0000}"/>
    <cellStyle name="Standard 257 4 3 2 2 3 3 4 3" xfId="34667" xr:uid="{00000000-0005-0000-0000-0000D38A0000}"/>
    <cellStyle name="Standard 257 4 3 2 2 3 3 5" xfId="14814" xr:uid="{00000000-0005-0000-0000-0000D48A0000}"/>
    <cellStyle name="Standard 257 4 3 2 2 3 3 5 2" xfId="41286" xr:uid="{00000000-0005-0000-0000-0000D58A0000}"/>
    <cellStyle name="Standard 257 4 3 2 2 3 3 6" xfId="28787" xr:uid="{00000000-0005-0000-0000-0000D68A0000}"/>
    <cellStyle name="Standard 257 4 3 2 2 3 4" xfId="3051" xr:uid="{00000000-0005-0000-0000-0000D78A0000}"/>
    <cellStyle name="Standard 257 4 3 2 2 3 4 2" xfId="11873" xr:uid="{00000000-0005-0000-0000-0000D88A0000}"/>
    <cellStyle name="Standard 257 4 3 2 2 3 4 2 2" xfId="25109" xr:uid="{00000000-0005-0000-0000-0000D98A0000}"/>
    <cellStyle name="Standard 257 4 3 2 2 3 4 2 2 2" xfId="51581" xr:uid="{00000000-0005-0000-0000-0000DA8A0000}"/>
    <cellStyle name="Standard 257 4 3 2 2 3 4 2 3" xfId="38345" xr:uid="{00000000-0005-0000-0000-0000DB8A0000}"/>
    <cellStyle name="Standard 257 4 3 2 2 3 4 3" xfId="18492" xr:uid="{00000000-0005-0000-0000-0000DC8A0000}"/>
    <cellStyle name="Standard 257 4 3 2 2 3 4 3 2" xfId="44964" xr:uid="{00000000-0005-0000-0000-0000DD8A0000}"/>
    <cellStyle name="Standard 257 4 3 2 2 3 4 4" xfId="29523" xr:uid="{00000000-0005-0000-0000-0000DE8A0000}"/>
    <cellStyle name="Standard 257 4 3 2 2 3 5" xfId="5256" xr:uid="{00000000-0005-0000-0000-0000DF8A0000}"/>
    <cellStyle name="Standard 257 4 3 2 2 3 5 2" xfId="9666" xr:uid="{00000000-0005-0000-0000-0000E08A0000}"/>
    <cellStyle name="Standard 257 4 3 2 2 3 5 2 2" xfId="22902" xr:uid="{00000000-0005-0000-0000-0000E18A0000}"/>
    <cellStyle name="Standard 257 4 3 2 2 3 5 2 2 2" xfId="49374" xr:uid="{00000000-0005-0000-0000-0000E28A0000}"/>
    <cellStyle name="Standard 257 4 3 2 2 3 5 2 3" xfId="36138" xr:uid="{00000000-0005-0000-0000-0000E38A0000}"/>
    <cellStyle name="Standard 257 4 3 2 2 3 5 3" xfId="16285" xr:uid="{00000000-0005-0000-0000-0000E48A0000}"/>
    <cellStyle name="Standard 257 4 3 2 2 3 5 3 2" xfId="42757" xr:uid="{00000000-0005-0000-0000-0000E58A0000}"/>
    <cellStyle name="Standard 257 4 3 2 2 3 5 4" xfId="31728" xr:uid="{00000000-0005-0000-0000-0000E68A0000}"/>
    <cellStyle name="Standard 257 4 3 2 2 3 6" xfId="7461" xr:uid="{00000000-0005-0000-0000-0000E78A0000}"/>
    <cellStyle name="Standard 257 4 3 2 2 3 6 2" xfId="20697" xr:uid="{00000000-0005-0000-0000-0000E88A0000}"/>
    <cellStyle name="Standard 257 4 3 2 2 3 6 2 2" xfId="47169" xr:uid="{00000000-0005-0000-0000-0000E98A0000}"/>
    <cellStyle name="Standard 257 4 3 2 2 3 6 3" xfId="33933" xr:uid="{00000000-0005-0000-0000-0000EA8A0000}"/>
    <cellStyle name="Standard 257 4 3 2 2 3 7" xfId="14080" xr:uid="{00000000-0005-0000-0000-0000EB8A0000}"/>
    <cellStyle name="Standard 257 4 3 2 2 3 7 2" xfId="40552" xr:uid="{00000000-0005-0000-0000-0000EC8A0000}"/>
    <cellStyle name="Standard 257 4 3 2 2 3 8" xfId="27316" xr:uid="{00000000-0005-0000-0000-0000ED8A0000}"/>
    <cellStyle name="Standard 257 4 3 2 2 4" xfId="1212" xr:uid="{00000000-0005-0000-0000-0000EE8A0000}"/>
    <cellStyle name="Standard 257 4 3 2 2 4 2" xfId="4155" xr:uid="{00000000-0005-0000-0000-0000EF8A0000}"/>
    <cellStyle name="Standard 257 4 3 2 2 4 2 2" xfId="12977" xr:uid="{00000000-0005-0000-0000-0000F08A0000}"/>
    <cellStyle name="Standard 257 4 3 2 2 4 2 2 2" xfId="26213" xr:uid="{00000000-0005-0000-0000-0000F18A0000}"/>
    <cellStyle name="Standard 257 4 3 2 2 4 2 2 2 2" xfId="52685" xr:uid="{00000000-0005-0000-0000-0000F28A0000}"/>
    <cellStyle name="Standard 257 4 3 2 2 4 2 2 3" xfId="39449" xr:uid="{00000000-0005-0000-0000-0000F38A0000}"/>
    <cellStyle name="Standard 257 4 3 2 2 4 2 3" xfId="19596" xr:uid="{00000000-0005-0000-0000-0000F48A0000}"/>
    <cellStyle name="Standard 257 4 3 2 2 4 2 3 2" xfId="46068" xr:uid="{00000000-0005-0000-0000-0000F58A0000}"/>
    <cellStyle name="Standard 257 4 3 2 2 4 2 4" xfId="30627" xr:uid="{00000000-0005-0000-0000-0000F68A0000}"/>
    <cellStyle name="Standard 257 4 3 2 2 4 3" xfId="5626" xr:uid="{00000000-0005-0000-0000-0000F78A0000}"/>
    <cellStyle name="Standard 257 4 3 2 2 4 3 2" xfId="10036" xr:uid="{00000000-0005-0000-0000-0000F88A0000}"/>
    <cellStyle name="Standard 257 4 3 2 2 4 3 2 2" xfId="23272" xr:uid="{00000000-0005-0000-0000-0000F98A0000}"/>
    <cellStyle name="Standard 257 4 3 2 2 4 3 2 2 2" xfId="49744" xr:uid="{00000000-0005-0000-0000-0000FA8A0000}"/>
    <cellStyle name="Standard 257 4 3 2 2 4 3 2 3" xfId="36508" xr:uid="{00000000-0005-0000-0000-0000FB8A0000}"/>
    <cellStyle name="Standard 257 4 3 2 2 4 3 3" xfId="16655" xr:uid="{00000000-0005-0000-0000-0000FC8A0000}"/>
    <cellStyle name="Standard 257 4 3 2 2 4 3 3 2" xfId="43127" xr:uid="{00000000-0005-0000-0000-0000FD8A0000}"/>
    <cellStyle name="Standard 257 4 3 2 2 4 3 4" xfId="32098" xr:uid="{00000000-0005-0000-0000-0000FE8A0000}"/>
    <cellStyle name="Standard 257 4 3 2 2 4 4" xfId="8565" xr:uid="{00000000-0005-0000-0000-0000FF8A0000}"/>
    <cellStyle name="Standard 257 4 3 2 2 4 4 2" xfId="21801" xr:uid="{00000000-0005-0000-0000-0000008B0000}"/>
    <cellStyle name="Standard 257 4 3 2 2 4 4 2 2" xfId="48273" xr:uid="{00000000-0005-0000-0000-0000018B0000}"/>
    <cellStyle name="Standard 257 4 3 2 2 4 4 3" xfId="35037" xr:uid="{00000000-0005-0000-0000-0000028B0000}"/>
    <cellStyle name="Standard 257 4 3 2 2 4 5" xfId="15184" xr:uid="{00000000-0005-0000-0000-0000038B0000}"/>
    <cellStyle name="Standard 257 4 3 2 2 4 5 2" xfId="41656" xr:uid="{00000000-0005-0000-0000-0000048B0000}"/>
    <cellStyle name="Standard 257 4 3 2 2 4 6" xfId="27686" xr:uid="{00000000-0005-0000-0000-0000058B0000}"/>
    <cellStyle name="Standard 257 4 3 2 2 5" xfId="1948" xr:uid="{00000000-0005-0000-0000-0000068B0000}"/>
    <cellStyle name="Standard 257 4 3 2 2 5 2" xfId="3419" xr:uid="{00000000-0005-0000-0000-0000078B0000}"/>
    <cellStyle name="Standard 257 4 3 2 2 5 2 2" xfId="12241" xr:uid="{00000000-0005-0000-0000-0000088B0000}"/>
    <cellStyle name="Standard 257 4 3 2 2 5 2 2 2" xfId="25477" xr:uid="{00000000-0005-0000-0000-0000098B0000}"/>
    <cellStyle name="Standard 257 4 3 2 2 5 2 2 2 2" xfId="51949" xr:uid="{00000000-0005-0000-0000-00000A8B0000}"/>
    <cellStyle name="Standard 257 4 3 2 2 5 2 2 3" xfId="38713" xr:uid="{00000000-0005-0000-0000-00000B8B0000}"/>
    <cellStyle name="Standard 257 4 3 2 2 5 2 3" xfId="18860" xr:uid="{00000000-0005-0000-0000-00000C8B0000}"/>
    <cellStyle name="Standard 257 4 3 2 2 5 2 3 2" xfId="45332" xr:uid="{00000000-0005-0000-0000-00000D8B0000}"/>
    <cellStyle name="Standard 257 4 3 2 2 5 2 4" xfId="29891" xr:uid="{00000000-0005-0000-0000-00000E8B0000}"/>
    <cellStyle name="Standard 257 4 3 2 2 5 3" xfId="6361" xr:uid="{00000000-0005-0000-0000-00000F8B0000}"/>
    <cellStyle name="Standard 257 4 3 2 2 5 3 2" xfId="10771" xr:uid="{00000000-0005-0000-0000-0000108B0000}"/>
    <cellStyle name="Standard 257 4 3 2 2 5 3 2 2" xfId="24007" xr:uid="{00000000-0005-0000-0000-0000118B0000}"/>
    <cellStyle name="Standard 257 4 3 2 2 5 3 2 2 2" xfId="50479" xr:uid="{00000000-0005-0000-0000-0000128B0000}"/>
    <cellStyle name="Standard 257 4 3 2 2 5 3 2 3" xfId="37243" xr:uid="{00000000-0005-0000-0000-0000138B0000}"/>
    <cellStyle name="Standard 257 4 3 2 2 5 3 3" xfId="17390" xr:uid="{00000000-0005-0000-0000-0000148B0000}"/>
    <cellStyle name="Standard 257 4 3 2 2 5 3 3 2" xfId="43862" xr:uid="{00000000-0005-0000-0000-0000158B0000}"/>
    <cellStyle name="Standard 257 4 3 2 2 5 3 4" xfId="32833" xr:uid="{00000000-0005-0000-0000-0000168B0000}"/>
    <cellStyle name="Standard 257 4 3 2 2 5 4" xfId="7829" xr:uid="{00000000-0005-0000-0000-0000178B0000}"/>
    <cellStyle name="Standard 257 4 3 2 2 5 4 2" xfId="21065" xr:uid="{00000000-0005-0000-0000-0000188B0000}"/>
    <cellStyle name="Standard 257 4 3 2 2 5 4 2 2" xfId="47537" xr:uid="{00000000-0005-0000-0000-0000198B0000}"/>
    <cellStyle name="Standard 257 4 3 2 2 5 4 3" xfId="34301" xr:uid="{00000000-0005-0000-0000-00001A8B0000}"/>
    <cellStyle name="Standard 257 4 3 2 2 5 5" xfId="14448" xr:uid="{00000000-0005-0000-0000-00001B8B0000}"/>
    <cellStyle name="Standard 257 4 3 2 2 5 5 2" xfId="40920" xr:uid="{00000000-0005-0000-0000-00001C8B0000}"/>
    <cellStyle name="Standard 257 4 3 2 2 5 6" xfId="28421" xr:uid="{00000000-0005-0000-0000-00001D8B0000}"/>
    <cellStyle name="Standard 257 4 3 2 2 6" xfId="2685" xr:uid="{00000000-0005-0000-0000-00001E8B0000}"/>
    <cellStyle name="Standard 257 4 3 2 2 6 2" xfId="11507" xr:uid="{00000000-0005-0000-0000-00001F8B0000}"/>
    <cellStyle name="Standard 257 4 3 2 2 6 2 2" xfId="24743" xr:uid="{00000000-0005-0000-0000-0000208B0000}"/>
    <cellStyle name="Standard 257 4 3 2 2 6 2 2 2" xfId="51215" xr:uid="{00000000-0005-0000-0000-0000218B0000}"/>
    <cellStyle name="Standard 257 4 3 2 2 6 2 3" xfId="37979" xr:uid="{00000000-0005-0000-0000-0000228B0000}"/>
    <cellStyle name="Standard 257 4 3 2 2 6 3" xfId="18126" xr:uid="{00000000-0005-0000-0000-0000238B0000}"/>
    <cellStyle name="Standard 257 4 3 2 2 6 3 2" xfId="44598" xr:uid="{00000000-0005-0000-0000-0000248B0000}"/>
    <cellStyle name="Standard 257 4 3 2 2 6 4" xfId="29157" xr:uid="{00000000-0005-0000-0000-0000258B0000}"/>
    <cellStyle name="Standard 257 4 3 2 2 7" xfId="4890" xr:uid="{00000000-0005-0000-0000-0000268B0000}"/>
    <cellStyle name="Standard 257 4 3 2 2 7 2" xfId="9300" xr:uid="{00000000-0005-0000-0000-0000278B0000}"/>
    <cellStyle name="Standard 257 4 3 2 2 7 2 2" xfId="22536" xr:uid="{00000000-0005-0000-0000-0000288B0000}"/>
    <cellStyle name="Standard 257 4 3 2 2 7 2 2 2" xfId="49008" xr:uid="{00000000-0005-0000-0000-0000298B0000}"/>
    <cellStyle name="Standard 257 4 3 2 2 7 2 3" xfId="35772" xr:uid="{00000000-0005-0000-0000-00002A8B0000}"/>
    <cellStyle name="Standard 257 4 3 2 2 7 3" xfId="15919" xr:uid="{00000000-0005-0000-0000-00002B8B0000}"/>
    <cellStyle name="Standard 257 4 3 2 2 7 3 2" xfId="42391" xr:uid="{00000000-0005-0000-0000-00002C8B0000}"/>
    <cellStyle name="Standard 257 4 3 2 2 7 4" xfId="31362" xr:uid="{00000000-0005-0000-0000-00002D8B0000}"/>
    <cellStyle name="Standard 257 4 3 2 2 8" xfId="7095" xr:uid="{00000000-0005-0000-0000-00002E8B0000}"/>
    <cellStyle name="Standard 257 4 3 2 2 8 2" xfId="20331" xr:uid="{00000000-0005-0000-0000-00002F8B0000}"/>
    <cellStyle name="Standard 257 4 3 2 2 8 2 2" xfId="46803" xr:uid="{00000000-0005-0000-0000-0000308B0000}"/>
    <cellStyle name="Standard 257 4 3 2 2 8 3" xfId="33567" xr:uid="{00000000-0005-0000-0000-0000318B0000}"/>
    <cellStyle name="Standard 257 4 3 2 2 9" xfId="13714" xr:uid="{00000000-0005-0000-0000-0000328B0000}"/>
    <cellStyle name="Standard 257 4 3 2 2 9 2" xfId="40186" xr:uid="{00000000-0005-0000-0000-0000338B0000}"/>
    <cellStyle name="Standard 257 4 3 2 3" xfId="530" xr:uid="{00000000-0005-0000-0000-0000348B0000}"/>
    <cellStyle name="Standard 257 4 3 2 3 2" xfId="919" xr:uid="{00000000-0005-0000-0000-0000358B0000}"/>
    <cellStyle name="Standard 257 4 3 2 3 2 2" xfId="1668" xr:uid="{00000000-0005-0000-0000-0000368B0000}"/>
    <cellStyle name="Standard 257 4 3 2 3 2 2 2" xfId="4611" xr:uid="{00000000-0005-0000-0000-0000378B0000}"/>
    <cellStyle name="Standard 257 4 3 2 3 2 2 2 2" xfId="13433" xr:uid="{00000000-0005-0000-0000-0000388B0000}"/>
    <cellStyle name="Standard 257 4 3 2 3 2 2 2 2 2" xfId="26669" xr:uid="{00000000-0005-0000-0000-0000398B0000}"/>
    <cellStyle name="Standard 257 4 3 2 3 2 2 2 2 2 2" xfId="53141" xr:uid="{00000000-0005-0000-0000-00003A8B0000}"/>
    <cellStyle name="Standard 257 4 3 2 3 2 2 2 2 3" xfId="39905" xr:uid="{00000000-0005-0000-0000-00003B8B0000}"/>
    <cellStyle name="Standard 257 4 3 2 3 2 2 2 3" xfId="20052" xr:uid="{00000000-0005-0000-0000-00003C8B0000}"/>
    <cellStyle name="Standard 257 4 3 2 3 2 2 2 3 2" xfId="46524" xr:uid="{00000000-0005-0000-0000-00003D8B0000}"/>
    <cellStyle name="Standard 257 4 3 2 3 2 2 2 4" xfId="31083" xr:uid="{00000000-0005-0000-0000-00003E8B0000}"/>
    <cellStyle name="Standard 257 4 3 2 3 2 2 3" xfId="6082" xr:uid="{00000000-0005-0000-0000-00003F8B0000}"/>
    <cellStyle name="Standard 257 4 3 2 3 2 2 3 2" xfId="10492" xr:uid="{00000000-0005-0000-0000-0000408B0000}"/>
    <cellStyle name="Standard 257 4 3 2 3 2 2 3 2 2" xfId="23728" xr:uid="{00000000-0005-0000-0000-0000418B0000}"/>
    <cellStyle name="Standard 257 4 3 2 3 2 2 3 2 2 2" xfId="50200" xr:uid="{00000000-0005-0000-0000-0000428B0000}"/>
    <cellStyle name="Standard 257 4 3 2 3 2 2 3 2 3" xfId="36964" xr:uid="{00000000-0005-0000-0000-0000438B0000}"/>
    <cellStyle name="Standard 257 4 3 2 3 2 2 3 3" xfId="17111" xr:uid="{00000000-0005-0000-0000-0000448B0000}"/>
    <cellStyle name="Standard 257 4 3 2 3 2 2 3 3 2" xfId="43583" xr:uid="{00000000-0005-0000-0000-0000458B0000}"/>
    <cellStyle name="Standard 257 4 3 2 3 2 2 3 4" xfId="32554" xr:uid="{00000000-0005-0000-0000-0000468B0000}"/>
    <cellStyle name="Standard 257 4 3 2 3 2 2 4" xfId="9021" xr:uid="{00000000-0005-0000-0000-0000478B0000}"/>
    <cellStyle name="Standard 257 4 3 2 3 2 2 4 2" xfId="22257" xr:uid="{00000000-0005-0000-0000-0000488B0000}"/>
    <cellStyle name="Standard 257 4 3 2 3 2 2 4 2 2" xfId="48729" xr:uid="{00000000-0005-0000-0000-0000498B0000}"/>
    <cellStyle name="Standard 257 4 3 2 3 2 2 4 3" xfId="35493" xr:uid="{00000000-0005-0000-0000-00004A8B0000}"/>
    <cellStyle name="Standard 257 4 3 2 3 2 2 5" xfId="15640" xr:uid="{00000000-0005-0000-0000-00004B8B0000}"/>
    <cellStyle name="Standard 257 4 3 2 3 2 2 5 2" xfId="42112" xr:uid="{00000000-0005-0000-0000-00004C8B0000}"/>
    <cellStyle name="Standard 257 4 3 2 3 2 2 6" xfId="28142" xr:uid="{00000000-0005-0000-0000-00004D8B0000}"/>
    <cellStyle name="Standard 257 4 3 2 3 2 3" xfId="2404" xr:uid="{00000000-0005-0000-0000-00004E8B0000}"/>
    <cellStyle name="Standard 257 4 3 2 3 2 3 2" xfId="3875" xr:uid="{00000000-0005-0000-0000-00004F8B0000}"/>
    <cellStyle name="Standard 257 4 3 2 3 2 3 2 2" xfId="12697" xr:uid="{00000000-0005-0000-0000-0000508B0000}"/>
    <cellStyle name="Standard 257 4 3 2 3 2 3 2 2 2" xfId="25933" xr:uid="{00000000-0005-0000-0000-0000518B0000}"/>
    <cellStyle name="Standard 257 4 3 2 3 2 3 2 2 2 2" xfId="52405" xr:uid="{00000000-0005-0000-0000-0000528B0000}"/>
    <cellStyle name="Standard 257 4 3 2 3 2 3 2 2 3" xfId="39169" xr:uid="{00000000-0005-0000-0000-0000538B0000}"/>
    <cellStyle name="Standard 257 4 3 2 3 2 3 2 3" xfId="19316" xr:uid="{00000000-0005-0000-0000-0000548B0000}"/>
    <cellStyle name="Standard 257 4 3 2 3 2 3 2 3 2" xfId="45788" xr:uid="{00000000-0005-0000-0000-0000558B0000}"/>
    <cellStyle name="Standard 257 4 3 2 3 2 3 2 4" xfId="30347" xr:uid="{00000000-0005-0000-0000-0000568B0000}"/>
    <cellStyle name="Standard 257 4 3 2 3 2 3 3" xfId="6817" xr:uid="{00000000-0005-0000-0000-0000578B0000}"/>
    <cellStyle name="Standard 257 4 3 2 3 2 3 3 2" xfId="11227" xr:uid="{00000000-0005-0000-0000-0000588B0000}"/>
    <cellStyle name="Standard 257 4 3 2 3 2 3 3 2 2" xfId="24463" xr:uid="{00000000-0005-0000-0000-0000598B0000}"/>
    <cellStyle name="Standard 257 4 3 2 3 2 3 3 2 2 2" xfId="50935" xr:uid="{00000000-0005-0000-0000-00005A8B0000}"/>
    <cellStyle name="Standard 257 4 3 2 3 2 3 3 2 3" xfId="37699" xr:uid="{00000000-0005-0000-0000-00005B8B0000}"/>
    <cellStyle name="Standard 257 4 3 2 3 2 3 3 3" xfId="17846" xr:uid="{00000000-0005-0000-0000-00005C8B0000}"/>
    <cellStyle name="Standard 257 4 3 2 3 2 3 3 3 2" xfId="44318" xr:uid="{00000000-0005-0000-0000-00005D8B0000}"/>
    <cellStyle name="Standard 257 4 3 2 3 2 3 3 4" xfId="33289" xr:uid="{00000000-0005-0000-0000-00005E8B0000}"/>
    <cellStyle name="Standard 257 4 3 2 3 2 3 4" xfId="8285" xr:uid="{00000000-0005-0000-0000-00005F8B0000}"/>
    <cellStyle name="Standard 257 4 3 2 3 2 3 4 2" xfId="21521" xr:uid="{00000000-0005-0000-0000-0000608B0000}"/>
    <cellStyle name="Standard 257 4 3 2 3 2 3 4 2 2" xfId="47993" xr:uid="{00000000-0005-0000-0000-0000618B0000}"/>
    <cellStyle name="Standard 257 4 3 2 3 2 3 4 3" xfId="34757" xr:uid="{00000000-0005-0000-0000-0000628B0000}"/>
    <cellStyle name="Standard 257 4 3 2 3 2 3 5" xfId="14904" xr:uid="{00000000-0005-0000-0000-0000638B0000}"/>
    <cellStyle name="Standard 257 4 3 2 3 2 3 5 2" xfId="41376" xr:uid="{00000000-0005-0000-0000-0000648B0000}"/>
    <cellStyle name="Standard 257 4 3 2 3 2 3 6" xfId="28877" xr:uid="{00000000-0005-0000-0000-0000658B0000}"/>
    <cellStyle name="Standard 257 4 3 2 3 2 4" xfId="3141" xr:uid="{00000000-0005-0000-0000-0000668B0000}"/>
    <cellStyle name="Standard 257 4 3 2 3 2 4 2" xfId="11963" xr:uid="{00000000-0005-0000-0000-0000678B0000}"/>
    <cellStyle name="Standard 257 4 3 2 3 2 4 2 2" xfId="25199" xr:uid="{00000000-0005-0000-0000-0000688B0000}"/>
    <cellStyle name="Standard 257 4 3 2 3 2 4 2 2 2" xfId="51671" xr:uid="{00000000-0005-0000-0000-0000698B0000}"/>
    <cellStyle name="Standard 257 4 3 2 3 2 4 2 3" xfId="38435" xr:uid="{00000000-0005-0000-0000-00006A8B0000}"/>
    <cellStyle name="Standard 257 4 3 2 3 2 4 3" xfId="18582" xr:uid="{00000000-0005-0000-0000-00006B8B0000}"/>
    <cellStyle name="Standard 257 4 3 2 3 2 4 3 2" xfId="45054" xr:uid="{00000000-0005-0000-0000-00006C8B0000}"/>
    <cellStyle name="Standard 257 4 3 2 3 2 4 4" xfId="29613" xr:uid="{00000000-0005-0000-0000-00006D8B0000}"/>
    <cellStyle name="Standard 257 4 3 2 3 2 5" xfId="5346" xr:uid="{00000000-0005-0000-0000-00006E8B0000}"/>
    <cellStyle name="Standard 257 4 3 2 3 2 5 2" xfId="9756" xr:uid="{00000000-0005-0000-0000-00006F8B0000}"/>
    <cellStyle name="Standard 257 4 3 2 3 2 5 2 2" xfId="22992" xr:uid="{00000000-0005-0000-0000-0000708B0000}"/>
    <cellStyle name="Standard 257 4 3 2 3 2 5 2 2 2" xfId="49464" xr:uid="{00000000-0005-0000-0000-0000718B0000}"/>
    <cellStyle name="Standard 257 4 3 2 3 2 5 2 3" xfId="36228" xr:uid="{00000000-0005-0000-0000-0000728B0000}"/>
    <cellStyle name="Standard 257 4 3 2 3 2 5 3" xfId="16375" xr:uid="{00000000-0005-0000-0000-0000738B0000}"/>
    <cellStyle name="Standard 257 4 3 2 3 2 5 3 2" xfId="42847" xr:uid="{00000000-0005-0000-0000-0000748B0000}"/>
    <cellStyle name="Standard 257 4 3 2 3 2 5 4" xfId="31818" xr:uid="{00000000-0005-0000-0000-0000758B0000}"/>
    <cellStyle name="Standard 257 4 3 2 3 2 6" xfId="7551" xr:uid="{00000000-0005-0000-0000-0000768B0000}"/>
    <cellStyle name="Standard 257 4 3 2 3 2 6 2" xfId="20787" xr:uid="{00000000-0005-0000-0000-0000778B0000}"/>
    <cellStyle name="Standard 257 4 3 2 3 2 6 2 2" xfId="47259" xr:uid="{00000000-0005-0000-0000-0000788B0000}"/>
    <cellStyle name="Standard 257 4 3 2 3 2 6 3" xfId="34023" xr:uid="{00000000-0005-0000-0000-0000798B0000}"/>
    <cellStyle name="Standard 257 4 3 2 3 2 7" xfId="14170" xr:uid="{00000000-0005-0000-0000-00007A8B0000}"/>
    <cellStyle name="Standard 257 4 3 2 3 2 7 2" xfId="40642" xr:uid="{00000000-0005-0000-0000-00007B8B0000}"/>
    <cellStyle name="Standard 257 4 3 2 3 2 8" xfId="27406" xr:uid="{00000000-0005-0000-0000-00007C8B0000}"/>
    <cellStyle name="Standard 257 4 3 2 3 3" xfId="1302" xr:uid="{00000000-0005-0000-0000-00007D8B0000}"/>
    <cellStyle name="Standard 257 4 3 2 3 3 2" xfId="4245" xr:uid="{00000000-0005-0000-0000-00007E8B0000}"/>
    <cellStyle name="Standard 257 4 3 2 3 3 2 2" xfId="13067" xr:uid="{00000000-0005-0000-0000-00007F8B0000}"/>
    <cellStyle name="Standard 257 4 3 2 3 3 2 2 2" xfId="26303" xr:uid="{00000000-0005-0000-0000-0000808B0000}"/>
    <cellStyle name="Standard 257 4 3 2 3 3 2 2 2 2" xfId="52775" xr:uid="{00000000-0005-0000-0000-0000818B0000}"/>
    <cellStyle name="Standard 257 4 3 2 3 3 2 2 3" xfId="39539" xr:uid="{00000000-0005-0000-0000-0000828B0000}"/>
    <cellStyle name="Standard 257 4 3 2 3 3 2 3" xfId="19686" xr:uid="{00000000-0005-0000-0000-0000838B0000}"/>
    <cellStyle name="Standard 257 4 3 2 3 3 2 3 2" xfId="46158" xr:uid="{00000000-0005-0000-0000-0000848B0000}"/>
    <cellStyle name="Standard 257 4 3 2 3 3 2 4" xfId="30717" xr:uid="{00000000-0005-0000-0000-0000858B0000}"/>
    <cellStyle name="Standard 257 4 3 2 3 3 3" xfId="5716" xr:uid="{00000000-0005-0000-0000-0000868B0000}"/>
    <cellStyle name="Standard 257 4 3 2 3 3 3 2" xfId="10126" xr:uid="{00000000-0005-0000-0000-0000878B0000}"/>
    <cellStyle name="Standard 257 4 3 2 3 3 3 2 2" xfId="23362" xr:uid="{00000000-0005-0000-0000-0000888B0000}"/>
    <cellStyle name="Standard 257 4 3 2 3 3 3 2 2 2" xfId="49834" xr:uid="{00000000-0005-0000-0000-0000898B0000}"/>
    <cellStyle name="Standard 257 4 3 2 3 3 3 2 3" xfId="36598" xr:uid="{00000000-0005-0000-0000-00008A8B0000}"/>
    <cellStyle name="Standard 257 4 3 2 3 3 3 3" xfId="16745" xr:uid="{00000000-0005-0000-0000-00008B8B0000}"/>
    <cellStyle name="Standard 257 4 3 2 3 3 3 3 2" xfId="43217" xr:uid="{00000000-0005-0000-0000-00008C8B0000}"/>
    <cellStyle name="Standard 257 4 3 2 3 3 3 4" xfId="32188" xr:uid="{00000000-0005-0000-0000-00008D8B0000}"/>
    <cellStyle name="Standard 257 4 3 2 3 3 4" xfId="8655" xr:uid="{00000000-0005-0000-0000-00008E8B0000}"/>
    <cellStyle name="Standard 257 4 3 2 3 3 4 2" xfId="21891" xr:uid="{00000000-0005-0000-0000-00008F8B0000}"/>
    <cellStyle name="Standard 257 4 3 2 3 3 4 2 2" xfId="48363" xr:uid="{00000000-0005-0000-0000-0000908B0000}"/>
    <cellStyle name="Standard 257 4 3 2 3 3 4 3" xfId="35127" xr:uid="{00000000-0005-0000-0000-0000918B0000}"/>
    <cellStyle name="Standard 257 4 3 2 3 3 5" xfId="15274" xr:uid="{00000000-0005-0000-0000-0000928B0000}"/>
    <cellStyle name="Standard 257 4 3 2 3 3 5 2" xfId="41746" xr:uid="{00000000-0005-0000-0000-0000938B0000}"/>
    <cellStyle name="Standard 257 4 3 2 3 3 6" xfId="27776" xr:uid="{00000000-0005-0000-0000-0000948B0000}"/>
    <cellStyle name="Standard 257 4 3 2 3 4" xfId="2038" xr:uid="{00000000-0005-0000-0000-0000958B0000}"/>
    <cellStyle name="Standard 257 4 3 2 3 4 2" xfId="3509" xr:uid="{00000000-0005-0000-0000-0000968B0000}"/>
    <cellStyle name="Standard 257 4 3 2 3 4 2 2" xfId="12331" xr:uid="{00000000-0005-0000-0000-0000978B0000}"/>
    <cellStyle name="Standard 257 4 3 2 3 4 2 2 2" xfId="25567" xr:uid="{00000000-0005-0000-0000-0000988B0000}"/>
    <cellStyle name="Standard 257 4 3 2 3 4 2 2 2 2" xfId="52039" xr:uid="{00000000-0005-0000-0000-0000998B0000}"/>
    <cellStyle name="Standard 257 4 3 2 3 4 2 2 3" xfId="38803" xr:uid="{00000000-0005-0000-0000-00009A8B0000}"/>
    <cellStyle name="Standard 257 4 3 2 3 4 2 3" xfId="18950" xr:uid="{00000000-0005-0000-0000-00009B8B0000}"/>
    <cellStyle name="Standard 257 4 3 2 3 4 2 3 2" xfId="45422" xr:uid="{00000000-0005-0000-0000-00009C8B0000}"/>
    <cellStyle name="Standard 257 4 3 2 3 4 2 4" xfId="29981" xr:uid="{00000000-0005-0000-0000-00009D8B0000}"/>
    <cellStyle name="Standard 257 4 3 2 3 4 3" xfId="6451" xr:uid="{00000000-0005-0000-0000-00009E8B0000}"/>
    <cellStyle name="Standard 257 4 3 2 3 4 3 2" xfId="10861" xr:uid="{00000000-0005-0000-0000-00009F8B0000}"/>
    <cellStyle name="Standard 257 4 3 2 3 4 3 2 2" xfId="24097" xr:uid="{00000000-0005-0000-0000-0000A08B0000}"/>
    <cellStyle name="Standard 257 4 3 2 3 4 3 2 2 2" xfId="50569" xr:uid="{00000000-0005-0000-0000-0000A18B0000}"/>
    <cellStyle name="Standard 257 4 3 2 3 4 3 2 3" xfId="37333" xr:uid="{00000000-0005-0000-0000-0000A28B0000}"/>
    <cellStyle name="Standard 257 4 3 2 3 4 3 3" xfId="17480" xr:uid="{00000000-0005-0000-0000-0000A38B0000}"/>
    <cellStyle name="Standard 257 4 3 2 3 4 3 3 2" xfId="43952" xr:uid="{00000000-0005-0000-0000-0000A48B0000}"/>
    <cellStyle name="Standard 257 4 3 2 3 4 3 4" xfId="32923" xr:uid="{00000000-0005-0000-0000-0000A58B0000}"/>
    <cellStyle name="Standard 257 4 3 2 3 4 4" xfId="7919" xr:uid="{00000000-0005-0000-0000-0000A68B0000}"/>
    <cellStyle name="Standard 257 4 3 2 3 4 4 2" xfId="21155" xr:uid="{00000000-0005-0000-0000-0000A78B0000}"/>
    <cellStyle name="Standard 257 4 3 2 3 4 4 2 2" xfId="47627" xr:uid="{00000000-0005-0000-0000-0000A88B0000}"/>
    <cellStyle name="Standard 257 4 3 2 3 4 4 3" xfId="34391" xr:uid="{00000000-0005-0000-0000-0000A98B0000}"/>
    <cellStyle name="Standard 257 4 3 2 3 4 5" xfId="14538" xr:uid="{00000000-0005-0000-0000-0000AA8B0000}"/>
    <cellStyle name="Standard 257 4 3 2 3 4 5 2" xfId="41010" xr:uid="{00000000-0005-0000-0000-0000AB8B0000}"/>
    <cellStyle name="Standard 257 4 3 2 3 4 6" xfId="28511" xr:uid="{00000000-0005-0000-0000-0000AC8B0000}"/>
    <cellStyle name="Standard 257 4 3 2 3 5" xfId="2775" xr:uid="{00000000-0005-0000-0000-0000AD8B0000}"/>
    <cellStyle name="Standard 257 4 3 2 3 5 2" xfId="11597" xr:uid="{00000000-0005-0000-0000-0000AE8B0000}"/>
    <cellStyle name="Standard 257 4 3 2 3 5 2 2" xfId="24833" xr:uid="{00000000-0005-0000-0000-0000AF8B0000}"/>
    <cellStyle name="Standard 257 4 3 2 3 5 2 2 2" xfId="51305" xr:uid="{00000000-0005-0000-0000-0000B08B0000}"/>
    <cellStyle name="Standard 257 4 3 2 3 5 2 3" xfId="38069" xr:uid="{00000000-0005-0000-0000-0000B18B0000}"/>
    <cellStyle name="Standard 257 4 3 2 3 5 3" xfId="18216" xr:uid="{00000000-0005-0000-0000-0000B28B0000}"/>
    <cellStyle name="Standard 257 4 3 2 3 5 3 2" xfId="44688" xr:uid="{00000000-0005-0000-0000-0000B38B0000}"/>
    <cellStyle name="Standard 257 4 3 2 3 5 4" xfId="29247" xr:uid="{00000000-0005-0000-0000-0000B48B0000}"/>
    <cellStyle name="Standard 257 4 3 2 3 6" xfId="4980" xr:uid="{00000000-0005-0000-0000-0000B58B0000}"/>
    <cellStyle name="Standard 257 4 3 2 3 6 2" xfId="9390" xr:uid="{00000000-0005-0000-0000-0000B68B0000}"/>
    <cellStyle name="Standard 257 4 3 2 3 6 2 2" xfId="22626" xr:uid="{00000000-0005-0000-0000-0000B78B0000}"/>
    <cellStyle name="Standard 257 4 3 2 3 6 2 2 2" xfId="49098" xr:uid="{00000000-0005-0000-0000-0000B88B0000}"/>
    <cellStyle name="Standard 257 4 3 2 3 6 2 3" xfId="35862" xr:uid="{00000000-0005-0000-0000-0000B98B0000}"/>
    <cellStyle name="Standard 257 4 3 2 3 6 3" xfId="16009" xr:uid="{00000000-0005-0000-0000-0000BA8B0000}"/>
    <cellStyle name="Standard 257 4 3 2 3 6 3 2" xfId="42481" xr:uid="{00000000-0005-0000-0000-0000BB8B0000}"/>
    <cellStyle name="Standard 257 4 3 2 3 6 4" xfId="31452" xr:uid="{00000000-0005-0000-0000-0000BC8B0000}"/>
    <cellStyle name="Standard 257 4 3 2 3 7" xfId="7185" xr:uid="{00000000-0005-0000-0000-0000BD8B0000}"/>
    <cellStyle name="Standard 257 4 3 2 3 7 2" xfId="20421" xr:uid="{00000000-0005-0000-0000-0000BE8B0000}"/>
    <cellStyle name="Standard 257 4 3 2 3 7 2 2" xfId="46893" xr:uid="{00000000-0005-0000-0000-0000BF8B0000}"/>
    <cellStyle name="Standard 257 4 3 2 3 7 3" xfId="33657" xr:uid="{00000000-0005-0000-0000-0000C08B0000}"/>
    <cellStyle name="Standard 257 4 3 2 3 8" xfId="13804" xr:uid="{00000000-0005-0000-0000-0000C18B0000}"/>
    <cellStyle name="Standard 257 4 3 2 3 8 2" xfId="40276" xr:uid="{00000000-0005-0000-0000-0000C28B0000}"/>
    <cellStyle name="Standard 257 4 3 2 3 9" xfId="27040" xr:uid="{00000000-0005-0000-0000-0000C38B0000}"/>
    <cellStyle name="Standard 257 4 3 2 4" xfId="747" xr:uid="{00000000-0005-0000-0000-0000C48B0000}"/>
    <cellStyle name="Standard 257 4 3 2 4 2" xfId="1497" xr:uid="{00000000-0005-0000-0000-0000C58B0000}"/>
    <cellStyle name="Standard 257 4 3 2 4 2 2" xfId="4440" xr:uid="{00000000-0005-0000-0000-0000C68B0000}"/>
    <cellStyle name="Standard 257 4 3 2 4 2 2 2" xfId="13262" xr:uid="{00000000-0005-0000-0000-0000C78B0000}"/>
    <cellStyle name="Standard 257 4 3 2 4 2 2 2 2" xfId="26498" xr:uid="{00000000-0005-0000-0000-0000C88B0000}"/>
    <cellStyle name="Standard 257 4 3 2 4 2 2 2 2 2" xfId="52970" xr:uid="{00000000-0005-0000-0000-0000C98B0000}"/>
    <cellStyle name="Standard 257 4 3 2 4 2 2 2 3" xfId="39734" xr:uid="{00000000-0005-0000-0000-0000CA8B0000}"/>
    <cellStyle name="Standard 257 4 3 2 4 2 2 3" xfId="19881" xr:uid="{00000000-0005-0000-0000-0000CB8B0000}"/>
    <cellStyle name="Standard 257 4 3 2 4 2 2 3 2" xfId="46353" xr:uid="{00000000-0005-0000-0000-0000CC8B0000}"/>
    <cellStyle name="Standard 257 4 3 2 4 2 2 4" xfId="30912" xr:uid="{00000000-0005-0000-0000-0000CD8B0000}"/>
    <cellStyle name="Standard 257 4 3 2 4 2 3" xfId="5911" xr:uid="{00000000-0005-0000-0000-0000CE8B0000}"/>
    <cellStyle name="Standard 257 4 3 2 4 2 3 2" xfId="10321" xr:uid="{00000000-0005-0000-0000-0000CF8B0000}"/>
    <cellStyle name="Standard 257 4 3 2 4 2 3 2 2" xfId="23557" xr:uid="{00000000-0005-0000-0000-0000D08B0000}"/>
    <cellStyle name="Standard 257 4 3 2 4 2 3 2 2 2" xfId="50029" xr:uid="{00000000-0005-0000-0000-0000D18B0000}"/>
    <cellStyle name="Standard 257 4 3 2 4 2 3 2 3" xfId="36793" xr:uid="{00000000-0005-0000-0000-0000D28B0000}"/>
    <cellStyle name="Standard 257 4 3 2 4 2 3 3" xfId="16940" xr:uid="{00000000-0005-0000-0000-0000D38B0000}"/>
    <cellStyle name="Standard 257 4 3 2 4 2 3 3 2" xfId="43412" xr:uid="{00000000-0005-0000-0000-0000D48B0000}"/>
    <cellStyle name="Standard 257 4 3 2 4 2 3 4" xfId="32383" xr:uid="{00000000-0005-0000-0000-0000D58B0000}"/>
    <cellStyle name="Standard 257 4 3 2 4 2 4" xfId="8850" xr:uid="{00000000-0005-0000-0000-0000D68B0000}"/>
    <cellStyle name="Standard 257 4 3 2 4 2 4 2" xfId="22086" xr:uid="{00000000-0005-0000-0000-0000D78B0000}"/>
    <cellStyle name="Standard 257 4 3 2 4 2 4 2 2" xfId="48558" xr:uid="{00000000-0005-0000-0000-0000D88B0000}"/>
    <cellStyle name="Standard 257 4 3 2 4 2 4 3" xfId="35322" xr:uid="{00000000-0005-0000-0000-0000D98B0000}"/>
    <cellStyle name="Standard 257 4 3 2 4 2 5" xfId="15469" xr:uid="{00000000-0005-0000-0000-0000DA8B0000}"/>
    <cellStyle name="Standard 257 4 3 2 4 2 5 2" xfId="41941" xr:uid="{00000000-0005-0000-0000-0000DB8B0000}"/>
    <cellStyle name="Standard 257 4 3 2 4 2 6" xfId="27971" xr:uid="{00000000-0005-0000-0000-0000DC8B0000}"/>
    <cellStyle name="Standard 257 4 3 2 4 3" xfId="2233" xr:uid="{00000000-0005-0000-0000-0000DD8B0000}"/>
    <cellStyle name="Standard 257 4 3 2 4 3 2" xfId="3704" xr:uid="{00000000-0005-0000-0000-0000DE8B0000}"/>
    <cellStyle name="Standard 257 4 3 2 4 3 2 2" xfId="12526" xr:uid="{00000000-0005-0000-0000-0000DF8B0000}"/>
    <cellStyle name="Standard 257 4 3 2 4 3 2 2 2" xfId="25762" xr:uid="{00000000-0005-0000-0000-0000E08B0000}"/>
    <cellStyle name="Standard 257 4 3 2 4 3 2 2 2 2" xfId="52234" xr:uid="{00000000-0005-0000-0000-0000E18B0000}"/>
    <cellStyle name="Standard 257 4 3 2 4 3 2 2 3" xfId="38998" xr:uid="{00000000-0005-0000-0000-0000E28B0000}"/>
    <cellStyle name="Standard 257 4 3 2 4 3 2 3" xfId="19145" xr:uid="{00000000-0005-0000-0000-0000E38B0000}"/>
    <cellStyle name="Standard 257 4 3 2 4 3 2 3 2" xfId="45617" xr:uid="{00000000-0005-0000-0000-0000E48B0000}"/>
    <cellStyle name="Standard 257 4 3 2 4 3 2 4" xfId="30176" xr:uid="{00000000-0005-0000-0000-0000E58B0000}"/>
    <cellStyle name="Standard 257 4 3 2 4 3 3" xfId="6646" xr:uid="{00000000-0005-0000-0000-0000E68B0000}"/>
    <cellStyle name="Standard 257 4 3 2 4 3 3 2" xfId="11056" xr:uid="{00000000-0005-0000-0000-0000E78B0000}"/>
    <cellStyle name="Standard 257 4 3 2 4 3 3 2 2" xfId="24292" xr:uid="{00000000-0005-0000-0000-0000E88B0000}"/>
    <cellStyle name="Standard 257 4 3 2 4 3 3 2 2 2" xfId="50764" xr:uid="{00000000-0005-0000-0000-0000E98B0000}"/>
    <cellStyle name="Standard 257 4 3 2 4 3 3 2 3" xfId="37528" xr:uid="{00000000-0005-0000-0000-0000EA8B0000}"/>
    <cellStyle name="Standard 257 4 3 2 4 3 3 3" xfId="17675" xr:uid="{00000000-0005-0000-0000-0000EB8B0000}"/>
    <cellStyle name="Standard 257 4 3 2 4 3 3 3 2" xfId="44147" xr:uid="{00000000-0005-0000-0000-0000EC8B0000}"/>
    <cellStyle name="Standard 257 4 3 2 4 3 3 4" xfId="33118" xr:uid="{00000000-0005-0000-0000-0000ED8B0000}"/>
    <cellStyle name="Standard 257 4 3 2 4 3 4" xfId="8114" xr:uid="{00000000-0005-0000-0000-0000EE8B0000}"/>
    <cellStyle name="Standard 257 4 3 2 4 3 4 2" xfId="21350" xr:uid="{00000000-0005-0000-0000-0000EF8B0000}"/>
    <cellStyle name="Standard 257 4 3 2 4 3 4 2 2" xfId="47822" xr:uid="{00000000-0005-0000-0000-0000F08B0000}"/>
    <cellStyle name="Standard 257 4 3 2 4 3 4 3" xfId="34586" xr:uid="{00000000-0005-0000-0000-0000F18B0000}"/>
    <cellStyle name="Standard 257 4 3 2 4 3 5" xfId="14733" xr:uid="{00000000-0005-0000-0000-0000F28B0000}"/>
    <cellStyle name="Standard 257 4 3 2 4 3 5 2" xfId="41205" xr:uid="{00000000-0005-0000-0000-0000F38B0000}"/>
    <cellStyle name="Standard 257 4 3 2 4 3 6" xfId="28706" xr:uid="{00000000-0005-0000-0000-0000F48B0000}"/>
    <cellStyle name="Standard 257 4 3 2 4 4" xfId="2970" xr:uid="{00000000-0005-0000-0000-0000F58B0000}"/>
    <cellStyle name="Standard 257 4 3 2 4 4 2" xfId="11792" xr:uid="{00000000-0005-0000-0000-0000F68B0000}"/>
    <cellStyle name="Standard 257 4 3 2 4 4 2 2" xfId="25028" xr:uid="{00000000-0005-0000-0000-0000F78B0000}"/>
    <cellStyle name="Standard 257 4 3 2 4 4 2 2 2" xfId="51500" xr:uid="{00000000-0005-0000-0000-0000F88B0000}"/>
    <cellStyle name="Standard 257 4 3 2 4 4 2 3" xfId="38264" xr:uid="{00000000-0005-0000-0000-0000F98B0000}"/>
    <cellStyle name="Standard 257 4 3 2 4 4 3" xfId="18411" xr:uid="{00000000-0005-0000-0000-0000FA8B0000}"/>
    <cellStyle name="Standard 257 4 3 2 4 4 3 2" xfId="44883" xr:uid="{00000000-0005-0000-0000-0000FB8B0000}"/>
    <cellStyle name="Standard 257 4 3 2 4 4 4" xfId="29442" xr:uid="{00000000-0005-0000-0000-0000FC8B0000}"/>
    <cellStyle name="Standard 257 4 3 2 4 5" xfId="5175" xr:uid="{00000000-0005-0000-0000-0000FD8B0000}"/>
    <cellStyle name="Standard 257 4 3 2 4 5 2" xfId="9585" xr:uid="{00000000-0005-0000-0000-0000FE8B0000}"/>
    <cellStyle name="Standard 257 4 3 2 4 5 2 2" xfId="22821" xr:uid="{00000000-0005-0000-0000-0000FF8B0000}"/>
    <cellStyle name="Standard 257 4 3 2 4 5 2 2 2" xfId="49293" xr:uid="{00000000-0005-0000-0000-0000008C0000}"/>
    <cellStyle name="Standard 257 4 3 2 4 5 2 3" xfId="36057" xr:uid="{00000000-0005-0000-0000-0000018C0000}"/>
    <cellStyle name="Standard 257 4 3 2 4 5 3" xfId="16204" xr:uid="{00000000-0005-0000-0000-0000028C0000}"/>
    <cellStyle name="Standard 257 4 3 2 4 5 3 2" xfId="42676" xr:uid="{00000000-0005-0000-0000-0000038C0000}"/>
    <cellStyle name="Standard 257 4 3 2 4 5 4" xfId="31647" xr:uid="{00000000-0005-0000-0000-0000048C0000}"/>
    <cellStyle name="Standard 257 4 3 2 4 6" xfId="7380" xr:uid="{00000000-0005-0000-0000-0000058C0000}"/>
    <cellStyle name="Standard 257 4 3 2 4 6 2" xfId="20616" xr:uid="{00000000-0005-0000-0000-0000068C0000}"/>
    <cellStyle name="Standard 257 4 3 2 4 6 2 2" xfId="47088" xr:uid="{00000000-0005-0000-0000-0000078C0000}"/>
    <cellStyle name="Standard 257 4 3 2 4 6 3" xfId="33852" xr:uid="{00000000-0005-0000-0000-0000088C0000}"/>
    <cellStyle name="Standard 257 4 3 2 4 7" xfId="13999" xr:uid="{00000000-0005-0000-0000-0000098C0000}"/>
    <cellStyle name="Standard 257 4 3 2 4 7 2" xfId="40471" xr:uid="{00000000-0005-0000-0000-00000A8C0000}"/>
    <cellStyle name="Standard 257 4 3 2 4 8" xfId="27235" xr:uid="{00000000-0005-0000-0000-00000B8C0000}"/>
    <cellStyle name="Standard 257 4 3 2 5" xfId="1131" xr:uid="{00000000-0005-0000-0000-00000C8C0000}"/>
    <cellStyle name="Standard 257 4 3 2 5 2" xfId="4074" xr:uid="{00000000-0005-0000-0000-00000D8C0000}"/>
    <cellStyle name="Standard 257 4 3 2 5 2 2" xfId="12896" xr:uid="{00000000-0005-0000-0000-00000E8C0000}"/>
    <cellStyle name="Standard 257 4 3 2 5 2 2 2" xfId="26132" xr:uid="{00000000-0005-0000-0000-00000F8C0000}"/>
    <cellStyle name="Standard 257 4 3 2 5 2 2 2 2" xfId="52604" xr:uid="{00000000-0005-0000-0000-0000108C0000}"/>
    <cellStyle name="Standard 257 4 3 2 5 2 2 3" xfId="39368" xr:uid="{00000000-0005-0000-0000-0000118C0000}"/>
    <cellStyle name="Standard 257 4 3 2 5 2 3" xfId="19515" xr:uid="{00000000-0005-0000-0000-0000128C0000}"/>
    <cellStyle name="Standard 257 4 3 2 5 2 3 2" xfId="45987" xr:uid="{00000000-0005-0000-0000-0000138C0000}"/>
    <cellStyle name="Standard 257 4 3 2 5 2 4" xfId="30546" xr:uid="{00000000-0005-0000-0000-0000148C0000}"/>
    <cellStyle name="Standard 257 4 3 2 5 3" xfId="5545" xr:uid="{00000000-0005-0000-0000-0000158C0000}"/>
    <cellStyle name="Standard 257 4 3 2 5 3 2" xfId="9955" xr:uid="{00000000-0005-0000-0000-0000168C0000}"/>
    <cellStyle name="Standard 257 4 3 2 5 3 2 2" xfId="23191" xr:uid="{00000000-0005-0000-0000-0000178C0000}"/>
    <cellStyle name="Standard 257 4 3 2 5 3 2 2 2" xfId="49663" xr:uid="{00000000-0005-0000-0000-0000188C0000}"/>
    <cellStyle name="Standard 257 4 3 2 5 3 2 3" xfId="36427" xr:uid="{00000000-0005-0000-0000-0000198C0000}"/>
    <cellStyle name="Standard 257 4 3 2 5 3 3" xfId="16574" xr:uid="{00000000-0005-0000-0000-00001A8C0000}"/>
    <cellStyle name="Standard 257 4 3 2 5 3 3 2" xfId="43046" xr:uid="{00000000-0005-0000-0000-00001B8C0000}"/>
    <cellStyle name="Standard 257 4 3 2 5 3 4" xfId="32017" xr:uid="{00000000-0005-0000-0000-00001C8C0000}"/>
    <cellStyle name="Standard 257 4 3 2 5 4" xfId="8484" xr:uid="{00000000-0005-0000-0000-00001D8C0000}"/>
    <cellStyle name="Standard 257 4 3 2 5 4 2" xfId="21720" xr:uid="{00000000-0005-0000-0000-00001E8C0000}"/>
    <cellStyle name="Standard 257 4 3 2 5 4 2 2" xfId="48192" xr:uid="{00000000-0005-0000-0000-00001F8C0000}"/>
    <cellStyle name="Standard 257 4 3 2 5 4 3" xfId="34956" xr:uid="{00000000-0005-0000-0000-0000208C0000}"/>
    <cellStyle name="Standard 257 4 3 2 5 5" xfId="15103" xr:uid="{00000000-0005-0000-0000-0000218C0000}"/>
    <cellStyle name="Standard 257 4 3 2 5 5 2" xfId="41575" xr:uid="{00000000-0005-0000-0000-0000228C0000}"/>
    <cellStyle name="Standard 257 4 3 2 5 6" xfId="27605" xr:uid="{00000000-0005-0000-0000-0000238C0000}"/>
    <cellStyle name="Standard 257 4 3 2 6" xfId="1867" xr:uid="{00000000-0005-0000-0000-0000248C0000}"/>
    <cellStyle name="Standard 257 4 3 2 6 2" xfId="3338" xr:uid="{00000000-0005-0000-0000-0000258C0000}"/>
    <cellStyle name="Standard 257 4 3 2 6 2 2" xfId="12160" xr:uid="{00000000-0005-0000-0000-0000268C0000}"/>
    <cellStyle name="Standard 257 4 3 2 6 2 2 2" xfId="25396" xr:uid="{00000000-0005-0000-0000-0000278C0000}"/>
    <cellStyle name="Standard 257 4 3 2 6 2 2 2 2" xfId="51868" xr:uid="{00000000-0005-0000-0000-0000288C0000}"/>
    <cellStyle name="Standard 257 4 3 2 6 2 2 3" xfId="38632" xr:uid="{00000000-0005-0000-0000-0000298C0000}"/>
    <cellStyle name="Standard 257 4 3 2 6 2 3" xfId="18779" xr:uid="{00000000-0005-0000-0000-00002A8C0000}"/>
    <cellStyle name="Standard 257 4 3 2 6 2 3 2" xfId="45251" xr:uid="{00000000-0005-0000-0000-00002B8C0000}"/>
    <cellStyle name="Standard 257 4 3 2 6 2 4" xfId="29810" xr:uid="{00000000-0005-0000-0000-00002C8C0000}"/>
    <cellStyle name="Standard 257 4 3 2 6 3" xfId="6280" xr:uid="{00000000-0005-0000-0000-00002D8C0000}"/>
    <cellStyle name="Standard 257 4 3 2 6 3 2" xfId="10690" xr:uid="{00000000-0005-0000-0000-00002E8C0000}"/>
    <cellStyle name="Standard 257 4 3 2 6 3 2 2" xfId="23926" xr:uid="{00000000-0005-0000-0000-00002F8C0000}"/>
    <cellStyle name="Standard 257 4 3 2 6 3 2 2 2" xfId="50398" xr:uid="{00000000-0005-0000-0000-0000308C0000}"/>
    <cellStyle name="Standard 257 4 3 2 6 3 2 3" xfId="37162" xr:uid="{00000000-0005-0000-0000-0000318C0000}"/>
    <cellStyle name="Standard 257 4 3 2 6 3 3" xfId="17309" xr:uid="{00000000-0005-0000-0000-0000328C0000}"/>
    <cellStyle name="Standard 257 4 3 2 6 3 3 2" xfId="43781" xr:uid="{00000000-0005-0000-0000-0000338C0000}"/>
    <cellStyle name="Standard 257 4 3 2 6 3 4" xfId="32752" xr:uid="{00000000-0005-0000-0000-0000348C0000}"/>
    <cellStyle name="Standard 257 4 3 2 6 4" xfId="7748" xr:uid="{00000000-0005-0000-0000-0000358C0000}"/>
    <cellStyle name="Standard 257 4 3 2 6 4 2" xfId="20984" xr:uid="{00000000-0005-0000-0000-0000368C0000}"/>
    <cellStyle name="Standard 257 4 3 2 6 4 2 2" xfId="47456" xr:uid="{00000000-0005-0000-0000-0000378C0000}"/>
    <cellStyle name="Standard 257 4 3 2 6 4 3" xfId="34220" xr:uid="{00000000-0005-0000-0000-0000388C0000}"/>
    <cellStyle name="Standard 257 4 3 2 6 5" xfId="14367" xr:uid="{00000000-0005-0000-0000-0000398C0000}"/>
    <cellStyle name="Standard 257 4 3 2 6 5 2" xfId="40839" xr:uid="{00000000-0005-0000-0000-00003A8C0000}"/>
    <cellStyle name="Standard 257 4 3 2 6 6" xfId="28340" xr:uid="{00000000-0005-0000-0000-00003B8C0000}"/>
    <cellStyle name="Standard 257 4 3 2 7" xfId="2604" xr:uid="{00000000-0005-0000-0000-00003C8C0000}"/>
    <cellStyle name="Standard 257 4 3 2 7 2" xfId="11426" xr:uid="{00000000-0005-0000-0000-00003D8C0000}"/>
    <cellStyle name="Standard 257 4 3 2 7 2 2" xfId="24662" xr:uid="{00000000-0005-0000-0000-00003E8C0000}"/>
    <cellStyle name="Standard 257 4 3 2 7 2 2 2" xfId="51134" xr:uid="{00000000-0005-0000-0000-00003F8C0000}"/>
    <cellStyle name="Standard 257 4 3 2 7 2 3" xfId="37898" xr:uid="{00000000-0005-0000-0000-0000408C0000}"/>
    <cellStyle name="Standard 257 4 3 2 7 3" xfId="18045" xr:uid="{00000000-0005-0000-0000-0000418C0000}"/>
    <cellStyle name="Standard 257 4 3 2 7 3 2" xfId="44517" xr:uid="{00000000-0005-0000-0000-0000428C0000}"/>
    <cellStyle name="Standard 257 4 3 2 7 4" xfId="29076" xr:uid="{00000000-0005-0000-0000-0000438C0000}"/>
    <cellStyle name="Standard 257 4 3 2 8" xfId="4809" xr:uid="{00000000-0005-0000-0000-0000448C0000}"/>
    <cellStyle name="Standard 257 4 3 2 8 2" xfId="9219" xr:uid="{00000000-0005-0000-0000-0000458C0000}"/>
    <cellStyle name="Standard 257 4 3 2 8 2 2" xfId="22455" xr:uid="{00000000-0005-0000-0000-0000468C0000}"/>
    <cellStyle name="Standard 257 4 3 2 8 2 2 2" xfId="48927" xr:uid="{00000000-0005-0000-0000-0000478C0000}"/>
    <cellStyle name="Standard 257 4 3 2 8 2 3" xfId="35691" xr:uid="{00000000-0005-0000-0000-0000488C0000}"/>
    <cellStyle name="Standard 257 4 3 2 8 3" xfId="15838" xr:uid="{00000000-0005-0000-0000-0000498C0000}"/>
    <cellStyle name="Standard 257 4 3 2 8 3 2" xfId="42310" xr:uid="{00000000-0005-0000-0000-00004A8C0000}"/>
    <cellStyle name="Standard 257 4 3 2 8 4" xfId="31281" xr:uid="{00000000-0005-0000-0000-00004B8C0000}"/>
    <cellStyle name="Standard 257 4 3 2 9" xfId="7014" xr:uid="{00000000-0005-0000-0000-00004C8C0000}"/>
    <cellStyle name="Standard 257 4 3 2 9 2" xfId="20250" xr:uid="{00000000-0005-0000-0000-00004D8C0000}"/>
    <cellStyle name="Standard 257 4 3 2 9 2 2" xfId="46722" xr:uid="{00000000-0005-0000-0000-00004E8C0000}"/>
    <cellStyle name="Standard 257 4 3 2 9 3" xfId="33486" xr:uid="{00000000-0005-0000-0000-00004F8C0000}"/>
    <cellStyle name="Standard 257 4 3 3" xfId="395" xr:uid="{00000000-0005-0000-0000-0000508C0000}"/>
    <cellStyle name="Standard 257 4 3 3 10" xfId="26910" xr:uid="{00000000-0005-0000-0000-0000518C0000}"/>
    <cellStyle name="Standard 257 4 3 3 2" xfId="571" xr:uid="{00000000-0005-0000-0000-0000528C0000}"/>
    <cellStyle name="Standard 257 4 3 3 2 2" xfId="960" xr:uid="{00000000-0005-0000-0000-0000538C0000}"/>
    <cellStyle name="Standard 257 4 3 3 2 2 2" xfId="1709" xr:uid="{00000000-0005-0000-0000-0000548C0000}"/>
    <cellStyle name="Standard 257 4 3 3 2 2 2 2" xfId="4652" xr:uid="{00000000-0005-0000-0000-0000558C0000}"/>
    <cellStyle name="Standard 257 4 3 3 2 2 2 2 2" xfId="13474" xr:uid="{00000000-0005-0000-0000-0000568C0000}"/>
    <cellStyle name="Standard 257 4 3 3 2 2 2 2 2 2" xfId="26710" xr:uid="{00000000-0005-0000-0000-0000578C0000}"/>
    <cellStyle name="Standard 257 4 3 3 2 2 2 2 2 2 2" xfId="53182" xr:uid="{00000000-0005-0000-0000-0000588C0000}"/>
    <cellStyle name="Standard 257 4 3 3 2 2 2 2 2 3" xfId="39946" xr:uid="{00000000-0005-0000-0000-0000598C0000}"/>
    <cellStyle name="Standard 257 4 3 3 2 2 2 2 3" xfId="20093" xr:uid="{00000000-0005-0000-0000-00005A8C0000}"/>
    <cellStyle name="Standard 257 4 3 3 2 2 2 2 3 2" xfId="46565" xr:uid="{00000000-0005-0000-0000-00005B8C0000}"/>
    <cellStyle name="Standard 257 4 3 3 2 2 2 2 4" xfId="31124" xr:uid="{00000000-0005-0000-0000-00005C8C0000}"/>
    <cellStyle name="Standard 257 4 3 3 2 2 2 3" xfId="6123" xr:uid="{00000000-0005-0000-0000-00005D8C0000}"/>
    <cellStyle name="Standard 257 4 3 3 2 2 2 3 2" xfId="10533" xr:uid="{00000000-0005-0000-0000-00005E8C0000}"/>
    <cellStyle name="Standard 257 4 3 3 2 2 2 3 2 2" xfId="23769" xr:uid="{00000000-0005-0000-0000-00005F8C0000}"/>
    <cellStyle name="Standard 257 4 3 3 2 2 2 3 2 2 2" xfId="50241" xr:uid="{00000000-0005-0000-0000-0000608C0000}"/>
    <cellStyle name="Standard 257 4 3 3 2 2 2 3 2 3" xfId="37005" xr:uid="{00000000-0005-0000-0000-0000618C0000}"/>
    <cellStyle name="Standard 257 4 3 3 2 2 2 3 3" xfId="17152" xr:uid="{00000000-0005-0000-0000-0000628C0000}"/>
    <cellStyle name="Standard 257 4 3 3 2 2 2 3 3 2" xfId="43624" xr:uid="{00000000-0005-0000-0000-0000638C0000}"/>
    <cellStyle name="Standard 257 4 3 3 2 2 2 3 4" xfId="32595" xr:uid="{00000000-0005-0000-0000-0000648C0000}"/>
    <cellStyle name="Standard 257 4 3 3 2 2 2 4" xfId="9062" xr:uid="{00000000-0005-0000-0000-0000658C0000}"/>
    <cellStyle name="Standard 257 4 3 3 2 2 2 4 2" xfId="22298" xr:uid="{00000000-0005-0000-0000-0000668C0000}"/>
    <cellStyle name="Standard 257 4 3 3 2 2 2 4 2 2" xfId="48770" xr:uid="{00000000-0005-0000-0000-0000678C0000}"/>
    <cellStyle name="Standard 257 4 3 3 2 2 2 4 3" xfId="35534" xr:uid="{00000000-0005-0000-0000-0000688C0000}"/>
    <cellStyle name="Standard 257 4 3 3 2 2 2 5" xfId="15681" xr:uid="{00000000-0005-0000-0000-0000698C0000}"/>
    <cellStyle name="Standard 257 4 3 3 2 2 2 5 2" xfId="42153" xr:uid="{00000000-0005-0000-0000-00006A8C0000}"/>
    <cellStyle name="Standard 257 4 3 3 2 2 2 6" xfId="28183" xr:uid="{00000000-0005-0000-0000-00006B8C0000}"/>
    <cellStyle name="Standard 257 4 3 3 2 2 3" xfId="2445" xr:uid="{00000000-0005-0000-0000-00006C8C0000}"/>
    <cellStyle name="Standard 257 4 3 3 2 2 3 2" xfId="3916" xr:uid="{00000000-0005-0000-0000-00006D8C0000}"/>
    <cellStyle name="Standard 257 4 3 3 2 2 3 2 2" xfId="12738" xr:uid="{00000000-0005-0000-0000-00006E8C0000}"/>
    <cellStyle name="Standard 257 4 3 3 2 2 3 2 2 2" xfId="25974" xr:uid="{00000000-0005-0000-0000-00006F8C0000}"/>
    <cellStyle name="Standard 257 4 3 3 2 2 3 2 2 2 2" xfId="52446" xr:uid="{00000000-0005-0000-0000-0000708C0000}"/>
    <cellStyle name="Standard 257 4 3 3 2 2 3 2 2 3" xfId="39210" xr:uid="{00000000-0005-0000-0000-0000718C0000}"/>
    <cellStyle name="Standard 257 4 3 3 2 2 3 2 3" xfId="19357" xr:uid="{00000000-0005-0000-0000-0000728C0000}"/>
    <cellStyle name="Standard 257 4 3 3 2 2 3 2 3 2" xfId="45829" xr:uid="{00000000-0005-0000-0000-0000738C0000}"/>
    <cellStyle name="Standard 257 4 3 3 2 2 3 2 4" xfId="30388" xr:uid="{00000000-0005-0000-0000-0000748C0000}"/>
    <cellStyle name="Standard 257 4 3 3 2 2 3 3" xfId="6858" xr:uid="{00000000-0005-0000-0000-0000758C0000}"/>
    <cellStyle name="Standard 257 4 3 3 2 2 3 3 2" xfId="11268" xr:uid="{00000000-0005-0000-0000-0000768C0000}"/>
    <cellStyle name="Standard 257 4 3 3 2 2 3 3 2 2" xfId="24504" xr:uid="{00000000-0005-0000-0000-0000778C0000}"/>
    <cellStyle name="Standard 257 4 3 3 2 2 3 3 2 2 2" xfId="50976" xr:uid="{00000000-0005-0000-0000-0000788C0000}"/>
    <cellStyle name="Standard 257 4 3 3 2 2 3 3 2 3" xfId="37740" xr:uid="{00000000-0005-0000-0000-0000798C0000}"/>
    <cellStyle name="Standard 257 4 3 3 2 2 3 3 3" xfId="17887" xr:uid="{00000000-0005-0000-0000-00007A8C0000}"/>
    <cellStyle name="Standard 257 4 3 3 2 2 3 3 3 2" xfId="44359" xr:uid="{00000000-0005-0000-0000-00007B8C0000}"/>
    <cellStyle name="Standard 257 4 3 3 2 2 3 3 4" xfId="33330" xr:uid="{00000000-0005-0000-0000-00007C8C0000}"/>
    <cellStyle name="Standard 257 4 3 3 2 2 3 4" xfId="8326" xr:uid="{00000000-0005-0000-0000-00007D8C0000}"/>
    <cellStyle name="Standard 257 4 3 3 2 2 3 4 2" xfId="21562" xr:uid="{00000000-0005-0000-0000-00007E8C0000}"/>
    <cellStyle name="Standard 257 4 3 3 2 2 3 4 2 2" xfId="48034" xr:uid="{00000000-0005-0000-0000-00007F8C0000}"/>
    <cellStyle name="Standard 257 4 3 3 2 2 3 4 3" xfId="34798" xr:uid="{00000000-0005-0000-0000-0000808C0000}"/>
    <cellStyle name="Standard 257 4 3 3 2 2 3 5" xfId="14945" xr:uid="{00000000-0005-0000-0000-0000818C0000}"/>
    <cellStyle name="Standard 257 4 3 3 2 2 3 5 2" xfId="41417" xr:uid="{00000000-0005-0000-0000-0000828C0000}"/>
    <cellStyle name="Standard 257 4 3 3 2 2 3 6" xfId="28918" xr:uid="{00000000-0005-0000-0000-0000838C0000}"/>
    <cellStyle name="Standard 257 4 3 3 2 2 4" xfId="3182" xr:uid="{00000000-0005-0000-0000-0000848C0000}"/>
    <cellStyle name="Standard 257 4 3 3 2 2 4 2" xfId="12004" xr:uid="{00000000-0005-0000-0000-0000858C0000}"/>
    <cellStyle name="Standard 257 4 3 3 2 2 4 2 2" xfId="25240" xr:uid="{00000000-0005-0000-0000-0000868C0000}"/>
    <cellStyle name="Standard 257 4 3 3 2 2 4 2 2 2" xfId="51712" xr:uid="{00000000-0005-0000-0000-0000878C0000}"/>
    <cellStyle name="Standard 257 4 3 3 2 2 4 2 3" xfId="38476" xr:uid="{00000000-0005-0000-0000-0000888C0000}"/>
    <cellStyle name="Standard 257 4 3 3 2 2 4 3" xfId="18623" xr:uid="{00000000-0005-0000-0000-0000898C0000}"/>
    <cellStyle name="Standard 257 4 3 3 2 2 4 3 2" xfId="45095" xr:uid="{00000000-0005-0000-0000-00008A8C0000}"/>
    <cellStyle name="Standard 257 4 3 3 2 2 4 4" xfId="29654" xr:uid="{00000000-0005-0000-0000-00008B8C0000}"/>
    <cellStyle name="Standard 257 4 3 3 2 2 5" xfId="5387" xr:uid="{00000000-0005-0000-0000-00008C8C0000}"/>
    <cellStyle name="Standard 257 4 3 3 2 2 5 2" xfId="9797" xr:uid="{00000000-0005-0000-0000-00008D8C0000}"/>
    <cellStyle name="Standard 257 4 3 3 2 2 5 2 2" xfId="23033" xr:uid="{00000000-0005-0000-0000-00008E8C0000}"/>
    <cellStyle name="Standard 257 4 3 3 2 2 5 2 2 2" xfId="49505" xr:uid="{00000000-0005-0000-0000-00008F8C0000}"/>
    <cellStyle name="Standard 257 4 3 3 2 2 5 2 3" xfId="36269" xr:uid="{00000000-0005-0000-0000-0000908C0000}"/>
    <cellStyle name="Standard 257 4 3 3 2 2 5 3" xfId="16416" xr:uid="{00000000-0005-0000-0000-0000918C0000}"/>
    <cellStyle name="Standard 257 4 3 3 2 2 5 3 2" xfId="42888" xr:uid="{00000000-0005-0000-0000-0000928C0000}"/>
    <cellStyle name="Standard 257 4 3 3 2 2 5 4" xfId="31859" xr:uid="{00000000-0005-0000-0000-0000938C0000}"/>
    <cellStyle name="Standard 257 4 3 3 2 2 6" xfId="7592" xr:uid="{00000000-0005-0000-0000-0000948C0000}"/>
    <cellStyle name="Standard 257 4 3 3 2 2 6 2" xfId="20828" xr:uid="{00000000-0005-0000-0000-0000958C0000}"/>
    <cellStyle name="Standard 257 4 3 3 2 2 6 2 2" xfId="47300" xr:uid="{00000000-0005-0000-0000-0000968C0000}"/>
    <cellStyle name="Standard 257 4 3 3 2 2 6 3" xfId="34064" xr:uid="{00000000-0005-0000-0000-0000978C0000}"/>
    <cellStyle name="Standard 257 4 3 3 2 2 7" xfId="14211" xr:uid="{00000000-0005-0000-0000-0000988C0000}"/>
    <cellStyle name="Standard 257 4 3 3 2 2 7 2" xfId="40683" xr:uid="{00000000-0005-0000-0000-0000998C0000}"/>
    <cellStyle name="Standard 257 4 3 3 2 2 8" xfId="27447" xr:uid="{00000000-0005-0000-0000-00009A8C0000}"/>
    <cellStyle name="Standard 257 4 3 3 2 3" xfId="1343" xr:uid="{00000000-0005-0000-0000-00009B8C0000}"/>
    <cellStyle name="Standard 257 4 3 3 2 3 2" xfId="4286" xr:uid="{00000000-0005-0000-0000-00009C8C0000}"/>
    <cellStyle name="Standard 257 4 3 3 2 3 2 2" xfId="13108" xr:uid="{00000000-0005-0000-0000-00009D8C0000}"/>
    <cellStyle name="Standard 257 4 3 3 2 3 2 2 2" xfId="26344" xr:uid="{00000000-0005-0000-0000-00009E8C0000}"/>
    <cellStyle name="Standard 257 4 3 3 2 3 2 2 2 2" xfId="52816" xr:uid="{00000000-0005-0000-0000-00009F8C0000}"/>
    <cellStyle name="Standard 257 4 3 3 2 3 2 2 3" xfId="39580" xr:uid="{00000000-0005-0000-0000-0000A08C0000}"/>
    <cellStyle name="Standard 257 4 3 3 2 3 2 3" xfId="19727" xr:uid="{00000000-0005-0000-0000-0000A18C0000}"/>
    <cellStyle name="Standard 257 4 3 3 2 3 2 3 2" xfId="46199" xr:uid="{00000000-0005-0000-0000-0000A28C0000}"/>
    <cellStyle name="Standard 257 4 3 3 2 3 2 4" xfId="30758" xr:uid="{00000000-0005-0000-0000-0000A38C0000}"/>
    <cellStyle name="Standard 257 4 3 3 2 3 3" xfId="5757" xr:uid="{00000000-0005-0000-0000-0000A48C0000}"/>
    <cellStyle name="Standard 257 4 3 3 2 3 3 2" xfId="10167" xr:uid="{00000000-0005-0000-0000-0000A58C0000}"/>
    <cellStyle name="Standard 257 4 3 3 2 3 3 2 2" xfId="23403" xr:uid="{00000000-0005-0000-0000-0000A68C0000}"/>
    <cellStyle name="Standard 257 4 3 3 2 3 3 2 2 2" xfId="49875" xr:uid="{00000000-0005-0000-0000-0000A78C0000}"/>
    <cellStyle name="Standard 257 4 3 3 2 3 3 2 3" xfId="36639" xr:uid="{00000000-0005-0000-0000-0000A88C0000}"/>
    <cellStyle name="Standard 257 4 3 3 2 3 3 3" xfId="16786" xr:uid="{00000000-0005-0000-0000-0000A98C0000}"/>
    <cellStyle name="Standard 257 4 3 3 2 3 3 3 2" xfId="43258" xr:uid="{00000000-0005-0000-0000-0000AA8C0000}"/>
    <cellStyle name="Standard 257 4 3 3 2 3 3 4" xfId="32229" xr:uid="{00000000-0005-0000-0000-0000AB8C0000}"/>
    <cellStyle name="Standard 257 4 3 3 2 3 4" xfId="8696" xr:uid="{00000000-0005-0000-0000-0000AC8C0000}"/>
    <cellStyle name="Standard 257 4 3 3 2 3 4 2" xfId="21932" xr:uid="{00000000-0005-0000-0000-0000AD8C0000}"/>
    <cellStyle name="Standard 257 4 3 3 2 3 4 2 2" xfId="48404" xr:uid="{00000000-0005-0000-0000-0000AE8C0000}"/>
    <cellStyle name="Standard 257 4 3 3 2 3 4 3" xfId="35168" xr:uid="{00000000-0005-0000-0000-0000AF8C0000}"/>
    <cellStyle name="Standard 257 4 3 3 2 3 5" xfId="15315" xr:uid="{00000000-0005-0000-0000-0000B08C0000}"/>
    <cellStyle name="Standard 257 4 3 3 2 3 5 2" xfId="41787" xr:uid="{00000000-0005-0000-0000-0000B18C0000}"/>
    <cellStyle name="Standard 257 4 3 3 2 3 6" xfId="27817" xr:uid="{00000000-0005-0000-0000-0000B28C0000}"/>
    <cellStyle name="Standard 257 4 3 3 2 4" xfId="2079" xr:uid="{00000000-0005-0000-0000-0000B38C0000}"/>
    <cellStyle name="Standard 257 4 3 3 2 4 2" xfId="3550" xr:uid="{00000000-0005-0000-0000-0000B48C0000}"/>
    <cellStyle name="Standard 257 4 3 3 2 4 2 2" xfId="12372" xr:uid="{00000000-0005-0000-0000-0000B58C0000}"/>
    <cellStyle name="Standard 257 4 3 3 2 4 2 2 2" xfId="25608" xr:uid="{00000000-0005-0000-0000-0000B68C0000}"/>
    <cellStyle name="Standard 257 4 3 3 2 4 2 2 2 2" xfId="52080" xr:uid="{00000000-0005-0000-0000-0000B78C0000}"/>
    <cellStyle name="Standard 257 4 3 3 2 4 2 2 3" xfId="38844" xr:uid="{00000000-0005-0000-0000-0000B88C0000}"/>
    <cellStyle name="Standard 257 4 3 3 2 4 2 3" xfId="18991" xr:uid="{00000000-0005-0000-0000-0000B98C0000}"/>
    <cellStyle name="Standard 257 4 3 3 2 4 2 3 2" xfId="45463" xr:uid="{00000000-0005-0000-0000-0000BA8C0000}"/>
    <cellStyle name="Standard 257 4 3 3 2 4 2 4" xfId="30022" xr:uid="{00000000-0005-0000-0000-0000BB8C0000}"/>
    <cellStyle name="Standard 257 4 3 3 2 4 3" xfId="6492" xr:uid="{00000000-0005-0000-0000-0000BC8C0000}"/>
    <cellStyle name="Standard 257 4 3 3 2 4 3 2" xfId="10902" xr:uid="{00000000-0005-0000-0000-0000BD8C0000}"/>
    <cellStyle name="Standard 257 4 3 3 2 4 3 2 2" xfId="24138" xr:uid="{00000000-0005-0000-0000-0000BE8C0000}"/>
    <cellStyle name="Standard 257 4 3 3 2 4 3 2 2 2" xfId="50610" xr:uid="{00000000-0005-0000-0000-0000BF8C0000}"/>
    <cellStyle name="Standard 257 4 3 3 2 4 3 2 3" xfId="37374" xr:uid="{00000000-0005-0000-0000-0000C08C0000}"/>
    <cellStyle name="Standard 257 4 3 3 2 4 3 3" xfId="17521" xr:uid="{00000000-0005-0000-0000-0000C18C0000}"/>
    <cellStyle name="Standard 257 4 3 3 2 4 3 3 2" xfId="43993" xr:uid="{00000000-0005-0000-0000-0000C28C0000}"/>
    <cellStyle name="Standard 257 4 3 3 2 4 3 4" xfId="32964" xr:uid="{00000000-0005-0000-0000-0000C38C0000}"/>
    <cellStyle name="Standard 257 4 3 3 2 4 4" xfId="7960" xr:uid="{00000000-0005-0000-0000-0000C48C0000}"/>
    <cellStyle name="Standard 257 4 3 3 2 4 4 2" xfId="21196" xr:uid="{00000000-0005-0000-0000-0000C58C0000}"/>
    <cellStyle name="Standard 257 4 3 3 2 4 4 2 2" xfId="47668" xr:uid="{00000000-0005-0000-0000-0000C68C0000}"/>
    <cellStyle name="Standard 257 4 3 3 2 4 4 3" xfId="34432" xr:uid="{00000000-0005-0000-0000-0000C78C0000}"/>
    <cellStyle name="Standard 257 4 3 3 2 4 5" xfId="14579" xr:uid="{00000000-0005-0000-0000-0000C88C0000}"/>
    <cellStyle name="Standard 257 4 3 3 2 4 5 2" xfId="41051" xr:uid="{00000000-0005-0000-0000-0000C98C0000}"/>
    <cellStyle name="Standard 257 4 3 3 2 4 6" xfId="28552" xr:uid="{00000000-0005-0000-0000-0000CA8C0000}"/>
    <cellStyle name="Standard 257 4 3 3 2 5" xfId="2816" xr:uid="{00000000-0005-0000-0000-0000CB8C0000}"/>
    <cellStyle name="Standard 257 4 3 3 2 5 2" xfId="11638" xr:uid="{00000000-0005-0000-0000-0000CC8C0000}"/>
    <cellStyle name="Standard 257 4 3 3 2 5 2 2" xfId="24874" xr:uid="{00000000-0005-0000-0000-0000CD8C0000}"/>
    <cellStyle name="Standard 257 4 3 3 2 5 2 2 2" xfId="51346" xr:uid="{00000000-0005-0000-0000-0000CE8C0000}"/>
    <cellStyle name="Standard 257 4 3 3 2 5 2 3" xfId="38110" xr:uid="{00000000-0005-0000-0000-0000CF8C0000}"/>
    <cellStyle name="Standard 257 4 3 3 2 5 3" xfId="18257" xr:uid="{00000000-0005-0000-0000-0000D08C0000}"/>
    <cellStyle name="Standard 257 4 3 3 2 5 3 2" xfId="44729" xr:uid="{00000000-0005-0000-0000-0000D18C0000}"/>
    <cellStyle name="Standard 257 4 3 3 2 5 4" xfId="29288" xr:uid="{00000000-0005-0000-0000-0000D28C0000}"/>
    <cellStyle name="Standard 257 4 3 3 2 6" xfId="5021" xr:uid="{00000000-0005-0000-0000-0000D38C0000}"/>
    <cellStyle name="Standard 257 4 3 3 2 6 2" xfId="9431" xr:uid="{00000000-0005-0000-0000-0000D48C0000}"/>
    <cellStyle name="Standard 257 4 3 3 2 6 2 2" xfId="22667" xr:uid="{00000000-0005-0000-0000-0000D58C0000}"/>
    <cellStyle name="Standard 257 4 3 3 2 6 2 2 2" xfId="49139" xr:uid="{00000000-0005-0000-0000-0000D68C0000}"/>
    <cellStyle name="Standard 257 4 3 3 2 6 2 3" xfId="35903" xr:uid="{00000000-0005-0000-0000-0000D78C0000}"/>
    <cellStyle name="Standard 257 4 3 3 2 6 3" xfId="16050" xr:uid="{00000000-0005-0000-0000-0000D88C0000}"/>
    <cellStyle name="Standard 257 4 3 3 2 6 3 2" xfId="42522" xr:uid="{00000000-0005-0000-0000-0000D98C0000}"/>
    <cellStyle name="Standard 257 4 3 3 2 6 4" xfId="31493" xr:uid="{00000000-0005-0000-0000-0000DA8C0000}"/>
    <cellStyle name="Standard 257 4 3 3 2 7" xfId="7226" xr:uid="{00000000-0005-0000-0000-0000DB8C0000}"/>
    <cellStyle name="Standard 257 4 3 3 2 7 2" xfId="20462" xr:uid="{00000000-0005-0000-0000-0000DC8C0000}"/>
    <cellStyle name="Standard 257 4 3 3 2 7 2 2" xfId="46934" xr:uid="{00000000-0005-0000-0000-0000DD8C0000}"/>
    <cellStyle name="Standard 257 4 3 3 2 7 3" xfId="33698" xr:uid="{00000000-0005-0000-0000-0000DE8C0000}"/>
    <cellStyle name="Standard 257 4 3 3 2 8" xfId="13845" xr:uid="{00000000-0005-0000-0000-0000DF8C0000}"/>
    <cellStyle name="Standard 257 4 3 3 2 8 2" xfId="40317" xr:uid="{00000000-0005-0000-0000-0000E08C0000}"/>
    <cellStyle name="Standard 257 4 3 3 2 9" xfId="27081" xr:uid="{00000000-0005-0000-0000-0000E18C0000}"/>
    <cellStyle name="Standard 257 4 3 3 3" xfId="788" xr:uid="{00000000-0005-0000-0000-0000E28C0000}"/>
    <cellStyle name="Standard 257 4 3 3 3 2" xfId="1538" xr:uid="{00000000-0005-0000-0000-0000E38C0000}"/>
    <cellStyle name="Standard 257 4 3 3 3 2 2" xfId="4481" xr:uid="{00000000-0005-0000-0000-0000E48C0000}"/>
    <cellStyle name="Standard 257 4 3 3 3 2 2 2" xfId="13303" xr:uid="{00000000-0005-0000-0000-0000E58C0000}"/>
    <cellStyle name="Standard 257 4 3 3 3 2 2 2 2" xfId="26539" xr:uid="{00000000-0005-0000-0000-0000E68C0000}"/>
    <cellStyle name="Standard 257 4 3 3 3 2 2 2 2 2" xfId="53011" xr:uid="{00000000-0005-0000-0000-0000E78C0000}"/>
    <cellStyle name="Standard 257 4 3 3 3 2 2 2 3" xfId="39775" xr:uid="{00000000-0005-0000-0000-0000E88C0000}"/>
    <cellStyle name="Standard 257 4 3 3 3 2 2 3" xfId="19922" xr:uid="{00000000-0005-0000-0000-0000E98C0000}"/>
    <cellStyle name="Standard 257 4 3 3 3 2 2 3 2" xfId="46394" xr:uid="{00000000-0005-0000-0000-0000EA8C0000}"/>
    <cellStyle name="Standard 257 4 3 3 3 2 2 4" xfId="30953" xr:uid="{00000000-0005-0000-0000-0000EB8C0000}"/>
    <cellStyle name="Standard 257 4 3 3 3 2 3" xfId="5952" xr:uid="{00000000-0005-0000-0000-0000EC8C0000}"/>
    <cellStyle name="Standard 257 4 3 3 3 2 3 2" xfId="10362" xr:uid="{00000000-0005-0000-0000-0000ED8C0000}"/>
    <cellStyle name="Standard 257 4 3 3 3 2 3 2 2" xfId="23598" xr:uid="{00000000-0005-0000-0000-0000EE8C0000}"/>
    <cellStyle name="Standard 257 4 3 3 3 2 3 2 2 2" xfId="50070" xr:uid="{00000000-0005-0000-0000-0000EF8C0000}"/>
    <cellStyle name="Standard 257 4 3 3 3 2 3 2 3" xfId="36834" xr:uid="{00000000-0005-0000-0000-0000F08C0000}"/>
    <cellStyle name="Standard 257 4 3 3 3 2 3 3" xfId="16981" xr:uid="{00000000-0005-0000-0000-0000F18C0000}"/>
    <cellStyle name="Standard 257 4 3 3 3 2 3 3 2" xfId="43453" xr:uid="{00000000-0005-0000-0000-0000F28C0000}"/>
    <cellStyle name="Standard 257 4 3 3 3 2 3 4" xfId="32424" xr:uid="{00000000-0005-0000-0000-0000F38C0000}"/>
    <cellStyle name="Standard 257 4 3 3 3 2 4" xfId="8891" xr:uid="{00000000-0005-0000-0000-0000F48C0000}"/>
    <cellStyle name="Standard 257 4 3 3 3 2 4 2" xfId="22127" xr:uid="{00000000-0005-0000-0000-0000F58C0000}"/>
    <cellStyle name="Standard 257 4 3 3 3 2 4 2 2" xfId="48599" xr:uid="{00000000-0005-0000-0000-0000F68C0000}"/>
    <cellStyle name="Standard 257 4 3 3 3 2 4 3" xfId="35363" xr:uid="{00000000-0005-0000-0000-0000F78C0000}"/>
    <cellStyle name="Standard 257 4 3 3 3 2 5" xfId="15510" xr:uid="{00000000-0005-0000-0000-0000F88C0000}"/>
    <cellStyle name="Standard 257 4 3 3 3 2 5 2" xfId="41982" xr:uid="{00000000-0005-0000-0000-0000F98C0000}"/>
    <cellStyle name="Standard 257 4 3 3 3 2 6" xfId="28012" xr:uid="{00000000-0005-0000-0000-0000FA8C0000}"/>
    <cellStyle name="Standard 257 4 3 3 3 3" xfId="2274" xr:uid="{00000000-0005-0000-0000-0000FB8C0000}"/>
    <cellStyle name="Standard 257 4 3 3 3 3 2" xfId="3745" xr:uid="{00000000-0005-0000-0000-0000FC8C0000}"/>
    <cellStyle name="Standard 257 4 3 3 3 3 2 2" xfId="12567" xr:uid="{00000000-0005-0000-0000-0000FD8C0000}"/>
    <cellStyle name="Standard 257 4 3 3 3 3 2 2 2" xfId="25803" xr:uid="{00000000-0005-0000-0000-0000FE8C0000}"/>
    <cellStyle name="Standard 257 4 3 3 3 3 2 2 2 2" xfId="52275" xr:uid="{00000000-0005-0000-0000-0000FF8C0000}"/>
    <cellStyle name="Standard 257 4 3 3 3 3 2 2 3" xfId="39039" xr:uid="{00000000-0005-0000-0000-0000008D0000}"/>
    <cellStyle name="Standard 257 4 3 3 3 3 2 3" xfId="19186" xr:uid="{00000000-0005-0000-0000-0000018D0000}"/>
    <cellStyle name="Standard 257 4 3 3 3 3 2 3 2" xfId="45658" xr:uid="{00000000-0005-0000-0000-0000028D0000}"/>
    <cellStyle name="Standard 257 4 3 3 3 3 2 4" xfId="30217" xr:uid="{00000000-0005-0000-0000-0000038D0000}"/>
    <cellStyle name="Standard 257 4 3 3 3 3 3" xfId="6687" xr:uid="{00000000-0005-0000-0000-0000048D0000}"/>
    <cellStyle name="Standard 257 4 3 3 3 3 3 2" xfId="11097" xr:uid="{00000000-0005-0000-0000-0000058D0000}"/>
    <cellStyle name="Standard 257 4 3 3 3 3 3 2 2" xfId="24333" xr:uid="{00000000-0005-0000-0000-0000068D0000}"/>
    <cellStyle name="Standard 257 4 3 3 3 3 3 2 2 2" xfId="50805" xr:uid="{00000000-0005-0000-0000-0000078D0000}"/>
    <cellStyle name="Standard 257 4 3 3 3 3 3 2 3" xfId="37569" xr:uid="{00000000-0005-0000-0000-0000088D0000}"/>
    <cellStyle name="Standard 257 4 3 3 3 3 3 3" xfId="17716" xr:uid="{00000000-0005-0000-0000-0000098D0000}"/>
    <cellStyle name="Standard 257 4 3 3 3 3 3 3 2" xfId="44188" xr:uid="{00000000-0005-0000-0000-00000A8D0000}"/>
    <cellStyle name="Standard 257 4 3 3 3 3 3 4" xfId="33159" xr:uid="{00000000-0005-0000-0000-00000B8D0000}"/>
    <cellStyle name="Standard 257 4 3 3 3 3 4" xfId="8155" xr:uid="{00000000-0005-0000-0000-00000C8D0000}"/>
    <cellStyle name="Standard 257 4 3 3 3 3 4 2" xfId="21391" xr:uid="{00000000-0005-0000-0000-00000D8D0000}"/>
    <cellStyle name="Standard 257 4 3 3 3 3 4 2 2" xfId="47863" xr:uid="{00000000-0005-0000-0000-00000E8D0000}"/>
    <cellStyle name="Standard 257 4 3 3 3 3 4 3" xfId="34627" xr:uid="{00000000-0005-0000-0000-00000F8D0000}"/>
    <cellStyle name="Standard 257 4 3 3 3 3 5" xfId="14774" xr:uid="{00000000-0005-0000-0000-0000108D0000}"/>
    <cellStyle name="Standard 257 4 3 3 3 3 5 2" xfId="41246" xr:uid="{00000000-0005-0000-0000-0000118D0000}"/>
    <cellStyle name="Standard 257 4 3 3 3 3 6" xfId="28747" xr:uid="{00000000-0005-0000-0000-0000128D0000}"/>
    <cellStyle name="Standard 257 4 3 3 3 4" xfId="3011" xr:uid="{00000000-0005-0000-0000-0000138D0000}"/>
    <cellStyle name="Standard 257 4 3 3 3 4 2" xfId="11833" xr:uid="{00000000-0005-0000-0000-0000148D0000}"/>
    <cellStyle name="Standard 257 4 3 3 3 4 2 2" xfId="25069" xr:uid="{00000000-0005-0000-0000-0000158D0000}"/>
    <cellStyle name="Standard 257 4 3 3 3 4 2 2 2" xfId="51541" xr:uid="{00000000-0005-0000-0000-0000168D0000}"/>
    <cellStyle name="Standard 257 4 3 3 3 4 2 3" xfId="38305" xr:uid="{00000000-0005-0000-0000-0000178D0000}"/>
    <cellStyle name="Standard 257 4 3 3 3 4 3" xfId="18452" xr:uid="{00000000-0005-0000-0000-0000188D0000}"/>
    <cellStyle name="Standard 257 4 3 3 3 4 3 2" xfId="44924" xr:uid="{00000000-0005-0000-0000-0000198D0000}"/>
    <cellStyle name="Standard 257 4 3 3 3 4 4" xfId="29483" xr:uid="{00000000-0005-0000-0000-00001A8D0000}"/>
    <cellStyle name="Standard 257 4 3 3 3 5" xfId="5216" xr:uid="{00000000-0005-0000-0000-00001B8D0000}"/>
    <cellStyle name="Standard 257 4 3 3 3 5 2" xfId="9626" xr:uid="{00000000-0005-0000-0000-00001C8D0000}"/>
    <cellStyle name="Standard 257 4 3 3 3 5 2 2" xfId="22862" xr:uid="{00000000-0005-0000-0000-00001D8D0000}"/>
    <cellStyle name="Standard 257 4 3 3 3 5 2 2 2" xfId="49334" xr:uid="{00000000-0005-0000-0000-00001E8D0000}"/>
    <cellStyle name="Standard 257 4 3 3 3 5 2 3" xfId="36098" xr:uid="{00000000-0005-0000-0000-00001F8D0000}"/>
    <cellStyle name="Standard 257 4 3 3 3 5 3" xfId="16245" xr:uid="{00000000-0005-0000-0000-0000208D0000}"/>
    <cellStyle name="Standard 257 4 3 3 3 5 3 2" xfId="42717" xr:uid="{00000000-0005-0000-0000-0000218D0000}"/>
    <cellStyle name="Standard 257 4 3 3 3 5 4" xfId="31688" xr:uid="{00000000-0005-0000-0000-0000228D0000}"/>
    <cellStyle name="Standard 257 4 3 3 3 6" xfId="7421" xr:uid="{00000000-0005-0000-0000-0000238D0000}"/>
    <cellStyle name="Standard 257 4 3 3 3 6 2" xfId="20657" xr:uid="{00000000-0005-0000-0000-0000248D0000}"/>
    <cellStyle name="Standard 257 4 3 3 3 6 2 2" xfId="47129" xr:uid="{00000000-0005-0000-0000-0000258D0000}"/>
    <cellStyle name="Standard 257 4 3 3 3 6 3" xfId="33893" xr:uid="{00000000-0005-0000-0000-0000268D0000}"/>
    <cellStyle name="Standard 257 4 3 3 3 7" xfId="14040" xr:uid="{00000000-0005-0000-0000-0000278D0000}"/>
    <cellStyle name="Standard 257 4 3 3 3 7 2" xfId="40512" xr:uid="{00000000-0005-0000-0000-0000288D0000}"/>
    <cellStyle name="Standard 257 4 3 3 3 8" xfId="27276" xr:uid="{00000000-0005-0000-0000-0000298D0000}"/>
    <cellStyle name="Standard 257 4 3 3 4" xfId="1172" xr:uid="{00000000-0005-0000-0000-00002A8D0000}"/>
    <cellStyle name="Standard 257 4 3 3 4 2" xfId="4115" xr:uid="{00000000-0005-0000-0000-00002B8D0000}"/>
    <cellStyle name="Standard 257 4 3 3 4 2 2" xfId="12937" xr:uid="{00000000-0005-0000-0000-00002C8D0000}"/>
    <cellStyle name="Standard 257 4 3 3 4 2 2 2" xfId="26173" xr:uid="{00000000-0005-0000-0000-00002D8D0000}"/>
    <cellStyle name="Standard 257 4 3 3 4 2 2 2 2" xfId="52645" xr:uid="{00000000-0005-0000-0000-00002E8D0000}"/>
    <cellStyle name="Standard 257 4 3 3 4 2 2 3" xfId="39409" xr:uid="{00000000-0005-0000-0000-00002F8D0000}"/>
    <cellStyle name="Standard 257 4 3 3 4 2 3" xfId="19556" xr:uid="{00000000-0005-0000-0000-0000308D0000}"/>
    <cellStyle name="Standard 257 4 3 3 4 2 3 2" xfId="46028" xr:uid="{00000000-0005-0000-0000-0000318D0000}"/>
    <cellStyle name="Standard 257 4 3 3 4 2 4" xfId="30587" xr:uid="{00000000-0005-0000-0000-0000328D0000}"/>
    <cellStyle name="Standard 257 4 3 3 4 3" xfId="5586" xr:uid="{00000000-0005-0000-0000-0000338D0000}"/>
    <cellStyle name="Standard 257 4 3 3 4 3 2" xfId="9996" xr:uid="{00000000-0005-0000-0000-0000348D0000}"/>
    <cellStyle name="Standard 257 4 3 3 4 3 2 2" xfId="23232" xr:uid="{00000000-0005-0000-0000-0000358D0000}"/>
    <cellStyle name="Standard 257 4 3 3 4 3 2 2 2" xfId="49704" xr:uid="{00000000-0005-0000-0000-0000368D0000}"/>
    <cellStyle name="Standard 257 4 3 3 4 3 2 3" xfId="36468" xr:uid="{00000000-0005-0000-0000-0000378D0000}"/>
    <cellStyle name="Standard 257 4 3 3 4 3 3" xfId="16615" xr:uid="{00000000-0005-0000-0000-0000388D0000}"/>
    <cellStyle name="Standard 257 4 3 3 4 3 3 2" xfId="43087" xr:uid="{00000000-0005-0000-0000-0000398D0000}"/>
    <cellStyle name="Standard 257 4 3 3 4 3 4" xfId="32058" xr:uid="{00000000-0005-0000-0000-00003A8D0000}"/>
    <cellStyle name="Standard 257 4 3 3 4 4" xfId="8525" xr:uid="{00000000-0005-0000-0000-00003B8D0000}"/>
    <cellStyle name="Standard 257 4 3 3 4 4 2" xfId="21761" xr:uid="{00000000-0005-0000-0000-00003C8D0000}"/>
    <cellStyle name="Standard 257 4 3 3 4 4 2 2" xfId="48233" xr:uid="{00000000-0005-0000-0000-00003D8D0000}"/>
    <cellStyle name="Standard 257 4 3 3 4 4 3" xfId="34997" xr:uid="{00000000-0005-0000-0000-00003E8D0000}"/>
    <cellStyle name="Standard 257 4 3 3 4 5" xfId="15144" xr:uid="{00000000-0005-0000-0000-00003F8D0000}"/>
    <cellStyle name="Standard 257 4 3 3 4 5 2" xfId="41616" xr:uid="{00000000-0005-0000-0000-0000408D0000}"/>
    <cellStyle name="Standard 257 4 3 3 4 6" xfId="27646" xr:uid="{00000000-0005-0000-0000-0000418D0000}"/>
    <cellStyle name="Standard 257 4 3 3 5" xfId="1908" xr:uid="{00000000-0005-0000-0000-0000428D0000}"/>
    <cellStyle name="Standard 257 4 3 3 5 2" xfId="3379" xr:uid="{00000000-0005-0000-0000-0000438D0000}"/>
    <cellStyle name="Standard 257 4 3 3 5 2 2" xfId="12201" xr:uid="{00000000-0005-0000-0000-0000448D0000}"/>
    <cellStyle name="Standard 257 4 3 3 5 2 2 2" xfId="25437" xr:uid="{00000000-0005-0000-0000-0000458D0000}"/>
    <cellStyle name="Standard 257 4 3 3 5 2 2 2 2" xfId="51909" xr:uid="{00000000-0005-0000-0000-0000468D0000}"/>
    <cellStyle name="Standard 257 4 3 3 5 2 2 3" xfId="38673" xr:uid="{00000000-0005-0000-0000-0000478D0000}"/>
    <cellStyle name="Standard 257 4 3 3 5 2 3" xfId="18820" xr:uid="{00000000-0005-0000-0000-0000488D0000}"/>
    <cellStyle name="Standard 257 4 3 3 5 2 3 2" xfId="45292" xr:uid="{00000000-0005-0000-0000-0000498D0000}"/>
    <cellStyle name="Standard 257 4 3 3 5 2 4" xfId="29851" xr:uid="{00000000-0005-0000-0000-00004A8D0000}"/>
    <cellStyle name="Standard 257 4 3 3 5 3" xfId="6321" xr:uid="{00000000-0005-0000-0000-00004B8D0000}"/>
    <cellStyle name="Standard 257 4 3 3 5 3 2" xfId="10731" xr:uid="{00000000-0005-0000-0000-00004C8D0000}"/>
    <cellStyle name="Standard 257 4 3 3 5 3 2 2" xfId="23967" xr:uid="{00000000-0005-0000-0000-00004D8D0000}"/>
    <cellStyle name="Standard 257 4 3 3 5 3 2 2 2" xfId="50439" xr:uid="{00000000-0005-0000-0000-00004E8D0000}"/>
    <cellStyle name="Standard 257 4 3 3 5 3 2 3" xfId="37203" xr:uid="{00000000-0005-0000-0000-00004F8D0000}"/>
    <cellStyle name="Standard 257 4 3 3 5 3 3" xfId="17350" xr:uid="{00000000-0005-0000-0000-0000508D0000}"/>
    <cellStyle name="Standard 257 4 3 3 5 3 3 2" xfId="43822" xr:uid="{00000000-0005-0000-0000-0000518D0000}"/>
    <cellStyle name="Standard 257 4 3 3 5 3 4" xfId="32793" xr:uid="{00000000-0005-0000-0000-0000528D0000}"/>
    <cellStyle name="Standard 257 4 3 3 5 4" xfId="7789" xr:uid="{00000000-0005-0000-0000-0000538D0000}"/>
    <cellStyle name="Standard 257 4 3 3 5 4 2" xfId="21025" xr:uid="{00000000-0005-0000-0000-0000548D0000}"/>
    <cellStyle name="Standard 257 4 3 3 5 4 2 2" xfId="47497" xr:uid="{00000000-0005-0000-0000-0000558D0000}"/>
    <cellStyle name="Standard 257 4 3 3 5 4 3" xfId="34261" xr:uid="{00000000-0005-0000-0000-0000568D0000}"/>
    <cellStyle name="Standard 257 4 3 3 5 5" xfId="14408" xr:uid="{00000000-0005-0000-0000-0000578D0000}"/>
    <cellStyle name="Standard 257 4 3 3 5 5 2" xfId="40880" xr:uid="{00000000-0005-0000-0000-0000588D0000}"/>
    <cellStyle name="Standard 257 4 3 3 5 6" xfId="28381" xr:uid="{00000000-0005-0000-0000-0000598D0000}"/>
    <cellStyle name="Standard 257 4 3 3 6" xfId="2645" xr:uid="{00000000-0005-0000-0000-00005A8D0000}"/>
    <cellStyle name="Standard 257 4 3 3 6 2" xfId="11467" xr:uid="{00000000-0005-0000-0000-00005B8D0000}"/>
    <cellStyle name="Standard 257 4 3 3 6 2 2" xfId="24703" xr:uid="{00000000-0005-0000-0000-00005C8D0000}"/>
    <cellStyle name="Standard 257 4 3 3 6 2 2 2" xfId="51175" xr:uid="{00000000-0005-0000-0000-00005D8D0000}"/>
    <cellStyle name="Standard 257 4 3 3 6 2 3" xfId="37939" xr:uid="{00000000-0005-0000-0000-00005E8D0000}"/>
    <cellStyle name="Standard 257 4 3 3 6 3" xfId="18086" xr:uid="{00000000-0005-0000-0000-00005F8D0000}"/>
    <cellStyle name="Standard 257 4 3 3 6 3 2" xfId="44558" xr:uid="{00000000-0005-0000-0000-0000608D0000}"/>
    <cellStyle name="Standard 257 4 3 3 6 4" xfId="29117" xr:uid="{00000000-0005-0000-0000-0000618D0000}"/>
    <cellStyle name="Standard 257 4 3 3 7" xfId="4850" xr:uid="{00000000-0005-0000-0000-0000628D0000}"/>
    <cellStyle name="Standard 257 4 3 3 7 2" xfId="9260" xr:uid="{00000000-0005-0000-0000-0000638D0000}"/>
    <cellStyle name="Standard 257 4 3 3 7 2 2" xfId="22496" xr:uid="{00000000-0005-0000-0000-0000648D0000}"/>
    <cellStyle name="Standard 257 4 3 3 7 2 2 2" xfId="48968" xr:uid="{00000000-0005-0000-0000-0000658D0000}"/>
    <cellStyle name="Standard 257 4 3 3 7 2 3" xfId="35732" xr:uid="{00000000-0005-0000-0000-0000668D0000}"/>
    <cellStyle name="Standard 257 4 3 3 7 3" xfId="15879" xr:uid="{00000000-0005-0000-0000-0000678D0000}"/>
    <cellStyle name="Standard 257 4 3 3 7 3 2" xfId="42351" xr:uid="{00000000-0005-0000-0000-0000688D0000}"/>
    <cellStyle name="Standard 257 4 3 3 7 4" xfId="31322" xr:uid="{00000000-0005-0000-0000-0000698D0000}"/>
    <cellStyle name="Standard 257 4 3 3 8" xfId="7055" xr:uid="{00000000-0005-0000-0000-00006A8D0000}"/>
    <cellStyle name="Standard 257 4 3 3 8 2" xfId="20291" xr:uid="{00000000-0005-0000-0000-00006B8D0000}"/>
    <cellStyle name="Standard 257 4 3 3 8 2 2" xfId="46763" xr:uid="{00000000-0005-0000-0000-00006C8D0000}"/>
    <cellStyle name="Standard 257 4 3 3 8 3" xfId="33527" xr:uid="{00000000-0005-0000-0000-00006D8D0000}"/>
    <cellStyle name="Standard 257 4 3 3 9" xfId="13674" xr:uid="{00000000-0005-0000-0000-00006E8D0000}"/>
    <cellStyle name="Standard 257 4 3 3 9 2" xfId="40146" xr:uid="{00000000-0005-0000-0000-00006F8D0000}"/>
    <cellStyle name="Standard 257 4 3 4" xfId="488" xr:uid="{00000000-0005-0000-0000-0000708D0000}"/>
    <cellStyle name="Standard 257 4 3 4 2" xfId="878" xr:uid="{00000000-0005-0000-0000-0000718D0000}"/>
    <cellStyle name="Standard 257 4 3 4 2 2" xfId="1627" xr:uid="{00000000-0005-0000-0000-0000728D0000}"/>
    <cellStyle name="Standard 257 4 3 4 2 2 2" xfId="4570" xr:uid="{00000000-0005-0000-0000-0000738D0000}"/>
    <cellStyle name="Standard 257 4 3 4 2 2 2 2" xfId="13392" xr:uid="{00000000-0005-0000-0000-0000748D0000}"/>
    <cellStyle name="Standard 257 4 3 4 2 2 2 2 2" xfId="26628" xr:uid="{00000000-0005-0000-0000-0000758D0000}"/>
    <cellStyle name="Standard 257 4 3 4 2 2 2 2 2 2" xfId="53100" xr:uid="{00000000-0005-0000-0000-0000768D0000}"/>
    <cellStyle name="Standard 257 4 3 4 2 2 2 2 3" xfId="39864" xr:uid="{00000000-0005-0000-0000-0000778D0000}"/>
    <cellStyle name="Standard 257 4 3 4 2 2 2 3" xfId="20011" xr:uid="{00000000-0005-0000-0000-0000788D0000}"/>
    <cellStyle name="Standard 257 4 3 4 2 2 2 3 2" xfId="46483" xr:uid="{00000000-0005-0000-0000-0000798D0000}"/>
    <cellStyle name="Standard 257 4 3 4 2 2 2 4" xfId="31042" xr:uid="{00000000-0005-0000-0000-00007A8D0000}"/>
    <cellStyle name="Standard 257 4 3 4 2 2 3" xfId="6041" xr:uid="{00000000-0005-0000-0000-00007B8D0000}"/>
    <cellStyle name="Standard 257 4 3 4 2 2 3 2" xfId="10451" xr:uid="{00000000-0005-0000-0000-00007C8D0000}"/>
    <cellStyle name="Standard 257 4 3 4 2 2 3 2 2" xfId="23687" xr:uid="{00000000-0005-0000-0000-00007D8D0000}"/>
    <cellStyle name="Standard 257 4 3 4 2 2 3 2 2 2" xfId="50159" xr:uid="{00000000-0005-0000-0000-00007E8D0000}"/>
    <cellStyle name="Standard 257 4 3 4 2 2 3 2 3" xfId="36923" xr:uid="{00000000-0005-0000-0000-00007F8D0000}"/>
    <cellStyle name="Standard 257 4 3 4 2 2 3 3" xfId="17070" xr:uid="{00000000-0005-0000-0000-0000808D0000}"/>
    <cellStyle name="Standard 257 4 3 4 2 2 3 3 2" xfId="43542" xr:uid="{00000000-0005-0000-0000-0000818D0000}"/>
    <cellStyle name="Standard 257 4 3 4 2 2 3 4" xfId="32513" xr:uid="{00000000-0005-0000-0000-0000828D0000}"/>
    <cellStyle name="Standard 257 4 3 4 2 2 4" xfId="8980" xr:uid="{00000000-0005-0000-0000-0000838D0000}"/>
    <cellStyle name="Standard 257 4 3 4 2 2 4 2" xfId="22216" xr:uid="{00000000-0005-0000-0000-0000848D0000}"/>
    <cellStyle name="Standard 257 4 3 4 2 2 4 2 2" xfId="48688" xr:uid="{00000000-0005-0000-0000-0000858D0000}"/>
    <cellStyle name="Standard 257 4 3 4 2 2 4 3" xfId="35452" xr:uid="{00000000-0005-0000-0000-0000868D0000}"/>
    <cellStyle name="Standard 257 4 3 4 2 2 5" xfId="15599" xr:uid="{00000000-0005-0000-0000-0000878D0000}"/>
    <cellStyle name="Standard 257 4 3 4 2 2 5 2" xfId="42071" xr:uid="{00000000-0005-0000-0000-0000888D0000}"/>
    <cellStyle name="Standard 257 4 3 4 2 2 6" xfId="28101" xr:uid="{00000000-0005-0000-0000-0000898D0000}"/>
    <cellStyle name="Standard 257 4 3 4 2 3" xfId="2363" xr:uid="{00000000-0005-0000-0000-00008A8D0000}"/>
    <cellStyle name="Standard 257 4 3 4 2 3 2" xfId="3834" xr:uid="{00000000-0005-0000-0000-00008B8D0000}"/>
    <cellStyle name="Standard 257 4 3 4 2 3 2 2" xfId="12656" xr:uid="{00000000-0005-0000-0000-00008C8D0000}"/>
    <cellStyle name="Standard 257 4 3 4 2 3 2 2 2" xfId="25892" xr:uid="{00000000-0005-0000-0000-00008D8D0000}"/>
    <cellStyle name="Standard 257 4 3 4 2 3 2 2 2 2" xfId="52364" xr:uid="{00000000-0005-0000-0000-00008E8D0000}"/>
    <cellStyle name="Standard 257 4 3 4 2 3 2 2 3" xfId="39128" xr:uid="{00000000-0005-0000-0000-00008F8D0000}"/>
    <cellStyle name="Standard 257 4 3 4 2 3 2 3" xfId="19275" xr:uid="{00000000-0005-0000-0000-0000908D0000}"/>
    <cellStyle name="Standard 257 4 3 4 2 3 2 3 2" xfId="45747" xr:uid="{00000000-0005-0000-0000-0000918D0000}"/>
    <cellStyle name="Standard 257 4 3 4 2 3 2 4" xfId="30306" xr:uid="{00000000-0005-0000-0000-0000928D0000}"/>
    <cellStyle name="Standard 257 4 3 4 2 3 3" xfId="6776" xr:uid="{00000000-0005-0000-0000-0000938D0000}"/>
    <cellStyle name="Standard 257 4 3 4 2 3 3 2" xfId="11186" xr:uid="{00000000-0005-0000-0000-0000948D0000}"/>
    <cellStyle name="Standard 257 4 3 4 2 3 3 2 2" xfId="24422" xr:uid="{00000000-0005-0000-0000-0000958D0000}"/>
    <cellStyle name="Standard 257 4 3 4 2 3 3 2 2 2" xfId="50894" xr:uid="{00000000-0005-0000-0000-0000968D0000}"/>
    <cellStyle name="Standard 257 4 3 4 2 3 3 2 3" xfId="37658" xr:uid="{00000000-0005-0000-0000-0000978D0000}"/>
    <cellStyle name="Standard 257 4 3 4 2 3 3 3" xfId="17805" xr:uid="{00000000-0005-0000-0000-0000988D0000}"/>
    <cellStyle name="Standard 257 4 3 4 2 3 3 3 2" xfId="44277" xr:uid="{00000000-0005-0000-0000-0000998D0000}"/>
    <cellStyle name="Standard 257 4 3 4 2 3 3 4" xfId="33248" xr:uid="{00000000-0005-0000-0000-00009A8D0000}"/>
    <cellStyle name="Standard 257 4 3 4 2 3 4" xfId="8244" xr:uid="{00000000-0005-0000-0000-00009B8D0000}"/>
    <cellStyle name="Standard 257 4 3 4 2 3 4 2" xfId="21480" xr:uid="{00000000-0005-0000-0000-00009C8D0000}"/>
    <cellStyle name="Standard 257 4 3 4 2 3 4 2 2" xfId="47952" xr:uid="{00000000-0005-0000-0000-00009D8D0000}"/>
    <cellStyle name="Standard 257 4 3 4 2 3 4 3" xfId="34716" xr:uid="{00000000-0005-0000-0000-00009E8D0000}"/>
    <cellStyle name="Standard 257 4 3 4 2 3 5" xfId="14863" xr:uid="{00000000-0005-0000-0000-00009F8D0000}"/>
    <cellStyle name="Standard 257 4 3 4 2 3 5 2" xfId="41335" xr:uid="{00000000-0005-0000-0000-0000A08D0000}"/>
    <cellStyle name="Standard 257 4 3 4 2 3 6" xfId="28836" xr:uid="{00000000-0005-0000-0000-0000A18D0000}"/>
    <cellStyle name="Standard 257 4 3 4 2 4" xfId="3100" xr:uid="{00000000-0005-0000-0000-0000A28D0000}"/>
    <cellStyle name="Standard 257 4 3 4 2 4 2" xfId="11922" xr:uid="{00000000-0005-0000-0000-0000A38D0000}"/>
    <cellStyle name="Standard 257 4 3 4 2 4 2 2" xfId="25158" xr:uid="{00000000-0005-0000-0000-0000A48D0000}"/>
    <cellStyle name="Standard 257 4 3 4 2 4 2 2 2" xfId="51630" xr:uid="{00000000-0005-0000-0000-0000A58D0000}"/>
    <cellStyle name="Standard 257 4 3 4 2 4 2 3" xfId="38394" xr:uid="{00000000-0005-0000-0000-0000A68D0000}"/>
    <cellStyle name="Standard 257 4 3 4 2 4 3" xfId="18541" xr:uid="{00000000-0005-0000-0000-0000A78D0000}"/>
    <cellStyle name="Standard 257 4 3 4 2 4 3 2" xfId="45013" xr:uid="{00000000-0005-0000-0000-0000A88D0000}"/>
    <cellStyle name="Standard 257 4 3 4 2 4 4" xfId="29572" xr:uid="{00000000-0005-0000-0000-0000A98D0000}"/>
    <cellStyle name="Standard 257 4 3 4 2 5" xfId="5305" xr:uid="{00000000-0005-0000-0000-0000AA8D0000}"/>
    <cellStyle name="Standard 257 4 3 4 2 5 2" xfId="9715" xr:uid="{00000000-0005-0000-0000-0000AB8D0000}"/>
    <cellStyle name="Standard 257 4 3 4 2 5 2 2" xfId="22951" xr:uid="{00000000-0005-0000-0000-0000AC8D0000}"/>
    <cellStyle name="Standard 257 4 3 4 2 5 2 2 2" xfId="49423" xr:uid="{00000000-0005-0000-0000-0000AD8D0000}"/>
    <cellStyle name="Standard 257 4 3 4 2 5 2 3" xfId="36187" xr:uid="{00000000-0005-0000-0000-0000AE8D0000}"/>
    <cellStyle name="Standard 257 4 3 4 2 5 3" xfId="16334" xr:uid="{00000000-0005-0000-0000-0000AF8D0000}"/>
    <cellStyle name="Standard 257 4 3 4 2 5 3 2" xfId="42806" xr:uid="{00000000-0005-0000-0000-0000B08D0000}"/>
    <cellStyle name="Standard 257 4 3 4 2 5 4" xfId="31777" xr:uid="{00000000-0005-0000-0000-0000B18D0000}"/>
    <cellStyle name="Standard 257 4 3 4 2 6" xfId="7510" xr:uid="{00000000-0005-0000-0000-0000B28D0000}"/>
    <cellStyle name="Standard 257 4 3 4 2 6 2" xfId="20746" xr:uid="{00000000-0005-0000-0000-0000B38D0000}"/>
    <cellStyle name="Standard 257 4 3 4 2 6 2 2" xfId="47218" xr:uid="{00000000-0005-0000-0000-0000B48D0000}"/>
    <cellStyle name="Standard 257 4 3 4 2 6 3" xfId="33982" xr:uid="{00000000-0005-0000-0000-0000B58D0000}"/>
    <cellStyle name="Standard 257 4 3 4 2 7" xfId="14129" xr:uid="{00000000-0005-0000-0000-0000B68D0000}"/>
    <cellStyle name="Standard 257 4 3 4 2 7 2" xfId="40601" xr:uid="{00000000-0005-0000-0000-0000B78D0000}"/>
    <cellStyle name="Standard 257 4 3 4 2 8" xfId="27365" xr:uid="{00000000-0005-0000-0000-0000B88D0000}"/>
    <cellStyle name="Standard 257 4 3 4 3" xfId="1261" xr:uid="{00000000-0005-0000-0000-0000B98D0000}"/>
    <cellStyle name="Standard 257 4 3 4 3 2" xfId="4204" xr:uid="{00000000-0005-0000-0000-0000BA8D0000}"/>
    <cellStyle name="Standard 257 4 3 4 3 2 2" xfId="13026" xr:uid="{00000000-0005-0000-0000-0000BB8D0000}"/>
    <cellStyle name="Standard 257 4 3 4 3 2 2 2" xfId="26262" xr:uid="{00000000-0005-0000-0000-0000BC8D0000}"/>
    <cellStyle name="Standard 257 4 3 4 3 2 2 2 2" xfId="52734" xr:uid="{00000000-0005-0000-0000-0000BD8D0000}"/>
    <cellStyle name="Standard 257 4 3 4 3 2 2 3" xfId="39498" xr:uid="{00000000-0005-0000-0000-0000BE8D0000}"/>
    <cellStyle name="Standard 257 4 3 4 3 2 3" xfId="19645" xr:uid="{00000000-0005-0000-0000-0000BF8D0000}"/>
    <cellStyle name="Standard 257 4 3 4 3 2 3 2" xfId="46117" xr:uid="{00000000-0005-0000-0000-0000C08D0000}"/>
    <cellStyle name="Standard 257 4 3 4 3 2 4" xfId="30676" xr:uid="{00000000-0005-0000-0000-0000C18D0000}"/>
    <cellStyle name="Standard 257 4 3 4 3 3" xfId="5675" xr:uid="{00000000-0005-0000-0000-0000C28D0000}"/>
    <cellStyle name="Standard 257 4 3 4 3 3 2" xfId="10085" xr:uid="{00000000-0005-0000-0000-0000C38D0000}"/>
    <cellStyle name="Standard 257 4 3 4 3 3 2 2" xfId="23321" xr:uid="{00000000-0005-0000-0000-0000C48D0000}"/>
    <cellStyle name="Standard 257 4 3 4 3 3 2 2 2" xfId="49793" xr:uid="{00000000-0005-0000-0000-0000C58D0000}"/>
    <cellStyle name="Standard 257 4 3 4 3 3 2 3" xfId="36557" xr:uid="{00000000-0005-0000-0000-0000C68D0000}"/>
    <cellStyle name="Standard 257 4 3 4 3 3 3" xfId="16704" xr:uid="{00000000-0005-0000-0000-0000C78D0000}"/>
    <cellStyle name="Standard 257 4 3 4 3 3 3 2" xfId="43176" xr:uid="{00000000-0005-0000-0000-0000C88D0000}"/>
    <cellStyle name="Standard 257 4 3 4 3 3 4" xfId="32147" xr:uid="{00000000-0005-0000-0000-0000C98D0000}"/>
    <cellStyle name="Standard 257 4 3 4 3 4" xfId="8614" xr:uid="{00000000-0005-0000-0000-0000CA8D0000}"/>
    <cellStyle name="Standard 257 4 3 4 3 4 2" xfId="21850" xr:uid="{00000000-0005-0000-0000-0000CB8D0000}"/>
    <cellStyle name="Standard 257 4 3 4 3 4 2 2" xfId="48322" xr:uid="{00000000-0005-0000-0000-0000CC8D0000}"/>
    <cellStyle name="Standard 257 4 3 4 3 4 3" xfId="35086" xr:uid="{00000000-0005-0000-0000-0000CD8D0000}"/>
    <cellStyle name="Standard 257 4 3 4 3 5" xfId="15233" xr:uid="{00000000-0005-0000-0000-0000CE8D0000}"/>
    <cellStyle name="Standard 257 4 3 4 3 5 2" xfId="41705" xr:uid="{00000000-0005-0000-0000-0000CF8D0000}"/>
    <cellStyle name="Standard 257 4 3 4 3 6" xfId="27735" xr:uid="{00000000-0005-0000-0000-0000D08D0000}"/>
    <cellStyle name="Standard 257 4 3 4 4" xfId="1997" xr:uid="{00000000-0005-0000-0000-0000D18D0000}"/>
    <cellStyle name="Standard 257 4 3 4 4 2" xfId="3468" xr:uid="{00000000-0005-0000-0000-0000D28D0000}"/>
    <cellStyle name="Standard 257 4 3 4 4 2 2" xfId="12290" xr:uid="{00000000-0005-0000-0000-0000D38D0000}"/>
    <cellStyle name="Standard 257 4 3 4 4 2 2 2" xfId="25526" xr:uid="{00000000-0005-0000-0000-0000D48D0000}"/>
    <cellStyle name="Standard 257 4 3 4 4 2 2 2 2" xfId="51998" xr:uid="{00000000-0005-0000-0000-0000D58D0000}"/>
    <cellStyle name="Standard 257 4 3 4 4 2 2 3" xfId="38762" xr:uid="{00000000-0005-0000-0000-0000D68D0000}"/>
    <cellStyle name="Standard 257 4 3 4 4 2 3" xfId="18909" xr:uid="{00000000-0005-0000-0000-0000D78D0000}"/>
    <cellStyle name="Standard 257 4 3 4 4 2 3 2" xfId="45381" xr:uid="{00000000-0005-0000-0000-0000D88D0000}"/>
    <cellStyle name="Standard 257 4 3 4 4 2 4" xfId="29940" xr:uid="{00000000-0005-0000-0000-0000D98D0000}"/>
    <cellStyle name="Standard 257 4 3 4 4 3" xfId="6410" xr:uid="{00000000-0005-0000-0000-0000DA8D0000}"/>
    <cellStyle name="Standard 257 4 3 4 4 3 2" xfId="10820" xr:uid="{00000000-0005-0000-0000-0000DB8D0000}"/>
    <cellStyle name="Standard 257 4 3 4 4 3 2 2" xfId="24056" xr:uid="{00000000-0005-0000-0000-0000DC8D0000}"/>
    <cellStyle name="Standard 257 4 3 4 4 3 2 2 2" xfId="50528" xr:uid="{00000000-0005-0000-0000-0000DD8D0000}"/>
    <cellStyle name="Standard 257 4 3 4 4 3 2 3" xfId="37292" xr:uid="{00000000-0005-0000-0000-0000DE8D0000}"/>
    <cellStyle name="Standard 257 4 3 4 4 3 3" xfId="17439" xr:uid="{00000000-0005-0000-0000-0000DF8D0000}"/>
    <cellStyle name="Standard 257 4 3 4 4 3 3 2" xfId="43911" xr:uid="{00000000-0005-0000-0000-0000E08D0000}"/>
    <cellStyle name="Standard 257 4 3 4 4 3 4" xfId="32882" xr:uid="{00000000-0005-0000-0000-0000E18D0000}"/>
    <cellStyle name="Standard 257 4 3 4 4 4" xfId="7878" xr:uid="{00000000-0005-0000-0000-0000E28D0000}"/>
    <cellStyle name="Standard 257 4 3 4 4 4 2" xfId="21114" xr:uid="{00000000-0005-0000-0000-0000E38D0000}"/>
    <cellStyle name="Standard 257 4 3 4 4 4 2 2" xfId="47586" xr:uid="{00000000-0005-0000-0000-0000E48D0000}"/>
    <cellStyle name="Standard 257 4 3 4 4 4 3" xfId="34350" xr:uid="{00000000-0005-0000-0000-0000E58D0000}"/>
    <cellStyle name="Standard 257 4 3 4 4 5" xfId="14497" xr:uid="{00000000-0005-0000-0000-0000E68D0000}"/>
    <cellStyle name="Standard 257 4 3 4 4 5 2" xfId="40969" xr:uid="{00000000-0005-0000-0000-0000E78D0000}"/>
    <cellStyle name="Standard 257 4 3 4 4 6" xfId="28470" xr:uid="{00000000-0005-0000-0000-0000E88D0000}"/>
    <cellStyle name="Standard 257 4 3 4 5" xfId="2734" xr:uid="{00000000-0005-0000-0000-0000E98D0000}"/>
    <cellStyle name="Standard 257 4 3 4 5 2" xfId="11556" xr:uid="{00000000-0005-0000-0000-0000EA8D0000}"/>
    <cellStyle name="Standard 257 4 3 4 5 2 2" xfId="24792" xr:uid="{00000000-0005-0000-0000-0000EB8D0000}"/>
    <cellStyle name="Standard 257 4 3 4 5 2 2 2" xfId="51264" xr:uid="{00000000-0005-0000-0000-0000EC8D0000}"/>
    <cellStyle name="Standard 257 4 3 4 5 2 3" xfId="38028" xr:uid="{00000000-0005-0000-0000-0000ED8D0000}"/>
    <cellStyle name="Standard 257 4 3 4 5 3" xfId="18175" xr:uid="{00000000-0005-0000-0000-0000EE8D0000}"/>
    <cellStyle name="Standard 257 4 3 4 5 3 2" xfId="44647" xr:uid="{00000000-0005-0000-0000-0000EF8D0000}"/>
    <cellStyle name="Standard 257 4 3 4 5 4" xfId="29206" xr:uid="{00000000-0005-0000-0000-0000F08D0000}"/>
    <cellStyle name="Standard 257 4 3 4 6" xfId="4939" xr:uid="{00000000-0005-0000-0000-0000F18D0000}"/>
    <cellStyle name="Standard 257 4 3 4 6 2" xfId="9349" xr:uid="{00000000-0005-0000-0000-0000F28D0000}"/>
    <cellStyle name="Standard 257 4 3 4 6 2 2" xfId="22585" xr:uid="{00000000-0005-0000-0000-0000F38D0000}"/>
    <cellStyle name="Standard 257 4 3 4 6 2 2 2" xfId="49057" xr:uid="{00000000-0005-0000-0000-0000F48D0000}"/>
    <cellStyle name="Standard 257 4 3 4 6 2 3" xfId="35821" xr:uid="{00000000-0005-0000-0000-0000F58D0000}"/>
    <cellStyle name="Standard 257 4 3 4 6 3" xfId="15968" xr:uid="{00000000-0005-0000-0000-0000F68D0000}"/>
    <cellStyle name="Standard 257 4 3 4 6 3 2" xfId="42440" xr:uid="{00000000-0005-0000-0000-0000F78D0000}"/>
    <cellStyle name="Standard 257 4 3 4 6 4" xfId="31411" xr:uid="{00000000-0005-0000-0000-0000F88D0000}"/>
    <cellStyle name="Standard 257 4 3 4 7" xfId="7144" xr:uid="{00000000-0005-0000-0000-0000F98D0000}"/>
    <cellStyle name="Standard 257 4 3 4 7 2" xfId="20380" xr:uid="{00000000-0005-0000-0000-0000FA8D0000}"/>
    <cellStyle name="Standard 257 4 3 4 7 2 2" xfId="46852" xr:uid="{00000000-0005-0000-0000-0000FB8D0000}"/>
    <cellStyle name="Standard 257 4 3 4 7 3" xfId="33616" xr:uid="{00000000-0005-0000-0000-0000FC8D0000}"/>
    <cellStyle name="Standard 257 4 3 4 8" xfId="13763" xr:uid="{00000000-0005-0000-0000-0000FD8D0000}"/>
    <cellStyle name="Standard 257 4 3 4 8 2" xfId="40235" xr:uid="{00000000-0005-0000-0000-0000FE8D0000}"/>
    <cellStyle name="Standard 257 4 3 4 9" xfId="26999" xr:uid="{00000000-0005-0000-0000-0000FF8D0000}"/>
    <cellStyle name="Standard 257 4 3 5" xfId="673" xr:uid="{00000000-0005-0000-0000-0000008E0000}"/>
    <cellStyle name="Standard 257 4 3 5 2" xfId="1058" xr:uid="{00000000-0005-0000-0000-0000018E0000}"/>
    <cellStyle name="Standard 257 4 3 5 2 2" xfId="1800" xr:uid="{00000000-0005-0000-0000-0000028E0000}"/>
    <cellStyle name="Standard 257 4 3 5 2 2 2" xfId="4743" xr:uid="{00000000-0005-0000-0000-0000038E0000}"/>
    <cellStyle name="Standard 257 4 3 5 2 2 2 2" xfId="13565" xr:uid="{00000000-0005-0000-0000-0000048E0000}"/>
    <cellStyle name="Standard 257 4 3 5 2 2 2 2 2" xfId="26801" xr:uid="{00000000-0005-0000-0000-0000058E0000}"/>
    <cellStyle name="Standard 257 4 3 5 2 2 2 2 2 2" xfId="53273" xr:uid="{00000000-0005-0000-0000-0000068E0000}"/>
    <cellStyle name="Standard 257 4 3 5 2 2 2 2 3" xfId="40037" xr:uid="{00000000-0005-0000-0000-0000078E0000}"/>
    <cellStyle name="Standard 257 4 3 5 2 2 2 3" xfId="20184" xr:uid="{00000000-0005-0000-0000-0000088E0000}"/>
    <cellStyle name="Standard 257 4 3 5 2 2 2 3 2" xfId="46656" xr:uid="{00000000-0005-0000-0000-0000098E0000}"/>
    <cellStyle name="Standard 257 4 3 5 2 2 2 4" xfId="31215" xr:uid="{00000000-0005-0000-0000-00000A8E0000}"/>
    <cellStyle name="Standard 257 4 3 5 2 2 3" xfId="6214" xr:uid="{00000000-0005-0000-0000-00000B8E0000}"/>
    <cellStyle name="Standard 257 4 3 5 2 2 3 2" xfId="10624" xr:uid="{00000000-0005-0000-0000-00000C8E0000}"/>
    <cellStyle name="Standard 257 4 3 5 2 2 3 2 2" xfId="23860" xr:uid="{00000000-0005-0000-0000-00000D8E0000}"/>
    <cellStyle name="Standard 257 4 3 5 2 2 3 2 2 2" xfId="50332" xr:uid="{00000000-0005-0000-0000-00000E8E0000}"/>
    <cellStyle name="Standard 257 4 3 5 2 2 3 2 3" xfId="37096" xr:uid="{00000000-0005-0000-0000-00000F8E0000}"/>
    <cellStyle name="Standard 257 4 3 5 2 2 3 3" xfId="17243" xr:uid="{00000000-0005-0000-0000-0000108E0000}"/>
    <cellStyle name="Standard 257 4 3 5 2 2 3 3 2" xfId="43715" xr:uid="{00000000-0005-0000-0000-0000118E0000}"/>
    <cellStyle name="Standard 257 4 3 5 2 2 3 4" xfId="32686" xr:uid="{00000000-0005-0000-0000-0000128E0000}"/>
    <cellStyle name="Standard 257 4 3 5 2 2 4" xfId="9153" xr:uid="{00000000-0005-0000-0000-0000138E0000}"/>
    <cellStyle name="Standard 257 4 3 5 2 2 4 2" xfId="22389" xr:uid="{00000000-0005-0000-0000-0000148E0000}"/>
    <cellStyle name="Standard 257 4 3 5 2 2 4 2 2" xfId="48861" xr:uid="{00000000-0005-0000-0000-0000158E0000}"/>
    <cellStyle name="Standard 257 4 3 5 2 2 4 3" xfId="35625" xr:uid="{00000000-0005-0000-0000-0000168E0000}"/>
    <cellStyle name="Standard 257 4 3 5 2 2 5" xfId="15772" xr:uid="{00000000-0005-0000-0000-0000178E0000}"/>
    <cellStyle name="Standard 257 4 3 5 2 2 5 2" xfId="42244" xr:uid="{00000000-0005-0000-0000-0000188E0000}"/>
    <cellStyle name="Standard 257 4 3 5 2 2 6" xfId="28274" xr:uid="{00000000-0005-0000-0000-0000198E0000}"/>
    <cellStyle name="Standard 257 4 3 5 2 3" xfId="2536" xr:uid="{00000000-0005-0000-0000-00001A8E0000}"/>
    <cellStyle name="Standard 257 4 3 5 2 3 2" xfId="4007" xr:uid="{00000000-0005-0000-0000-00001B8E0000}"/>
    <cellStyle name="Standard 257 4 3 5 2 3 2 2" xfId="12829" xr:uid="{00000000-0005-0000-0000-00001C8E0000}"/>
    <cellStyle name="Standard 257 4 3 5 2 3 2 2 2" xfId="26065" xr:uid="{00000000-0005-0000-0000-00001D8E0000}"/>
    <cellStyle name="Standard 257 4 3 5 2 3 2 2 2 2" xfId="52537" xr:uid="{00000000-0005-0000-0000-00001E8E0000}"/>
    <cellStyle name="Standard 257 4 3 5 2 3 2 2 3" xfId="39301" xr:uid="{00000000-0005-0000-0000-00001F8E0000}"/>
    <cellStyle name="Standard 257 4 3 5 2 3 2 3" xfId="19448" xr:uid="{00000000-0005-0000-0000-0000208E0000}"/>
    <cellStyle name="Standard 257 4 3 5 2 3 2 3 2" xfId="45920" xr:uid="{00000000-0005-0000-0000-0000218E0000}"/>
    <cellStyle name="Standard 257 4 3 5 2 3 2 4" xfId="30479" xr:uid="{00000000-0005-0000-0000-0000228E0000}"/>
    <cellStyle name="Standard 257 4 3 5 2 3 3" xfId="6949" xr:uid="{00000000-0005-0000-0000-0000238E0000}"/>
    <cellStyle name="Standard 257 4 3 5 2 3 3 2" xfId="11359" xr:uid="{00000000-0005-0000-0000-0000248E0000}"/>
    <cellStyle name="Standard 257 4 3 5 2 3 3 2 2" xfId="24595" xr:uid="{00000000-0005-0000-0000-0000258E0000}"/>
    <cellStyle name="Standard 257 4 3 5 2 3 3 2 2 2" xfId="51067" xr:uid="{00000000-0005-0000-0000-0000268E0000}"/>
    <cellStyle name="Standard 257 4 3 5 2 3 3 2 3" xfId="37831" xr:uid="{00000000-0005-0000-0000-0000278E0000}"/>
    <cellStyle name="Standard 257 4 3 5 2 3 3 3" xfId="17978" xr:uid="{00000000-0005-0000-0000-0000288E0000}"/>
    <cellStyle name="Standard 257 4 3 5 2 3 3 3 2" xfId="44450" xr:uid="{00000000-0005-0000-0000-0000298E0000}"/>
    <cellStyle name="Standard 257 4 3 5 2 3 3 4" xfId="33421" xr:uid="{00000000-0005-0000-0000-00002A8E0000}"/>
    <cellStyle name="Standard 257 4 3 5 2 3 4" xfId="8417" xr:uid="{00000000-0005-0000-0000-00002B8E0000}"/>
    <cellStyle name="Standard 257 4 3 5 2 3 4 2" xfId="21653" xr:uid="{00000000-0005-0000-0000-00002C8E0000}"/>
    <cellStyle name="Standard 257 4 3 5 2 3 4 2 2" xfId="48125" xr:uid="{00000000-0005-0000-0000-00002D8E0000}"/>
    <cellStyle name="Standard 257 4 3 5 2 3 4 3" xfId="34889" xr:uid="{00000000-0005-0000-0000-00002E8E0000}"/>
    <cellStyle name="Standard 257 4 3 5 2 3 5" xfId="15036" xr:uid="{00000000-0005-0000-0000-00002F8E0000}"/>
    <cellStyle name="Standard 257 4 3 5 2 3 5 2" xfId="41508" xr:uid="{00000000-0005-0000-0000-0000308E0000}"/>
    <cellStyle name="Standard 257 4 3 5 2 3 6" xfId="29009" xr:uid="{00000000-0005-0000-0000-0000318E0000}"/>
    <cellStyle name="Standard 257 4 3 5 2 4" xfId="3273" xr:uid="{00000000-0005-0000-0000-0000328E0000}"/>
    <cellStyle name="Standard 257 4 3 5 2 4 2" xfId="12095" xr:uid="{00000000-0005-0000-0000-0000338E0000}"/>
    <cellStyle name="Standard 257 4 3 5 2 4 2 2" xfId="25331" xr:uid="{00000000-0005-0000-0000-0000348E0000}"/>
    <cellStyle name="Standard 257 4 3 5 2 4 2 2 2" xfId="51803" xr:uid="{00000000-0005-0000-0000-0000358E0000}"/>
    <cellStyle name="Standard 257 4 3 5 2 4 2 3" xfId="38567" xr:uid="{00000000-0005-0000-0000-0000368E0000}"/>
    <cellStyle name="Standard 257 4 3 5 2 4 3" xfId="18714" xr:uid="{00000000-0005-0000-0000-0000378E0000}"/>
    <cellStyle name="Standard 257 4 3 5 2 4 3 2" xfId="45186" xr:uid="{00000000-0005-0000-0000-0000388E0000}"/>
    <cellStyle name="Standard 257 4 3 5 2 4 4" xfId="29745" xr:uid="{00000000-0005-0000-0000-0000398E0000}"/>
    <cellStyle name="Standard 257 4 3 5 2 5" xfId="5478" xr:uid="{00000000-0005-0000-0000-00003A8E0000}"/>
    <cellStyle name="Standard 257 4 3 5 2 5 2" xfId="9888" xr:uid="{00000000-0005-0000-0000-00003B8E0000}"/>
    <cellStyle name="Standard 257 4 3 5 2 5 2 2" xfId="23124" xr:uid="{00000000-0005-0000-0000-00003C8E0000}"/>
    <cellStyle name="Standard 257 4 3 5 2 5 2 2 2" xfId="49596" xr:uid="{00000000-0005-0000-0000-00003D8E0000}"/>
    <cellStyle name="Standard 257 4 3 5 2 5 2 3" xfId="36360" xr:uid="{00000000-0005-0000-0000-00003E8E0000}"/>
    <cellStyle name="Standard 257 4 3 5 2 5 3" xfId="16507" xr:uid="{00000000-0005-0000-0000-00003F8E0000}"/>
    <cellStyle name="Standard 257 4 3 5 2 5 3 2" xfId="42979" xr:uid="{00000000-0005-0000-0000-0000408E0000}"/>
    <cellStyle name="Standard 257 4 3 5 2 5 4" xfId="31950" xr:uid="{00000000-0005-0000-0000-0000418E0000}"/>
    <cellStyle name="Standard 257 4 3 5 2 6" xfId="7683" xr:uid="{00000000-0005-0000-0000-0000428E0000}"/>
    <cellStyle name="Standard 257 4 3 5 2 6 2" xfId="20919" xr:uid="{00000000-0005-0000-0000-0000438E0000}"/>
    <cellStyle name="Standard 257 4 3 5 2 6 2 2" xfId="47391" xr:uid="{00000000-0005-0000-0000-0000448E0000}"/>
    <cellStyle name="Standard 257 4 3 5 2 6 3" xfId="34155" xr:uid="{00000000-0005-0000-0000-0000458E0000}"/>
    <cellStyle name="Standard 257 4 3 5 2 7" xfId="14302" xr:uid="{00000000-0005-0000-0000-0000468E0000}"/>
    <cellStyle name="Standard 257 4 3 5 2 7 2" xfId="40774" xr:uid="{00000000-0005-0000-0000-0000478E0000}"/>
    <cellStyle name="Standard 257 4 3 5 2 8" xfId="27538" xr:uid="{00000000-0005-0000-0000-0000488E0000}"/>
    <cellStyle name="Standard 257 4 3 5 3" xfId="1434" xr:uid="{00000000-0005-0000-0000-0000498E0000}"/>
    <cellStyle name="Standard 257 4 3 5 3 2" xfId="4377" xr:uid="{00000000-0005-0000-0000-00004A8E0000}"/>
    <cellStyle name="Standard 257 4 3 5 3 2 2" xfId="13199" xr:uid="{00000000-0005-0000-0000-00004B8E0000}"/>
    <cellStyle name="Standard 257 4 3 5 3 2 2 2" xfId="26435" xr:uid="{00000000-0005-0000-0000-00004C8E0000}"/>
    <cellStyle name="Standard 257 4 3 5 3 2 2 2 2" xfId="52907" xr:uid="{00000000-0005-0000-0000-00004D8E0000}"/>
    <cellStyle name="Standard 257 4 3 5 3 2 2 3" xfId="39671" xr:uid="{00000000-0005-0000-0000-00004E8E0000}"/>
    <cellStyle name="Standard 257 4 3 5 3 2 3" xfId="19818" xr:uid="{00000000-0005-0000-0000-00004F8E0000}"/>
    <cellStyle name="Standard 257 4 3 5 3 2 3 2" xfId="46290" xr:uid="{00000000-0005-0000-0000-0000508E0000}"/>
    <cellStyle name="Standard 257 4 3 5 3 2 4" xfId="30849" xr:uid="{00000000-0005-0000-0000-0000518E0000}"/>
    <cellStyle name="Standard 257 4 3 5 3 3" xfId="5848" xr:uid="{00000000-0005-0000-0000-0000528E0000}"/>
    <cellStyle name="Standard 257 4 3 5 3 3 2" xfId="10258" xr:uid="{00000000-0005-0000-0000-0000538E0000}"/>
    <cellStyle name="Standard 257 4 3 5 3 3 2 2" xfId="23494" xr:uid="{00000000-0005-0000-0000-0000548E0000}"/>
    <cellStyle name="Standard 257 4 3 5 3 3 2 2 2" xfId="49966" xr:uid="{00000000-0005-0000-0000-0000558E0000}"/>
    <cellStyle name="Standard 257 4 3 5 3 3 2 3" xfId="36730" xr:uid="{00000000-0005-0000-0000-0000568E0000}"/>
    <cellStyle name="Standard 257 4 3 5 3 3 3" xfId="16877" xr:uid="{00000000-0005-0000-0000-0000578E0000}"/>
    <cellStyle name="Standard 257 4 3 5 3 3 3 2" xfId="43349" xr:uid="{00000000-0005-0000-0000-0000588E0000}"/>
    <cellStyle name="Standard 257 4 3 5 3 3 4" xfId="32320" xr:uid="{00000000-0005-0000-0000-0000598E0000}"/>
    <cellStyle name="Standard 257 4 3 5 3 4" xfId="8787" xr:uid="{00000000-0005-0000-0000-00005A8E0000}"/>
    <cellStyle name="Standard 257 4 3 5 3 4 2" xfId="22023" xr:uid="{00000000-0005-0000-0000-00005B8E0000}"/>
    <cellStyle name="Standard 257 4 3 5 3 4 2 2" xfId="48495" xr:uid="{00000000-0005-0000-0000-00005C8E0000}"/>
    <cellStyle name="Standard 257 4 3 5 3 4 3" xfId="35259" xr:uid="{00000000-0005-0000-0000-00005D8E0000}"/>
    <cellStyle name="Standard 257 4 3 5 3 5" xfId="15406" xr:uid="{00000000-0005-0000-0000-00005E8E0000}"/>
    <cellStyle name="Standard 257 4 3 5 3 5 2" xfId="41878" xr:uid="{00000000-0005-0000-0000-00005F8E0000}"/>
    <cellStyle name="Standard 257 4 3 5 3 6" xfId="27908" xr:uid="{00000000-0005-0000-0000-0000608E0000}"/>
    <cellStyle name="Standard 257 4 3 5 4" xfId="2170" xr:uid="{00000000-0005-0000-0000-0000618E0000}"/>
    <cellStyle name="Standard 257 4 3 5 4 2" xfId="3641" xr:uid="{00000000-0005-0000-0000-0000628E0000}"/>
    <cellStyle name="Standard 257 4 3 5 4 2 2" xfId="12463" xr:uid="{00000000-0005-0000-0000-0000638E0000}"/>
    <cellStyle name="Standard 257 4 3 5 4 2 2 2" xfId="25699" xr:uid="{00000000-0005-0000-0000-0000648E0000}"/>
    <cellStyle name="Standard 257 4 3 5 4 2 2 2 2" xfId="52171" xr:uid="{00000000-0005-0000-0000-0000658E0000}"/>
    <cellStyle name="Standard 257 4 3 5 4 2 2 3" xfId="38935" xr:uid="{00000000-0005-0000-0000-0000668E0000}"/>
    <cellStyle name="Standard 257 4 3 5 4 2 3" xfId="19082" xr:uid="{00000000-0005-0000-0000-0000678E0000}"/>
    <cellStyle name="Standard 257 4 3 5 4 2 3 2" xfId="45554" xr:uid="{00000000-0005-0000-0000-0000688E0000}"/>
    <cellStyle name="Standard 257 4 3 5 4 2 4" xfId="30113" xr:uid="{00000000-0005-0000-0000-0000698E0000}"/>
    <cellStyle name="Standard 257 4 3 5 4 3" xfId="6583" xr:uid="{00000000-0005-0000-0000-00006A8E0000}"/>
    <cellStyle name="Standard 257 4 3 5 4 3 2" xfId="10993" xr:uid="{00000000-0005-0000-0000-00006B8E0000}"/>
    <cellStyle name="Standard 257 4 3 5 4 3 2 2" xfId="24229" xr:uid="{00000000-0005-0000-0000-00006C8E0000}"/>
    <cellStyle name="Standard 257 4 3 5 4 3 2 2 2" xfId="50701" xr:uid="{00000000-0005-0000-0000-00006D8E0000}"/>
    <cellStyle name="Standard 257 4 3 5 4 3 2 3" xfId="37465" xr:uid="{00000000-0005-0000-0000-00006E8E0000}"/>
    <cellStyle name="Standard 257 4 3 5 4 3 3" xfId="17612" xr:uid="{00000000-0005-0000-0000-00006F8E0000}"/>
    <cellStyle name="Standard 257 4 3 5 4 3 3 2" xfId="44084" xr:uid="{00000000-0005-0000-0000-0000708E0000}"/>
    <cellStyle name="Standard 257 4 3 5 4 3 4" xfId="33055" xr:uid="{00000000-0005-0000-0000-0000718E0000}"/>
    <cellStyle name="Standard 257 4 3 5 4 4" xfId="8051" xr:uid="{00000000-0005-0000-0000-0000728E0000}"/>
    <cellStyle name="Standard 257 4 3 5 4 4 2" xfId="21287" xr:uid="{00000000-0005-0000-0000-0000738E0000}"/>
    <cellStyle name="Standard 257 4 3 5 4 4 2 2" xfId="47759" xr:uid="{00000000-0005-0000-0000-0000748E0000}"/>
    <cellStyle name="Standard 257 4 3 5 4 4 3" xfId="34523" xr:uid="{00000000-0005-0000-0000-0000758E0000}"/>
    <cellStyle name="Standard 257 4 3 5 4 5" xfId="14670" xr:uid="{00000000-0005-0000-0000-0000768E0000}"/>
    <cellStyle name="Standard 257 4 3 5 4 5 2" xfId="41142" xr:uid="{00000000-0005-0000-0000-0000778E0000}"/>
    <cellStyle name="Standard 257 4 3 5 4 6" xfId="28643" xr:uid="{00000000-0005-0000-0000-0000788E0000}"/>
    <cellStyle name="Standard 257 4 3 5 5" xfId="2907" xr:uid="{00000000-0005-0000-0000-0000798E0000}"/>
    <cellStyle name="Standard 257 4 3 5 5 2" xfId="11729" xr:uid="{00000000-0005-0000-0000-00007A8E0000}"/>
    <cellStyle name="Standard 257 4 3 5 5 2 2" xfId="24965" xr:uid="{00000000-0005-0000-0000-00007B8E0000}"/>
    <cellStyle name="Standard 257 4 3 5 5 2 2 2" xfId="51437" xr:uid="{00000000-0005-0000-0000-00007C8E0000}"/>
    <cellStyle name="Standard 257 4 3 5 5 2 3" xfId="38201" xr:uid="{00000000-0005-0000-0000-00007D8E0000}"/>
    <cellStyle name="Standard 257 4 3 5 5 3" xfId="18348" xr:uid="{00000000-0005-0000-0000-00007E8E0000}"/>
    <cellStyle name="Standard 257 4 3 5 5 3 2" xfId="44820" xr:uid="{00000000-0005-0000-0000-00007F8E0000}"/>
    <cellStyle name="Standard 257 4 3 5 5 4" xfId="29379" xr:uid="{00000000-0005-0000-0000-0000808E0000}"/>
    <cellStyle name="Standard 257 4 3 5 6" xfId="5112" xr:uid="{00000000-0005-0000-0000-0000818E0000}"/>
    <cellStyle name="Standard 257 4 3 5 6 2" xfId="9522" xr:uid="{00000000-0005-0000-0000-0000828E0000}"/>
    <cellStyle name="Standard 257 4 3 5 6 2 2" xfId="22758" xr:uid="{00000000-0005-0000-0000-0000838E0000}"/>
    <cellStyle name="Standard 257 4 3 5 6 2 2 2" xfId="49230" xr:uid="{00000000-0005-0000-0000-0000848E0000}"/>
    <cellStyle name="Standard 257 4 3 5 6 2 3" xfId="35994" xr:uid="{00000000-0005-0000-0000-0000858E0000}"/>
    <cellStyle name="Standard 257 4 3 5 6 3" xfId="16141" xr:uid="{00000000-0005-0000-0000-0000868E0000}"/>
    <cellStyle name="Standard 257 4 3 5 6 3 2" xfId="42613" xr:uid="{00000000-0005-0000-0000-0000878E0000}"/>
    <cellStyle name="Standard 257 4 3 5 6 4" xfId="31584" xr:uid="{00000000-0005-0000-0000-0000888E0000}"/>
    <cellStyle name="Standard 257 4 3 5 7" xfId="7317" xr:uid="{00000000-0005-0000-0000-0000898E0000}"/>
    <cellStyle name="Standard 257 4 3 5 7 2" xfId="20553" xr:uid="{00000000-0005-0000-0000-00008A8E0000}"/>
    <cellStyle name="Standard 257 4 3 5 7 2 2" xfId="47025" xr:uid="{00000000-0005-0000-0000-00008B8E0000}"/>
    <cellStyle name="Standard 257 4 3 5 7 3" xfId="33789" xr:uid="{00000000-0005-0000-0000-00008C8E0000}"/>
    <cellStyle name="Standard 257 4 3 5 8" xfId="13936" xr:uid="{00000000-0005-0000-0000-00008D8E0000}"/>
    <cellStyle name="Standard 257 4 3 5 8 2" xfId="40408" xr:uid="{00000000-0005-0000-0000-00008E8E0000}"/>
    <cellStyle name="Standard 257 4 3 5 9" xfId="27172" xr:uid="{00000000-0005-0000-0000-00008F8E0000}"/>
    <cellStyle name="Standard 257 4 3 6" xfId="707" xr:uid="{00000000-0005-0000-0000-0000908E0000}"/>
    <cellStyle name="Standard 257 4 3 6 2" xfId="1457" xr:uid="{00000000-0005-0000-0000-0000918E0000}"/>
    <cellStyle name="Standard 257 4 3 6 2 2" xfId="4400" xr:uid="{00000000-0005-0000-0000-0000928E0000}"/>
    <cellStyle name="Standard 257 4 3 6 2 2 2" xfId="13222" xr:uid="{00000000-0005-0000-0000-0000938E0000}"/>
    <cellStyle name="Standard 257 4 3 6 2 2 2 2" xfId="26458" xr:uid="{00000000-0005-0000-0000-0000948E0000}"/>
    <cellStyle name="Standard 257 4 3 6 2 2 2 2 2" xfId="52930" xr:uid="{00000000-0005-0000-0000-0000958E0000}"/>
    <cellStyle name="Standard 257 4 3 6 2 2 2 3" xfId="39694" xr:uid="{00000000-0005-0000-0000-0000968E0000}"/>
    <cellStyle name="Standard 257 4 3 6 2 2 3" xfId="19841" xr:uid="{00000000-0005-0000-0000-0000978E0000}"/>
    <cellStyle name="Standard 257 4 3 6 2 2 3 2" xfId="46313" xr:uid="{00000000-0005-0000-0000-0000988E0000}"/>
    <cellStyle name="Standard 257 4 3 6 2 2 4" xfId="30872" xr:uid="{00000000-0005-0000-0000-0000998E0000}"/>
    <cellStyle name="Standard 257 4 3 6 2 3" xfId="5871" xr:uid="{00000000-0005-0000-0000-00009A8E0000}"/>
    <cellStyle name="Standard 257 4 3 6 2 3 2" xfId="10281" xr:uid="{00000000-0005-0000-0000-00009B8E0000}"/>
    <cellStyle name="Standard 257 4 3 6 2 3 2 2" xfId="23517" xr:uid="{00000000-0005-0000-0000-00009C8E0000}"/>
    <cellStyle name="Standard 257 4 3 6 2 3 2 2 2" xfId="49989" xr:uid="{00000000-0005-0000-0000-00009D8E0000}"/>
    <cellStyle name="Standard 257 4 3 6 2 3 2 3" xfId="36753" xr:uid="{00000000-0005-0000-0000-00009E8E0000}"/>
    <cellStyle name="Standard 257 4 3 6 2 3 3" xfId="16900" xr:uid="{00000000-0005-0000-0000-00009F8E0000}"/>
    <cellStyle name="Standard 257 4 3 6 2 3 3 2" xfId="43372" xr:uid="{00000000-0005-0000-0000-0000A08E0000}"/>
    <cellStyle name="Standard 257 4 3 6 2 3 4" xfId="32343" xr:uid="{00000000-0005-0000-0000-0000A18E0000}"/>
    <cellStyle name="Standard 257 4 3 6 2 4" xfId="8810" xr:uid="{00000000-0005-0000-0000-0000A28E0000}"/>
    <cellStyle name="Standard 257 4 3 6 2 4 2" xfId="22046" xr:uid="{00000000-0005-0000-0000-0000A38E0000}"/>
    <cellStyle name="Standard 257 4 3 6 2 4 2 2" xfId="48518" xr:uid="{00000000-0005-0000-0000-0000A48E0000}"/>
    <cellStyle name="Standard 257 4 3 6 2 4 3" xfId="35282" xr:uid="{00000000-0005-0000-0000-0000A58E0000}"/>
    <cellStyle name="Standard 257 4 3 6 2 5" xfId="15429" xr:uid="{00000000-0005-0000-0000-0000A68E0000}"/>
    <cellStyle name="Standard 257 4 3 6 2 5 2" xfId="41901" xr:uid="{00000000-0005-0000-0000-0000A78E0000}"/>
    <cellStyle name="Standard 257 4 3 6 2 6" xfId="27931" xr:uid="{00000000-0005-0000-0000-0000A88E0000}"/>
    <cellStyle name="Standard 257 4 3 6 3" xfId="2193" xr:uid="{00000000-0005-0000-0000-0000A98E0000}"/>
    <cellStyle name="Standard 257 4 3 6 3 2" xfId="3664" xr:uid="{00000000-0005-0000-0000-0000AA8E0000}"/>
    <cellStyle name="Standard 257 4 3 6 3 2 2" xfId="12486" xr:uid="{00000000-0005-0000-0000-0000AB8E0000}"/>
    <cellStyle name="Standard 257 4 3 6 3 2 2 2" xfId="25722" xr:uid="{00000000-0005-0000-0000-0000AC8E0000}"/>
    <cellStyle name="Standard 257 4 3 6 3 2 2 2 2" xfId="52194" xr:uid="{00000000-0005-0000-0000-0000AD8E0000}"/>
    <cellStyle name="Standard 257 4 3 6 3 2 2 3" xfId="38958" xr:uid="{00000000-0005-0000-0000-0000AE8E0000}"/>
    <cellStyle name="Standard 257 4 3 6 3 2 3" xfId="19105" xr:uid="{00000000-0005-0000-0000-0000AF8E0000}"/>
    <cellStyle name="Standard 257 4 3 6 3 2 3 2" xfId="45577" xr:uid="{00000000-0005-0000-0000-0000B08E0000}"/>
    <cellStyle name="Standard 257 4 3 6 3 2 4" xfId="30136" xr:uid="{00000000-0005-0000-0000-0000B18E0000}"/>
    <cellStyle name="Standard 257 4 3 6 3 3" xfId="6606" xr:uid="{00000000-0005-0000-0000-0000B28E0000}"/>
    <cellStyle name="Standard 257 4 3 6 3 3 2" xfId="11016" xr:uid="{00000000-0005-0000-0000-0000B38E0000}"/>
    <cellStyle name="Standard 257 4 3 6 3 3 2 2" xfId="24252" xr:uid="{00000000-0005-0000-0000-0000B48E0000}"/>
    <cellStyle name="Standard 257 4 3 6 3 3 2 2 2" xfId="50724" xr:uid="{00000000-0005-0000-0000-0000B58E0000}"/>
    <cellStyle name="Standard 257 4 3 6 3 3 2 3" xfId="37488" xr:uid="{00000000-0005-0000-0000-0000B68E0000}"/>
    <cellStyle name="Standard 257 4 3 6 3 3 3" xfId="17635" xr:uid="{00000000-0005-0000-0000-0000B78E0000}"/>
    <cellStyle name="Standard 257 4 3 6 3 3 3 2" xfId="44107" xr:uid="{00000000-0005-0000-0000-0000B88E0000}"/>
    <cellStyle name="Standard 257 4 3 6 3 3 4" xfId="33078" xr:uid="{00000000-0005-0000-0000-0000B98E0000}"/>
    <cellStyle name="Standard 257 4 3 6 3 4" xfId="8074" xr:uid="{00000000-0005-0000-0000-0000BA8E0000}"/>
    <cellStyle name="Standard 257 4 3 6 3 4 2" xfId="21310" xr:uid="{00000000-0005-0000-0000-0000BB8E0000}"/>
    <cellStyle name="Standard 257 4 3 6 3 4 2 2" xfId="47782" xr:uid="{00000000-0005-0000-0000-0000BC8E0000}"/>
    <cellStyle name="Standard 257 4 3 6 3 4 3" xfId="34546" xr:uid="{00000000-0005-0000-0000-0000BD8E0000}"/>
    <cellStyle name="Standard 257 4 3 6 3 5" xfId="14693" xr:uid="{00000000-0005-0000-0000-0000BE8E0000}"/>
    <cellStyle name="Standard 257 4 3 6 3 5 2" xfId="41165" xr:uid="{00000000-0005-0000-0000-0000BF8E0000}"/>
    <cellStyle name="Standard 257 4 3 6 3 6" xfId="28666" xr:uid="{00000000-0005-0000-0000-0000C08E0000}"/>
    <cellStyle name="Standard 257 4 3 6 4" xfId="2930" xr:uid="{00000000-0005-0000-0000-0000C18E0000}"/>
    <cellStyle name="Standard 257 4 3 6 4 2" xfId="11752" xr:uid="{00000000-0005-0000-0000-0000C28E0000}"/>
    <cellStyle name="Standard 257 4 3 6 4 2 2" xfId="24988" xr:uid="{00000000-0005-0000-0000-0000C38E0000}"/>
    <cellStyle name="Standard 257 4 3 6 4 2 2 2" xfId="51460" xr:uid="{00000000-0005-0000-0000-0000C48E0000}"/>
    <cellStyle name="Standard 257 4 3 6 4 2 3" xfId="38224" xr:uid="{00000000-0005-0000-0000-0000C58E0000}"/>
    <cellStyle name="Standard 257 4 3 6 4 3" xfId="18371" xr:uid="{00000000-0005-0000-0000-0000C68E0000}"/>
    <cellStyle name="Standard 257 4 3 6 4 3 2" xfId="44843" xr:uid="{00000000-0005-0000-0000-0000C78E0000}"/>
    <cellStyle name="Standard 257 4 3 6 4 4" xfId="29402" xr:uid="{00000000-0005-0000-0000-0000C88E0000}"/>
    <cellStyle name="Standard 257 4 3 6 5" xfId="5135" xr:uid="{00000000-0005-0000-0000-0000C98E0000}"/>
    <cellStyle name="Standard 257 4 3 6 5 2" xfId="9545" xr:uid="{00000000-0005-0000-0000-0000CA8E0000}"/>
    <cellStyle name="Standard 257 4 3 6 5 2 2" xfId="22781" xr:uid="{00000000-0005-0000-0000-0000CB8E0000}"/>
    <cellStyle name="Standard 257 4 3 6 5 2 2 2" xfId="49253" xr:uid="{00000000-0005-0000-0000-0000CC8E0000}"/>
    <cellStyle name="Standard 257 4 3 6 5 2 3" xfId="36017" xr:uid="{00000000-0005-0000-0000-0000CD8E0000}"/>
    <cellStyle name="Standard 257 4 3 6 5 3" xfId="16164" xr:uid="{00000000-0005-0000-0000-0000CE8E0000}"/>
    <cellStyle name="Standard 257 4 3 6 5 3 2" xfId="42636" xr:uid="{00000000-0005-0000-0000-0000CF8E0000}"/>
    <cellStyle name="Standard 257 4 3 6 5 4" xfId="31607" xr:uid="{00000000-0005-0000-0000-0000D08E0000}"/>
    <cellStyle name="Standard 257 4 3 6 6" xfId="7340" xr:uid="{00000000-0005-0000-0000-0000D18E0000}"/>
    <cellStyle name="Standard 257 4 3 6 6 2" xfId="20576" xr:uid="{00000000-0005-0000-0000-0000D28E0000}"/>
    <cellStyle name="Standard 257 4 3 6 6 2 2" xfId="47048" xr:uid="{00000000-0005-0000-0000-0000D38E0000}"/>
    <cellStyle name="Standard 257 4 3 6 6 3" xfId="33812" xr:uid="{00000000-0005-0000-0000-0000D48E0000}"/>
    <cellStyle name="Standard 257 4 3 6 7" xfId="13959" xr:uid="{00000000-0005-0000-0000-0000D58E0000}"/>
    <cellStyle name="Standard 257 4 3 6 7 2" xfId="40431" xr:uid="{00000000-0005-0000-0000-0000D68E0000}"/>
    <cellStyle name="Standard 257 4 3 6 8" xfId="27195" xr:uid="{00000000-0005-0000-0000-0000D78E0000}"/>
    <cellStyle name="Standard 257 4 3 7" xfId="1091" xr:uid="{00000000-0005-0000-0000-0000D88E0000}"/>
    <cellStyle name="Standard 257 4 3 7 2" xfId="4034" xr:uid="{00000000-0005-0000-0000-0000D98E0000}"/>
    <cellStyle name="Standard 257 4 3 7 2 2" xfId="12856" xr:uid="{00000000-0005-0000-0000-0000DA8E0000}"/>
    <cellStyle name="Standard 257 4 3 7 2 2 2" xfId="26092" xr:uid="{00000000-0005-0000-0000-0000DB8E0000}"/>
    <cellStyle name="Standard 257 4 3 7 2 2 2 2" xfId="52564" xr:uid="{00000000-0005-0000-0000-0000DC8E0000}"/>
    <cellStyle name="Standard 257 4 3 7 2 2 3" xfId="39328" xr:uid="{00000000-0005-0000-0000-0000DD8E0000}"/>
    <cellStyle name="Standard 257 4 3 7 2 3" xfId="19475" xr:uid="{00000000-0005-0000-0000-0000DE8E0000}"/>
    <cellStyle name="Standard 257 4 3 7 2 3 2" xfId="45947" xr:uid="{00000000-0005-0000-0000-0000DF8E0000}"/>
    <cellStyle name="Standard 257 4 3 7 2 4" xfId="30506" xr:uid="{00000000-0005-0000-0000-0000E08E0000}"/>
    <cellStyle name="Standard 257 4 3 7 3" xfId="5505" xr:uid="{00000000-0005-0000-0000-0000E18E0000}"/>
    <cellStyle name="Standard 257 4 3 7 3 2" xfId="9915" xr:uid="{00000000-0005-0000-0000-0000E28E0000}"/>
    <cellStyle name="Standard 257 4 3 7 3 2 2" xfId="23151" xr:uid="{00000000-0005-0000-0000-0000E38E0000}"/>
    <cellStyle name="Standard 257 4 3 7 3 2 2 2" xfId="49623" xr:uid="{00000000-0005-0000-0000-0000E48E0000}"/>
    <cellStyle name="Standard 257 4 3 7 3 2 3" xfId="36387" xr:uid="{00000000-0005-0000-0000-0000E58E0000}"/>
    <cellStyle name="Standard 257 4 3 7 3 3" xfId="16534" xr:uid="{00000000-0005-0000-0000-0000E68E0000}"/>
    <cellStyle name="Standard 257 4 3 7 3 3 2" xfId="43006" xr:uid="{00000000-0005-0000-0000-0000E78E0000}"/>
    <cellStyle name="Standard 257 4 3 7 3 4" xfId="31977" xr:uid="{00000000-0005-0000-0000-0000E88E0000}"/>
    <cellStyle name="Standard 257 4 3 7 4" xfId="8444" xr:uid="{00000000-0005-0000-0000-0000E98E0000}"/>
    <cellStyle name="Standard 257 4 3 7 4 2" xfId="21680" xr:uid="{00000000-0005-0000-0000-0000EA8E0000}"/>
    <cellStyle name="Standard 257 4 3 7 4 2 2" xfId="48152" xr:uid="{00000000-0005-0000-0000-0000EB8E0000}"/>
    <cellStyle name="Standard 257 4 3 7 4 3" xfId="34916" xr:uid="{00000000-0005-0000-0000-0000EC8E0000}"/>
    <cellStyle name="Standard 257 4 3 7 5" xfId="15063" xr:uid="{00000000-0005-0000-0000-0000ED8E0000}"/>
    <cellStyle name="Standard 257 4 3 7 5 2" xfId="41535" xr:uid="{00000000-0005-0000-0000-0000EE8E0000}"/>
    <cellStyle name="Standard 257 4 3 7 6" xfId="27565" xr:uid="{00000000-0005-0000-0000-0000EF8E0000}"/>
    <cellStyle name="Standard 257 4 3 8" xfId="1827" xr:uid="{00000000-0005-0000-0000-0000F08E0000}"/>
    <cellStyle name="Standard 257 4 3 8 2" xfId="3298" xr:uid="{00000000-0005-0000-0000-0000F18E0000}"/>
    <cellStyle name="Standard 257 4 3 8 2 2" xfId="12120" xr:uid="{00000000-0005-0000-0000-0000F28E0000}"/>
    <cellStyle name="Standard 257 4 3 8 2 2 2" xfId="25356" xr:uid="{00000000-0005-0000-0000-0000F38E0000}"/>
    <cellStyle name="Standard 257 4 3 8 2 2 2 2" xfId="51828" xr:uid="{00000000-0005-0000-0000-0000F48E0000}"/>
    <cellStyle name="Standard 257 4 3 8 2 2 3" xfId="38592" xr:uid="{00000000-0005-0000-0000-0000F58E0000}"/>
    <cellStyle name="Standard 257 4 3 8 2 3" xfId="18739" xr:uid="{00000000-0005-0000-0000-0000F68E0000}"/>
    <cellStyle name="Standard 257 4 3 8 2 3 2" xfId="45211" xr:uid="{00000000-0005-0000-0000-0000F78E0000}"/>
    <cellStyle name="Standard 257 4 3 8 2 4" xfId="29770" xr:uid="{00000000-0005-0000-0000-0000F88E0000}"/>
    <cellStyle name="Standard 257 4 3 8 3" xfId="6240" xr:uid="{00000000-0005-0000-0000-0000F98E0000}"/>
    <cellStyle name="Standard 257 4 3 8 3 2" xfId="10650" xr:uid="{00000000-0005-0000-0000-0000FA8E0000}"/>
    <cellStyle name="Standard 257 4 3 8 3 2 2" xfId="23886" xr:uid="{00000000-0005-0000-0000-0000FB8E0000}"/>
    <cellStyle name="Standard 257 4 3 8 3 2 2 2" xfId="50358" xr:uid="{00000000-0005-0000-0000-0000FC8E0000}"/>
    <cellStyle name="Standard 257 4 3 8 3 2 3" xfId="37122" xr:uid="{00000000-0005-0000-0000-0000FD8E0000}"/>
    <cellStyle name="Standard 257 4 3 8 3 3" xfId="17269" xr:uid="{00000000-0005-0000-0000-0000FE8E0000}"/>
    <cellStyle name="Standard 257 4 3 8 3 3 2" xfId="43741" xr:uid="{00000000-0005-0000-0000-0000FF8E0000}"/>
    <cellStyle name="Standard 257 4 3 8 3 4" xfId="32712" xr:uid="{00000000-0005-0000-0000-0000008F0000}"/>
    <cellStyle name="Standard 257 4 3 8 4" xfId="7708" xr:uid="{00000000-0005-0000-0000-0000018F0000}"/>
    <cellStyle name="Standard 257 4 3 8 4 2" xfId="20944" xr:uid="{00000000-0005-0000-0000-0000028F0000}"/>
    <cellStyle name="Standard 257 4 3 8 4 2 2" xfId="47416" xr:uid="{00000000-0005-0000-0000-0000038F0000}"/>
    <cellStyle name="Standard 257 4 3 8 4 3" xfId="34180" xr:uid="{00000000-0005-0000-0000-0000048F0000}"/>
    <cellStyle name="Standard 257 4 3 8 5" xfId="14327" xr:uid="{00000000-0005-0000-0000-0000058F0000}"/>
    <cellStyle name="Standard 257 4 3 8 5 2" xfId="40799" xr:uid="{00000000-0005-0000-0000-0000068F0000}"/>
    <cellStyle name="Standard 257 4 3 8 6" xfId="28300" xr:uid="{00000000-0005-0000-0000-0000078F0000}"/>
    <cellStyle name="Standard 257 4 3 9" xfId="2564" xr:uid="{00000000-0005-0000-0000-0000088F0000}"/>
    <cellStyle name="Standard 257 4 3 9 2" xfId="11386" xr:uid="{00000000-0005-0000-0000-0000098F0000}"/>
    <cellStyle name="Standard 257 4 3 9 2 2" xfId="24622" xr:uid="{00000000-0005-0000-0000-00000A8F0000}"/>
    <cellStyle name="Standard 257 4 3 9 2 2 2" xfId="51094" xr:uid="{00000000-0005-0000-0000-00000B8F0000}"/>
    <cellStyle name="Standard 257 4 3 9 2 3" xfId="37858" xr:uid="{00000000-0005-0000-0000-00000C8F0000}"/>
    <cellStyle name="Standard 257 4 3 9 3" xfId="18005" xr:uid="{00000000-0005-0000-0000-00000D8F0000}"/>
    <cellStyle name="Standard 257 4 3 9 3 2" xfId="44477" xr:uid="{00000000-0005-0000-0000-00000E8F0000}"/>
    <cellStyle name="Standard 257 4 3 9 4" xfId="29036" xr:uid="{00000000-0005-0000-0000-00000F8F0000}"/>
    <cellStyle name="Standard 257 4 4" xfId="315" xr:uid="{00000000-0005-0000-0000-0000108F0000}"/>
    <cellStyle name="Standard 257 4 4 10" xfId="4783" xr:uid="{00000000-0005-0000-0000-0000118F0000}"/>
    <cellStyle name="Standard 257 4 4 10 2" xfId="9193" xr:uid="{00000000-0005-0000-0000-0000128F0000}"/>
    <cellStyle name="Standard 257 4 4 10 2 2" xfId="22429" xr:uid="{00000000-0005-0000-0000-0000138F0000}"/>
    <cellStyle name="Standard 257 4 4 10 2 2 2" xfId="48901" xr:uid="{00000000-0005-0000-0000-0000148F0000}"/>
    <cellStyle name="Standard 257 4 4 10 2 3" xfId="35665" xr:uid="{00000000-0005-0000-0000-0000158F0000}"/>
    <cellStyle name="Standard 257 4 4 10 3" xfId="15812" xr:uid="{00000000-0005-0000-0000-0000168F0000}"/>
    <cellStyle name="Standard 257 4 4 10 3 2" xfId="42284" xr:uid="{00000000-0005-0000-0000-0000178F0000}"/>
    <cellStyle name="Standard 257 4 4 10 4" xfId="31255" xr:uid="{00000000-0005-0000-0000-0000188F0000}"/>
    <cellStyle name="Standard 257 4 4 11" xfId="6988" xr:uid="{00000000-0005-0000-0000-0000198F0000}"/>
    <cellStyle name="Standard 257 4 4 11 2" xfId="20224" xr:uid="{00000000-0005-0000-0000-00001A8F0000}"/>
    <cellStyle name="Standard 257 4 4 11 2 2" xfId="46696" xr:uid="{00000000-0005-0000-0000-00001B8F0000}"/>
    <cellStyle name="Standard 257 4 4 11 3" xfId="33460" xr:uid="{00000000-0005-0000-0000-00001C8F0000}"/>
    <cellStyle name="Standard 257 4 4 12" xfId="13607" xr:uid="{00000000-0005-0000-0000-00001D8F0000}"/>
    <cellStyle name="Standard 257 4 4 12 2" xfId="40079" xr:uid="{00000000-0005-0000-0000-00001E8F0000}"/>
    <cellStyle name="Standard 257 4 4 13" xfId="26843" xr:uid="{00000000-0005-0000-0000-00001F8F0000}"/>
    <cellStyle name="Standard 257 4 4 2" xfId="361" xr:uid="{00000000-0005-0000-0000-0000208F0000}"/>
    <cellStyle name="Standard 257 4 4 2 10" xfId="13647" xr:uid="{00000000-0005-0000-0000-0000218F0000}"/>
    <cellStyle name="Standard 257 4 4 2 10 2" xfId="40119" xr:uid="{00000000-0005-0000-0000-0000228F0000}"/>
    <cellStyle name="Standard 257 4 4 2 11" xfId="26883" xr:uid="{00000000-0005-0000-0000-0000238F0000}"/>
    <cellStyle name="Standard 257 4 4 2 2" xfId="449" xr:uid="{00000000-0005-0000-0000-0000248F0000}"/>
    <cellStyle name="Standard 257 4 4 2 2 10" xfId="26964" xr:uid="{00000000-0005-0000-0000-0000258F0000}"/>
    <cellStyle name="Standard 257 4 4 2 2 2" xfId="625" xr:uid="{00000000-0005-0000-0000-0000268F0000}"/>
    <cellStyle name="Standard 257 4 4 2 2 2 2" xfId="1014" xr:uid="{00000000-0005-0000-0000-0000278F0000}"/>
    <cellStyle name="Standard 257 4 4 2 2 2 2 2" xfId="1763" xr:uid="{00000000-0005-0000-0000-0000288F0000}"/>
    <cellStyle name="Standard 257 4 4 2 2 2 2 2 2" xfId="4706" xr:uid="{00000000-0005-0000-0000-0000298F0000}"/>
    <cellStyle name="Standard 257 4 4 2 2 2 2 2 2 2" xfId="13528" xr:uid="{00000000-0005-0000-0000-00002A8F0000}"/>
    <cellStyle name="Standard 257 4 4 2 2 2 2 2 2 2 2" xfId="26764" xr:uid="{00000000-0005-0000-0000-00002B8F0000}"/>
    <cellStyle name="Standard 257 4 4 2 2 2 2 2 2 2 2 2" xfId="53236" xr:uid="{00000000-0005-0000-0000-00002C8F0000}"/>
    <cellStyle name="Standard 257 4 4 2 2 2 2 2 2 2 3" xfId="40000" xr:uid="{00000000-0005-0000-0000-00002D8F0000}"/>
    <cellStyle name="Standard 257 4 4 2 2 2 2 2 2 3" xfId="20147" xr:uid="{00000000-0005-0000-0000-00002E8F0000}"/>
    <cellStyle name="Standard 257 4 4 2 2 2 2 2 2 3 2" xfId="46619" xr:uid="{00000000-0005-0000-0000-00002F8F0000}"/>
    <cellStyle name="Standard 257 4 4 2 2 2 2 2 2 4" xfId="31178" xr:uid="{00000000-0005-0000-0000-0000308F0000}"/>
    <cellStyle name="Standard 257 4 4 2 2 2 2 2 3" xfId="6177" xr:uid="{00000000-0005-0000-0000-0000318F0000}"/>
    <cellStyle name="Standard 257 4 4 2 2 2 2 2 3 2" xfId="10587" xr:uid="{00000000-0005-0000-0000-0000328F0000}"/>
    <cellStyle name="Standard 257 4 4 2 2 2 2 2 3 2 2" xfId="23823" xr:uid="{00000000-0005-0000-0000-0000338F0000}"/>
    <cellStyle name="Standard 257 4 4 2 2 2 2 2 3 2 2 2" xfId="50295" xr:uid="{00000000-0005-0000-0000-0000348F0000}"/>
    <cellStyle name="Standard 257 4 4 2 2 2 2 2 3 2 3" xfId="37059" xr:uid="{00000000-0005-0000-0000-0000358F0000}"/>
    <cellStyle name="Standard 257 4 4 2 2 2 2 2 3 3" xfId="17206" xr:uid="{00000000-0005-0000-0000-0000368F0000}"/>
    <cellStyle name="Standard 257 4 4 2 2 2 2 2 3 3 2" xfId="43678" xr:uid="{00000000-0005-0000-0000-0000378F0000}"/>
    <cellStyle name="Standard 257 4 4 2 2 2 2 2 3 4" xfId="32649" xr:uid="{00000000-0005-0000-0000-0000388F0000}"/>
    <cellStyle name="Standard 257 4 4 2 2 2 2 2 4" xfId="9116" xr:uid="{00000000-0005-0000-0000-0000398F0000}"/>
    <cellStyle name="Standard 257 4 4 2 2 2 2 2 4 2" xfId="22352" xr:uid="{00000000-0005-0000-0000-00003A8F0000}"/>
    <cellStyle name="Standard 257 4 4 2 2 2 2 2 4 2 2" xfId="48824" xr:uid="{00000000-0005-0000-0000-00003B8F0000}"/>
    <cellStyle name="Standard 257 4 4 2 2 2 2 2 4 3" xfId="35588" xr:uid="{00000000-0005-0000-0000-00003C8F0000}"/>
    <cellStyle name="Standard 257 4 4 2 2 2 2 2 5" xfId="15735" xr:uid="{00000000-0005-0000-0000-00003D8F0000}"/>
    <cellStyle name="Standard 257 4 4 2 2 2 2 2 5 2" xfId="42207" xr:uid="{00000000-0005-0000-0000-00003E8F0000}"/>
    <cellStyle name="Standard 257 4 4 2 2 2 2 2 6" xfId="28237" xr:uid="{00000000-0005-0000-0000-00003F8F0000}"/>
    <cellStyle name="Standard 257 4 4 2 2 2 2 3" xfId="2499" xr:uid="{00000000-0005-0000-0000-0000408F0000}"/>
    <cellStyle name="Standard 257 4 4 2 2 2 2 3 2" xfId="3970" xr:uid="{00000000-0005-0000-0000-0000418F0000}"/>
    <cellStyle name="Standard 257 4 4 2 2 2 2 3 2 2" xfId="12792" xr:uid="{00000000-0005-0000-0000-0000428F0000}"/>
    <cellStyle name="Standard 257 4 4 2 2 2 2 3 2 2 2" xfId="26028" xr:uid="{00000000-0005-0000-0000-0000438F0000}"/>
    <cellStyle name="Standard 257 4 4 2 2 2 2 3 2 2 2 2" xfId="52500" xr:uid="{00000000-0005-0000-0000-0000448F0000}"/>
    <cellStyle name="Standard 257 4 4 2 2 2 2 3 2 2 3" xfId="39264" xr:uid="{00000000-0005-0000-0000-0000458F0000}"/>
    <cellStyle name="Standard 257 4 4 2 2 2 2 3 2 3" xfId="19411" xr:uid="{00000000-0005-0000-0000-0000468F0000}"/>
    <cellStyle name="Standard 257 4 4 2 2 2 2 3 2 3 2" xfId="45883" xr:uid="{00000000-0005-0000-0000-0000478F0000}"/>
    <cellStyle name="Standard 257 4 4 2 2 2 2 3 2 4" xfId="30442" xr:uid="{00000000-0005-0000-0000-0000488F0000}"/>
    <cellStyle name="Standard 257 4 4 2 2 2 2 3 3" xfId="6912" xr:uid="{00000000-0005-0000-0000-0000498F0000}"/>
    <cellStyle name="Standard 257 4 4 2 2 2 2 3 3 2" xfId="11322" xr:uid="{00000000-0005-0000-0000-00004A8F0000}"/>
    <cellStyle name="Standard 257 4 4 2 2 2 2 3 3 2 2" xfId="24558" xr:uid="{00000000-0005-0000-0000-00004B8F0000}"/>
    <cellStyle name="Standard 257 4 4 2 2 2 2 3 3 2 2 2" xfId="51030" xr:uid="{00000000-0005-0000-0000-00004C8F0000}"/>
    <cellStyle name="Standard 257 4 4 2 2 2 2 3 3 2 3" xfId="37794" xr:uid="{00000000-0005-0000-0000-00004D8F0000}"/>
    <cellStyle name="Standard 257 4 4 2 2 2 2 3 3 3" xfId="17941" xr:uid="{00000000-0005-0000-0000-00004E8F0000}"/>
    <cellStyle name="Standard 257 4 4 2 2 2 2 3 3 3 2" xfId="44413" xr:uid="{00000000-0005-0000-0000-00004F8F0000}"/>
    <cellStyle name="Standard 257 4 4 2 2 2 2 3 3 4" xfId="33384" xr:uid="{00000000-0005-0000-0000-0000508F0000}"/>
    <cellStyle name="Standard 257 4 4 2 2 2 2 3 4" xfId="8380" xr:uid="{00000000-0005-0000-0000-0000518F0000}"/>
    <cellStyle name="Standard 257 4 4 2 2 2 2 3 4 2" xfId="21616" xr:uid="{00000000-0005-0000-0000-0000528F0000}"/>
    <cellStyle name="Standard 257 4 4 2 2 2 2 3 4 2 2" xfId="48088" xr:uid="{00000000-0005-0000-0000-0000538F0000}"/>
    <cellStyle name="Standard 257 4 4 2 2 2 2 3 4 3" xfId="34852" xr:uid="{00000000-0005-0000-0000-0000548F0000}"/>
    <cellStyle name="Standard 257 4 4 2 2 2 2 3 5" xfId="14999" xr:uid="{00000000-0005-0000-0000-0000558F0000}"/>
    <cellStyle name="Standard 257 4 4 2 2 2 2 3 5 2" xfId="41471" xr:uid="{00000000-0005-0000-0000-0000568F0000}"/>
    <cellStyle name="Standard 257 4 4 2 2 2 2 3 6" xfId="28972" xr:uid="{00000000-0005-0000-0000-0000578F0000}"/>
    <cellStyle name="Standard 257 4 4 2 2 2 2 4" xfId="3236" xr:uid="{00000000-0005-0000-0000-0000588F0000}"/>
    <cellStyle name="Standard 257 4 4 2 2 2 2 4 2" xfId="12058" xr:uid="{00000000-0005-0000-0000-0000598F0000}"/>
    <cellStyle name="Standard 257 4 4 2 2 2 2 4 2 2" xfId="25294" xr:uid="{00000000-0005-0000-0000-00005A8F0000}"/>
    <cellStyle name="Standard 257 4 4 2 2 2 2 4 2 2 2" xfId="51766" xr:uid="{00000000-0005-0000-0000-00005B8F0000}"/>
    <cellStyle name="Standard 257 4 4 2 2 2 2 4 2 3" xfId="38530" xr:uid="{00000000-0005-0000-0000-00005C8F0000}"/>
    <cellStyle name="Standard 257 4 4 2 2 2 2 4 3" xfId="18677" xr:uid="{00000000-0005-0000-0000-00005D8F0000}"/>
    <cellStyle name="Standard 257 4 4 2 2 2 2 4 3 2" xfId="45149" xr:uid="{00000000-0005-0000-0000-00005E8F0000}"/>
    <cellStyle name="Standard 257 4 4 2 2 2 2 4 4" xfId="29708" xr:uid="{00000000-0005-0000-0000-00005F8F0000}"/>
    <cellStyle name="Standard 257 4 4 2 2 2 2 5" xfId="5441" xr:uid="{00000000-0005-0000-0000-0000608F0000}"/>
    <cellStyle name="Standard 257 4 4 2 2 2 2 5 2" xfId="9851" xr:uid="{00000000-0005-0000-0000-0000618F0000}"/>
    <cellStyle name="Standard 257 4 4 2 2 2 2 5 2 2" xfId="23087" xr:uid="{00000000-0005-0000-0000-0000628F0000}"/>
    <cellStyle name="Standard 257 4 4 2 2 2 2 5 2 2 2" xfId="49559" xr:uid="{00000000-0005-0000-0000-0000638F0000}"/>
    <cellStyle name="Standard 257 4 4 2 2 2 2 5 2 3" xfId="36323" xr:uid="{00000000-0005-0000-0000-0000648F0000}"/>
    <cellStyle name="Standard 257 4 4 2 2 2 2 5 3" xfId="16470" xr:uid="{00000000-0005-0000-0000-0000658F0000}"/>
    <cellStyle name="Standard 257 4 4 2 2 2 2 5 3 2" xfId="42942" xr:uid="{00000000-0005-0000-0000-0000668F0000}"/>
    <cellStyle name="Standard 257 4 4 2 2 2 2 5 4" xfId="31913" xr:uid="{00000000-0005-0000-0000-0000678F0000}"/>
    <cellStyle name="Standard 257 4 4 2 2 2 2 6" xfId="7646" xr:uid="{00000000-0005-0000-0000-0000688F0000}"/>
    <cellStyle name="Standard 257 4 4 2 2 2 2 6 2" xfId="20882" xr:uid="{00000000-0005-0000-0000-0000698F0000}"/>
    <cellStyle name="Standard 257 4 4 2 2 2 2 6 2 2" xfId="47354" xr:uid="{00000000-0005-0000-0000-00006A8F0000}"/>
    <cellStyle name="Standard 257 4 4 2 2 2 2 6 3" xfId="34118" xr:uid="{00000000-0005-0000-0000-00006B8F0000}"/>
    <cellStyle name="Standard 257 4 4 2 2 2 2 7" xfId="14265" xr:uid="{00000000-0005-0000-0000-00006C8F0000}"/>
    <cellStyle name="Standard 257 4 4 2 2 2 2 7 2" xfId="40737" xr:uid="{00000000-0005-0000-0000-00006D8F0000}"/>
    <cellStyle name="Standard 257 4 4 2 2 2 2 8" xfId="27501" xr:uid="{00000000-0005-0000-0000-00006E8F0000}"/>
    <cellStyle name="Standard 257 4 4 2 2 2 3" xfId="1397" xr:uid="{00000000-0005-0000-0000-00006F8F0000}"/>
    <cellStyle name="Standard 257 4 4 2 2 2 3 2" xfId="4340" xr:uid="{00000000-0005-0000-0000-0000708F0000}"/>
    <cellStyle name="Standard 257 4 4 2 2 2 3 2 2" xfId="13162" xr:uid="{00000000-0005-0000-0000-0000718F0000}"/>
    <cellStyle name="Standard 257 4 4 2 2 2 3 2 2 2" xfId="26398" xr:uid="{00000000-0005-0000-0000-0000728F0000}"/>
    <cellStyle name="Standard 257 4 4 2 2 2 3 2 2 2 2" xfId="52870" xr:uid="{00000000-0005-0000-0000-0000738F0000}"/>
    <cellStyle name="Standard 257 4 4 2 2 2 3 2 2 3" xfId="39634" xr:uid="{00000000-0005-0000-0000-0000748F0000}"/>
    <cellStyle name="Standard 257 4 4 2 2 2 3 2 3" xfId="19781" xr:uid="{00000000-0005-0000-0000-0000758F0000}"/>
    <cellStyle name="Standard 257 4 4 2 2 2 3 2 3 2" xfId="46253" xr:uid="{00000000-0005-0000-0000-0000768F0000}"/>
    <cellStyle name="Standard 257 4 4 2 2 2 3 2 4" xfId="30812" xr:uid="{00000000-0005-0000-0000-0000778F0000}"/>
    <cellStyle name="Standard 257 4 4 2 2 2 3 3" xfId="5811" xr:uid="{00000000-0005-0000-0000-0000788F0000}"/>
    <cellStyle name="Standard 257 4 4 2 2 2 3 3 2" xfId="10221" xr:uid="{00000000-0005-0000-0000-0000798F0000}"/>
    <cellStyle name="Standard 257 4 4 2 2 2 3 3 2 2" xfId="23457" xr:uid="{00000000-0005-0000-0000-00007A8F0000}"/>
    <cellStyle name="Standard 257 4 4 2 2 2 3 3 2 2 2" xfId="49929" xr:uid="{00000000-0005-0000-0000-00007B8F0000}"/>
    <cellStyle name="Standard 257 4 4 2 2 2 3 3 2 3" xfId="36693" xr:uid="{00000000-0005-0000-0000-00007C8F0000}"/>
    <cellStyle name="Standard 257 4 4 2 2 2 3 3 3" xfId="16840" xr:uid="{00000000-0005-0000-0000-00007D8F0000}"/>
    <cellStyle name="Standard 257 4 4 2 2 2 3 3 3 2" xfId="43312" xr:uid="{00000000-0005-0000-0000-00007E8F0000}"/>
    <cellStyle name="Standard 257 4 4 2 2 2 3 3 4" xfId="32283" xr:uid="{00000000-0005-0000-0000-00007F8F0000}"/>
    <cellStyle name="Standard 257 4 4 2 2 2 3 4" xfId="8750" xr:uid="{00000000-0005-0000-0000-0000808F0000}"/>
    <cellStyle name="Standard 257 4 4 2 2 2 3 4 2" xfId="21986" xr:uid="{00000000-0005-0000-0000-0000818F0000}"/>
    <cellStyle name="Standard 257 4 4 2 2 2 3 4 2 2" xfId="48458" xr:uid="{00000000-0005-0000-0000-0000828F0000}"/>
    <cellStyle name="Standard 257 4 4 2 2 2 3 4 3" xfId="35222" xr:uid="{00000000-0005-0000-0000-0000838F0000}"/>
    <cellStyle name="Standard 257 4 4 2 2 2 3 5" xfId="15369" xr:uid="{00000000-0005-0000-0000-0000848F0000}"/>
    <cellStyle name="Standard 257 4 4 2 2 2 3 5 2" xfId="41841" xr:uid="{00000000-0005-0000-0000-0000858F0000}"/>
    <cellStyle name="Standard 257 4 4 2 2 2 3 6" xfId="27871" xr:uid="{00000000-0005-0000-0000-0000868F0000}"/>
    <cellStyle name="Standard 257 4 4 2 2 2 4" xfId="2133" xr:uid="{00000000-0005-0000-0000-0000878F0000}"/>
    <cellStyle name="Standard 257 4 4 2 2 2 4 2" xfId="3604" xr:uid="{00000000-0005-0000-0000-0000888F0000}"/>
    <cellStyle name="Standard 257 4 4 2 2 2 4 2 2" xfId="12426" xr:uid="{00000000-0005-0000-0000-0000898F0000}"/>
    <cellStyle name="Standard 257 4 4 2 2 2 4 2 2 2" xfId="25662" xr:uid="{00000000-0005-0000-0000-00008A8F0000}"/>
    <cellStyle name="Standard 257 4 4 2 2 2 4 2 2 2 2" xfId="52134" xr:uid="{00000000-0005-0000-0000-00008B8F0000}"/>
    <cellStyle name="Standard 257 4 4 2 2 2 4 2 2 3" xfId="38898" xr:uid="{00000000-0005-0000-0000-00008C8F0000}"/>
    <cellStyle name="Standard 257 4 4 2 2 2 4 2 3" xfId="19045" xr:uid="{00000000-0005-0000-0000-00008D8F0000}"/>
    <cellStyle name="Standard 257 4 4 2 2 2 4 2 3 2" xfId="45517" xr:uid="{00000000-0005-0000-0000-00008E8F0000}"/>
    <cellStyle name="Standard 257 4 4 2 2 2 4 2 4" xfId="30076" xr:uid="{00000000-0005-0000-0000-00008F8F0000}"/>
    <cellStyle name="Standard 257 4 4 2 2 2 4 3" xfId="6546" xr:uid="{00000000-0005-0000-0000-0000908F0000}"/>
    <cellStyle name="Standard 257 4 4 2 2 2 4 3 2" xfId="10956" xr:uid="{00000000-0005-0000-0000-0000918F0000}"/>
    <cellStyle name="Standard 257 4 4 2 2 2 4 3 2 2" xfId="24192" xr:uid="{00000000-0005-0000-0000-0000928F0000}"/>
    <cellStyle name="Standard 257 4 4 2 2 2 4 3 2 2 2" xfId="50664" xr:uid="{00000000-0005-0000-0000-0000938F0000}"/>
    <cellStyle name="Standard 257 4 4 2 2 2 4 3 2 3" xfId="37428" xr:uid="{00000000-0005-0000-0000-0000948F0000}"/>
    <cellStyle name="Standard 257 4 4 2 2 2 4 3 3" xfId="17575" xr:uid="{00000000-0005-0000-0000-0000958F0000}"/>
    <cellStyle name="Standard 257 4 4 2 2 2 4 3 3 2" xfId="44047" xr:uid="{00000000-0005-0000-0000-0000968F0000}"/>
    <cellStyle name="Standard 257 4 4 2 2 2 4 3 4" xfId="33018" xr:uid="{00000000-0005-0000-0000-0000978F0000}"/>
    <cellStyle name="Standard 257 4 4 2 2 2 4 4" xfId="8014" xr:uid="{00000000-0005-0000-0000-0000988F0000}"/>
    <cellStyle name="Standard 257 4 4 2 2 2 4 4 2" xfId="21250" xr:uid="{00000000-0005-0000-0000-0000998F0000}"/>
    <cellStyle name="Standard 257 4 4 2 2 2 4 4 2 2" xfId="47722" xr:uid="{00000000-0005-0000-0000-00009A8F0000}"/>
    <cellStyle name="Standard 257 4 4 2 2 2 4 4 3" xfId="34486" xr:uid="{00000000-0005-0000-0000-00009B8F0000}"/>
    <cellStyle name="Standard 257 4 4 2 2 2 4 5" xfId="14633" xr:uid="{00000000-0005-0000-0000-00009C8F0000}"/>
    <cellStyle name="Standard 257 4 4 2 2 2 4 5 2" xfId="41105" xr:uid="{00000000-0005-0000-0000-00009D8F0000}"/>
    <cellStyle name="Standard 257 4 4 2 2 2 4 6" xfId="28606" xr:uid="{00000000-0005-0000-0000-00009E8F0000}"/>
    <cellStyle name="Standard 257 4 4 2 2 2 5" xfId="2870" xr:uid="{00000000-0005-0000-0000-00009F8F0000}"/>
    <cellStyle name="Standard 257 4 4 2 2 2 5 2" xfId="11692" xr:uid="{00000000-0005-0000-0000-0000A08F0000}"/>
    <cellStyle name="Standard 257 4 4 2 2 2 5 2 2" xfId="24928" xr:uid="{00000000-0005-0000-0000-0000A18F0000}"/>
    <cellStyle name="Standard 257 4 4 2 2 2 5 2 2 2" xfId="51400" xr:uid="{00000000-0005-0000-0000-0000A28F0000}"/>
    <cellStyle name="Standard 257 4 4 2 2 2 5 2 3" xfId="38164" xr:uid="{00000000-0005-0000-0000-0000A38F0000}"/>
    <cellStyle name="Standard 257 4 4 2 2 2 5 3" xfId="18311" xr:uid="{00000000-0005-0000-0000-0000A48F0000}"/>
    <cellStyle name="Standard 257 4 4 2 2 2 5 3 2" xfId="44783" xr:uid="{00000000-0005-0000-0000-0000A58F0000}"/>
    <cellStyle name="Standard 257 4 4 2 2 2 5 4" xfId="29342" xr:uid="{00000000-0005-0000-0000-0000A68F0000}"/>
    <cellStyle name="Standard 257 4 4 2 2 2 6" xfId="5075" xr:uid="{00000000-0005-0000-0000-0000A78F0000}"/>
    <cellStyle name="Standard 257 4 4 2 2 2 6 2" xfId="9485" xr:uid="{00000000-0005-0000-0000-0000A88F0000}"/>
    <cellStyle name="Standard 257 4 4 2 2 2 6 2 2" xfId="22721" xr:uid="{00000000-0005-0000-0000-0000A98F0000}"/>
    <cellStyle name="Standard 257 4 4 2 2 2 6 2 2 2" xfId="49193" xr:uid="{00000000-0005-0000-0000-0000AA8F0000}"/>
    <cellStyle name="Standard 257 4 4 2 2 2 6 2 3" xfId="35957" xr:uid="{00000000-0005-0000-0000-0000AB8F0000}"/>
    <cellStyle name="Standard 257 4 4 2 2 2 6 3" xfId="16104" xr:uid="{00000000-0005-0000-0000-0000AC8F0000}"/>
    <cellStyle name="Standard 257 4 4 2 2 2 6 3 2" xfId="42576" xr:uid="{00000000-0005-0000-0000-0000AD8F0000}"/>
    <cellStyle name="Standard 257 4 4 2 2 2 6 4" xfId="31547" xr:uid="{00000000-0005-0000-0000-0000AE8F0000}"/>
    <cellStyle name="Standard 257 4 4 2 2 2 7" xfId="7280" xr:uid="{00000000-0005-0000-0000-0000AF8F0000}"/>
    <cellStyle name="Standard 257 4 4 2 2 2 7 2" xfId="20516" xr:uid="{00000000-0005-0000-0000-0000B08F0000}"/>
    <cellStyle name="Standard 257 4 4 2 2 2 7 2 2" xfId="46988" xr:uid="{00000000-0005-0000-0000-0000B18F0000}"/>
    <cellStyle name="Standard 257 4 4 2 2 2 7 3" xfId="33752" xr:uid="{00000000-0005-0000-0000-0000B28F0000}"/>
    <cellStyle name="Standard 257 4 4 2 2 2 8" xfId="13899" xr:uid="{00000000-0005-0000-0000-0000B38F0000}"/>
    <cellStyle name="Standard 257 4 4 2 2 2 8 2" xfId="40371" xr:uid="{00000000-0005-0000-0000-0000B48F0000}"/>
    <cellStyle name="Standard 257 4 4 2 2 2 9" xfId="27135" xr:uid="{00000000-0005-0000-0000-0000B58F0000}"/>
    <cellStyle name="Standard 257 4 4 2 2 3" xfId="842" xr:uid="{00000000-0005-0000-0000-0000B68F0000}"/>
    <cellStyle name="Standard 257 4 4 2 2 3 2" xfId="1592" xr:uid="{00000000-0005-0000-0000-0000B78F0000}"/>
    <cellStyle name="Standard 257 4 4 2 2 3 2 2" xfId="4535" xr:uid="{00000000-0005-0000-0000-0000B88F0000}"/>
    <cellStyle name="Standard 257 4 4 2 2 3 2 2 2" xfId="13357" xr:uid="{00000000-0005-0000-0000-0000B98F0000}"/>
    <cellStyle name="Standard 257 4 4 2 2 3 2 2 2 2" xfId="26593" xr:uid="{00000000-0005-0000-0000-0000BA8F0000}"/>
    <cellStyle name="Standard 257 4 4 2 2 3 2 2 2 2 2" xfId="53065" xr:uid="{00000000-0005-0000-0000-0000BB8F0000}"/>
    <cellStyle name="Standard 257 4 4 2 2 3 2 2 2 3" xfId="39829" xr:uid="{00000000-0005-0000-0000-0000BC8F0000}"/>
    <cellStyle name="Standard 257 4 4 2 2 3 2 2 3" xfId="19976" xr:uid="{00000000-0005-0000-0000-0000BD8F0000}"/>
    <cellStyle name="Standard 257 4 4 2 2 3 2 2 3 2" xfId="46448" xr:uid="{00000000-0005-0000-0000-0000BE8F0000}"/>
    <cellStyle name="Standard 257 4 4 2 2 3 2 2 4" xfId="31007" xr:uid="{00000000-0005-0000-0000-0000BF8F0000}"/>
    <cellStyle name="Standard 257 4 4 2 2 3 2 3" xfId="6006" xr:uid="{00000000-0005-0000-0000-0000C08F0000}"/>
    <cellStyle name="Standard 257 4 4 2 2 3 2 3 2" xfId="10416" xr:uid="{00000000-0005-0000-0000-0000C18F0000}"/>
    <cellStyle name="Standard 257 4 4 2 2 3 2 3 2 2" xfId="23652" xr:uid="{00000000-0005-0000-0000-0000C28F0000}"/>
    <cellStyle name="Standard 257 4 4 2 2 3 2 3 2 2 2" xfId="50124" xr:uid="{00000000-0005-0000-0000-0000C38F0000}"/>
    <cellStyle name="Standard 257 4 4 2 2 3 2 3 2 3" xfId="36888" xr:uid="{00000000-0005-0000-0000-0000C48F0000}"/>
    <cellStyle name="Standard 257 4 4 2 2 3 2 3 3" xfId="17035" xr:uid="{00000000-0005-0000-0000-0000C58F0000}"/>
    <cellStyle name="Standard 257 4 4 2 2 3 2 3 3 2" xfId="43507" xr:uid="{00000000-0005-0000-0000-0000C68F0000}"/>
    <cellStyle name="Standard 257 4 4 2 2 3 2 3 4" xfId="32478" xr:uid="{00000000-0005-0000-0000-0000C78F0000}"/>
    <cellStyle name="Standard 257 4 4 2 2 3 2 4" xfId="8945" xr:uid="{00000000-0005-0000-0000-0000C88F0000}"/>
    <cellStyle name="Standard 257 4 4 2 2 3 2 4 2" xfId="22181" xr:uid="{00000000-0005-0000-0000-0000C98F0000}"/>
    <cellStyle name="Standard 257 4 4 2 2 3 2 4 2 2" xfId="48653" xr:uid="{00000000-0005-0000-0000-0000CA8F0000}"/>
    <cellStyle name="Standard 257 4 4 2 2 3 2 4 3" xfId="35417" xr:uid="{00000000-0005-0000-0000-0000CB8F0000}"/>
    <cellStyle name="Standard 257 4 4 2 2 3 2 5" xfId="15564" xr:uid="{00000000-0005-0000-0000-0000CC8F0000}"/>
    <cellStyle name="Standard 257 4 4 2 2 3 2 5 2" xfId="42036" xr:uid="{00000000-0005-0000-0000-0000CD8F0000}"/>
    <cellStyle name="Standard 257 4 4 2 2 3 2 6" xfId="28066" xr:uid="{00000000-0005-0000-0000-0000CE8F0000}"/>
    <cellStyle name="Standard 257 4 4 2 2 3 3" xfId="2328" xr:uid="{00000000-0005-0000-0000-0000CF8F0000}"/>
    <cellStyle name="Standard 257 4 4 2 2 3 3 2" xfId="3799" xr:uid="{00000000-0005-0000-0000-0000D08F0000}"/>
    <cellStyle name="Standard 257 4 4 2 2 3 3 2 2" xfId="12621" xr:uid="{00000000-0005-0000-0000-0000D18F0000}"/>
    <cellStyle name="Standard 257 4 4 2 2 3 3 2 2 2" xfId="25857" xr:uid="{00000000-0005-0000-0000-0000D28F0000}"/>
    <cellStyle name="Standard 257 4 4 2 2 3 3 2 2 2 2" xfId="52329" xr:uid="{00000000-0005-0000-0000-0000D38F0000}"/>
    <cellStyle name="Standard 257 4 4 2 2 3 3 2 2 3" xfId="39093" xr:uid="{00000000-0005-0000-0000-0000D48F0000}"/>
    <cellStyle name="Standard 257 4 4 2 2 3 3 2 3" xfId="19240" xr:uid="{00000000-0005-0000-0000-0000D58F0000}"/>
    <cellStyle name="Standard 257 4 4 2 2 3 3 2 3 2" xfId="45712" xr:uid="{00000000-0005-0000-0000-0000D68F0000}"/>
    <cellStyle name="Standard 257 4 4 2 2 3 3 2 4" xfId="30271" xr:uid="{00000000-0005-0000-0000-0000D78F0000}"/>
    <cellStyle name="Standard 257 4 4 2 2 3 3 3" xfId="6741" xr:uid="{00000000-0005-0000-0000-0000D88F0000}"/>
    <cellStyle name="Standard 257 4 4 2 2 3 3 3 2" xfId="11151" xr:uid="{00000000-0005-0000-0000-0000D98F0000}"/>
    <cellStyle name="Standard 257 4 4 2 2 3 3 3 2 2" xfId="24387" xr:uid="{00000000-0005-0000-0000-0000DA8F0000}"/>
    <cellStyle name="Standard 257 4 4 2 2 3 3 3 2 2 2" xfId="50859" xr:uid="{00000000-0005-0000-0000-0000DB8F0000}"/>
    <cellStyle name="Standard 257 4 4 2 2 3 3 3 2 3" xfId="37623" xr:uid="{00000000-0005-0000-0000-0000DC8F0000}"/>
    <cellStyle name="Standard 257 4 4 2 2 3 3 3 3" xfId="17770" xr:uid="{00000000-0005-0000-0000-0000DD8F0000}"/>
    <cellStyle name="Standard 257 4 4 2 2 3 3 3 3 2" xfId="44242" xr:uid="{00000000-0005-0000-0000-0000DE8F0000}"/>
    <cellStyle name="Standard 257 4 4 2 2 3 3 3 4" xfId="33213" xr:uid="{00000000-0005-0000-0000-0000DF8F0000}"/>
    <cellStyle name="Standard 257 4 4 2 2 3 3 4" xfId="8209" xr:uid="{00000000-0005-0000-0000-0000E08F0000}"/>
    <cellStyle name="Standard 257 4 4 2 2 3 3 4 2" xfId="21445" xr:uid="{00000000-0005-0000-0000-0000E18F0000}"/>
    <cellStyle name="Standard 257 4 4 2 2 3 3 4 2 2" xfId="47917" xr:uid="{00000000-0005-0000-0000-0000E28F0000}"/>
    <cellStyle name="Standard 257 4 4 2 2 3 3 4 3" xfId="34681" xr:uid="{00000000-0005-0000-0000-0000E38F0000}"/>
    <cellStyle name="Standard 257 4 4 2 2 3 3 5" xfId="14828" xr:uid="{00000000-0005-0000-0000-0000E48F0000}"/>
    <cellStyle name="Standard 257 4 4 2 2 3 3 5 2" xfId="41300" xr:uid="{00000000-0005-0000-0000-0000E58F0000}"/>
    <cellStyle name="Standard 257 4 4 2 2 3 3 6" xfId="28801" xr:uid="{00000000-0005-0000-0000-0000E68F0000}"/>
    <cellStyle name="Standard 257 4 4 2 2 3 4" xfId="3065" xr:uid="{00000000-0005-0000-0000-0000E78F0000}"/>
    <cellStyle name="Standard 257 4 4 2 2 3 4 2" xfId="11887" xr:uid="{00000000-0005-0000-0000-0000E88F0000}"/>
    <cellStyle name="Standard 257 4 4 2 2 3 4 2 2" xfId="25123" xr:uid="{00000000-0005-0000-0000-0000E98F0000}"/>
    <cellStyle name="Standard 257 4 4 2 2 3 4 2 2 2" xfId="51595" xr:uid="{00000000-0005-0000-0000-0000EA8F0000}"/>
    <cellStyle name="Standard 257 4 4 2 2 3 4 2 3" xfId="38359" xr:uid="{00000000-0005-0000-0000-0000EB8F0000}"/>
    <cellStyle name="Standard 257 4 4 2 2 3 4 3" xfId="18506" xr:uid="{00000000-0005-0000-0000-0000EC8F0000}"/>
    <cellStyle name="Standard 257 4 4 2 2 3 4 3 2" xfId="44978" xr:uid="{00000000-0005-0000-0000-0000ED8F0000}"/>
    <cellStyle name="Standard 257 4 4 2 2 3 4 4" xfId="29537" xr:uid="{00000000-0005-0000-0000-0000EE8F0000}"/>
    <cellStyle name="Standard 257 4 4 2 2 3 5" xfId="5270" xr:uid="{00000000-0005-0000-0000-0000EF8F0000}"/>
    <cellStyle name="Standard 257 4 4 2 2 3 5 2" xfId="9680" xr:uid="{00000000-0005-0000-0000-0000F08F0000}"/>
    <cellStyle name="Standard 257 4 4 2 2 3 5 2 2" xfId="22916" xr:uid="{00000000-0005-0000-0000-0000F18F0000}"/>
    <cellStyle name="Standard 257 4 4 2 2 3 5 2 2 2" xfId="49388" xr:uid="{00000000-0005-0000-0000-0000F28F0000}"/>
    <cellStyle name="Standard 257 4 4 2 2 3 5 2 3" xfId="36152" xr:uid="{00000000-0005-0000-0000-0000F38F0000}"/>
    <cellStyle name="Standard 257 4 4 2 2 3 5 3" xfId="16299" xr:uid="{00000000-0005-0000-0000-0000F48F0000}"/>
    <cellStyle name="Standard 257 4 4 2 2 3 5 3 2" xfId="42771" xr:uid="{00000000-0005-0000-0000-0000F58F0000}"/>
    <cellStyle name="Standard 257 4 4 2 2 3 5 4" xfId="31742" xr:uid="{00000000-0005-0000-0000-0000F68F0000}"/>
    <cellStyle name="Standard 257 4 4 2 2 3 6" xfId="7475" xr:uid="{00000000-0005-0000-0000-0000F78F0000}"/>
    <cellStyle name="Standard 257 4 4 2 2 3 6 2" xfId="20711" xr:uid="{00000000-0005-0000-0000-0000F88F0000}"/>
    <cellStyle name="Standard 257 4 4 2 2 3 6 2 2" xfId="47183" xr:uid="{00000000-0005-0000-0000-0000F98F0000}"/>
    <cellStyle name="Standard 257 4 4 2 2 3 6 3" xfId="33947" xr:uid="{00000000-0005-0000-0000-0000FA8F0000}"/>
    <cellStyle name="Standard 257 4 4 2 2 3 7" xfId="14094" xr:uid="{00000000-0005-0000-0000-0000FB8F0000}"/>
    <cellStyle name="Standard 257 4 4 2 2 3 7 2" xfId="40566" xr:uid="{00000000-0005-0000-0000-0000FC8F0000}"/>
    <cellStyle name="Standard 257 4 4 2 2 3 8" xfId="27330" xr:uid="{00000000-0005-0000-0000-0000FD8F0000}"/>
    <cellStyle name="Standard 257 4 4 2 2 4" xfId="1226" xr:uid="{00000000-0005-0000-0000-0000FE8F0000}"/>
    <cellStyle name="Standard 257 4 4 2 2 4 2" xfId="4169" xr:uid="{00000000-0005-0000-0000-0000FF8F0000}"/>
    <cellStyle name="Standard 257 4 4 2 2 4 2 2" xfId="12991" xr:uid="{00000000-0005-0000-0000-000000900000}"/>
    <cellStyle name="Standard 257 4 4 2 2 4 2 2 2" xfId="26227" xr:uid="{00000000-0005-0000-0000-000001900000}"/>
    <cellStyle name="Standard 257 4 4 2 2 4 2 2 2 2" xfId="52699" xr:uid="{00000000-0005-0000-0000-000002900000}"/>
    <cellStyle name="Standard 257 4 4 2 2 4 2 2 3" xfId="39463" xr:uid="{00000000-0005-0000-0000-000003900000}"/>
    <cellStyle name="Standard 257 4 4 2 2 4 2 3" xfId="19610" xr:uid="{00000000-0005-0000-0000-000004900000}"/>
    <cellStyle name="Standard 257 4 4 2 2 4 2 3 2" xfId="46082" xr:uid="{00000000-0005-0000-0000-000005900000}"/>
    <cellStyle name="Standard 257 4 4 2 2 4 2 4" xfId="30641" xr:uid="{00000000-0005-0000-0000-000006900000}"/>
    <cellStyle name="Standard 257 4 4 2 2 4 3" xfId="5640" xr:uid="{00000000-0005-0000-0000-000007900000}"/>
    <cellStyle name="Standard 257 4 4 2 2 4 3 2" xfId="10050" xr:uid="{00000000-0005-0000-0000-000008900000}"/>
    <cellStyle name="Standard 257 4 4 2 2 4 3 2 2" xfId="23286" xr:uid="{00000000-0005-0000-0000-000009900000}"/>
    <cellStyle name="Standard 257 4 4 2 2 4 3 2 2 2" xfId="49758" xr:uid="{00000000-0005-0000-0000-00000A900000}"/>
    <cellStyle name="Standard 257 4 4 2 2 4 3 2 3" xfId="36522" xr:uid="{00000000-0005-0000-0000-00000B900000}"/>
    <cellStyle name="Standard 257 4 4 2 2 4 3 3" xfId="16669" xr:uid="{00000000-0005-0000-0000-00000C900000}"/>
    <cellStyle name="Standard 257 4 4 2 2 4 3 3 2" xfId="43141" xr:uid="{00000000-0005-0000-0000-00000D900000}"/>
    <cellStyle name="Standard 257 4 4 2 2 4 3 4" xfId="32112" xr:uid="{00000000-0005-0000-0000-00000E900000}"/>
    <cellStyle name="Standard 257 4 4 2 2 4 4" xfId="8579" xr:uid="{00000000-0005-0000-0000-00000F900000}"/>
    <cellStyle name="Standard 257 4 4 2 2 4 4 2" xfId="21815" xr:uid="{00000000-0005-0000-0000-000010900000}"/>
    <cellStyle name="Standard 257 4 4 2 2 4 4 2 2" xfId="48287" xr:uid="{00000000-0005-0000-0000-000011900000}"/>
    <cellStyle name="Standard 257 4 4 2 2 4 4 3" xfId="35051" xr:uid="{00000000-0005-0000-0000-000012900000}"/>
    <cellStyle name="Standard 257 4 4 2 2 4 5" xfId="15198" xr:uid="{00000000-0005-0000-0000-000013900000}"/>
    <cellStyle name="Standard 257 4 4 2 2 4 5 2" xfId="41670" xr:uid="{00000000-0005-0000-0000-000014900000}"/>
    <cellStyle name="Standard 257 4 4 2 2 4 6" xfId="27700" xr:uid="{00000000-0005-0000-0000-000015900000}"/>
    <cellStyle name="Standard 257 4 4 2 2 5" xfId="1962" xr:uid="{00000000-0005-0000-0000-000016900000}"/>
    <cellStyle name="Standard 257 4 4 2 2 5 2" xfId="3433" xr:uid="{00000000-0005-0000-0000-000017900000}"/>
    <cellStyle name="Standard 257 4 4 2 2 5 2 2" xfId="12255" xr:uid="{00000000-0005-0000-0000-000018900000}"/>
    <cellStyle name="Standard 257 4 4 2 2 5 2 2 2" xfId="25491" xr:uid="{00000000-0005-0000-0000-000019900000}"/>
    <cellStyle name="Standard 257 4 4 2 2 5 2 2 2 2" xfId="51963" xr:uid="{00000000-0005-0000-0000-00001A900000}"/>
    <cellStyle name="Standard 257 4 4 2 2 5 2 2 3" xfId="38727" xr:uid="{00000000-0005-0000-0000-00001B900000}"/>
    <cellStyle name="Standard 257 4 4 2 2 5 2 3" xfId="18874" xr:uid="{00000000-0005-0000-0000-00001C900000}"/>
    <cellStyle name="Standard 257 4 4 2 2 5 2 3 2" xfId="45346" xr:uid="{00000000-0005-0000-0000-00001D900000}"/>
    <cellStyle name="Standard 257 4 4 2 2 5 2 4" xfId="29905" xr:uid="{00000000-0005-0000-0000-00001E900000}"/>
    <cellStyle name="Standard 257 4 4 2 2 5 3" xfId="6375" xr:uid="{00000000-0005-0000-0000-00001F900000}"/>
    <cellStyle name="Standard 257 4 4 2 2 5 3 2" xfId="10785" xr:uid="{00000000-0005-0000-0000-000020900000}"/>
    <cellStyle name="Standard 257 4 4 2 2 5 3 2 2" xfId="24021" xr:uid="{00000000-0005-0000-0000-000021900000}"/>
    <cellStyle name="Standard 257 4 4 2 2 5 3 2 2 2" xfId="50493" xr:uid="{00000000-0005-0000-0000-000022900000}"/>
    <cellStyle name="Standard 257 4 4 2 2 5 3 2 3" xfId="37257" xr:uid="{00000000-0005-0000-0000-000023900000}"/>
    <cellStyle name="Standard 257 4 4 2 2 5 3 3" xfId="17404" xr:uid="{00000000-0005-0000-0000-000024900000}"/>
    <cellStyle name="Standard 257 4 4 2 2 5 3 3 2" xfId="43876" xr:uid="{00000000-0005-0000-0000-000025900000}"/>
    <cellStyle name="Standard 257 4 4 2 2 5 3 4" xfId="32847" xr:uid="{00000000-0005-0000-0000-000026900000}"/>
    <cellStyle name="Standard 257 4 4 2 2 5 4" xfId="7843" xr:uid="{00000000-0005-0000-0000-000027900000}"/>
    <cellStyle name="Standard 257 4 4 2 2 5 4 2" xfId="21079" xr:uid="{00000000-0005-0000-0000-000028900000}"/>
    <cellStyle name="Standard 257 4 4 2 2 5 4 2 2" xfId="47551" xr:uid="{00000000-0005-0000-0000-000029900000}"/>
    <cellStyle name="Standard 257 4 4 2 2 5 4 3" xfId="34315" xr:uid="{00000000-0005-0000-0000-00002A900000}"/>
    <cellStyle name="Standard 257 4 4 2 2 5 5" xfId="14462" xr:uid="{00000000-0005-0000-0000-00002B900000}"/>
    <cellStyle name="Standard 257 4 4 2 2 5 5 2" xfId="40934" xr:uid="{00000000-0005-0000-0000-00002C900000}"/>
    <cellStyle name="Standard 257 4 4 2 2 5 6" xfId="28435" xr:uid="{00000000-0005-0000-0000-00002D900000}"/>
    <cellStyle name="Standard 257 4 4 2 2 6" xfId="2699" xr:uid="{00000000-0005-0000-0000-00002E900000}"/>
    <cellStyle name="Standard 257 4 4 2 2 6 2" xfId="11521" xr:uid="{00000000-0005-0000-0000-00002F900000}"/>
    <cellStyle name="Standard 257 4 4 2 2 6 2 2" xfId="24757" xr:uid="{00000000-0005-0000-0000-000030900000}"/>
    <cellStyle name="Standard 257 4 4 2 2 6 2 2 2" xfId="51229" xr:uid="{00000000-0005-0000-0000-000031900000}"/>
    <cellStyle name="Standard 257 4 4 2 2 6 2 3" xfId="37993" xr:uid="{00000000-0005-0000-0000-000032900000}"/>
    <cellStyle name="Standard 257 4 4 2 2 6 3" xfId="18140" xr:uid="{00000000-0005-0000-0000-000033900000}"/>
    <cellStyle name="Standard 257 4 4 2 2 6 3 2" xfId="44612" xr:uid="{00000000-0005-0000-0000-000034900000}"/>
    <cellStyle name="Standard 257 4 4 2 2 6 4" xfId="29171" xr:uid="{00000000-0005-0000-0000-000035900000}"/>
    <cellStyle name="Standard 257 4 4 2 2 7" xfId="4904" xr:uid="{00000000-0005-0000-0000-000036900000}"/>
    <cellStyle name="Standard 257 4 4 2 2 7 2" xfId="9314" xr:uid="{00000000-0005-0000-0000-000037900000}"/>
    <cellStyle name="Standard 257 4 4 2 2 7 2 2" xfId="22550" xr:uid="{00000000-0005-0000-0000-000038900000}"/>
    <cellStyle name="Standard 257 4 4 2 2 7 2 2 2" xfId="49022" xr:uid="{00000000-0005-0000-0000-000039900000}"/>
    <cellStyle name="Standard 257 4 4 2 2 7 2 3" xfId="35786" xr:uid="{00000000-0005-0000-0000-00003A900000}"/>
    <cellStyle name="Standard 257 4 4 2 2 7 3" xfId="15933" xr:uid="{00000000-0005-0000-0000-00003B900000}"/>
    <cellStyle name="Standard 257 4 4 2 2 7 3 2" xfId="42405" xr:uid="{00000000-0005-0000-0000-00003C900000}"/>
    <cellStyle name="Standard 257 4 4 2 2 7 4" xfId="31376" xr:uid="{00000000-0005-0000-0000-00003D900000}"/>
    <cellStyle name="Standard 257 4 4 2 2 8" xfId="7109" xr:uid="{00000000-0005-0000-0000-00003E900000}"/>
    <cellStyle name="Standard 257 4 4 2 2 8 2" xfId="20345" xr:uid="{00000000-0005-0000-0000-00003F900000}"/>
    <cellStyle name="Standard 257 4 4 2 2 8 2 2" xfId="46817" xr:uid="{00000000-0005-0000-0000-000040900000}"/>
    <cellStyle name="Standard 257 4 4 2 2 8 3" xfId="33581" xr:uid="{00000000-0005-0000-0000-000041900000}"/>
    <cellStyle name="Standard 257 4 4 2 2 9" xfId="13728" xr:uid="{00000000-0005-0000-0000-000042900000}"/>
    <cellStyle name="Standard 257 4 4 2 2 9 2" xfId="40200" xr:uid="{00000000-0005-0000-0000-000043900000}"/>
    <cellStyle name="Standard 257 4 4 2 3" xfId="544" xr:uid="{00000000-0005-0000-0000-000044900000}"/>
    <cellStyle name="Standard 257 4 4 2 3 2" xfId="933" xr:uid="{00000000-0005-0000-0000-000045900000}"/>
    <cellStyle name="Standard 257 4 4 2 3 2 2" xfId="1682" xr:uid="{00000000-0005-0000-0000-000046900000}"/>
    <cellStyle name="Standard 257 4 4 2 3 2 2 2" xfId="4625" xr:uid="{00000000-0005-0000-0000-000047900000}"/>
    <cellStyle name="Standard 257 4 4 2 3 2 2 2 2" xfId="13447" xr:uid="{00000000-0005-0000-0000-000048900000}"/>
    <cellStyle name="Standard 257 4 4 2 3 2 2 2 2 2" xfId="26683" xr:uid="{00000000-0005-0000-0000-000049900000}"/>
    <cellStyle name="Standard 257 4 4 2 3 2 2 2 2 2 2" xfId="53155" xr:uid="{00000000-0005-0000-0000-00004A900000}"/>
    <cellStyle name="Standard 257 4 4 2 3 2 2 2 2 3" xfId="39919" xr:uid="{00000000-0005-0000-0000-00004B900000}"/>
    <cellStyle name="Standard 257 4 4 2 3 2 2 2 3" xfId="20066" xr:uid="{00000000-0005-0000-0000-00004C900000}"/>
    <cellStyle name="Standard 257 4 4 2 3 2 2 2 3 2" xfId="46538" xr:uid="{00000000-0005-0000-0000-00004D900000}"/>
    <cellStyle name="Standard 257 4 4 2 3 2 2 2 4" xfId="31097" xr:uid="{00000000-0005-0000-0000-00004E900000}"/>
    <cellStyle name="Standard 257 4 4 2 3 2 2 3" xfId="6096" xr:uid="{00000000-0005-0000-0000-00004F900000}"/>
    <cellStyle name="Standard 257 4 4 2 3 2 2 3 2" xfId="10506" xr:uid="{00000000-0005-0000-0000-000050900000}"/>
    <cellStyle name="Standard 257 4 4 2 3 2 2 3 2 2" xfId="23742" xr:uid="{00000000-0005-0000-0000-000051900000}"/>
    <cellStyle name="Standard 257 4 4 2 3 2 2 3 2 2 2" xfId="50214" xr:uid="{00000000-0005-0000-0000-000052900000}"/>
    <cellStyle name="Standard 257 4 4 2 3 2 2 3 2 3" xfId="36978" xr:uid="{00000000-0005-0000-0000-000053900000}"/>
    <cellStyle name="Standard 257 4 4 2 3 2 2 3 3" xfId="17125" xr:uid="{00000000-0005-0000-0000-000054900000}"/>
    <cellStyle name="Standard 257 4 4 2 3 2 2 3 3 2" xfId="43597" xr:uid="{00000000-0005-0000-0000-000055900000}"/>
    <cellStyle name="Standard 257 4 4 2 3 2 2 3 4" xfId="32568" xr:uid="{00000000-0005-0000-0000-000056900000}"/>
    <cellStyle name="Standard 257 4 4 2 3 2 2 4" xfId="9035" xr:uid="{00000000-0005-0000-0000-000057900000}"/>
    <cellStyle name="Standard 257 4 4 2 3 2 2 4 2" xfId="22271" xr:uid="{00000000-0005-0000-0000-000058900000}"/>
    <cellStyle name="Standard 257 4 4 2 3 2 2 4 2 2" xfId="48743" xr:uid="{00000000-0005-0000-0000-000059900000}"/>
    <cellStyle name="Standard 257 4 4 2 3 2 2 4 3" xfId="35507" xr:uid="{00000000-0005-0000-0000-00005A900000}"/>
    <cellStyle name="Standard 257 4 4 2 3 2 2 5" xfId="15654" xr:uid="{00000000-0005-0000-0000-00005B900000}"/>
    <cellStyle name="Standard 257 4 4 2 3 2 2 5 2" xfId="42126" xr:uid="{00000000-0005-0000-0000-00005C900000}"/>
    <cellStyle name="Standard 257 4 4 2 3 2 2 6" xfId="28156" xr:uid="{00000000-0005-0000-0000-00005D900000}"/>
    <cellStyle name="Standard 257 4 4 2 3 2 3" xfId="2418" xr:uid="{00000000-0005-0000-0000-00005E900000}"/>
    <cellStyle name="Standard 257 4 4 2 3 2 3 2" xfId="3889" xr:uid="{00000000-0005-0000-0000-00005F900000}"/>
    <cellStyle name="Standard 257 4 4 2 3 2 3 2 2" xfId="12711" xr:uid="{00000000-0005-0000-0000-000060900000}"/>
    <cellStyle name="Standard 257 4 4 2 3 2 3 2 2 2" xfId="25947" xr:uid="{00000000-0005-0000-0000-000061900000}"/>
    <cellStyle name="Standard 257 4 4 2 3 2 3 2 2 2 2" xfId="52419" xr:uid="{00000000-0005-0000-0000-000062900000}"/>
    <cellStyle name="Standard 257 4 4 2 3 2 3 2 2 3" xfId="39183" xr:uid="{00000000-0005-0000-0000-000063900000}"/>
    <cellStyle name="Standard 257 4 4 2 3 2 3 2 3" xfId="19330" xr:uid="{00000000-0005-0000-0000-000064900000}"/>
    <cellStyle name="Standard 257 4 4 2 3 2 3 2 3 2" xfId="45802" xr:uid="{00000000-0005-0000-0000-000065900000}"/>
    <cellStyle name="Standard 257 4 4 2 3 2 3 2 4" xfId="30361" xr:uid="{00000000-0005-0000-0000-000066900000}"/>
    <cellStyle name="Standard 257 4 4 2 3 2 3 3" xfId="6831" xr:uid="{00000000-0005-0000-0000-000067900000}"/>
    <cellStyle name="Standard 257 4 4 2 3 2 3 3 2" xfId="11241" xr:uid="{00000000-0005-0000-0000-000068900000}"/>
    <cellStyle name="Standard 257 4 4 2 3 2 3 3 2 2" xfId="24477" xr:uid="{00000000-0005-0000-0000-000069900000}"/>
    <cellStyle name="Standard 257 4 4 2 3 2 3 3 2 2 2" xfId="50949" xr:uid="{00000000-0005-0000-0000-00006A900000}"/>
    <cellStyle name="Standard 257 4 4 2 3 2 3 3 2 3" xfId="37713" xr:uid="{00000000-0005-0000-0000-00006B900000}"/>
    <cellStyle name="Standard 257 4 4 2 3 2 3 3 3" xfId="17860" xr:uid="{00000000-0005-0000-0000-00006C900000}"/>
    <cellStyle name="Standard 257 4 4 2 3 2 3 3 3 2" xfId="44332" xr:uid="{00000000-0005-0000-0000-00006D900000}"/>
    <cellStyle name="Standard 257 4 4 2 3 2 3 3 4" xfId="33303" xr:uid="{00000000-0005-0000-0000-00006E900000}"/>
    <cellStyle name="Standard 257 4 4 2 3 2 3 4" xfId="8299" xr:uid="{00000000-0005-0000-0000-00006F900000}"/>
    <cellStyle name="Standard 257 4 4 2 3 2 3 4 2" xfId="21535" xr:uid="{00000000-0005-0000-0000-000070900000}"/>
    <cellStyle name="Standard 257 4 4 2 3 2 3 4 2 2" xfId="48007" xr:uid="{00000000-0005-0000-0000-000071900000}"/>
    <cellStyle name="Standard 257 4 4 2 3 2 3 4 3" xfId="34771" xr:uid="{00000000-0005-0000-0000-000072900000}"/>
    <cellStyle name="Standard 257 4 4 2 3 2 3 5" xfId="14918" xr:uid="{00000000-0005-0000-0000-000073900000}"/>
    <cellStyle name="Standard 257 4 4 2 3 2 3 5 2" xfId="41390" xr:uid="{00000000-0005-0000-0000-000074900000}"/>
    <cellStyle name="Standard 257 4 4 2 3 2 3 6" xfId="28891" xr:uid="{00000000-0005-0000-0000-000075900000}"/>
    <cellStyle name="Standard 257 4 4 2 3 2 4" xfId="3155" xr:uid="{00000000-0005-0000-0000-000076900000}"/>
    <cellStyle name="Standard 257 4 4 2 3 2 4 2" xfId="11977" xr:uid="{00000000-0005-0000-0000-000077900000}"/>
    <cellStyle name="Standard 257 4 4 2 3 2 4 2 2" xfId="25213" xr:uid="{00000000-0005-0000-0000-000078900000}"/>
    <cellStyle name="Standard 257 4 4 2 3 2 4 2 2 2" xfId="51685" xr:uid="{00000000-0005-0000-0000-000079900000}"/>
    <cellStyle name="Standard 257 4 4 2 3 2 4 2 3" xfId="38449" xr:uid="{00000000-0005-0000-0000-00007A900000}"/>
    <cellStyle name="Standard 257 4 4 2 3 2 4 3" xfId="18596" xr:uid="{00000000-0005-0000-0000-00007B900000}"/>
    <cellStyle name="Standard 257 4 4 2 3 2 4 3 2" xfId="45068" xr:uid="{00000000-0005-0000-0000-00007C900000}"/>
    <cellStyle name="Standard 257 4 4 2 3 2 4 4" xfId="29627" xr:uid="{00000000-0005-0000-0000-00007D900000}"/>
    <cellStyle name="Standard 257 4 4 2 3 2 5" xfId="5360" xr:uid="{00000000-0005-0000-0000-00007E900000}"/>
    <cellStyle name="Standard 257 4 4 2 3 2 5 2" xfId="9770" xr:uid="{00000000-0005-0000-0000-00007F900000}"/>
    <cellStyle name="Standard 257 4 4 2 3 2 5 2 2" xfId="23006" xr:uid="{00000000-0005-0000-0000-000080900000}"/>
    <cellStyle name="Standard 257 4 4 2 3 2 5 2 2 2" xfId="49478" xr:uid="{00000000-0005-0000-0000-000081900000}"/>
    <cellStyle name="Standard 257 4 4 2 3 2 5 2 3" xfId="36242" xr:uid="{00000000-0005-0000-0000-000082900000}"/>
    <cellStyle name="Standard 257 4 4 2 3 2 5 3" xfId="16389" xr:uid="{00000000-0005-0000-0000-000083900000}"/>
    <cellStyle name="Standard 257 4 4 2 3 2 5 3 2" xfId="42861" xr:uid="{00000000-0005-0000-0000-000084900000}"/>
    <cellStyle name="Standard 257 4 4 2 3 2 5 4" xfId="31832" xr:uid="{00000000-0005-0000-0000-000085900000}"/>
    <cellStyle name="Standard 257 4 4 2 3 2 6" xfId="7565" xr:uid="{00000000-0005-0000-0000-000086900000}"/>
    <cellStyle name="Standard 257 4 4 2 3 2 6 2" xfId="20801" xr:uid="{00000000-0005-0000-0000-000087900000}"/>
    <cellStyle name="Standard 257 4 4 2 3 2 6 2 2" xfId="47273" xr:uid="{00000000-0005-0000-0000-000088900000}"/>
    <cellStyle name="Standard 257 4 4 2 3 2 6 3" xfId="34037" xr:uid="{00000000-0005-0000-0000-000089900000}"/>
    <cellStyle name="Standard 257 4 4 2 3 2 7" xfId="14184" xr:uid="{00000000-0005-0000-0000-00008A900000}"/>
    <cellStyle name="Standard 257 4 4 2 3 2 7 2" xfId="40656" xr:uid="{00000000-0005-0000-0000-00008B900000}"/>
    <cellStyle name="Standard 257 4 4 2 3 2 8" xfId="27420" xr:uid="{00000000-0005-0000-0000-00008C900000}"/>
    <cellStyle name="Standard 257 4 4 2 3 3" xfId="1316" xr:uid="{00000000-0005-0000-0000-00008D900000}"/>
    <cellStyle name="Standard 257 4 4 2 3 3 2" xfId="4259" xr:uid="{00000000-0005-0000-0000-00008E900000}"/>
    <cellStyle name="Standard 257 4 4 2 3 3 2 2" xfId="13081" xr:uid="{00000000-0005-0000-0000-00008F900000}"/>
    <cellStyle name="Standard 257 4 4 2 3 3 2 2 2" xfId="26317" xr:uid="{00000000-0005-0000-0000-000090900000}"/>
    <cellStyle name="Standard 257 4 4 2 3 3 2 2 2 2" xfId="52789" xr:uid="{00000000-0005-0000-0000-000091900000}"/>
    <cellStyle name="Standard 257 4 4 2 3 3 2 2 3" xfId="39553" xr:uid="{00000000-0005-0000-0000-000092900000}"/>
    <cellStyle name="Standard 257 4 4 2 3 3 2 3" xfId="19700" xr:uid="{00000000-0005-0000-0000-000093900000}"/>
    <cellStyle name="Standard 257 4 4 2 3 3 2 3 2" xfId="46172" xr:uid="{00000000-0005-0000-0000-000094900000}"/>
    <cellStyle name="Standard 257 4 4 2 3 3 2 4" xfId="30731" xr:uid="{00000000-0005-0000-0000-000095900000}"/>
    <cellStyle name="Standard 257 4 4 2 3 3 3" xfId="5730" xr:uid="{00000000-0005-0000-0000-000096900000}"/>
    <cellStyle name="Standard 257 4 4 2 3 3 3 2" xfId="10140" xr:uid="{00000000-0005-0000-0000-000097900000}"/>
    <cellStyle name="Standard 257 4 4 2 3 3 3 2 2" xfId="23376" xr:uid="{00000000-0005-0000-0000-000098900000}"/>
    <cellStyle name="Standard 257 4 4 2 3 3 3 2 2 2" xfId="49848" xr:uid="{00000000-0005-0000-0000-000099900000}"/>
    <cellStyle name="Standard 257 4 4 2 3 3 3 2 3" xfId="36612" xr:uid="{00000000-0005-0000-0000-00009A900000}"/>
    <cellStyle name="Standard 257 4 4 2 3 3 3 3" xfId="16759" xr:uid="{00000000-0005-0000-0000-00009B900000}"/>
    <cellStyle name="Standard 257 4 4 2 3 3 3 3 2" xfId="43231" xr:uid="{00000000-0005-0000-0000-00009C900000}"/>
    <cellStyle name="Standard 257 4 4 2 3 3 3 4" xfId="32202" xr:uid="{00000000-0005-0000-0000-00009D900000}"/>
    <cellStyle name="Standard 257 4 4 2 3 3 4" xfId="8669" xr:uid="{00000000-0005-0000-0000-00009E900000}"/>
    <cellStyle name="Standard 257 4 4 2 3 3 4 2" xfId="21905" xr:uid="{00000000-0005-0000-0000-00009F900000}"/>
    <cellStyle name="Standard 257 4 4 2 3 3 4 2 2" xfId="48377" xr:uid="{00000000-0005-0000-0000-0000A0900000}"/>
    <cellStyle name="Standard 257 4 4 2 3 3 4 3" xfId="35141" xr:uid="{00000000-0005-0000-0000-0000A1900000}"/>
    <cellStyle name="Standard 257 4 4 2 3 3 5" xfId="15288" xr:uid="{00000000-0005-0000-0000-0000A2900000}"/>
    <cellStyle name="Standard 257 4 4 2 3 3 5 2" xfId="41760" xr:uid="{00000000-0005-0000-0000-0000A3900000}"/>
    <cellStyle name="Standard 257 4 4 2 3 3 6" xfId="27790" xr:uid="{00000000-0005-0000-0000-0000A4900000}"/>
    <cellStyle name="Standard 257 4 4 2 3 4" xfId="2052" xr:uid="{00000000-0005-0000-0000-0000A5900000}"/>
    <cellStyle name="Standard 257 4 4 2 3 4 2" xfId="3523" xr:uid="{00000000-0005-0000-0000-0000A6900000}"/>
    <cellStyle name="Standard 257 4 4 2 3 4 2 2" xfId="12345" xr:uid="{00000000-0005-0000-0000-0000A7900000}"/>
    <cellStyle name="Standard 257 4 4 2 3 4 2 2 2" xfId="25581" xr:uid="{00000000-0005-0000-0000-0000A8900000}"/>
    <cellStyle name="Standard 257 4 4 2 3 4 2 2 2 2" xfId="52053" xr:uid="{00000000-0005-0000-0000-0000A9900000}"/>
    <cellStyle name="Standard 257 4 4 2 3 4 2 2 3" xfId="38817" xr:uid="{00000000-0005-0000-0000-0000AA900000}"/>
    <cellStyle name="Standard 257 4 4 2 3 4 2 3" xfId="18964" xr:uid="{00000000-0005-0000-0000-0000AB900000}"/>
    <cellStyle name="Standard 257 4 4 2 3 4 2 3 2" xfId="45436" xr:uid="{00000000-0005-0000-0000-0000AC900000}"/>
    <cellStyle name="Standard 257 4 4 2 3 4 2 4" xfId="29995" xr:uid="{00000000-0005-0000-0000-0000AD900000}"/>
    <cellStyle name="Standard 257 4 4 2 3 4 3" xfId="6465" xr:uid="{00000000-0005-0000-0000-0000AE900000}"/>
    <cellStyle name="Standard 257 4 4 2 3 4 3 2" xfId="10875" xr:uid="{00000000-0005-0000-0000-0000AF900000}"/>
    <cellStyle name="Standard 257 4 4 2 3 4 3 2 2" xfId="24111" xr:uid="{00000000-0005-0000-0000-0000B0900000}"/>
    <cellStyle name="Standard 257 4 4 2 3 4 3 2 2 2" xfId="50583" xr:uid="{00000000-0005-0000-0000-0000B1900000}"/>
    <cellStyle name="Standard 257 4 4 2 3 4 3 2 3" xfId="37347" xr:uid="{00000000-0005-0000-0000-0000B2900000}"/>
    <cellStyle name="Standard 257 4 4 2 3 4 3 3" xfId="17494" xr:uid="{00000000-0005-0000-0000-0000B3900000}"/>
    <cellStyle name="Standard 257 4 4 2 3 4 3 3 2" xfId="43966" xr:uid="{00000000-0005-0000-0000-0000B4900000}"/>
    <cellStyle name="Standard 257 4 4 2 3 4 3 4" xfId="32937" xr:uid="{00000000-0005-0000-0000-0000B5900000}"/>
    <cellStyle name="Standard 257 4 4 2 3 4 4" xfId="7933" xr:uid="{00000000-0005-0000-0000-0000B6900000}"/>
    <cellStyle name="Standard 257 4 4 2 3 4 4 2" xfId="21169" xr:uid="{00000000-0005-0000-0000-0000B7900000}"/>
    <cellStyle name="Standard 257 4 4 2 3 4 4 2 2" xfId="47641" xr:uid="{00000000-0005-0000-0000-0000B8900000}"/>
    <cellStyle name="Standard 257 4 4 2 3 4 4 3" xfId="34405" xr:uid="{00000000-0005-0000-0000-0000B9900000}"/>
    <cellStyle name="Standard 257 4 4 2 3 4 5" xfId="14552" xr:uid="{00000000-0005-0000-0000-0000BA900000}"/>
    <cellStyle name="Standard 257 4 4 2 3 4 5 2" xfId="41024" xr:uid="{00000000-0005-0000-0000-0000BB900000}"/>
    <cellStyle name="Standard 257 4 4 2 3 4 6" xfId="28525" xr:uid="{00000000-0005-0000-0000-0000BC900000}"/>
    <cellStyle name="Standard 257 4 4 2 3 5" xfId="2789" xr:uid="{00000000-0005-0000-0000-0000BD900000}"/>
    <cellStyle name="Standard 257 4 4 2 3 5 2" xfId="11611" xr:uid="{00000000-0005-0000-0000-0000BE900000}"/>
    <cellStyle name="Standard 257 4 4 2 3 5 2 2" xfId="24847" xr:uid="{00000000-0005-0000-0000-0000BF900000}"/>
    <cellStyle name="Standard 257 4 4 2 3 5 2 2 2" xfId="51319" xr:uid="{00000000-0005-0000-0000-0000C0900000}"/>
    <cellStyle name="Standard 257 4 4 2 3 5 2 3" xfId="38083" xr:uid="{00000000-0005-0000-0000-0000C1900000}"/>
    <cellStyle name="Standard 257 4 4 2 3 5 3" xfId="18230" xr:uid="{00000000-0005-0000-0000-0000C2900000}"/>
    <cellStyle name="Standard 257 4 4 2 3 5 3 2" xfId="44702" xr:uid="{00000000-0005-0000-0000-0000C3900000}"/>
    <cellStyle name="Standard 257 4 4 2 3 5 4" xfId="29261" xr:uid="{00000000-0005-0000-0000-0000C4900000}"/>
    <cellStyle name="Standard 257 4 4 2 3 6" xfId="4994" xr:uid="{00000000-0005-0000-0000-0000C5900000}"/>
    <cellStyle name="Standard 257 4 4 2 3 6 2" xfId="9404" xr:uid="{00000000-0005-0000-0000-0000C6900000}"/>
    <cellStyle name="Standard 257 4 4 2 3 6 2 2" xfId="22640" xr:uid="{00000000-0005-0000-0000-0000C7900000}"/>
    <cellStyle name="Standard 257 4 4 2 3 6 2 2 2" xfId="49112" xr:uid="{00000000-0005-0000-0000-0000C8900000}"/>
    <cellStyle name="Standard 257 4 4 2 3 6 2 3" xfId="35876" xr:uid="{00000000-0005-0000-0000-0000C9900000}"/>
    <cellStyle name="Standard 257 4 4 2 3 6 3" xfId="16023" xr:uid="{00000000-0005-0000-0000-0000CA900000}"/>
    <cellStyle name="Standard 257 4 4 2 3 6 3 2" xfId="42495" xr:uid="{00000000-0005-0000-0000-0000CB900000}"/>
    <cellStyle name="Standard 257 4 4 2 3 6 4" xfId="31466" xr:uid="{00000000-0005-0000-0000-0000CC900000}"/>
    <cellStyle name="Standard 257 4 4 2 3 7" xfId="7199" xr:uid="{00000000-0005-0000-0000-0000CD900000}"/>
    <cellStyle name="Standard 257 4 4 2 3 7 2" xfId="20435" xr:uid="{00000000-0005-0000-0000-0000CE900000}"/>
    <cellStyle name="Standard 257 4 4 2 3 7 2 2" xfId="46907" xr:uid="{00000000-0005-0000-0000-0000CF900000}"/>
    <cellStyle name="Standard 257 4 4 2 3 7 3" xfId="33671" xr:uid="{00000000-0005-0000-0000-0000D0900000}"/>
    <cellStyle name="Standard 257 4 4 2 3 8" xfId="13818" xr:uid="{00000000-0005-0000-0000-0000D1900000}"/>
    <cellStyle name="Standard 257 4 4 2 3 8 2" xfId="40290" xr:uid="{00000000-0005-0000-0000-0000D2900000}"/>
    <cellStyle name="Standard 257 4 4 2 3 9" xfId="27054" xr:uid="{00000000-0005-0000-0000-0000D3900000}"/>
    <cellStyle name="Standard 257 4 4 2 4" xfId="761" xr:uid="{00000000-0005-0000-0000-0000D4900000}"/>
    <cellStyle name="Standard 257 4 4 2 4 2" xfId="1511" xr:uid="{00000000-0005-0000-0000-0000D5900000}"/>
    <cellStyle name="Standard 257 4 4 2 4 2 2" xfId="4454" xr:uid="{00000000-0005-0000-0000-0000D6900000}"/>
    <cellStyle name="Standard 257 4 4 2 4 2 2 2" xfId="13276" xr:uid="{00000000-0005-0000-0000-0000D7900000}"/>
    <cellStyle name="Standard 257 4 4 2 4 2 2 2 2" xfId="26512" xr:uid="{00000000-0005-0000-0000-0000D8900000}"/>
    <cellStyle name="Standard 257 4 4 2 4 2 2 2 2 2" xfId="52984" xr:uid="{00000000-0005-0000-0000-0000D9900000}"/>
    <cellStyle name="Standard 257 4 4 2 4 2 2 2 3" xfId="39748" xr:uid="{00000000-0005-0000-0000-0000DA900000}"/>
    <cellStyle name="Standard 257 4 4 2 4 2 2 3" xfId="19895" xr:uid="{00000000-0005-0000-0000-0000DB900000}"/>
    <cellStyle name="Standard 257 4 4 2 4 2 2 3 2" xfId="46367" xr:uid="{00000000-0005-0000-0000-0000DC900000}"/>
    <cellStyle name="Standard 257 4 4 2 4 2 2 4" xfId="30926" xr:uid="{00000000-0005-0000-0000-0000DD900000}"/>
    <cellStyle name="Standard 257 4 4 2 4 2 3" xfId="5925" xr:uid="{00000000-0005-0000-0000-0000DE900000}"/>
    <cellStyle name="Standard 257 4 4 2 4 2 3 2" xfId="10335" xr:uid="{00000000-0005-0000-0000-0000DF900000}"/>
    <cellStyle name="Standard 257 4 4 2 4 2 3 2 2" xfId="23571" xr:uid="{00000000-0005-0000-0000-0000E0900000}"/>
    <cellStyle name="Standard 257 4 4 2 4 2 3 2 2 2" xfId="50043" xr:uid="{00000000-0005-0000-0000-0000E1900000}"/>
    <cellStyle name="Standard 257 4 4 2 4 2 3 2 3" xfId="36807" xr:uid="{00000000-0005-0000-0000-0000E2900000}"/>
    <cellStyle name="Standard 257 4 4 2 4 2 3 3" xfId="16954" xr:uid="{00000000-0005-0000-0000-0000E3900000}"/>
    <cellStyle name="Standard 257 4 4 2 4 2 3 3 2" xfId="43426" xr:uid="{00000000-0005-0000-0000-0000E4900000}"/>
    <cellStyle name="Standard 257 4 4 2 4 2 3 4" xfId="32397" xr:uid="{00000000-0005-0000-0000-0000E5900000}"/>
    <cellStyle name="Standard 257 4 4 2 4 2 4" xfId="8864" xr:uid="{00000000-0005-0000-0000-0000E6900000}"/>
    <cellStyle name="Standard 257 4 4 2 4 2 4 2" xfId="22100" xr:uid="{00000000-0005-0000-0000-0000E7900000}"/>
    <cellStyle name="Standard 257 4 4 2 4 2 4 2 2" xfId="48572" xr:uid="{00000000-0005-0000-0000-0000E8900000}"/>
    <cellStyle name="Standard 257 4 4 2 4 2 4 3" xfId="35336" xr:uid="{00000000-0005-0000-0000-0000E9900000}"/>
    <cellStyle name="Standard 257 4 4 2 4 2 5" xfId="15483" xr:uid="{00000000-0005-0000-0000-0000EA900000}"/>
    <cellStyle name="Standard 257 4 4 2 4 2 5 2" xfId="41955" xr:uid="{00000000-0005-0000-0000-0000EB900000}"/>
    <cellStyle name="Standard 257 4 4 2 4 2 6" xfId="27985" xr:uid="{00000000-0005-0000-0000-0000EC900000}"/>
    <cellStyle name="Standard 257 4 4 2 4 3" xfId="2247" xr:uid="{00000000-0005-0000-0000-0000ED900000}"/>
    <cellStyle name="Standard 257 4 4 2 4 3 2" xfId="3718" xr:uid="{00000000-0005-0000-0000-0000EE900000}"/>
    <cellStyle name="Standard 257 4 4 2 4 3 2 2" xfId="12540" xr:uid="{00000000-0005-0000-0000-0000EF900000}"/>
    <cellStyle name="Standard 257 4 4 2 4 3 2 2 2" xfId="25776" xr:uid="{00000000-0005-0000-0000-0000F0900000}"/>
    <cellStyle name="Standard 257 4 4 2 4 3 2 2 2 2" xfId="52248" xr:uid="{00000000-0005-0000-0000-0000F1900000}"/>
    <cellStyle name="Standard 257 4 4 2 4 3 2 2 3" xfId="39012" xr:uid="{00000000-0005-0000-0000-0000F2900000}"/>
    <cellStyle name="Standard 257 4 4 2 4 3 2 3" xfId="19159" xr:uid="{00000000-0005-0000-0000-0000F3900000}"/>
    <cellStyle name="Standard 257 4 4 2 4 3 2 3 2" xfId="45631" xr:uid="{00000000-0005-0000-0000-0000F4900000}"/>
    <cellStyle name="Standard 257 4 4 2 4 3 2 4" xfId="30190" xr:uid="{00000000-0005-0000-0000-0000F5900000}"/>
    <cellStyle name="Standard 257 4 4 2 4 3 3" xfId="6660" xr:uid="{00000000-0005-0000-0000-0000F6900000}"/>
    <cellStyle name="Standard 257 4 4 2 4 3 3 2" xfId="11070" xr:uid="{00000000-0005-0000-0000-0000F7900000}"/>
    <cellStyle name="Standard 257 4 4 2 4 3 3 2 2" xfId="24306" xr:uid="{00000000-0005-0000-0000-0000F8900000}"/>
    <cellStyle name="Standard 257 4 4 2 4 3 3 2 2 2" xfId="50778" xr:uid="{00000000-0005-0000-0000-0000F9900000}"/>
    <cellStyle name="Standard 257 4 4 2 4 3 3 2 3" xfId="37542" xr:uid="{00000000-0005-0000-0000-0000FA900000}"/>
    <cellStyle name="Standard 257 4 4 2 4 3 3 3" xfId="17689" xr:uid="{00000000-0005-0000-0000-0000FB900000}"/>
    <cellStyle name="Standard 257 4 4 2 4 3 3 3 2" xfId="44161" xr:uid="{00000000-0005-0000-0000-0000FC900000}"/>
    <cellStyle name="Standard 257 4 4 2 4 3 3 4" xfId="33132" xr:uid="{00000000-0005-0000-0000-0000FD900000}"/>
    <cellStyle name="Standard 257 4 4 2 4 3 4" xfId="8128" xr:uid="{00000000-0005-0000-0000-0000FE900000}"/>
    <cellStyle name="Standard 257 4 4 2 4 3 4 2" xfId="21364" xr:uid="{00000000-0005-0000-0000-0000FF900000}"/>
    <cellStyle name="Standard 257 4 4 2 4 3 4 2 2" xfId="47836" xr:uid="{00000000-0005-0000-0000-000000910000}"/>
    <cellStyle name="Standard 257 4 4 2 4 3 4 3" xfId="34600" xr:uid="{00000000-0005-0000-0000-000001910000}"/>
    <cellStyle name="Standard 257 4 4 2 4 3 5" xfId="14747" xr:uid="{00000000-0005-0000-0000-000002910000}"/>
    <cellStyle name="Standard 257 4 4 2 4 3 5 2" xfId="41219" xr:uid="{00000000-0005-0000-0000-000003910000}"/>
    <cellStyle name="Standard 257 4 4 2 4 3 6" xfId="28720" xr:uid="{00000000-0005-0000-0000-000004910000}"/>
    <cellStyle name="Standard 257 4 4 2 4 4" xfId="2984" xr:uid="{00000000-0005-0000-0000-000005910000}"/>
    <cellStyle name="Standard 257 4 4 2 4 4 2" xfId="11806" xr:uid="{00000000-0005-0000-0000-000006910000}"/>
    <cellStyle name="Standard 257 4 4 2 4 4 2 2" xfId="25042" xr:uid="{00000000-0005-0000-0000-000007910000}"/>
    <cellStyle name="Standard 257 4 4 2 4 4 2 2 2" xfId="51514" xr:uid="{00000000-0005-0000-0000-000008910000}"/>
    <cellStyle name="Standard 257 4 4 2 4 4 2 3" xfId="38278" xr:uid="{00000000-0005-0000-0000-000009910000}"/>
    <cellStyle name="Standard 257 4 4 2 4 4 3" xfId="18425" xr:uid="{00000000-0005-0000-0000-00000A910000}"/>
    <cellStyle name="Standard 257 4 4 2 4 4 3 2" xfId="44897" xr:uid="{00000000-0005-0000-0000-00000B910000}"/>
    <cellStyle name="Standard 257 4 4 2 4 4 4" xfId="29456" xr:uid="{00000000-0005-0000-0000-00000C910000}"/>
    <cellStyle name="Standard 257 4 4 2 4 5" xfId="5189" xr:uid="{00000000-0005-0000-0000-00000D910000}"/>
    <cellStyle name="Standard 257 4 4 2 4 5 2" xfId="9599" xr:uid="{00000000-0005-0000-0000-00000E910000}"/>
    <cellStyle name="Standard 257 4 4 2 4 5 2 2" xfId="22835" xr:uid="{00000000-0005-0000-0000-00000F910000}"/>
    <cellStyle name="Standard 257 4 4 2 4 5 2 2 2" xfId="49307" xr:uid="{00000000-0005-0000-0000-000010910000}"/>
    <cellStyle name="Standard 257 4 4 2 4 5 2 3" xfId="36071" xr:uid="{00000000-0005-0000-0000-000011910000}"/>
    <cellStyle name="Standard 257 4 4 2 4 5 3" xfId="16218" xr:uid="{00000000-0005-0000-0000-000012910000}"/>
    <cellStyle name="Standard 257 4 4 2 4 5 3 2" xfId="42690" xr:uid="{00000000-0005-0000-0000-000013910000}"/>
    <cellStyle name="Standard 257 4 4 2 4 5 4" xfId="31661" xr:uid="{00000000-0005-0000-0000-000014910000}"/>
    <cellStyle name="Standard 257 4 4 2 4 6" xfId="7394" xr:uid="{00000000-0005-0000-0000-000015910000}"/>
    <cellStyle name="Standard 257 4 4 2 4 6 2" xfId="20630" xr:uid="{00000000-0005-0000-0000-000016910000}"/>
    <cellStyle name="Standard 257 4 4 2 4 6 2 2" xfId="47102" xr:uid="{00000000-0005-0000-0000-000017910000}"/>
    <cellStyle name="Standard 257 4 4 2 4 6 3" xfId="33866" xr:uid="{00000000-0005-0000-0000-000018910000}"/>
    <cellStyle name="Standard 257 4 4 2 4 7" xfId="14013" xr:uid="{00000000-0005-0000-0000-000019910000}"/>
    <cellStyle name="Standard 257 4 4 2 4 7 2" xfId="40485" xr:uid="{00000000-0005-0000-0000-00001A910000}"/>
    <cellStyle name="Standard 257 4 4 2 4 8" xfId="27249" xr:uid="{00000000-0005-0000-0000-00001B910000}"/>
    <cellStyle name="Standard 257 4 4 2 5" xfId="1145" xr:uid="{00000000-0005-0000-0000-00001C910000}"/>
    <cellStyle name="Standard 257 4 4 2 5 2" xfId="4088" xr:uid="{00000000-0005-0000-0000-00001D910000}"/>
    <cellStyle name="Standard 257 4 4 2 5 2 2" xfId="12910" xr:uid="{00000000-0005-0000-0000-00001E910000}"/>
    <cellStyle name="Standard 257 4 4 2 5 2 2 2" xfId="26146" xr:uid="{00000000-0005-0000-0000-00001F910000}"/>
    <cellStyle name="Standard 257 4 4 2 5 2 2 2 2" xfId="52618" xr:uid="{00000000-0005-0000-0000-000020910000}"/>
    <cellStyle name="Standard 257 4 4 2 5 2 2 3" xfId="39382" xr:uid="{00000000-0005-0000-0000-000021910000}"/>
    <cellStyle name="Standard 257 4 4 2 5 2 3" xfId="19529" xr:uid="{00000000-0005-0000-0000-000022910000}"/>
    <cellStyle name="Standard 257 4 4 2 5 2 3 2" xfId="46001" xr:uid="{00000000-0005-0000-0000-000023910000}"/>
    <cellStyle name="Standard 257 4 4 2 5 2 4" xfId="30560" xr:uid="{00000000-0005-0000-0000-000024910000}"/>
    <cellStyle name="Standard 257 4 4 2 5 3" xfId="5559" xr:uid="{00000000-0005-0000-0000-000025910000}"/>
    <cellStyle name="Standard 257 4 4 2 5 3 2" xfId="9969" xr:uid="{00000000-0005-0000-0000-000026910000}"/>
    <cellStyle name="Standard 257 4 4 2 5 3 2 2" xfId="23205" xr:uid="{00000000-0005-0000-0000-000027910000}"/>
    <cellStyle name="Standard 257 4 4 2 5 3 2 2 2" xfId="49677" xr:uid="{00000000-0005-0000-0000-000028910000}"/>
    <cellStyle name="Standard 257 4 4 2 5 3 2 3" xfId="36441" xr:uid="{00000000-0005-0000-0000-000029910000}"/>
    <cellStyle name="Standard 257 4 4 2 5 3 3" xfId="16588" xr:uid="{00000000-0005-0000-0000-00002A910000}"/>
    <cellStyle name="Standard 257 4 4 2 5 3 3 2" xfId="43060" xr:uid="{00000000-0005-0000-0000-00002B910000}"/>
    <cellStyle name="Standard 257 4 4 2 5 3 4" xfId="32031" xr:uid="{00000000-0005-0000-0000-00002C910000}"/>
    <cellStyle name="Standard 257 4 4 2 5 4" xfId="8498" xr:uid="{00000000-0005-0000-0000-00002D910000}"/>
    <cellStyle name="Standard 257 4 4 2 5 4 2" xfId="21734" xr:uid="{00000000-0005-0000-0000-00002E910000}"/>
    <cellStyle name="Standard 257 4 4 2 5 4 2 2" xfId="48206" xr:uid="{00000000-0005-0000-0000-00002F910000}"/>
    <cellStyle name="Standard 257 4 4 2 5 4 3" xfId="34970" xr:uid="{00000000-0005-0000-0000-000030910000}"/>
    <cellStyle name="Standard 257 4 4 2 5 5" xfId="15117" xr:uid="{00000000-0005-0000-0000-000031910000}"/>
    <cellStyle name="Standard 257 4 4 2 5 5 2" xfId="41589" xr:uid="{00000000-0005-0000-0000-000032910000}"/>
    <cellStyle name="Standard 257 4 4 2 5 6" xfId="27619" xr:uid="{00000000-0005-0000-0000-000033910000}"/>
    <cellStyle name="Standard 257 4 4 2 6" xfId="1881" xr:uid="{00000000-0005-0000-0000-000034910000}"/>
    <cellStyle name="Standard 257 4 4 2 6 2" xfId="3352" xr:uid="{00000000-0005-0000-0000-000035910000}"/>
    <cellStyle name="Standard 257 4 4 2 6 2 2" xfId="12174" xr:uid="{00000000-0005-0000-0000-000036910000}"/>
    <cellStyle name="Standard 257 4 4 2 6 2 2 2" xfId="25410" xr:uid="{00000000-0005-0000-0000-000037910000}"/>
    <cellStyle name="Standard 257 4 4 2 6 2 2 2 2" xfId="51882" xr:uid="{00000000-0005-0000-0000-000038910000}"/>
    <cellStyle name="Standard 257 4 4 2 6 2 2 3" xfId="38646" xr:uid="{00000000-0005-0000-0000-000039910000}"/>
    <cellStyle name="Standard 257 4 4 2 6 2 3" xfId="18793" xr:uid="{00000000-0005-0000-0000-00003A910000}"/>
    <cellStyle name="Standard 257 4 4 2 6 2 3 2" xfId="45265" xr:uid="{00000000-0005-0000-0000-00003B910000}"/>
    <cellStyle name="Standard 257 4 4 2 6 2 4" xfId="29824" xr:uid="{00000000-0005-0000-0000-00003C910000}"/>
    <cellStyle name="Standard 257 4 4 2 6 3" xfId="6294" xr:uid="{00000000-0005-0000-0000-00003D910000}"/>
    <cellStyle name="Standard 257 4 4 2 6 3 2" xfId="10704" xr:uid="{00000000-0005-0000-0000-00003E910000}"/>
    <cellStyle name="Standard 257 4 4 2 6 3 2 2" xfId="23940" xr:uid="{00000000-0005-0000-0000-00003F910000}"/>
    <cellStyle name="Standard 257 4 4 2 6 3 2 2 2" xfId="50412" xr:uid="{00000000-0005-0000-0000-000040910000}"/>
    <cellStyle name="Standard 257 4 4 2 6 3 2 3" xfId="37176" xr:uid="{00000000-0005-0000-0000-000041910000}"/>
    <cellStyle name="Standard 257 4 4 2 6 3 3" xfId="17323" xr:uid="{00000000-0005-0000-0000-000042910000}"/>
    <cellStyle name="Standard 257 4 4 2 6 3 3 2" xfId="43795" xr:uid="{00000000-0005-0000-0000-000043910000}"/>
    <cellStyle name="Standard 257 4 4 2 6 3 4" xfId="32766" xr:uid="{00000000-0005-0000-0000-000044910000}"/>
    <cellStyle name="Standard 257 4 4 2 6 4" xfId="7762" xr:uid="{00000000-0005-0000-0000-000045910000}"/>
    <cellStyle name="Standard 257 4 4 2 6 4 2" xfId="20998" xr:uid="{00000000-0005-0000-0000-000046910000}"/>
    <cellStyle name="Standard 257 4 4 2 6 4 2 2" xfId="47470" xr:uid="{00000000-0005-0000-0000-000047910000}"/>
    <cellStyle name="Standard 257 4 4 2 6 4 3" xfId="34234" xr:uid="{00000000-0005-0000-0000-000048910000}"/>
    <cellStyle name="Standard 257 4 4 2 6 5" xfId="14381" xr:uid="{00000000-0005-0000-0000-000049910000}"/>
    <cellStyle name="Standard 257 4 4 2 6 5 2" xfId="40853" xr:uid="{00000000-0005-0000-0000-00004A910000}"/>
    <cellStyle name="Standard 257 4 4 2 6 6" xfId="28354" xr:uid="{00000000-0005-0000-0000-00004B910000}"/>
    <cellStyle name="Standard 257 4 4 2 7" xfId="2618" xr:uid="{00000000-0005-0000-0000-00004C910000}"/>
    <cellStyle name="Standard 257 4 4 2 7 2" xfId="11440" xr:uid="{00000000-0005-0000-0000-00004D910000}"/>
    <cellStyle name="Standard 257 4 4 2 7 2 2" xfId="24676" xr:uid="{00000000-0005-0000-0000-00004E910000}"/>
    <cellStyle name="Standard 257 4 4 2 7 2 2 2" xfId="51148" xr:uid="{00000000-0005-0000-0000-00004F910000}"/>
    <cellStyle name="Standard 257 4 4 2 7 2 3" xfId="37912" xr:uid="{00000000-0005-0000-0000-000050910000}"/>
    <cellStyle name="Standard 257 4 4 2 7 3" xfId="18059" xr:uid="{00000000-0005-0000-0000-000051910000}"/>
    <cellStyle name="Standard 257 4 4 2 7 3 2" xfId="44531" xr:uid="{00000000-0005-0000-0000-000052910000}"/>
    <cellStyle name="Standard 257 4 4 2 7 4" xfId="29090" xr:uid="{00000000-0005-0000-0000-000053910000}"/>
    <cellStyle name="Standard 257 4 4 2 8" xfId="4823" xr:uid="{00000000-0005-0000-0000-000054910000}"/>
    <cellStyle name="Standard 257 4 4 2 8 2" xfId="9233" xr:uid="{00000000-0005-0000-0000-000055910000}"/>
    <cellStyle name="Standard 257 4 4 2 8 2 2" xfId="22469" xr:uid="{00000000-0005-0000-0000-000056910000}"/>
    <cellStyle name="Standard 257 4 4 2 8 2 2 2" xfId="48941" xr:uid="{00000000-0005-0000-0000-000057910000}"/>
    <cellStyle name="Standard 257 4 4 2 8 2 3" xfId="35705" xr:uid="{00000000-0005-0000-0000-000058910000}"/>
    <cellStyle name="Standard 257 4 4 2 8 3" xfId="15852" xr:uid="{00000000-0005-0000-0000-000059910000}"/>
    <cellStyle name="Standard 257 4 4 2 8 3 2" xfId="42324" xr:uid="{00000000-0005-0000-0000-00005A910000}"/>
    <cellStyle name="Standard 257 4 4 2 8 4" xfId="31295" xr:uid="{00000000-0005-0000-0000-00005B910000}"/>
    <cellStyle name="Standard 257 4 4 2 9" xfId="7028" xr:uid="{00000000-0005-0000-0000-00005C910000}"/>
    <cellStyle name="Standard 257 4 4 2 9 2" xfId="20264" xr:uid="{00000000-0005-0000-0000-00005D910000}"/>
    <cellStyle name="Standard 257 4 4 2 9 2 2" xfId="46736" xr:uid="{00000000-0005-0000-0000-00005E910000}"/>
    <cellStyle name="Standard 257 4 4 2 9 3" xfId="33500" xr:uid="{00000000-0005-0000-0000-00005F910000}"/>
    <cellStyle name="Standard 257 4 4 3" xfId="409" xr:uid="{00000000-0005-0000-0000-000060910000}"/>
    <cellStyle name="Standard 257 4 4 3 10" xfId="26924" xr:uid="{00000000-0005-0000-0000-000061910000}"/>
    <cellStyle name="Standard 257 4 4 3 2" xfId="585" xr:uid="{00000000-0005-0000-0000-000062910000}"/>
    <cellStyle name="Standard 257 4 4 3 2 2" xfId="974" xr:uid="{00000000-0005-0000-0000-000063910000}"/>
    <cellStyle name="Standard 257 4 4 3 2 2 2" xfId="1723" xr:uid="{00000000-0005-0000-0000-000064910000}"/>
    <cellStyle name="Standard 257 4 4 3 2 2 2 2" xfId="4666" xr:uid="{00000000-0005-0000-0000-000065910000}"/>
    <cellStyle name="Standard 257 4 4 3 2 2 2 2 2" xfId="13488" xr:uid="{00000000-0005-0000-0000-000066910000}"/>
    <cellStyle name="Standard 257 4 4 3 2 2 2 2 2 2" xfId="26724" xr:uid="{00000000-0005-0000-0000-000067910000}"/>
    <cellStyle name="Standard 257 4 4 3 2 2 2 2 2 2 2" xfId="53196" xr:uid="{00000000-0005-0000-0000-000068910000}"/>
    <cellStyle name="Standard 257 4 4 3 2 2 2 2 2 3" xfId="39960" xr:uid="{00000000-0005-0000-0000-000069910000}"/>
    <cellStyle name="Standard 257 4 4 3 2 2 2 2 3" xfId="20107" xr:uid="{00000000-0005-0000-0000-00006A910000}"/>
    <cellStyle name="Standard 257 4 4 3 2 2 2 2 3 2" xfId="46579" xr:uid="{00000000-0005-0000-0000-00006B910000}"/>
    <cellStyle name="Standard 257 4 4 3 2 2 2 2 4" xfId="31138" xr:uid="{00000000-0005-0000-0000-00006C910000}"/>
    <cellStyle name="Standard 257 4 4 3 2 2 2 3" xfId="6137" xr:uid="{00000000-0005-0000-0000-00006D910000}"/>
    <cellStyle name="Standard 257 4 4 3 2 2 2 3 2" xfId="10547" xr:uid="{00000000-0005-0000-0000-00006E910000}"/>
    <cellStyle name="Standard 257 4 4 3 2 2 2 3 2 2" xfId="23783" xr:uid="{00000000-0005-0000-0000-00006F910000}"/>
    <cellStyle name="Standard 257 4 4 3 2 2 2 3 2 2 2" xfId="50255" xr:uid="{00000000-0005-0000-0000-000070910000}"/>
    <cellStyle name="Standard 257 4 4 3 2 2 2 3 2 3" xfId="37019" xr:uid="{00000000-0005-0000-0000-000071910000}"/>
    <cellStyle name="Standard 257 4 4 3 2 2 2 3 3" xfId="17166" xr:uid="{00000000-0005-0000-0000-000072910000}"/>
    <cellStyle name="Standard 257 4 4 3 2 2 2 3 3 2" xfId="43638" xr:uid="{00000000-0005-0000-0000-000073910000}"/>
    <cellStyle name="Standard 257 4 4 3 2 2 2 3 4" xfId="32609" xr:uid="{00000000-0005-0000-0000-000074910000}"/>
    <cellStyle name="Standard 257 4 4 3 2 2 2 4" xfId="9076" xr:uid="{00000000-0005-0000-0000-000075910000}"/>
    <cellStyle name="Standard 257 4 4 3 2 2 2 4 2" xfId="22312" xr:uid="{00000000-0005-0000-0000-000076910000}"/>
    <cellStyle name="Standard 257 4 4 3 2 2 2 4 2 2" xfId="48784" xr:uid="{00000000-0005-0000-0000-000077910000}"/>
    <cellStyle name="Standard 257 4 4 3 2 2 2 4 3" xfId="35548" xr:uid="{00000000-0005-0000-0000-000078910000}"/>
    <cellStyle name="Standard 257 4 4 3 2 2 2 5" xfId="15695" xr:uid="{00000000-0005-0000-0000-000079910000}"/>
    <cellStyle name="Standard 257 4 4 3 2 2 2 5 2" xfId="42167" xr:uid="{00000000-0005-0000-0000-00007A910000}"/>
    <cellStyle name="Standard 257 4 4 3 2 2 2 6" xfId="28197" xr:uid="{00000000-0005-0000-0000-00007B910000}"/>
    <cellStyle name="Standard 257 4 4 3 2 2 3" xfId="2459" xr:uid="{00000000-0005-0000-0000-00007C910000}"/>
    <cellStyle name="Standard 257 4 4 3 2 2 3 2" xfId="3930" xr:uid="{00000000-0005-0000-0000-00007D910000}"/>
    <cellStyle name="Standard 257 4 4 3 2 2 3 2 2" xfId="12752" xr:uid="{00000000-0005-0000-0000-00007E910000}"/>
    <cellStyle name="Standard 257 4 4 3 2 2 3 2 2 2" xfId="25988" xr:uid="{00000000-0005-0000-0000-00007F910000}"/>
    <cellStyle name="Standard 257 4 4 3 2 2 3 2 2 2 2" xfId="52460" xr:uid="{00000000-0005-0000-0000-000080910000}"/>
    <cellStyle name="Standard 257 4 4 3 2 2 3 2 2 3" xfId="39224" xr:uid="{00000000-0005-0000-0000-000081910000}"/>
    <cellStyle name="Standard 257 4 4 3 2 2 3 2 3" xfId="19371" xr:uid="{00000000-0005-0000-0000-000082910000}"/>
    <cellStyle name="Standard 257 4 4 3 2 2 3 2 3 2" xfId="45843" xr:uid="{00000000-0005-0000-0000-000083910000}"/>
    <cellStyle name="Standard 257 4 4 3 2 2 3 2 4" xfId="30402" xr:uid="{00000000-0005-0000-0000-000084910000}"/>
    <cellStyle name="Standard 257 4 4 3 2 2 3 3" xfId="6872" xr:uid="{00000000-0005-0000-0000-000085910000}"/>
    <cellStyle name="Standard 257 4 4 3 2 2 3 3 2" xfId="11282" xr:uid="{00000000-0005-0000-0000-000086910000}"/>
    <cellStyle name="Standard 257 4 4 3 2 2 3 3 2 2" xfId="24518" xr:uid="{00000000-0005-0000-0000-000087910000}"/>
    <cellStyle name="Standard 257 4 4 3 2 2 3 3 2 2 2" xfId="50990" xr:uid="{00000000-0005-0000-0000-000088910000}"/>
    <cellStyle name="Standard 257 4 4 3 2 2 3 3 2 3" xfId="37754" xr:uid="{00000000-0005-0000-0000-000089910000}"/>
    <cellStyle name="Standard 257 4 4 3 2 2 3 3 3" xfId="17901" xr:uid="{00000000-0005-0000-0000-00008A910000}"/>
    <cellStyle name="Standard 257 4 4 3 2 2 3 3 3 2" xfId="44373" xr:uid="{00000000-0005-0000-0000-00008B910000}"/>
    <cellStyle name="Standard 257 4 4 3 2 2 3 3 4" xfId="33344" xr:uid="{00000000-0005-0000-0000-00008C910000}"/>
    <cellStyle name="Standard 257 4 4 3 2 2 3 4" xfId="8340" xr:uid="{00000000-0005-0000-0000-00008D910000}"/>
    <cellStyle name="Standard 257 4 4 3 2 2 3 4 2" xfId="21576" xr:uid="{00000000-0005-0000-0000-00008E910000}"/>
    <cellStyle name="Standard 257 4 4 3 2 2 3 4 2 2" xfId="48048" xr:uid="{00000000-0005-0000-0000-00008F910000}"/>
    <cellStyle name="Standard 257 4 4 3 2 2 3 4 3" xfId="34812" xr:uid="{00000000-0005-0000-0000-000090910000}"/>
    <cellStyle name="Standard 257 4 4 3 2 2 3 5" xfId="14959" xr:uid="{00000000-0005-0000-0000-000091910000}"/>
    <cellStyle name="Standard 257 4 4 3 2 2 3 5 2" xfId="41431" xr:uid="{00000000-0005-0000-0000-000092910000}"/>
    <cellStyle name="Standard 257 4 4 3 2 2 3 6" xfId="28932" xr:uid="{00000000-0005-0000-0000-000093910000}"/>
    <cellStyle name="Standard 257 4 4 3 2 2 4" xfId="3196" xr:uid="{00000000-0005-0000-0000-000094910000}"/>
    <cellStyle name="Standard 257 4 4 3 2 2 4 2" xfId="12018" xr:uid="{00000000-0005-0000-0000-000095910000}"/>
    <cellStyle name="Standard 257 4 4 3 2 2 4 2 2" xfId="25254" xr:uid="{00000000-0005-0000-0000-000096910000}"/>
    <cellStyle name="Standard 257 4 4 3 2 2 4 2 2 2" xfId="51726" xr:uid="{00000000-0005-0000-0000-000097910000}"/>
    <cellStyle name="Standard 257 4 4 3 2 2 4 2 3" xfId="38490" xr:uid="{00000000-0005-0000-0000-000098910000}"/>
    <cellStyle name="Standard 257 4 4 3 2 2 4 3" xfId="18637" xr:uid="{00000000-0005-0000-0000-000099910000}"/>
    <cellStyle name="Standard 257 4 4 3 2 2 4 3 2" xfId="45109" xr:uid="{00000000-0005-0000-0000-00009A910000}"/>
    <cellStyle name="Standard 257 4 4 3 2 2 4 4" xfId="29668" xr:uid="{00000000-0005-0000-0000-00009B910000}"/>
    <cellStyle name="Standard 257 4 4 3 2 2 5" xfId="5401" xr:uid="{00000000-0005-0000-0000-00009C910000}"/>
    <cellStyle name="Standard 257 4 4 3 2 2 5 2" xfId="9811" xr:uid="{00000000-0005-0000-0000-00009D910000}"/>
    <cellStyle name="Standard 257 4 4 3 2 2 5 2 2" xfId="23047" xr:uid="{00000000-0005-0000-0000-00009E910000}"/>
    <cellStyle name="Standard 257 4 4 3 2 2 5 2 2 2" xfId="49519" xr:uid="{00000000-0005-0000-0000-00009F910000}"/>
    <cellStyle name="Standard 257 4 4 3 2 2 5 2 3" xfId="36283" xr:uid="{00000000-0005-0000-0000-0000A0910000}"/>
    <cellStyle name="Standard 257 4 4 3 2 2 5 3" xfId="16430" xr:uid="{00000000-0005-0000-0000-0000A1910000}"/>
    <cellStyle name="Standard 257 4 4 3 2 2 5 3 2" xfId="42902" xr:uid="{00000000-0005-0000-0000-0000A2910000}"/>
    <cellStyle name="Standard 257 4 4 3 2 2 5 4" xfId="31873" xr:uid="{00000000-0005-0000-0000-0000A3910000}"/>
    <cellStyle name="Standard 257 4 4 3 2 2 6" xfId="7606" xr:uid="{00000000-0005-0000-0000-0000A4910000}"/>
    <cellStyle name="Standard 257 4 4 3 2 2 6 2" xfId="20842" xr:uid="{00000000-0005-0000-0000-0000A5910000}"/>
    <cellStyle name="Standard 257 4 4 3 2 2 6 2 2" xfId="47314" xr:uid="{00000000-0005-0000-0000-0000A6910000}"/>
    <cellStyle name="Standard 257 4 4 3 2 2 6 3" xfId="34078" xr:uid="{00000000-0005-0000-0000-0000A7910000}"/>
    <cellStyle name="Standard 257 4 4 3 2 2 7" xfId="14225" xr:uid="{00000000-0005-0000-0000-0000A8910000}"/>
    <cellStyle name="Standard 257 4 4 3 2 2 7 2" xfId="40697" xr:uid="{00000000-0005-0000-0000-0000A9910000}"/>
    <cellStyle name="Standard 257 4 4 3 2 2 8" xfId="27461" xr:uid="{00000000-0005-0000-0000-0000AA910000}"/>
    <cellStyle name="Standard 257 4 4 3 2 3" xfId="1357" xr:uid="{00000000-0005-0000-0000-0000AB910000}"/>
    <cellStyle name="Standard 257 4 4 3 2 3 2" xfId="4300" xr:uid="{00000000-0005-0000-0000-0000AC910000}"/>
    <cellStyle name="Standard 257 4 4 3 2 3 2 2" xfId="13122" xr:uid="{00000000-0005-0000-0000-0000AD910000}"/>
    <cellStyle name="Standard 257 4 4 3 2 3 2 2 2" xfId="26358" xr:uid="{00000000-0005-0000-0000-0000AE910000}"/>
    <cellStyle name="Standard 257 4 4 3 2 3 2 2 2 2" xfId="52830" xr:uid="{00000000-0005-0000-0000-0000AF910000}"/>
    <cellStyle name="Standard 257 4 4 3 2 3 2 2 3" xfId="39594" xr:uid="{00000000-0005-0000-0000-0000B0910000}"/>
    <cellStyle name="Standard 257 4 4 3 2 3 2 3" xfId="19741" xr:uid="{00000000-0005-0000-0000-0000B1910000}"/>
    <cellStyle name="Standard 257 4 4 3 2 3 2 3 2" xfId="46213" xr:uid="{00000000-0005-0000-0000-0000B2910000}"/>
    <cellStyle name="Standard 257 4 4 3 2 3 2 4" xfId="30772" xr:uid="{00000000-0005-0000-0000-0000B3910000}"/>
    <cellStyle name="Standard 257 4 4 3 2 3 3" xfId="5771" xr:uid="{00000000-0005-0000-0000-0000B4910000}"/>
    <cellStyle name="Standard 257 4 4 3 2 3 3 2" xfId="10181" xr:uid="{00000000-0005-0000-0000-0000B5910000}"/>
    <cellStyle name="Standard 257 4 4 3 2 3 3 2 2" xfId="23417" xr:uid="{00000000-0005-0000-0000-0000B6910000}"/>
    <cellStyle name="Standard 257 4 4 3 2 3 3 2 2 2" xfId="49889" xr:uid="{00000000-0005-0000-0000-0000B7910000}"/>
    <cellStyle name="Standard 257 4 4 3 2 3 3 2 3" xfId="36653" xr:uid="{00000000-0005-0000-0000-0000B8910000}"/>
    <cellStyle name="Standard 257 4 4 3 2 3 3 3" xfId="16800" xr:uid="{00000000-0005-0000-0000-0000B9910000}"/>
    <cellStyle name="Standard 257 4 4 3 2 3 3 3 2" xfId="43272" xr:uid="{00000000-0005-0000-0000-0000BA910000}"/>
    <cellStyle name="Standard 257 4 4 3 2 3 3 4" xfId="32243" xr:uid="{00000000-0005-0000-0000-0000BB910000}"/>
    <cellStyle name="Standard 257 4 4 3 2 3 4" xfId="8710" xr:uid="{00000000-0005-0000-0000-0000BC910000}"/>
    <cellStyle name="Standard 257 4 4 3 2 3 4 2" xfId="21946" xr:uid="{00000000-0005-0000-0000-0000BD910000}"/>
    <cellStyle name="Standard 257 4 4 3 2 3 4 2 2" xfId="48418" xr:uid="{00000000-0005-0000-0000-0000BE910000}"/>
    <cellStyle name="Standard 257 4 4 3 2 3 4 3" xfId="35182" xr:uid="{00000000-0005-0000-0000-0000BF910000}"/>
    <cellStyle name="Standard 257 4 4 3 2 3 5" xfId="15329" xr:uid="{00000000-0005-0000-0000-0000C0910000}"/>
    <cellStyle name="Standard 257 4 4 3 2 3 5 2" xfId="41801" xr:uid="{00000000-0005-0000-0000-0000C1910000}"/>
    <cellStyle name="Standard 257 4 4 3 2 3 6" xfId="27831" xr:uid="{00000000-0005-0000-0000-0000C2910000}"/>
    <cellStyle name="Standard 257 4 4 3 2 4" xfId="2093" xr:uid="{00000000-0005-0000-0000-0000C3910000}"/>
    <cellStyle name="Standard 257 4 4 3 2 4 2" xfId="3564" xr:uid="{00000000-0005-0000-0000-0000C4910000}"/>
    <cellStyle name="Standard 257 4 4 3 2 4 2 2" xfId="12386" xr:uid="{00000000-0005-0000-0000-0000C5910000}"/>
    <cellStyle name="Standard 257 4 4 3 2 4 2 2 2" xfId="25622" xr:uid="{00000000-0005-0000-0000-0000C6910000}"/>
    <cellStyle name="Standard 257 4 4 3 2 4 2 2 2 2" xfId="52094" xr:uid="{00000000-0005-0000-0000-0000C7910000}"/>
    <cellStyle name="Standard 257 4 4 3 2 4 2 2 3" xfId="38858" xr:uid="{00000000-0005-0000-0000-0000C8910000}"/>
    <cellStyle name="Standard 257 4 4 3 2 4 2 3" xfId="19005" xr:uid="{00000000-0005-0000-0000-0000C9910000}"/>
    <cellStyle name="Standard 257 4 4 3 2 4 2 3 2" xfId="45477" xr:uid="{00000000-0005-0000-0000-0000CA910000}"/>
    <cellStyle name="Standard 257 4 4 3 2 4 2 4" xfId="30036" xr:uid="{00000000-0005-0000-0000-0000CB910000}"/>
    <cellStyle name="Standard 257 4 4 3 2 4 3" xfId="6506" xr:uid="{00000000-0005-0000-0000-0000CC910000}"/>
    <cellStyle name="Standard 257 4 4 3 2 4 3 2" xfId="10916" xr:uid="{00000000-0005-0000-0000-0000CD910000}"/>
    <cellStyle name="Standard 257 4 4 3 2 4 3 2 2" xfId="24152" xr:uid="{00000000-0005-0000-0000-0000CE910000}"/>
    <cellStyle name="Standard 257 4 4 3 2 4 3 2 2 2" xfId="50624" xr:uid="{00000000-0005-0000-0000-0000CF910000}"/>
    <cellStyle name="Standard 257 4 4 3 2 4 3 2 3" xfId="37388" xr:uid="{00000000-0005-0000-0000-0000D0910000}"/>
    <cellStyle name="Standard 257 4 4 3 2 4 3 3" xfId="17535" xr:uid="{00000000-0005-0000-0000-0000D1910000}"/>
    <cellStyle name="Standard 257 4 4 3 2 4 3 3 2" xfId="44007" xr:uid="{00000000-0005-0000-0000-0000D2910000}"/>
    <cellStyle name="Standard 257 4 4 3 2 4 3 4" xfId="32978" xr:uid="{00000000-0005-0000-0000-0000D3910000}"/>
    <cellStyle name="Standard 257 4 4 3 2 4 4" xfId="7974" xr:uid="{00000000-0005-0000-0000-0000D4910000}"/>
    <cellStyle name="Standard 257 4 4 3 2 4 4 2" xfId="21210" xr:uid="{00000000-0005-0000-0000-0000D5910000}"/>
    <cellStyle name="Standard 257 4 4 3 2 4 4 2 2" xfId="47682" xr:uid="{00000000-0005-0000-0000-0000D6910000}"/>
    <cellStyle name="Standard 257 4 4 3 2 4 4 3" xfId="34446" xr:uid="{00000000-0005-0000-0000-0000D7910000}"/>
    <cellStyle name="Standard 257 4 4 3 2 4 5" xfId="14593" xr:uid="{00000000-0005-0000-0000-0000D8910000}"/>
    <cellStyle name="Standard 257 4 4 3 2 4 5 2" xfId="41065" xr:uid="{00000000-0005-0000-0000-0000D9910000}"/>
    <cellStyle name="Standard 257 4 4 3 2 4 6" xfId="28566" xr:uid="{00000000-0005-0000-0000-0000DA910000}"/>
    <cellStyle name="Standard 257 4 4 3 2 5" xfId="2830" xr:uid="{00000000-0005-0000-0000-0000DB910000}"/>
    <cellStyle name="Standard 257 4 4 3 2 5 2" xfId="11652" xr:uid="{00000000-0005-0000-0000-0000DC910000}"/>
    <cellStyle name="Standard 257 4 4 3 2 5 2 2" xfId="24888" xr:uid="{00000000-0005-0000-0000-0000DD910000}"/>
    <cellStyle name="Standard 257 4 4 3 2 5 2 2 2" xfId="51360" xr:uid="{00000000-0005-0000-0000-0000DE910000}"/>
    <cellStyle name="Standard 257 4 4 3 2 5 2 3" xfId="38124" xr:uid="{00000000-0005-0000-0000-0000DF910000}"/>
    <cellStyle name="Standard 257 4 4 3 2 5 3" xfId="18271" xr:uid="{00000000-0005-0000-0000-0000E0910000}"/>
    <cellStyle name="Standard 257 4 4 3 2 5 3 2" xfId="44743" xr:uid="{00000000-0005-0000-0000-0000E1910000}"/>
    <cellStyle name="Standard 257 4 4 3 2 5 4" xfId="29302" xr:uid="{00000000-0005-0000-0000-0000E2910000}"/>
    <cellStyle name="Standard 257 4 4 3 2 6" xfId="5035" xr:uid="{00000000-0005-0000-0000-0000E3910000}"/>
    <cellStyle name="Standard 257 4 4 3 2 6 2" xfId="9445" xr:uid="{00000000-0005-0000-0000-0000E4910000}"/>
    <cellStyle name="Standard 257 4 4 3 2 6 2 2" xfId="22681" xr:uid="{00000000-0005-0000-0000-0000E5910000}"/>
    <cellStyle name="Standard 257 4 4 3 2 6 2 2 2" xfId="49153" xr:uid="{00000000-0005-0000-0000-0000E6910000}"/>
    <cellStyle name="Standard 257 4 4 3 2 6 2 3" xfId="35917" xr:uid="{00000000-0005-0000-0000-0000E7910000}"/>
    <cellStyle name="Standard 257 4 4 3 2 6 3" xfId="16064" xr:uid="{00000000-0005-0000-0000-0000E8910000}"/>
    <cellStyle name="Standard 257 4 4 3 2 6 3 2" xfId="42536" xr:uid="{00000000-0005-0000-0000-0000E9910000}"/>
    <cellStyle name="Standard 257 4 4 3 2 6 4" xfId="31507" xr:uid="{00000000-0005-0000-0000-0000EA910000}"/>
    <cellStyle name="Standard 257 4 4 3 2 7" xfId="7240" xr:uid="{00000000-0005-0000-0000-0000EB910000}"/>
    <cellStyle name="Standard 257 4 4 3 2 7 2" xfId="20476" xr:uid="{00000000-0005-0000-0000-0000EC910000}"/>
    <cellStyle name="Standard 257 4 4 3 2 7 2 2" xfId="46948" xr:uid="{00000000-0005-0000-0000-0000ED910000}"/>
    <cellStyle name="Standard 257 4 4 3 2 7 3" xfId="33712" xr:uid="{00000000-0005-0000-0000-0000EE910000}"/>
    <cellStyle name="Standard 257 4 4 3 2 8" xfId="13859" xr:uid="{00000000-0005-0000-0000-0000EF910000}"/>
    <cellStyle name="Standard 257 4 4 3 2 8 2" xfId="40331" xr:uid="{00000000-0005-0000-0000-0000F0910000}"/>
    <cellStyle name="Standard 257 4 4 3 2 9" xfId="27095" xr:uid="{00000000-0005-0000-0000-0000F1910000}"/>
    <cellStyle name="Standard 257 4 4 3 3" xfId="802" xr:uid="{00000000-0005-0000-0000-0000F2910000}"/>
    <cellStyle name="Standard 257 4 4 3 3 2" xfId="1552" xr:uid="{00000000-0005-0000-0000-0000F3910000}"/>
    <cellStyle name="Standard 257 4 4 3 3 2 2" xfId="4495" xr:uid="{00000000-0005-0000-0000-0000F4910000}"/>
    <cellStyle name="Standard 257 4 4 3 3 2 2 2" xfId="13317" xr:uid="{00000000-0005-0000-0000-0000F5910000}"/>
    <cellStyle name="Standard 257 4 4 3 3 2 2 2 2" xfId="26553" xr:uid="{00000000-0005-0000-0000-0000F6910000}"/>
    <cellStyle name="Standard 257 4 4 3 3 2 2 2 2 2" xfId="53025" xr:uid="{00000000-0005-0000-0000-0000F7910000}"/>
    <cellStyle name="Standard 257 4 4 3 3 2 2 2 3" xfId="39789" xr:uid="{00000000-0005-0000-0000-0000F8910000}"/>
    <cellStyle name="Standard 257 4 4 3 3 2 2 3" xfId="19936" xr:uid="{00000000-0005-0000-0000-0000F9910000}"/>
    <cellStyle name="Standard 257 4 4 3 3 2 2 3 2" xfId="46408" xr:uid="{00000000-0005-0000-0000-0000FA910000}"/>
    <cellStyle name="Standard 257 4 4 3 3 2 2 4" xfId="30967" xr:uid="{00000000-0005-0000-0000-0000FB910000}"/>
    <cellStyle name="Standard 257 4 4 3 3 2 3" xfId="5966" xr:uid="{00000000-0005-0000-0000-0000FC910000}"/>
    <cellStyle name="Standard 257 4 4 3 3 2 3 2" xfId="10376" xr:uid="{00000000-0005-0000-0000-0000FD910000}"/>
    <cellStyle name="Standard 257 4 4 3 3 2 3 2 2" xfId="23612" xr:uid="{00000000-0005-0000-0000-0000FE910000}"/>
    <cellStyle name="Standard 257 4 4 3 3 2 3 2 2 2" xfId="50084" xr:uid="{00000000-0005-0000-0000-0000FF910000}"/>
    <cellStyle name="Standard 257 4 4 3 3 2 3 2 3" xfId="36848" xr:uid="{00000000-0005-0000-0000-000000920000}"/>
    <cellStyle name="Standard 257 4 4 3 3 2 3 3" xfId="16995" xr:uid="{00000000-0005-0000-0000-000001920000}"/>
    <cellStyle name="Standard 257 4 4 3 3 2 3 3 2" xfId="43467" xr:uid="{00000000-0005-0000-0000-000002920000}"/>
    <cellStyle name="Standard 257 4 4 3 3 2 3 4" xfId="32438" xr:uid="{00000000-0005-0000-0000-000003920000}"/>
    <cellStyle name="Standard 257 4 4 3 3 2 4" xfId="8905" xr:uid="{00000000-0005-0000-0000-000004920000}"/>
    <cellStyle name="Standard 257 4 4 3 3 2 4 2" xfId="22141" xr:uid="{00000000-0005-0000-0000-000005920000}"/>
    <cellStyle name="Standard 257 4 4 3 3 2 4 2 2" xfId="48613" xr:uid="{00000000-0005-0000-0000-000006920000}"/>
    <cellStyle name="Standard 257 4 4 3 3 2 4 3" xfId="35377" xr:uid="{00000000-0005-0000-0000-000007920000}"/>
    <cellStyle name="Standard 257 4 4 3 3 2 5" xfId="15524" xr:uid="{00000000-0005-0000-0000-000008920000}"/>
    <cellStyle name="Standard 257 4 4 3 3 2 5 2" xfId="41996" xr:uid="{00000000-0005-0000-0000-000009920000}"/>
    <cellStyle name="Standard 257 4 4 3 3 2 6" xfId="28026" xr:uid="{00000000-0005-0000-0000-00000A920000}"/>
    <cellStyle name="Standard 257 4 4 3 3 3" xfId="2288" xr:uid="{00000000-0005-0000-0000-00000B920000}"/>
    <cellStyle name="Standard 257 4 4 3 3 3 2" xfId="3759" xr:uid="{00000000-0005-0000-0000-00000C920000}"/>
    <cellStyle name="Standard 257 4 4 3 3 3 2 2" xfId="12581" xr:uid="{00000000-0005-0000-0000-00000D920000}"/>
    <cellStyle name="Standard 257 4 4 3 3 3 2 2 2" xfId="25817" xr:uid="{00000000-0005-0000-0000-00000E920000}"/>
    <cellStyle name="Standard 257 4 4 3 3 3 2 2 2 2" xfId="52289" xr:uid="{00000000-0005-0000-0000-00000F920000}"/>
    <cellStyle name="Standard 257 4 4 3 3 3 2 2 3" xfId="39053" xr:uid="{00000000-0005-0000-0000-000010920000}"/>
    <cellStyle name="Standard 257 4 4 3 3 3 2 3" xfId="19200" xr:uid="{00000000-0005-0000-0000-000011920000}"/>
    <cellStyle name="Standard 257 4 4 3 3 3 2 3 2" xfId="45672" xr:uid="{00000000-0005-0000-0000-000012920000}"/>
    <cellStyle name="Standard 257 4 4 3 3 3 2 4" xfId="30231" xr:uid="{00000000-0005-0000-0000-000013920000}"/>
    <cellStyle name="Standard 257 4 4 3 3 3 3" xfId="6701" xr:uid="{00000000-0005-0000-0000-000014920000}"/>
    <cellStyle name="Standard 257 4 4 3 3 3 3 2" xfId="11111" xr:uid="{00000000-0005-0000-0000-000015920000}"/>
    <cellStyle name="Standard 257 4 4 3 3 3 3 2 2" xfId="24347" xr:uid="{00000000-0005-0000-0000-000016920000}"/>
    <cellStyle name="Standard 257 4 4 3 3 3 3 2 2 2" xfId="50819" xr:uid="{00000000-0005-0000-0000-000017920000}"/>
    <cellStyle name="Standard 257 4 4 3 3 3 3 2 3" xfId="37583" xr:uid="{00000000-0005-0000-0000-000018920000}"/>
    <cellStyle name="Standard 257 4 4 3 3 3 3 3" xfId="17730" xr:uid="{00000000-0005-0000-0000-000019920000}"/>
    <cellStyle name="Standard 257 4 4 3 3 3 3 3 2" xfId="44202" xr:uid="{00000000-0005-0000-0000-00001A920000}"/>
    <cellStyle name="Standard 257 4 4 3 3 3 3 4" xfId="33173" xr:uid="{00000000-0005-0000-0000-00001B920000}"/>
    <cellStyle name="Standard 257 4 4 3 3 3 4" xfId="8169" xr:uid="{00000000-0005-0000-0000-00001C920000}"/>
    <cellStyle name="Standard 257 4 4 3 3 3 4 2" xfId="21405" xr:uid="{00000000-0005-0000-0000-00001D920000}"/>
    <cellStyle name="Standard 257 4 4 3 3 3 4 2 2" xfId="47877" xr:uid="{00000000-0005-0000-0000-00001E920000}"/>
    <cellStyle name="Standard 257 4 4 3 3 3 4 3" xfId="34641" xr:uid="{00000000-0005-0000-0000-00001F920000}"/>
    <cellStyle name="Standard 257 4 4 3 3 3 5" xfId="14788" xr:uid="{00000000-0005-0000-0000-000020920000}"/>
    <cellStyle name="Standard 257 4 4 3 3 3 5 2" xfId="41260" xr:uid="{00000000-0005-0000-0000-000021920000}"/>
    <cellStyle name="Standard 257 4 4 3 3 3 6" xfId="28761" xr:uid="{00000000-0005-0000-0000-000022920000}"/>
    <cellStyle name="Standard 257 4 4 3 3 4" xfId="3025" xr:uid="{00000000-0005-0000-0000-000023920000}"/>
    <cellStyle name="Standard 257 4 4 3 3 4 2" xfId="11847" xr:uid="{00000000-0005-0000-0000-000024920000}"/>
    <cellStyle name="Standard 257 4 4 3 3 4 2 2" xfId="25083" xr:uid="{00000000-0005-0000-0000-000025920000}"/>
    <cellStyle name="Standard 257 4 4 3 3 4 2 2 2" xfId="51555" xr:uid="{00000000-0005-0000-0000-000026920000}"/>
    <cellStyle name="Standard 257 4 4 3 3 4 2 3" xfId="38319" xr:uid="{00000000-0005-0000-0000-000027920000}"/>
    <cellStyle name="Standard 257 4 4 3 3 4 3" xfId="18466" xr:uid="{00000000-0005-0000-0000-000028920000}"/>
    <cellStyle name="Standard 257 4 4 3 3 4 3 2" xfId="44938" xr:uid="{00000000-0005-0000-0000-000029920000}"/>
    <cellStyle name="Standard 257 4 4 3 3 4 4" xfId="29497" xr:uid="{00000000-0005-0000-0000-00002A920000}"/>
    <cellStyle name="Standard 257 4 4 3 3 5" xfId="5230" xr:uid="{00000000-0005-0000-0000-00002B920000}"/>
    <cellStyle name="Standard 257 4 4 3 3 5 2" xfId="9640" xr:uid="{00000000-0005-0000-0000-00002C920000}"/>
    <cellStyle name="Standard 257 4 4 3 3 5 2 2" xfId="22876" xr:uid="{00000000-0005-0000-0000-00002D920000}"/>
    <cellStyle name="Standard 257 4 4 3 3 5 2 2 2" xfId="49348" xr:uid="{00000000-0005-0000-0000-00002E920000}"/>
    <cellStyle name="Standard 257 4 4 3 3 5 2 3" xfId="36112" xr:uid="{00000000-0005-0000-0000-00002F920000}"/>
    <cellStyle name="Standard 257 4 4 3 3 5 3" xfId="16259" xr:uid="{00000000-0005-0000-0000-000030920000}"/>
    <cellStyle name="Standard 257 4 4 3 3 5 3 2" xfId="42731" xr:uid="{00000000-0005-0000-0000-000031920000}"/>
    <cellStyle name="Standard 257 4 4 3 3 5 4" xfId="31702" xr:uid="{00000000-0005-0000-0000-000032920000}"/>
    <cellStyle name="Standard 257 4 4 3 3 6" xfId="7435" xr:uid="{00000000-0005-0000-0000-000033920000}"/>
    <cellStyle name="Standard 257 4 4 3 3 6 2" xfId="20671" xr:uid="{00000000-0005-0000-0000-000034920000}"/>
    <cellStyle name="Standard 257 4 4 3 3 6 2 2" xfId="47143" xr:uid="{00000000-0005-0000-0000-000035920000}"/>
    <cellStyle name="Standard 257 4 4 3 3 6 3" xfId="33907" xr:uid="{00000000-0005-0000-0000-000036920000}"/>
    <cellStyle name="Standard 257 4 4 3 3 7" xfId="14054" xr:uid="{00000000-0005-0000-0000-000037920000}"/>
    <cellStyle name="Standard 257 4 4 3 3 7 2" xfId="40526" xr:uid="{00000000-0005-0000-0000-000038920000}"/>
    <cellStyle name="Standard 257 4 4 3 3 8" xfId="27290" xr:uid="{00000000-0005-0000-0000-000039920000}"/>
    <cellStyle name="Standard 257 4 4 3 4" xfId="1186" xr:uid="{00000000-0005-0000-0000-00003A920000}"/>
    <cellStyle name="Standard 257 4 4 3 4 2" xfId="4129" xr:uid="{00000000-0005-0000-0000-00003B920000}"/>
    <cellStyle name="Standard 257 4 4 3 4 2 2" xfId="12951" xr:uid="{00000000-0005-0000-0000-00003C920000}"/>
    <cellStyle name="Standard 257 4 4 3 4 2 2 2" xfId="26187" xr:uid="{00000000-0005-0000-0000-00003D920000}"/>
    <cellStyle name="Standard 257 4 4 3 4 2 2 2 2" xfId="52659" xr:uid="{00000000-0005-0000-0000-00003E920000}"/>
    <cellStyle name="Standard 257 4 4 3 4 2 2 3" xfId="39423" xr:uid="{00000000-0005-0000-0000-00003F920000}"/>
    <cellStyle name="Standard 257 4 4 3 4 2 3" xfId="19570" xr:uid="{00000000-0005-0000-0000-000040920000}"/>
    <cellStyle name="Standard 257 4 4 3 4 2 3 2" xfId="46042" xr:uid="{00000000-0005-0000-0000-000041920000}"/>
    <cellStyle name="Standard 257 4 4 3 4 2 4" xfId="30601" xr:uid="{00000000-0005-0000-0000-000042920000}"/>
    <cellStyle name="Standard 257 4 4 3 4 3" xfId="5600" xr:uid="{00000000-0005-0000-0000-000043920000}"/>
    <cellStyle name="Standard 257 4 4 3 4 3 2" xfId="10010" xr:uid="{00000000-0005-0000-0000-000044920000}"/>
    <cellStyle name="Standard 257 4 4 3 4 3 2 2" xfId="23246" xr:uid="{00000000-0005-0000-0000-000045920000}"/>
    <cellStyle name="Standard 257 4 4 3 4 3 2 2 2" xfId="49718" xr:uid="{00000000-0005-0000-0000-000046920000}"/>
    <cellStyle name="Standard 257 4 4 3 4 3 2 3" xfId="36482" xr:uid="{00000000-0005-0000-0000-000047920000}"/>
    <cellStyle name="Standard 257 4 4 3 4 3 3" xfId="16629" xr:uid="{00000000-0005-0000-0000-000048920000}"/>
    <cellStyle name="Standard 257 4 4 3 4 3 3 2" xfId="43101" xr:uid="{00000000-0005-0000-0000-000049920000}"/>
    <cellStyle name="Standard 257 4 4 3 4 3 4" xfId="32072" xr:uid="{00000000-0005-0000-0000-00004A920000}"/>
    <cellStyle name="Standard 257 4 4 3 4 4" xfId="8539" xr:uid="{00000000-0005-0000-0000-00004B920000}"/>
    <cellStyle name="Standard 257 4 4 3 4 4 2" xfId="21775" xr:uid="{00000000-0005-0000-0000-00004C920000}"/>
    <cellStyle name="Standard 257 4 4 3 4 4 2 2" xfId="48247" xr:uid="{00000000-0005-0000-0000-00004D920000}"/>
    <cellStyle name="Standard 257 4 4 3 4 4 3" xfId="35011" xr:uid="{00000000-0005-0000-0000-00004E920000}"/>
    <cellStyle name="Standard 257 4 4 3 4 5" xfId="15158" xr:uid="{00000000-0005-0000-0000-00004F920000}"/>
    <cellStyle name="Standard 257 4 4 3 4 5 2" xfId="41630" xr:uid="{00000000-0005-0000-0000-000050920000}"/>
    <cellStyle name="Standard 257 4 4 3 4 6" xfId="27660" xr:uid="{00000000-0005-0000-0000-000051920000}"/>
    <cellStyle name="Standard 257 4 4 3 5" xfId="1922" xr:uid="{00000000-0005-0000-0000-000052920000}"/>
    <cellStyle name="Standard 257 4 4 3 5 2" xfId="3393" xr:uid="{00000000-0005-0000-0000-000053920000}"/>
    <cellStyle name="Standard 257 4 4 3 5 2 2" xfId="12215" xr:uid="{00000000-0005-0000-0000-000054920000}"/>
    <cellStyle name="Standard 257 4 4 3 5 2 2 2" xfId="25451" xr:uid="{00000000-0005-0000-0000-000055920000}"/>
    <cellStyle name="Standard 257 4 4 3 5 2 2 2 2" xfId="51923" xr:uid="{00000000-0005-0000-0000-000056920000}"/>
    <cellStyle name="Standard 257 4 4 3 5 2 2 3" xfId="38687" xr:uid="{00000000-0005-0000-0000-000057920000}"/>
    <cellStyle name="Standard 257 4 4 3 5 2 3" xfId="18834" xr:uid="{00000000-0005-0000-0000-000058920000}"/>
    <cellStyle name="Standard 257 4 4 3 5 2 3 2" xfId="45306" xr:uid="{00000000-0005-0000-0000-000059920000}"/>
    <cellStyle name="Standard 257 4 4 3 5 2 4" xfId="29865" xr:uid="{00000000-0005-0000-0000-00005A920000}"/>
    <cellStyle name="Standard 257 4 4 3 5 3" xfId="6335" xr:uid="{00000000-0005-0000-0000-00005B920000}"/>
    <cellStyle name="Standard 257 4 4 3 5 3 2" xfId="10745" xr:uid="{00000000-0005-0000-0000-00005C920000}"/>
    <cellStyle name="Standard 257 4 4 3 5 3 2 2" xfId="23981" xr:uid="{00000000-0005-0000-0000-00005D920000}"/>
    <cellStyle name="Standard 257 4 4 3 5 3 2 2 2" xfId="50453" xr:uid="{00000000-0005-0000-0000-00005E920000}"/>
    <cellStyle name="Standard 257 4 4 3 5 3 2 3" xfId="37217" xr:uid="{00000000-0005-0000-0000-00005F920000}"/>
    <cellStyle name="Standard 257 4 4 3 5 3 3" xfId="17364" xr:uid="{00000000-0005-0000-0000-000060920000}"/>
    <cellStyle name="Standard 257 4 4 3 5 3 3 2" xfId="43836" xr:uid="{00000000-0005-0000-0000-000061920000}"/>
    <cellStyle name="Standard 257 4 4 3 5 3 4" xfId="32807" xr:uid="{00000000-0005-0000-0000-000062920000}"/>
    <cellStyle name="Standard 257 4 4 3 5 4" xfId="7803" xr:uid="{00000000-0005-0000-0000-000063920000}"/>
    <cellStyle name="Standard 257 4 4 3 5 4 2" xfId="21039" xr:uid="{00000000-0005-0000-0000-000064920000}"/>
    <cellStyle name="Standard 257 4 4 3 5 4 2 2" xfId="47511" xr:uid="{00000000-0005-0000-0000-000065920000}"/>
    <cellStyle name="Standard 257 4 4 3 5 4 3" xfId="34275" xr:uid="{00000000-0005-0000-0000-000066920000}"/>
    <cellStyle name="Standard 257 4 4 3 5 5" xfId="14422" xr:uid="{00000000-0005-0000-0000-000067920000}"/>
    <cellStyle name="Standard 257 4 4 3 5 5 2" xfId="40894" xr:uid="{00000000-0005-0000-0000-000068920000}"/>
    <cellStyle name="Standard 257 4 4 3 5 6" xfId="28395" xr:uid="{00000000-0005-0000-0000-000069920000}"/>
    <cellStyle name="Standard 257 4 4 3 6" xfId="2659" xr:uid="{00000000-0005-0000-0000-00006A920000}"/>
    <cellStyle name="Standard 257 4 4 3 6 2" xfId="11481" xr:uid="{00000000-0005-0000-0000-00006B920000}"/>
    <cellStyle name="Standard 257 4 4 3 6 2 2" xfId="24717" xr:uid="{00000000-0005-0000-0000-00006C920000}"/>
    <cellStyle name="Standard 257 4 4 3 6 2 2 2" xfId="51189" xr:uid="{00000000-0005-0000-0000-00006D920000}"/>
    <cellStyle name="Standard 257 4 4 3 6 2 3" xfId="37953" xr:uid="{00000000-0005-0000-0000-00006E920000}"/>
    <cellStyle name="Standard 257 4 4 3 6 3" xfId="18100" xr:uid="{00000000-0005-0000-0000-00006F920000}"/>
    <cellStyle name="Standard 257 4 4 3 6 3 2" xfId="44572" xr:uid="{00000000-0005-0000-0000-000070920000}"/>
    <cellStyle name="Standard 257 4 4 3 6 4" xfId="29131" xr:uid="{00000000-0005-0000-0000-000071920000}"/>
    <cellStyle name="Standard 257 4 4 3 7" xfId="4864" xr:uid="{00000000-0005-0000-0000-000072920000}"/>
    <cellStyle name="Standard 257 4 4 3 7 2" xfId="9274" xr:uid="{00000000-0005-0000-0000-000073920000}"/>
    <cellStyle name="Standard 257 4 4 3 7 2 2" xfId="22510" xr:uid="{00000000-0005-0000-0000-000074920000}"/>
    <cellStyle name="Standard 257 4 4 3 7 2 2 2" xfId="48982" xr:uid="{00000000-0005-0000-0000-000075920000}"/>
    <cellStyle name="Standard 257 4 4 3 7 2 3" xfId="35746" xr:uid="{00000000-0005-0000-0000-000076920000}"/>
    <cellStyle name="Standard 257 4 4 3 7 3" xfId="15893" xr:uid="{00000000-0005-0000-0000-000077920000}"/>
    <cellStyle name="Standard 257 4 4 3 7 3 2" xfId="42365" xr:uid="{00000000-0005-0000-0000-000078920000}"/>
    <cellStyle name="Standard 257 4 4 3 7 4" xfId="31336" xr:uid="{00000000-0005-0000-0000-000079920000}"/>
    <cellStyle name="Standard 257 4 4 3 8" xfId="7069" xr:uid="{00000000-0005-0000-0000-00007A920000}"/>
    <cellStyle name="Standard 257 4 4 3 8 2" xfId="20305" xr:uid="{00000000-0005-0000-0000-00007B920000}"/>
    <cellStyle name="Standard 257 4 4 3 8 2 2" xfId="46777" xr:uid="{00000000-0005-0000-0000-00007C920000}"/>
    <cellStyle name="Standard 257 4 4 3 8 3" xfId="33541" xr:uid="{00000000-0005-0000-0000-00007D920000}"/>
    <cellStyle name="Standard 257 4 4 3 9" xfId="13688" xr:uid="{00000000-0005-0000-0000-00007E920000}"/>
    <cellStyle name="Standard 257 4 4 3 9 2" xfId="40160" xr:uid="{00000000-0005-0000-0000-00007F920000}"/>
    <cellStyle name="Standard 257 4 4 4" xfId="503" xr:uid="{00000000-0005-0000-0000-000080920000}"/>
    <cellStyle name="Standard 257 4 4 4 2" xfId="892" xr:uid="{00000000-0005-0000-0000-000081920000}"/>
    <cellStyle name="Standard 257 4 4 4 2 2" xfId="1641" xr:uid="{00000000-0005-0000-0000-000082920000}"/>
    <cellStyle name="Standard 257 4 4 4 2 2 2" xfId="4584" xr:uid="{00000000-0005-0000-0000-000083920000}"/>
    <cellStyle name="Standard 257 4 4 4 2 2 2 2" xfId="13406" xr:uid="{00000000-0005-0000-0000-000084920000}"/>
    <cellStyle name="Standard 257 4 4 4 2 2 2 2 2" xfId="26642" xr:uid="{00000000-0005-0000-0000-000085920000}"/>
    <cellStyle name="Standard 257 4 4 4 2 2 2 2 2 2" xfId="53114" xr:uid="{00000000-0005-0000-0000-000086920000}"/>
    <cellStyle name="Standard 257 4 4 4 2 2 2 2 3" xfId="39878" xr:uid="{00000000-0005-0000-0000-000087920000}"/>
    <cellStyle name="Standard 257 4 4 4 2 2 2 3" xfId="20025" xr:uid="{00000000-0005-0000-0000-000088920000}"/>
    <cellStyle name="Standard 257 4 4 4 2 2 2 3 2" xfId="46497" xr:uid="{00000000-0005-0000-0000-000089920000}"/>
    <cellStyle name="Standard 257 4 4 4 2 2 2 4" xfId="31056" xr:uid="{00000000-0005-0000-0000-00008A920000}"/>
    <cellStyle name="Standard 257 4 4 4 2 2 3" xfId="6055" xr:uid="{00000000-0005-0000-0000-00008B920000}"/>
    <cellStyle name="Standard 257 4 4 4 2 2 3 2" xfId="10465" xr:uid="{00000000-0005-0000-0000-00008C920000}"/>
    <cellStyle name="Standard 257 4 4 4 2 2 3 2 2" xfId="23701" xr:uid="{00000000-0005-0000-0000-00008D920000}"/>
    <cellStyle name="Standard 257 4 4 4 2 2 3 2 2 2" xfId="50173" xr:uid="{00000000-0005-0000-0000-00008E920000}"/>
    <cellStyle name="Standard 257 4 4 4 2 2 3 2 3" xfId="36937" xr:uid="{00000000-0005-0000-0000-00008F920000}"/>
    <cellStyle name="Standard 257 4 4 4 2 2 3 3" xfId="17084" xr:uid="{00000000-0005-0000-0000-000090920000}"/>
    <cellStyle name="Standard 257 4 4 4 2 2 3 3 2" xfId="43556" xr:uid="{00000000-0005-0000-0000-000091920000}"/>
    <cellStyle name="Standard 257 4 4 4 2 2 3 4" xfId="32527" xr:uid="{00000000-0005-0000-0000-000092920000}"/>
    <cellStyle name="Standard 257 4 4 4 2 2 4" xfId="8994" xr:uid="{00000000-0005-0000-0000-000093920000}"/>
    <cellStyle name="Standard 257 4 4 4 2 2 4 2" xfId="22230" xr:uid="{00000000-0005-0000-0000-000094920000}"/>
    <cellStyle name="Standard 257 4 4 4 2 2 4 2 2" xfId="48702" xr:uid="{00000000-0005-0000-0000-000095920000}"/>
    <cellStyle name="Standard 257 4 4 4 2 2 4 3" xfId="35466" xr:uid="{00000000-0005-0000-0000-000096920000}"/>
    <cellStyle name="Standard 257 4 4 4 2 2 5" xfId="15613" xr:uid="{00000000-0005-0000-0000-000097920000}"/>
    <cellStyle name="Standard 257 4 4 4 2 2 5 2" xfId="42085" xr:uid="{00000000-0005-0000-0000-000098920000}"/>
    <cellStyle name="Standard 257 4 4 4 2 2 6" xfId="28115" xr:uid="{00000000-0005-0000-0000-000099920000}"/>
    <cellStyle name="Standard 257 4 4 4 2 3" xfId="2377" xr:uid="{00000000-0005-0000-0000-00009A920000}"/>
    <cellStyle name="Standard 257 4 4 4 2 3 2" xfId="3848" xr:uid="{00000000-0005-0000-0000-00009B920000}"/>
    <cellStyle name="Standard 257 4 4 4 2 3 2 2" xfId="12670" xr:uid="{00000000-0005-0000-0000-00009C920000}"/>
    <cellStyle name="Standard 257 4 4 4 2 3 2 2 2" xfId="25906" xr:uid="{00000000-0005-0000-0000-00009D920000}"/>
    <cellStyle name="Standard 257 4 4 4 2 3 2 2 2 2" xfId="52378" xr:uid="{00000000-0005-0000-0000-00009E920000}"/>
    <cellStyle name="Standard 257 4 4 4 2 3 2 2 3" xfId="39142" xr:uid="{00000000-0005-0000-0000-00009F920000}"/>
    <cellStyle name="Standard 257 4 4 4 2 3 2 3" xfId="19289" xr:uid="{00000000-0005-0000-0000-0000A0920000}"/>
    <cellStyle name="Standard 257 4 4 4 2 3 2 3 2" xfId="45761" xr:uid="{00000000-0005-0000-0000-0000A1920000}"/>
    <cellStyle name="Standard 257 4 4 4 2 3 2 4" xfId="30320" xr:uid="{00000000-0005-0000-0000-0000A2920000}"/>
    <cellStyle name="Standard 257 4 4 4 2 3 3" xfId="6790" xr:uid="{00000000-0005-0000-0000-0000A3920000}"/>
    <cellStyle name="Standard 257 4 4 4 2 3 3 2" xfId="11200" xr:uid="{00000000-0005-0000-0000-0000A4920000}"/>
    <cellStyle name="Standard 257 4 4 4 2 3 3 2 2" xfId="24436" xr:uid="{00000000-0005-0000-0000-0000A5920000}"/>
    <cellStyle name="Standard 257 4 4 4 2 3 3 2 2 2" xfId="50908" xr:uid="{00000000-0005-0000-0000-0000A6920000}"/>
    <cellStyle name="Standard 257 4 4 4 2 3 3 2 3" xfId="37672" xr:uid="{00000000-0005-0000-0000-0000A7920000}"/>
    <cellStyle name="Standard 257 4 4 4 2 3 3 3" xfId="17819" xr:uid="{00000000-0005-0000-0000-0000A8920000}"/>
    <cellStyle name="Standard 257 4 4 4 2 3 3 3 2" xfId="44291" xr:uid="{00000000-0005-0000-0000-0000A9920000}"/>
    <cellStyle name="Standard 257 4 4 4 2 3 3 4" xfId="33262" xr:uid="{00000000-0005-0000-0000-0000AA920000}"/>
    <cellStyle name="Standard 257 4 4 4 2 3 4" xfId="8258" xr:uid="{00000000-0005-0000-0000-0000AB920000}"/>
    <cellStyle name="Standard 257 4 4 4 2 3 4 2" xfId="21494" xr:uid="{00000000-0005-0000-0000-0000AC920000}"/>
    <cellStyle name="Standard 257 4 4 4 2 3 4 2 2" xfId="47966" xr:uid="{00000000-0005-0000-0000-0000AD920000}"/>
    <cellStyle name="Standard 257 4 4 4 2 3 4 3" xfId="34730" xr:uid="{00000000-0005-0000-0000-0000AE920000}"/>
    <cellStyle name="Standard 257 4 4 4 2 3 5" xfId="14877" xr:uid="{00000000-0005-0000-0000-0000AF920000}"/>
    <cellStyle name="Standard 257 4 4 4 2 3 5 2" xfId="41349" xr:uid="{00000000-0005-0000-0000-0000B0920000}"/>
    <cellStyle name="Standard 257 4 4 4 2 3 6" xfId="28850" xr:uid="{00000000-0005-0000-0000-0000B1920000}"/>
    <cellStyle name="Standard 257 4 4 4 2 4" xfId="3114" xr:uid="{00000000-0005-0000-0000-0000B2920000}"/>
    <cellStyle name="Standard 257 4 4 4 2 4 2" xfId="11936" xr:uid="{00000000-0005-0000-0000-0000B3920000}"/>
    <cellStyle name="Standard 257 4 4 4 2 4 2 2" xfId="25172" xr:uid="{00000000-0005-0000-0000-0000B4920000}"/>
    <cellStyle name="Standard 257 4 4 4 2 4 2 2 2" xfId="51644" xr:uid="{00000000-0005-0000-0000-0000B5920000}"/>
    <cellStyle name="Standard 257 4 4 4 2 4 2 3" xfId="38408" xr:uid="{00000000-0005-0000-0000-0000B6920000}"/>
    <cellStyle name="Standard 257 4 4 4 2 4 3" xfId="18555" xr:uid="{00000000-0005-0000-0000-0000B7920000}"/>
    <cellStyle name="Standard 257 4 4 4 2 4 3 2" xfId="45027" xr:uid="{00000000-0005-0000-0000-0000B8920000}"/>
    <cellStyle name="Standard 257 4 4 4 2 4 4" xfId="29586" xr:uid="{00000000-0005-0000-0000-0000B9920000}"/>
    <cellStyle name="Standard 257 4 4 4 2 5" xfId="5319" xr:uid="{00000000-0005-0000-0000-0000BA920000}"/>
    <cellStyle name="Standard 257 4 4 4 2 5 2" xfId="9729" xr:uid="{00000000-0005-0000-0000-0000BB920000}"/>
    <cellStyle name="Standard 257 4 4 4 2 5 2 2" xfId="22965" xr:uid="{00000000-0005-0000-0000-0000BC920000}"/>
    <cellStyle name="Standard 257 4 4 4 2 5 2 2 2" xfId="49437" xr:uid="{00000000-0005-0000-0000-0000BD920000}"/>
    <cellStyle name="Standard 257 4 4 4 2 5 2 3" xfId="36201" xr:uid="{00000000-0005-0000-0000-0000BE920000}"/>
    <cellStyle name="Standard 257 4 4 4 2 5 3" xfId="16348" xr:uid="{00000000-0005-0000-0000-0000BF920000}"/>
    <cellStyle name="Standard 257 4 4 4 2 5 3 2" xfId="42820" xr:uid="{00000000-0005-0000-0000-0000C0920000}"/>
    <cellStyle name="Standard 257 4 4 4 2 5 4" xfId="31791" xr:uid="{00000000-0005-0000-0000-0000C1920000}"/>
    <cellStyle name="Standard 257 4 4 4 2 6" xfId="7524" xr:uid="{00000000-0005-0000-0000-0000C2920000}"/>
    <cellStyle name="Standard 257 4 4 4 2 6 2" xfId="20760" xr:uid="{00000000-0005-0000-0000-0000C3920000}"/>
    <cellStyle name="Standard 257 4 4 4 2 6 2 2" xfId="47232" xr:uid="{00000000-0005-0000-0000-0000C4920000}"/>
    <cellStyle name="Standard 257 4 4 4 2 6 3" xfId="33996" xr:uid="{00000000-0005-0000-0000-0000C5920000}"/>
    <cellStyle name="Standard 257 4 4 4 2 7" xfId="14143" xr:uid="{00000000-0005-0000-0000-0000C6920000}"/>
    <cellStyle name="Standard 257 4 4 4 2 7 2" xfId="40615" xr:uid="{00000000-0005-0000-0000-0000C7920000}"/>
    <cellStyle name="Standard 257 4 4 4 2 8" xfId="27379" xr:uid="{00000000-0005-0000-0000-0000C8920000}"/>
    <cellStyle name="Standard 257 4 4 4 3" xfId="1275" xr:uid="{00000000-0005-0000-0000-0000C9920000}"/>
    <cellStyle name="Standard 257 4 4 4 3 2" xfId="4218" xr:uid="{00000000-0005-0000-0000-0000CA920000}"/>
    <cellStyle name="Standard 257 4 4 4 3 2 2" xfId="13040" xr:uid="{00000000-0005-0000-0000-0000CB920000}"/>
    <cellStyle name="Standard 257 4 4 4 3 2 2 2" xfId="26276" xr:uid="{00000000-0005-0000-0000-0000CC920000}"/>
    <cellStyle name="Standard 257 4 4 4 3 2 2 2 2" xfId="52748" xr:uid="{00000000-0005-0000-0000-0000CD920000}"/>
    <cellStyle name="Standard 257 4 4 4 3 2 2 3" xfId="39512" xr:uid="{00000000-0005-0000-0000-0000CE920000}"/>
    <cellStyle name="Standard 257 4 4 4 3 2 3" xfId="19659" xr:uid="{00000000-0005-0000-0000-0000CF920000}"/>
    <cellStyle name="Standard 257 4 4 4 3 2 3 2" xfId="46131" xr:uid="{00000000-0005-0000-0000-0000D0920000}"/>
    <cellStyle name="Standard 257 4 4 4 3 2 4" xfId="30690" xr:uid="{00000000-0005-0000-0000-0000D1920000}"/>
    <cellStyle name="Standard 257 4 4 4 3 3" xfId="5689" xr:uid="{00000000-0005-0000-0000-0000D2920000}"/>
    <cellStyle name="Standard 257 4 4 4 3 3 2" xfId="10099" xr:uid="{00000000-0005-0000-0000-0000D3920000}"/>
    <cellStyle name="Standard 257 4 4 4 3 3 2 2" xfId="23335" xr:uid="{00000000-0005-0000-0000-0000D4920000}"/>
    <cellStyle name="Standard 257 4 4 4 3 3 2 2 2" xfId="49807" xr:uid="{00000000-0005-0000-0000-0000D5920000}"/>
    <cellStyle name="Standard 257 4 4 4 3 3 2 3" xfId="36571" xr:uid="{00000000-0005-0000-0000-0000D6920000}"/>
    <cellStyle name="Standard 257 4 4 4 3 3 3" xfId="16718" xr:uid="{00000000-0005-0000-0000-0000D7920000}"/>
    <cellStyle name="Standard 257 4 4 4 3 3 3 2" xfId="43190" xr:uid="{00000000-0005-0000-0000-0000D8920000}"/>
    <cellStyle name="Standard 257 4 4 4 3 3 4" xfId="32161" xr:uid="{00000000-0005-0000-0000-0000D9920000}"/>
    <cellStyle name="Standard 257 4 4 4 3 4" xfId="8628" xr:uid="{00000000-0005-0000-0000-0000DA920000}"/>
    <cellStyle name="Standard 257 4 4 4 3 4 2" xfId="21864" xr:uid="{00000000-0005-0000-0000-0000DB920000}"/>
    <cellStyle name="Standard 257 4 4 4 3 4 2 2" xfId="48336" xr:uid="{00000000-0005-0000-0000-0000DC920000}"/>
    <cellStyle name="Standard 257 4 4 4 3 4 3" xfId="35100" xr:uid="{00000000-0005-0000-0000-0000DD920000}"/>
    <cellStyle name="Standard 257 4 4 4 3 5" xfId="15247" xr:uid="{00000000-0005-0000-0000-0000DE920000}"/>
    <cellStyle name="Standard 257 4 4 4 3 5 2" xfId="41719" xr:uid="{00000000-0005-0000-0000-0000DF920000}"/>
    <cellStyle name="Standard 257 4 4 4 3 6" xfId="27749" xr:uid="{00000000-0005-0000-0000-0000E0920000}"/>
    <cellStyle name="Standard 257 4 4 4 4" xfId="2011" xr:uid="{00000000-0005-0000-0000-0000E1920000}"/>
    <cellStyle name="Standard 257 4 4 4 4 2" xfId="3482" xr:uid="{00000000-0005-0000-0000-0000E2920000}"/>
    <cellStyle name="Standard 257 4 4 4 4 2 2" xfId="12304" xr:uid="{00000000-0005-0000-0000-0000E3920000}"/>
    <cellStyle name="Standard 257 4 4 4 4 2 2 2" xfId="25540" xr:uid="{00000000-0005-0000-0000-0000E4920000}"/>
    <cellStyle name="Standard 257 4 4 4 4 2 2 2 2" xfId="52012" xr:uid="{00000000-0005-0000-0000-0000E5920000}"/>
    <cellStyle name="Standard 257 4 4 4 4 2 2 3" xfId="38776" xr:uid="{00000000-0005-0000-0000-0000E6920000}"/>
    <cellStyle name="Standard 257 4 4 4 4 2 3" xfId="18923" xr:uid="{00000000-0005-0000-0000-0000E7920000}"/>
    <cellStyle name="Standard 257 4 4 4 4 2 3 2" xfId="45395" xr:uid="{00000000-0005-0000-0000-0000E8920000}"/>
    <cellStyle name="Standard 257 4 4 4 4 2 4" xfId="29954" xr:uid="{00000000-0005-0000-0000-0000E9920000}"/>
    <cellStyle name="Standard 257 4 4 4 4 3" xfId="6424" xr:uid="{00000000-0005-0000-0000-0000EA920000}"/>
    <cellStyle name="Standard 257 4 4 4 4 3 2" xfId="10834" xr:uid="{00000000-0005-0000-0000-0000EB920000}"/>
    <cellStyle name="Standard 257 4 4 4 4 3 2 2" xfId="24070" xr:uid="{00000000-0005-0000-0000-0000EC920000}"/>
    <cellStyle name="Standard 257 4 4 4 4 3 2 2 2" xfId="50542" xr:uid="{00000000-0005-0000-0000-0000ED920000}"/>
    <cellStyle name="Standard 257 4 4 4 4 3 2 3" xfId="37306" xr:uid="{00000000-0005-0000-0000-0000EE920000}"/>
    <cellStyle name="Standard 257 4 4 4 4 3 3" xfId="17453" xr:uid="{00000000-0005-0000-0000-0000EF920000}"/>
    <cellStyle name="Standard 257 4 4 4 4 3 3 2" xfId="43925" xr:uid="{00000000-0005-0000-0000-0000F0920000}"/>
    <cellStyle name="Standard 257 4 4 4 4 3 4" xfId="32896" xr:uid="{00000000-0005-0000-0000-0000F1920000}"/>
    <cellStyle name="Standard 257 4 4 4 4 4" xfId="7892" xr:uid="{00000000-0005-0000-0000-0000F2920000}"/>
    <cellStyle name="Standard 257 4 4 4 4 4 2" xfId="21128" xr:uid="{00000000-0005-0000-0000-0000F3920000}"/>
    <cellStyle name="Standard 257 4 4 4 4 4 2 2" xfId="47600" xr:uid="{00000000-0005-0000-0000-0000F4920000}"/>
    <cellStyle name="Standard 257 4 4 4 4 4 3" xfId="34364" xr:uid="{00000000-0005-0000-0000-0000F5920000}"/>
    <cellStyle name="Standard 257 4 4 4 4 5" xfId="14511" xr:uid="{00000000-0005-0000-0000-0000F6920000}"/>
    <cellStyle name="Standard 257 4 4 4 4 5 2" xfId="40983" xr:uid="{00000000-0005-0000-0000-0000F7920000}"/>
    <cellStyle name="Standard 257 4 4 4 4 6" xfId="28484" xr:uid="{00000000-0005-0000-0000-0000F8920000}"/>
    <cellStyle name="Standard 257 4 4 4 5" xfId="2748" xr:uid="{00000000-0005-0000-0000-0000F9920000}"/>
    <cellStyle name="Standard 257 4 4 4 5 2" xfId="11570" xr:uid="{00000000-0005-0000-0000-0000FA920000}"/>
    <cellStyle name="Standard 257 4 4 4 5 2 2" xfId="24806" xr:uid="{00000000-0005-0000-0000-0000FB920000}"/>
    <cellStyle name="Standard 257 4 4 4 5 2 2 2" xfId="51278" xr:uid="{00000000-0005-0000-0000-0000FC920000}"/>
    <cellStyle name="Standard 257 4 4 4 5 2 3" xfId="38042" xr:uid="{00000000-0005-0000-0000-0000FD920000}"/>
    <cellStyle name="Standard 257 4 4 4 5 3" xfId="18189" xr:uid="{00000000-0005-0000-0000-0000FE920000}"/>
    <cellStyle name="Standard 257 4 4 4 5 3 2" xfId="44661" xr:uid="{00000000-0005-0000-0000-0000FF920000}"/>
    <cellStyle name="Standard 257 4 4 4 5 4" xfId="29220" xr:uid="{00000000-0005-0000-0000-000000930000}"/>
    <cellStyle name="Standard 257 4 4 4 6" xfId="4953" xr:uid="{00000000-0005-0000-0000-000001930000}"/>
    <cellStyle name="Standard 257 4 4 4 6 2" xfId="9363" xr:uid="{00000000-0005-0000-0000-000002930000}"/>
    <cellStyle name="Standard 257 4 4 4 6 2 2" xfId="22599" xr:uid="{00000000-0005-0000-0000-000003930000}"/>
    <cellStyle name="Standard 257 4 4 4 6 2 2 2" xfId="49071" xr:uid="{00000000-0005-0000-0000-000004930000}"/>
    <cellStyle name="Standard 257 4 4 4 6 2 3" xfId="35835" xr:uid="{00000000-0005-0000-0000-000005930000}"/>
    <cellStyle name="Standard 257 4 4 4 6 3" xfId="15982" xr:uid="{00000000-0005-0000-0000-000006930000}"/>
    <cellStyle name="Standard 257 4 4 4 6 3 2" xfId="42454" xr:uid="{00000000-0005-0000-0000-000007930000}"/>
    <cellStyle name="Standard 257 4 4 4 6 4" xfId="31425" xr:uid="{00000000-0005-0000-0000-000008930000}"/>
    <cellStyle name="Standard 257 4 4 4 7" xfId="7158" xr:uid="{00000000-0005-0000-0000-000009930000}"/>
    <cellStyle name="Standard 257 4 4 4 7 2" xfId="20394" xr:uid="{00000000-0005-0000-0000-00000A930000}"/>
    <cellStyle name="Standard 257 4 4 4 7 2 2" xfId="46866" xr:uid="{00000000-0005-0000-0000-00000B930000}"/>
    <cellStyle name="Standard 257 4 4 4 7 3" xfId="33630" xr:uid="{00000000-0005-0000-0000-00000C930000}"/>
    <cellStyle name="Standard 257 4 4 4 8" xfId="13777" xr:uid="{00000000-0005-0000-0000-00000D930000}"/>
    <cellStyle name="Standard 257 4 4 4 8 2" xfId="40249" xr:uid="{00000000-0005-0000-0000-00000E930000}"/>
    <cellStyle name="Standard 257 4 4 4 9" xfId="27013" xr:uid="{00000000-0005-0000-0000-00000F930000}"/>
    <cellStyle name="Standard 257 4 4 5" xfId="462" xr:uid="{00000000-0005-0000-0000-000010930000}"/>
    <cellStyle name="Standard 257 4 4 5 2" xfId="853" xr:uid="{00000000-0005-0000-0000-000011930000}"/>
    <cellStyle name="Standard 257 4 4 5 2 2" xfId="1602" xr:uid="{00000000-0005-0000-0000-000012930000}"/>
    <cellStyle name="Standard 257 4 4 5 2 2 2" xfId="4545" xr:uid="{00000000-0005-0000-0000-000013930000}"/>
    <cellStyle name="Standard 257 4 4 5 2 2 2 2" xfId="13367" xr:uid="{00000000-0005-0000-0000-000014930000}"/>
    <cellStyle name="Standard 257 4 4 5 2 2 2 2 2" xfId="26603" xr:uid="{00000000-0005-0000-0000-000015930000}"/>
    <cellStyle name="Standard 257 4 4 5 2 2 2 2 2 2" xfId="53075" xr:uid="{00000000-0005-0000-0000-000016930000}"/>
    <cellStyle name="Standard 257 4 4 5 2 2 2 2 3" xfId="39839" xr:uid="{00000000-0005-0000-0000-000017930000}"/>
    <cellStyle name="Standard 257 4 4 5 2 2 2 3" xfId="19986" xr:uid="{00000000-0005-0000-0000-000018930000}"/>
    <cellStyle name="Standard 257 4 4 5 2 2 2 3 2" xfId="46458" xr:uid="{00000000-0005-0000-0000-000019930000}"/>
    <cellStyle name="Standard 257 4 4 5 2 2 2 4" xfId="31017" xr:uid="{00000000-0005-0000-0000-00001A930000}"/>
    <cellStyle name="Standard 257 4 4 5 2 2 3" xfId="6016" xr:uid="{00000000-0005-0000-0000-00001B930000}"/>
    <cellStyle name="Standard 257 4 4 5 2 2 3 2" xfId="10426" xr:uid="{00000000-0005-0000-0000-00001C930000}"/>
    <cellStyle name="Standard 257 4 4 5 2 2 3 2 2" xfId="23662" xr:uid="{00000000-0005-0000-0000-00001D930000}"/>
    <cellStyle name="Standard 257 4 4 5 2 2 3 2 2 2" xfId="50134" xr:uid="{00000000-0005-0000-0000-00001E930000}"/>
    <cellStyle name="Standard 257 4 4 5 2 2 3 2 3" xfId="36898" xr:uid="{00000000-0005-0000-0000-00001F930000}"/>
    <cellStyle name="Standard 257 4 4 5 2 2 3 3" xfId="17045" xr:uid="{00000000-0005-0000-0000-000020930000}"/>
    <cellStyle name="Standard 257 4 4 5 2 2 3 3 2" xfId="43517" xr:uid="{00000000-0005-0000-0000-000021930000}"/>
    <cellStyle name="Standard 257 4 4 5 2 2 3 4" xfId="32488" xr:uid="{00000000-0005-0000-0000-000022930000}"/>
    <cellStyle name="Standard 257 4 4 5 2 2 4" xfId="8955" xr:uid="{00000000-0005-0000-0000-000023930000}"/>
    <cellStyle name="Standard 257 4 4 5 2 2 4 2" xfId="22191" xr:uid="{00000000-0005-0000-0000-000024930000}"/>
    <cellStyle name="Standard 257 4 4 5 2 2 4 2 2" xfId="48663" xr:uid="{00000000-0005-0000-0000-000025930000}"/>
    <cellStyle name="Standard 257 4 4 5 2 2 4 3" xfId="35427" xr:uid="{00000000-0005-0000-0000-000026930000}"/>
    <cellStyle name="Standard 257 4 4 5 2 2 5" xfId="15574" xr:uid="{00000000-0005-0000-0000-000027930000}"/>
    <cellStyle name="Standard 257 4 4 5 2 2 5 2" xfId="42046" xr:uid="{00000000-0005-0000-0000-000028930000}"/>
    <cellStyle name="Standard 257 4 4 5 2 2 6" xfId="28076" xr:uid="{00000000-0005-0000-0000-000029930000}"/>
    <cellStyle name="Standard 257 4 4 5 2 3" xfId="2338" xr:uid="{00000000-0005-0000-0000-00002A930000}"/>
    <cellStyle name="Standard 257 4 4 5 2 3 2" xfId="3809" xr:uid="{00000000-0005-0000-0000-00002B930000}"/>
    <cellStyle name="Standard 257 4 4 5 2 3 2 2" xfId="12631" xr:uid="{00000000-0005-0000-0000-00002C930000}"/>
    <cellStyle name="Standard 257 4 4 5 2 3 2 2 2" xfId="25867" xr:uid="{00000000-0005-0000-0000-00002D930000}"/>
    <cellStyle name="Standard 257 4 4 5 2 3 2 2 2 2" xfId="52339" xr:uid="{00000000-0005-0000-0000-00002E930000}"/>
    <cellStyle name="Standard 257 4 4 5 2 3 2 2 3" xfId="39103" xr:uid="{00000000-0005-0000-0000-00002F930000}"/>
    <cellStyle name="Standard 257 4 4 5 2 3 2 3" xfId="19250" xr:uid="{00000000-0005-0000-0000-000030930000}"/>
    <cellStyle name="Standard 257 4 4 5 2 3 2 3 2" xfId="45722" xr:uid="{00000000-0005-0000-0000-000031930000}"/>
    <cellStyle name="Standard 257 4 4 5 2 3 2 4" xfId="30281" xr:uid="{00000000-0005-0000-0000-000032930000}"/>
    <cellStyle name="Standard 257 4 4 5 2 3 3" xfId="6751" xr:uid="{00000000-0005-0000-0000-000033930000}"/>
    <cellStyle name="Standard 257 4 4 5 2 3 3 2" xfId="11161" xr:uid="{00000000-0005-0000-0000-000034930000}"/>
    <cellStyle name="Standard 257 4 4 5 2 3 3 2 2" xfId="24397" xr:uid="{00000000-0005-0000-0000-000035930000}"/>
    <cellStyle name="Standard 257 4 4 5 2 3 3 2 2 2" xfId="50869" xr:uid="{00000000-0005-0000-0000-000036930000}"/>
    <cellStyle name="Standard 257 4 4 5 2 3 3 2 3" xfId="37633" xr:uid="{00000000-0005-0000-0000-000037930000}"/>
    <cellStyle name="Standard 257 4 4 5 2 3 3 3" xfId="17780" xr:uid="{00000000-0005-0000-0000-000038930000}"/>
    <cellStyle name="Standard 257 4 4 5 2 3 3 3 2" xfId="44252" xr:uid="{00000000-0005-0000-0000-000039930000}"/>
    <cellStyle name="Standard 257 4 4 5 2 3 3 4" xfId="33223" xr:uid="{00000000-0005-0000-0000-00003A930000}"/>
    <cellStyle name="Standard 257 4 4 5 2 3 4" xfId="8219" xr:uid="{00000000-0005-0000-0000-00003B930000}"/>
    <cellStyle name="Standard 257 4 4 5 2 3 4 2" xfId="21455" xr:uid="{00000000-0005-0000-0000-00003C930000}"/>
    <cellStyle name="Standard 257 4 4 5 2 3 4 2 2" xfId="47927" xr:uid="{00000000-0005-0000-0000-00003D930000}"/>
    <cellStyle name="Standard 257 4 4 5 2 3 4 3" xfId="34691" xr:uid="{00000000-0005-0000-0000-00003E930000}"/>
    <cellStyle name="Standard 257 4 4 5 2 3 5" xfId="14838" xr:uid="{00000000-0005-0000-0000-00003F930000}"/>
    <cellStyle name="Standard 257 4 4 5 2 3 5 2" xfId="41310" xr:uid="{00000000-0005-0000-0000-000040930000}"/>
    <cellStyle name="Standard 257 4 4 5 2 3 6" xfId="28811" xr:uid="{00000000-0005-0000-0000-000041930000}"/>
    <cellStyle name="Standard 257 4 4 5 2 4" xfId="3075" xr:uid="{00000000-0005-0000-0000-000042930000}"/>
    <cellStyle name="Standard 257 4 4 5 2 4 2" xfId="11897" xr:uid="{00000000-0005-0000-0000-000043930000}"/>
    <cellStyle name="Standard 257 4 4 5 2 4 2 2" xfId="25133" xr:uid="{00000000-0005-0000-0000-000044930000}"/>
    <cellStyle name="Standard 257 4 4 5 2 4 2 2 2" xfId="51605" xr:uid="{00000000-0005-0000-0000-000045930000}"/>
    <cellStyle name="Standard 257 4 4 5 2 4 2 3" xfId="38369" xr:uid="{00000000-0005-0000-0000-000046930000}"/>
    <cellStyle name="Standard 257 4 4 5 2 4 3" xfId="18516" xr:uid="{00000000-0005-0000-0000-000047930000}"/>
    <cellStyle name="Standard 257 4 4 5 2 4 3 2" xfId="44988" xr:uid="{00000000-0005-0000-0000-000048930000}"/>
    <cellStyle name="Standard 257 4 4 5 2 4 4" xfId="29547" xr:uid="{00000000-0005-0000-0000-000049930000}"/>
    <cellStyle name="Standard 257 4 4 5 2 5" xfId="5280" xr:uid="{00000000-0005-0000-0000-00004A930000}"/>
    <cellStyle name="Standard 257 4 4 5 2 5 2" xfId="9690" xr:uid="{00000000-0005-0000-0000-00004B930000}"/>
    <cellStyle name="Standard 257 4 4 5 2 5 2 2" xfId="22926" xr:uid="{00000000-0005-0000-0000-00004C930000}"/>
    <cellStyle name="Standard 257 4 4 5 2 5 2 2 2" xfId="49398" xr:uid="{00000000-0005-0000-0000-00004D930000}"/>
    <cellStyle name="Standard 257 4 4 5 2 5 2 3" xfId="36162" xr:uid="{00000000-0005-0000-0000-00004E930000}"/>
    <cellStyle name="Standard 257 4 4 5 2 5 3" xfId="16309" xr:uid="{00000000-0005-0000-0000-00004F930000}"/>
    <cellStyle name="Standard 257 4 4 5 2 5 3 2" xfId="42781" xr:uid="{00000000-0005-0000-0000-000050930000}"/>
    <cellStyle name="Standard 257 4 4 5 2 5 4" xfId="31752" xr:uid="{00000000-0005-0000-0000-000051930000}"/>
    <cellStyle name="Standard 257 4 4 5 2 6" xfId="7485" xr:uid="{00000000-0005-0000-0000-000052930000}"/>
    <cellStyle name="Standard 257 4 4 5 2 6 2" xfId="20721" xr:uid="{00000000-0005-0000-0000-000053930000}"/>
    <cellStyle name="Standard 257 4 4 5 2 6 2 2" xfId="47193" xr:uid="{00000000-0005-0000-0000-000054930000}"/>
    <cellStyle name="Standard 257 4 4 5 2 6 3" xfId="33957" xr:uid="{00000000-0005-0000-0000-000055930000}"/>
    <cellStyle name="Standard 257 4 4 5 2 7" xfId="14104" xr:uid="{00000000-0005-0000-0000-000056930000}"/>
    <cellStyle name="Standard 257 4 4 5 2 7 2" xfId="40576" xr:uid="{00000000-0005-0000-0000-000057930000}"/>
    <cellStyle name="Standard 257 4 4 5 2 8" xfId="27340" xr:uid="{00000000-0005-0000-0000-000058930000}"/>
    <cellStyle name="Standard 257 4 4 5 3" xfId="1236" xr:uid="{00000000-0005-0000-0000-000059930000}"/>
    <cellStyle name="Standard 257 4 4 5 3 2" xfId="4179" xr:uid="{00000000-0005-0000-0000-00005A930000}"/>
    <cellStyle name="Standard 257 4 4 5 3 2 2" xfId="13001" xr:uid="{00000000-0005-0000-0000-00005B930000}"/>
    <cellStyle name="Standard 257 4 4 5 3 2 2 2" xfId="26237" xr:uid="{00000000-0005-0000-0000-00005C930000}"/>
    <cellStyle name="Standard 257 4 4 5 3 2 2 2 2" xfId="52709" xr:uid="{00000000-0005-0000-0000-00005D930000}"/>
    <cellStyle name="Standard 257 4 4 5 3 2 2 3" xfId="39473" xr:uid="{00000000-0005-0000-0000-00005E930000}"/>
    <cellStyle name="Standard 257 4 4 5 3 2 3" xfId="19620" xr:uid="{00000000-0005-0000-0000-00005F930000}"/>
    <cellStyle name="Standard 257 4 4 5 3 2 3 2" xfId="46092" xr:uid="{00000000-0005-0000-0000-000060930000}"/>
    <cellStyle name="Standard 257 4 4 5 3 2 4" xfId="30651" xr:uid="{00000000-0005-0000-0000-000061930000}"/>
    <cellStyle name="Standard 257 4 4 5 3 3" xfId="5650" xr:uid="{00000000-0005-0000-0000-000062930000}"/>
    <cellStyle name="Standard 257 4 4 5 3 3 2" xfId="10060" xr:uid="{00000000-0005-0000-0000-000063930000}"/>
    <cellStyle name="Standard 257 4 4 5 3 3 2 2" xfId="23296" xr:uid="{00000000-0005-0000-0000-000064930000}"/>
    <cellStyle name="Standard 257 4 4 5 3 3 2 2 2" xfId="49768" xr:uid="{00000000-0005-0000-0000-000065930000}"/>
    <cellStyle name="Standard 257 4 4 5 3 3 2 3" xfId="36532" xr:uid="{00000000-0005-0000-0000-000066930000}"/>
    <cellStyle name="Standard 257 4 4 5 3 3 3" xfId="16679" xr:uid="{00000000-0005-0000-0000-000067930000}"/>
    <cellStyle name="Standard 257 4 4 5 3 3 3 2" xfId="43151" xr:uid="{00000000-0005-0000-0000-000068930000}"/>
    <cellStyle name="Standard 257 4 4 5 3 3 4" xfId="32122" xr:uid="{00000000-0005-0000-0000-000069930000}"/>
    <cellStyle name="Standard 257 4 4 5 3 4" xfId="8589" xr:uid="{00000000-0005-0000-0000-00006A930000}"/>
    <cellStyle name="Standard 257 4 4 5 3 4 2" xfId="21825" xr:uid="{00000000-0005-0000-0000-00006B930000}"/>
    <cellStyle name="Standard 257 4 4 5 3 4 2 2" xfId="48297" xr:uid="{00000000-0005-0000-0000-00006C930000}"/>
    <cellStyle name="Standard 257 4 4 5 3 4 3" xfId="35061" xr:uid="{00000000-0005-0000-0000-00006D930000}"/>
    <cellStyle name="Standard 257 4 4 5 3 5" xfId="15208" xr:uid="{00000000-0005-0000-0000-00006E930000}"/>
    <cellStyle name="Standard 257 4 4 5 3 5 2" xfId="41680" xr:uid="{00000000-0005-0000-0000-00006F930000}"/>
    <cellStyle name="Standard 257 4 4 5 3 6" xfId="27710" xr:uid="{00000000-0005-0000-0000-000070930000}"/>
    <cellStyle name="Standard 257 4 4 5 4" xfId="1972" xr:uid="{00000000-0005-0000-0000-000071930000}"/>
    <cellStyle name="Standard 257 4 4 5 4 2" xfId="3443" xr:uid="{00000000-0005-0000-0000-000072930000}"/>
    <cellStyle name="Standard 257 4 4 5 4 2 2" xfId="12265" xr:uid="{00000000-0005-0000-0000-000073930000}"/>
    <cellStyle name="Standard 257 4 4 5 4 2 2 2" xfId="25501" xr:uid="{00000000-0005-0000-0000-000074930000}"/>
    <cellStyle name="Standard 257 4 4 5 4 2 2 2 2" xfId="51973" xr:uid="{00000000-0005-0000-0000-000075930000}"/>
    <cellStyle name="Standard 257 4 4 5 4 2 2 3" xfId="38737" xr:uid="{00000000-0005-0000-0000-000076930000}"/>
    <cellStyle name="Standard 257 4 4 5 4 2 3" xfId="18884" xr:uid="{00000000-0005-0000-0000-000077930000}"/>
    <cellStyle name="Standard 257 4 4 5 4 2 3 2" xfId="45356" xr:uid="{00000000-0005-0000-0000-000078930000}"/>
    <cellStyle name="Standard 257 4 4 5 4 2 4" xfId="29915" xr:uid="{00000000-0005-0000-0000-000079930000}"/>
    <cellStyle name="Standard 257 4 4 5 4 3" xfId="6385" xr:uid="{00000000-0005-0000-0000-00007A930000}"/>
    <cellStyle name="Standard 257 4 4 5 4 3 2" xfId="10795" xr:uid="{00000000-0005-0000-0000-00007B930000}"/>
    <cellStyle name="Standard 257 4 4 5 4 3 2 2" xfId="24031" xr:uid="{00000000-0005-0000-0000-00007C930000}"/>
    <cellStyle name="Standard 257 4 4 5 4 3 2 2 2" xfId="50503" xr:uid="{00000000-0005-0000-0000-00007D930000}"/>
    <cellStyle name="Standard 257 4 4 5 4 3 2 3" xfId="37267" xr:uid="{00000000-0005-0000-0000-00007E930000}"/>
    <cellStyle name="Standard 257 4 4 5 4 3 3" xfId="17414" xr:uid="{00000000-0005-0000-0000-00007F930000}"/>
    <cellStyle name="Standard 257 4 4 5 4 3 3 2" xfId="43886" xr:uid="{00000000-0005-0000-0000-000080930000}"/>
    <cellStyle name="Standard 257 4 4 5 4 3 4" xfId="32857" xr:uid="{00000000-0005-0000-0000-000081930000}"/>
    <cellStyle name="Standard 257 4 4 5 4 4" xfId="7853" xr:uid="{00000000-0005-0000-0000-000082930000}"/>
    <cellStyle name="Standard 257 4 4 5 4 4 2" xfId="21089" xr:uid="{00000000-0005-0000-0000-000083930000}"/>
    <cellStyle name="Standard 257 4 4 5 4 4 2 2" xfId="47561" xr:uid="{00000000-0005-0000-0000-000084930000}"/>
    <cellStyle name="Standard 257 4 4 5 4 4 3" xfId="34325" xr:uid="{00000000-0005-0000-0000-000085930000}"/>
    <cellStyle name="Standard 257 4 4 5 4 5" xfId="14472" xr:uid="{00000000-0005-0000-0000-000086930000}"/>
    <cellStyle name="Standard 257 4 4 5 4 5 2" xfId="40944" xr:uid="{00000000-0005-0000-0000-000087930000}"/>
    <cellStyle name="Standard 257 4 4 5 4 6" xfId="28445" xr:uid="{00000000-0005-0000-0000-000088930000}"/>
    <cellStyle name="Standard 257 4 4 5 5" xfId="2709" xr:uid="{00000000-0005-0000-0000-000089930000}"/>
    <cellStyle name="Standard 257 4 4 5 5 2" xfId="11531" xr:uid="{00000000-0005-0000-0000-00008A930000}"/>
    <cellStyle name="Standard 257 4 4 5 5 2 2" xfId="24767" xr:uid="{00000000-0005-0000-0000-00008B930000}"/>
    <cellStyle name="Standard 257 4 4 5 5 2 2 2" xfId="51239" xr:uid="{00000000-0005-0000-0000-00008C930000}"/>
    <cellStyle name="Standard 257 4 4 5 5 2 3" xfId="38003" xr:uid="{00000000-0005-0000-0000-00008D930000}"/>
    <cellStyle name="Standard 257 4 4 5 5 3" xfId="18150" xr:uid="{00000000-0005-0000-0000-00008E930000}"/>
    <cellStyle name="Standard 257 4 4 5 5 3 2" xfId="44622" xr:uid="{00000000-0005-0000-0000-00008F930000}"/>
    <cellStyle name="Standard 257 4 4 5 5 4" xfId="29181" xr:uid="{00000000-0005-0000-0000-000090930000}"/>
    <cellStyle name="Standard 257 4 4 5 6" xfId="4914" xr:uid="{00000000-0005-0000-0000-000091930000}"/>
    <cellStyle name="Standard 257 4 4 5 6 2" xfId="9324" xr:uid="{00000000-0005-0000-0000-000092930000}"/>
    <cellStyle name="Standard 257 4 4 5 6 2 2" xfId="22560" xr:uid="{00000000-0005-0000-0000-000093930000}"/>
    <cellStyle name="Standard 257 4 4 5 6 2 2 2" xfId="49032" xr:uid="{00000000-0005-0000-0000-000094930000}"/>
    <cellStyle name="Standard 257 4 4 5 6 2 3" xfId="35796" xr:uid="{00000000-0005-0000-0000-000095930000}"/>
    <cellStyle name="Standard 257 4 4 5 6 3" xfId="15943" xr:uid="{00000000-0005-0000-0000-000096930000}"/>
    <cellStyle name="Standard 257 4 4 5 6 3 2" xfId="42415" xr:uid="{00000000-0005-0000-0000-000097930000}"/>
    <cellStyle name="Standard 257 4 4 5 6 4" xfId="31386" xr:uid="{00000000-0005-0000-0000-000098930000}"/>
    <cellStyle name="Standard 257 4 4 5 7" xfId="7119" xr:uid="{00000000-0005-0000-0000-000099930000}"/>
    <cellStyle name="Standard 257 4 4 5 7 2" xfId="20355" xr:uid="{00000000-0005-0000-0000-00009A930000}"/>
    <cellStyle name="Standard 257 4 4 5 7 2 2" xfId="46827" xr:uid="{00000000-0005-0000-0000-00009B930000}"/>
    <cellStyle name="Standard 257 4 4 5 7 3" xfId="33591" xr:uid="{00000000-0005-0000-0000-00009C930000}"/>
    <cellStyle name="Standard 257 4 4 5 8" xfId="13738" xr:uid="{00000000-0005-0000-0000-00009D930000}"/>
    <cellStyle name="Standard 257 4 4 5 8 2" xfId="40210" xr:uid="{00000000-0005-0000-0000-00009E930000}"/>
    <cellStyle name="Standard 257 4 4 5 9" xfId="26974" xr:uid="{00000000-0005-0000-0000-00009F930000}"/>
    <cellStyle name="Standard 257 4 4 6" xfId="721" xr:uid="{00000000-0005-0000-0000-0000A0930000}"/>
    <cellStyle name="Standard 257 4 4 6 2" xfId="1471" xr:uid="{00000000-0005-0000-0000-0000A1930000}"/>
    <cellStyle name="Standard 257 4 4 6 2 2" xfId="4414" xr:uid="{00000000-0005-0000-0000-0000A2930000}"/>
    <cellStyle name="Standard 257 4 4 6 2 2 2" xfId="13236" xr:uid="{00000000-0005-0000-0000-0000A3930000}"/>
    <cellStyle name="Standard 257 4 4 6 2 2 2 2" xfId="26472" xr:uid="{00000000-0005-0000-0000-0000A4930000}"/>
    <cellStyle name="Standard 257 4 4 6 2 2 2 2 2" xfId="52944" xr:uid="{00000000-0005-0000-0000-0000A5930000}"/>
    <cellStyle name="Standard 257 4 4 6 2 2 2 3" xfId="39708" xr:uid="{00000000-0005-0000-0000-0000A6930000}"/>
    <cellStyle name="Standard 257 4 4 6 2 2 3" xfId="19855" xr:uid="{00000000-0005-0000-0000-0000A7930000}"/>
    <cellStyle name="Standard 257 4 4 6 2 2 3 2" xfId="46327" xr:uid="{00000000-0005-0000-0000-0000A8930000}"/>
    <cellStyle name="Standard 257 4 4 6 2 2 4" xfId="30886" xr:uid="{00000000-0005-0000-0000-0000A9930000}"/>
    <cellStyle name="Standard 257 4 4 6 2 3" xfId="5885" xr:uid="{00000000-0005-0000-0000-0000AA930000}"/>
    <cellStyle name="Standard 257 4 4 6 2 3 2" xfId="10295" xr:uid="{00000000-0005-0000-0000-0000AB930000}"/>
    <cellStyle name="Standard 257 4 4 6 2 3 2 2" xfId="23531" xr:uid="{00000000-0005-0000-0000-0000AC930000}"/>
    <cellStyle name="Standard 257 4 4 6 2 3 2 2 2" xfId="50003" xr:uid="{00000000-0005-0000-0000-0000AD930000}"/>
    <cellStyle name="Standard 257 4 4 6 2 3 2 3" xfId="36767" xr:uid="{00000000-0005-0000-0000-0000AE930000}"/>
    <cellStyle name="Standard 257 4 4 6 2 3 3" xfId="16914" xr:uid="{00000000-0005-0000-0000-0000AF930000}"/>
    <cellStyle name="Standard 257 4 4 6 2 3 3 2" xfId="43386" xr:uid="{00000000-0005-0000-0000-0000B0930000}"/>
    <cellStyle name="Standard 257 4 4 6 2 3 4" xfId="32357" xr:uid="{00000000-0005-0000-0000-0000B1930000}"/>
    <cellStyle name="Standard 257 4 4 6 2 4" xfId="8824" xr:uid="{00000000-0005-0000-0000-0000B2930000}"/>
    <cellStyle name="Standard 257 4 4 6 2 4 2" xfId="22060" xr:uid="{00000000-0005-0000-0000-0000B3930000}"/>
    <cellStyle name="Standard 257 4 4 6 2 4 2 2" xfId="48532" xr:uid="{00000000-0005-0000-0000-0000B4930000}"/>
    <cellStyle name="Standard 257 4 4 6 2 4 3" xfId="35296" xr:uid="{00000000-0005-0000-0000-0000B5930000}"/>
    <cellStyle name="Standard 257 4 4 6 2 5" xfId="15443" xr:uid="{00000000-0005-0000-0000-0000B6930000}"/>
    <cellStyle name="Standard 257 4 4 6 2 5 2" xfId="41915" xr:uid="{00000000-0005-0000-0000-0000B7930000}"/>
    <cellStyle name="Standard 257 4 4 6 2 6" xfId="27945" xr:uid="{00000000-0005-0000-0000-0000B8930000}"/>
    <cellStyle name="Standard 257 4 4 6 3" xfId="2207" xr:uid="{00000000-0005-0000-0000-0000B9930000}"/>
    <cellStyle name="Standard 257 4 4 6 3 2" xfId="3678" xr:uid="{00000000-0005-0000-0000-0000BA930000}"/>
    <cellStyle name="Standard 257 4 4 6 3 2 2" xfId="12500" xr:uid="{00000000-0005-0000-0000-0000BB930000}"/>
    <cellStyle name="Standard 257 4 4 6 3 2 2 2" xfId="25736" xr:uid="{00000000-0005-0000-0000-0000BC930000}"/>
    <cellStyle name="Standard 257 4 4 6 3 2 2 2 2" xfId="52208" xr:uid="{00000000-0005-0000-0000-0000BD930000}"/>
    <cellStyle name="Standard 257 4 4 6 3 2 2 3" xfId="38972" xr:uid="{00000000-0005-0000-0000-0000BE930000}"/>
    <cellStyle name="Standard 257 4 4 6 3 2 3" xfId="19119" xr:uid="{00000000-0005-0000-0000-0000BF930000}"/>
    <cellStyle name="Standard 257 4 4 6 3 2 3 2" xfId="45591" xr:uid="{00000000-0005-0000-0000-0000C0930000}"/>
    <cellStyle name="Standard 257 4 4 6 3 2 4" xfId="30150" xr:uid="{00000000-0005-0000-0000-0000C1930000}"/>
    <cellStyle name="Standard 257 4 4 6 3 3" xfId="6620" xr:uid="{00000000-0005-0000-0000-0000C2930000}"/>
    <cellStyle name="Standard 257 4 4 6 3 3 2" xfId="11030" xr:uid="{00000000-0005-0000-0000-0000C3930000}"/>
    <cellStyle name="Standard 257 4 4 6 3 3 2 2" xfId="24266" xr:uid="{00000000-0005-0000-0000-0000C4930000}"/>
    <cellStyle name="Standard 257 4 4 6 3 3 2 2 2" xfId="50738" xr:uid="{00000000-0005-0000-0000-0000C5930000}"/>
    <cellStyle name="Standard 257 4 4 6 3 3 2 3" xfId="37502" xr:uid="{00000000-0005-0000-0000-0000C6930000}"/>
    <cellStyle name="Standard 257 4 4 6 3 3 3" xfId="17649" xr:uid="{00000000-0005-0000-0000-0000C7930000}"/>
    <cellStyle name="Standard 257 4 4 6 3 3 3 2" xfId="44121" xr:uid="{00000000-0005-0000-0000-0000C8930000}"/>
    <cellStyle name="Standard 257 4 4 6 3 3 4" xfId="33092" xr:uid="{00000000-0005-0000-0000-0000C9930000}"/>
    <cellStyle name="Standard 257 4 4 6 3 4" xfId="8088" xr:uid="{00000000-0005-0000-0000-0000CA930000}"/>
    <cellStyle name="Standard 257 4 4 6 3 4 2" xfId="21324" xr:uid="{00000000-0005-0000-0000-0000CB930000}"/>
    <cellStyle name="Standard 257 4 4 6 3 4 2 2" xfId="47796" xr:uid="{00000000-0005-0000-0000-0000CC930000}"/>
    <cellStyle name="Standard 257 4 4 6 3 4 3" xfId="34560" xr:uid="{00000000-0005-0000-0000-0000CD930000}"/>
    <cellStyle name="Standard 257 4 4 6 3 5" xfId="14707" xr:uid="{00000000-0005-0000-0000-0000CE930000}"/>
    <cellStyle name="Standard 257 4 4 6 3 5 2" xfId="41179" xr:uid="{00000000-0005-0000-0000-0000CF930000}"/>
    <cellStyle name="Standard 257 4 4 6 3 6" xfId="28680" xr:uid="{00000000-0005-0000-0000-0000D0930000}"/>
    <cellStyle name="Standard 257 4 4 6 4" xfId="2944" xr:uid="{00000000-0005-0000-0000-0000D1930000}"/>
    <cellStyle name="Standard 257 4 4 6 4 2" xfId="11766" xr:uid="{00000000-0005-0000-0000-0000D2930000}"/>
    <cellStyle name="Standard 257 4 4 6 4 2 2" xfId="25002" xr:uid="{00000000-0005-0000-0000-0000D3930000}"/>
    <cellStyle name="Standard 257 4 4 6 4 2 2 2" xfId="51474" xr:uid="{00000000-0005-0000-0000-0000D4930000}"/>
    <cellStyle name="Standard 257 4 4 6 4 2 3" xfId="38238" xr:uid="{00000000-0005-0000-0000-0000D5930000}"/>
    <cellStyle name="Standard 257 4 4 6 4 3" xfId="18385" xr:uid="{00000000-0005-0000-0000-0000D6930000}"/>
    <cellStyle name="Standard 257 4 4 6 4 3 2" xfId="44857" xr:uid="{00000000-0005-0000-0000-0000D7930000}"/>
    <cellStyle name="Standard 257 4 4 6 4 4" xfId="29416" xr:uid="{00000000-0005-0000-0000-0000D8930000}"/>
    <cellStyle name="Standard 257 4 4 6 5" xfId="5149" xr:uid="{00000000-0005-0000-0000-0000D9930000}"/>
    <cellStyle name="Standard 257 4 4 6 5 2" xfId="9559" xr:uid="{00000000-0005-0000-0000-0000DA930000}"/>
    <cellStyle name="Standard 257 4 4 6 5 2 2" xfId="22795" xr:uid="{00000000-0005-0000-0000-0000DB930000}"/>
    <cellStyle name="Standard 257 4 4 6 5 2 2 2" xfId="49267" xr:uid="{00000000-0005-0000-0000-0000DC930000}"/>
    <cellStyle name="Standard 257 4 4 6 5 2 3" xfId="36031" xr:uid="{00000000-0005-0000-0000-0000DD930000}"/>
    <cellStyle name="Standard 257 4 4 6 5 3" xfId="16178" xr:uid="{00000000-0005-0000-0000-0000DE930000}"/>
    <cellStyle name="Standard 257 4 4 6 5 3 2" xfId="42650" xr:uid="{00000000-0005-0000-0000-0000DF930000}"/>
    <cellStyle name="Standard 257 4 4 6 5 4" xfId="31621" xr:uid="{00000000-0005-0000-0000-0000E0930000}"/>
    <cellStyle name="Standard 257 4 4 6 6" xfId="7354" xr:uid="{00000000-0005-0000-0000-0000E1930000}"/>
    <cellStyle name="Standard 257 4 4 6 6 2" xfId="20590" xr:uid="{00000000-0005-0000-0000-0000E2930000}"/>
    <cellStyle name="Standard 257 4 4 6 6 2 2" xfId="47062" xr:uid="{00000000-0005-0000-0000-0000E3930000}"/>
    <cellStyle name="Standard 257 4 4 6 6 3" xfId="33826" xr:uid="{00000000-0005-0000-0000-0000E4930000}"/>
    <cellStyle name="Standard 257 4 4 6 7" xfId="13973" xr:uid="{00000000-0005-0000-0000-0000E5930000}"/>
    <cellStyle name="Standard 257 4 4 6 7 2" xfId="40445" xr:uid="{00000000-0005-0000-0000-0000E6930000}"/>
    <cellStyle name="Standard 257 4 4 6 8" xfId="27209" xr:uid="{00000000-0005-0000-0000-0000E7930000}"/>
    <cellStyle name="Standard 257 4 4 7" xfId="1105" xr:uid="{00000000-0005-0000-0000-0000E8930000}"/>
    <cellStyle name="Standard 257 4 4 7 2" xfId="4048" xr:uid="{00000000-0005-0000-0000-0000E9930000}"/>
    <cellStyle name="Standard 257 4 4 7 2 2" xfId="12870" xr:uid="{00000000-0005-0000-0000-0000EA930000}"/>
    <cellStyle name="Standard 257 4 4 7 2 2 2" xfId="26106" xr:uid="{00000000-0005-0000-0000-0000EB930000}"/>
    <cellStyle name="Standard 257 4 4 7 2 2 2 2" xfId="52578" xr:uid="{00000000-0005-0000-0000-0000EC930000}"/>
    <cellStyle name="Standard 257 4 4 7 2 2 3" xfId="39342" xr:uid="{00000000-0005-0000-0000-0000ED930000}"/>
    <cellStyle name="Standard 257 4 4 7 2 3" xfId="19489" xr:uid="{00000000-0005-0000-0000-0000EE930000}"/>
    <cellStyle name="Standard 257 4 4 7 2 3 2" xfId="45961" xr:uid="{00000000-0005-0000-0000-0000EF930000}"/>
    <cellStyle name="Standard 257 4 4 7 2 4" xfId="30520" xr:uid="{00000000-0005-0000-0000-0000F0930000}"/>
    <cellStyle name="Standard 257 4 4 7 3" xfId="5519" xr:uid="{00000000-0005-0000-0000-0000F1930000}"/>
    <cellStyle name="Standard 257 4 4 7 3 2" xfId="9929" xr:uid="{00000000-0005-0000-0000-0000F2930000}"/>
    <cellStyle name="Standard 257 4 4 7 3 2 2" xfId="23165" xr:uid="{00000000-0005-0000-0000-0000F3930000}"/>
    <cellStyle name="Standard 257 4 4 7 3 2 2 2" xfId="49637" xr:uid="{00000000-0005-0000-0000-0000F4930000}"/>
    <cellStyle name="Standard 257 4 4 7 3 2 3" xfId="36401" xr:uid="{00000000-0005-0000-0000-0000F5930000}"/>
    <cellStyle name="Standard 257 4 4 7 3 3" xfId="16548" xr:uid="{00000000-0005-0000-0000-0000F6930000}"/>
    <cellStyle name="Standard 257 4 4 7 3 3 2" xfId="43020" xr:uid="{00000000-0005-0000-0000-0000F7930000}"/>
    <cellStyle name="Standard 257 4 4 7 3 4" xfId="31991" xr:uid="{00000000-0005-0000-0000-0000F8930000}"/>
    <cellStyle name="Standard 257 4 4 7 4" xfId="8458" xr:uid="{00000000-0005-0000-0000-0000F9930000}"/>
    <cellStyle name="Standard 257 4 4 7 4 2" xfId="21694" xr:uid="{00000000-0005-0000-0000-0000FA930000}"/>
    <cellStyle name="Standard 257 4 4 7 4 2 2" xfId="48166" xr:uid="{00000000-0005-0000-0000-0000FB930000}"/>
    <cellStyle name="Standard 257 4 4 7 4 3" xfId="34930" xr:uid="{00000000-0005-0000-0000-0000FC930000}"/>
    <cellStyle name="Standard 257 4 4 7 5" xfId="15077" xr:uid="{00000000-0005-0000-0000-0000FD930000}"/>
    <cellStyle name="Standard 257 4 4 7 5 2" xfId="41549" xr:uid="{00000000-0005-0000-0000-0000FE930000}"/>
    <cellStyle name="Standard 257 4 4 7 6" xfId="27579" xr:uid="{00000000-0005-0000-0000-0000FF930000}"/>
    <cellStyle name="Standard 257 4 4 8" xfId="1841" xr:uid="{00000000-0005-0000-0000-000000940000}"/>
    <cellStyle name="Standard 257 4 4 8 2" xfId="3312" xr:uid="{00000000-0005-0000-0000-000001940000}"/>
    <cellStyle name="Standard 257 4 4 8 2 2" xfId="12134" xr:uid="{00000000-0005-0000-0000-000002940000}"/>
    <cellStyle name="Standard 257 4 4 8 2 2 2" xfId="25370" xr:uid="{00000000-0005-0000-0000-000003940000}"/>
    <cellStyle name="Standard 257 4 4 8 2 2 2 2" xfId="51842" xr:uid="{00000000-0005-0000-0000-000004940000}"/>
    <cellStyle name="Standard 257 4 4 8 2 2 3" xfId="38606" xr:uid="{00000000-0005-0000-0000-000005940000}"/>
    <cellStyle name="Standard 257 4 4 8 2 3" xfId="18753" xr:uid="{00000000-0005-0000-0000-000006940000}"/>
    <cellStyle name="Standard 257 4 4 8 2 3 2" xfId="45225" xr:uid="{00000000-0005-0000-0000-000007940000}"/>
    <cellStyle name="Standard 257 4 4 8 2 4" xfId="29784" xr:uid="{00000000-0005-0000-0000-000008940000}"/>
    <cellStyle name="Standard 257 4 4 8 3" xfId="6254" xr:uid="{00000000-0005-0000-0000-000009940000}"/>
    <cellStyle name="Standard 257 4 4 8 3 2" xfId="10664" xr:uid="{00000000-0005-0000-0000-00000A940000}"/>
    <cellStyle name="Standard 257 4 4 8 3 2 2" xfId="23900" xr:uid="{00000000-0005-0000-0000-00000B940000}"/>
    <cellStyle name="Standard 257 4 4 8 3 2 2 2" xfId="50372" xr:uid="{00000000-0005-0000-0000-00000C940000}"/>
    <cellStyle name="Standard 257 4 4 8 3 2 3" xfId="37136" xr:uid="{00000000-0005-0000-0000-00000D940000}"/>
    <cellStyle name="Standard 257 4 4 8 3 3" xfId="17283" xr:uid="{00000000-0005-0000-0000-00000E940000}"/>
    <cellStyle name="Standard 257 4 4 8 3 3 2" xfId="43755" xr:uid="{00000000-0005-0000-0000-00000F940000}"/>
    <cellStyle name="Standard 257 4 4 8 3 4" xfId="32726" xr:uid="{00000000-0005-0000-0000-000010940000}"/>
    <cellStyle name="Standard 257 4 4 8 4" xfId="7722" xr:uid="{00000000-0005-0000-0000-000011940000}"/>
    <cellStyle name="Standard 257 4 4 8 4 2" xfId="20958" xr:uid="{00000000-0005-0000-0000-000012940000}"/>
    <cellStyle name="Standard 257 4 4 8 4 2 2" xfId="47430" xr:uid="{00000000-0005-0000-0000-000013940000}"/>
    <cellStyle name="Standard 257 4 4 8 4 3" xfId="34194" xr:uid="{00000000-0005-0000-0000-000014940000}"/>
    <cellStyle name="Standard 257 4 4 8 5" xfId="14341" xr:uid="{00000000-0005-0000-0000-000015940000}"/>
    <cellStyle name="Standard 257 4 4 8 5 2" xfId="40813" xr:uid="{00000000-0005-0000-0000-000016940000}"/>
    <cellStyle name="Standard 257 4 4 8 6" xfId="28314" xr:uid="{00000000-0005-0000-0000-000017940000}"/>
    <cellStyle name="Standard 257 4 4 9" xfId="2578" xr:uid="{00000000-0005-0000-0000-000018940000}"/>
    <cellStyle name="Standard 257 4 4 9 2" xfId="11400" xr:uid="{00000000-0005-0000-0000-000019940000}"/>
    <cellStyle name="Standard 257 4 4 9 2 2" xfId="24636" xr:uid="{00000000-0005-0000-0000-00001A940000}"/>
    <cellStyle name="Standard 257 4 4 9 2 2 2" xfId="51108" xr:uid="{00000000-0005-0000-0000-00001B940000}"/>
    <cellStyle name="Standard 257 4 4 9 2 3" xfId="37872" xr:uid="{00000000-0005-0000-0000-00001C940000}"/>
    <cellStyle name="Standard 257 4 4 9 3" xfId="18019" xr:uid="{00000000-0005-0000-0000-00001D940000}"/>
    <cellStyle name="Standard 257 4 4 9 3 2" xfId="44491" xr:uid="{00000000-0005-0000-0000-00001E940000}"/>
    <cellStyle name="Standard 257 4 4 9 4" xfId="29050" xr:uid="{00000000-0005-0000-0000-00001F940000}"/>
    <cellStyle name="Standard 257 4 5" xfId="322" xr:uid="{00000000-0005-0000-0000-000020940000}"/>
    <cellStyle name="Standard 257 4 5 10" xfId="4788" xr:uid="{00000000-0005-0000-0000-000021940000}"/>
    <cellStyle name="Standard 257 4 5 10 2" xfId="9198" xr:uid="{00000000-0005-0000-0000-000022940000}"/>
    <cellStyle name="Standard 257 4 5 10 2 2" xfId="22434" xr:uid="{00000000-0005-0000-0000-000023940000}"/>
    <cellStyle name="Standard 257 4 5 10 2 2 2" xfId="48906" xr:uid="{00000000-0005-0000-0000-000024940000}"/>
    <cellStyle name="Standard 257 4 5 10 2 3" xfId="35670" xr:uid="{00000000-0005-0000-0000-000025940000}"/>
    <cellStyle name="Standard 257 4 5 10 3" xfId="15817" xr:uid="{00000000-0005-0000-0000-000026940000}"/>
    <cellStyle name="Standard 257 4 5 10 3 2" xfId="42289" xr:uid="{00000000-0005-0000-0000-000027940000}"/>
    <cellStyle name="Standard 257 4 5 10 4" xfId="31260" xr:uid="{00000000-0005-0000-0000-000028940000}"/>
    <cellStyle name="Standard 257 4 5 11" xfId="6993" xr:uid="{00000000-0005-0000-0000-000029940000}"/>
    <cellStyle name="Standard 257 4 5 11 2" xfId="20229" xr:uid="{00000000-0005-0000-0000-00002A940000}"/>
    <cellStyle name="Standard 257 4 5 11 2 2" xfId="46701" xr:uid="{00000000-0005-0000-0000-00002B940000}"/>
    <cellStyle name="Standard 257 4 5 11 3" xfId="33465" xr:uid="{00000000-0005-0000-0000-00002C940000}"/>
    <cellStyle name="Standard 257 4 5 12" xfId="13612" xr:uid="{00000000-0005-0000-0000-00002D940000}"/>
    <cellStyle name="Standard 257 4 5 12 2" xfId="40084" xr:uid="{00000000-0005-0000-0000-00002E940000}"/>
    <cellStyle name="Standard 257 4 5 13" xfId="26848" xr:uid="{00000000-0005-0000-0000-00002F940000}"/>
    <cellStyle name="Standard 257 4 5 2" xfId="366" xr:uid="{00000000-0005-0000-0000-000030940000}"/>
    <cellStyle name="Standard 257 4 5 2 10" xfId="13652" xr:uid="{00000000-0005-0000-0000-000031940000}"/>
    <cellStyle name="Standard 257 4 5 2 10 2" xfId="40124" xr:uid="{00000000-0005-0000-0000-000032940000}"/>
    <cellStyle name="Standard 257 4 5 2 11" xfId="26888" xr:uid="{00000000-0005-0000-0000-000033940000}"/>
    <cellStyle name="Standard 257 4 5 2 2" xfId="454" xr:uid="{00000000-0005-0000-0000-000034940000}"/>
    <cellStyle name="Standard 257 4 5 2 2 10" xfId="26969" xr:uid="{00000000-0005-0000-0000-000035940000}"/>
    <cellStyle name="Standard 257 4 5 2 2 2" xfId="630" xr:uid="{00000000-0005-0000-0000-000036940000}"/>
    <cellStyle name="Standard 257 4 5 2 2 2 2" xfId="1019" xr:uid="{00000000-0005-0000-0000-000037940000}"/>
    <cellStyle name="Standard 257 4 5 2 2 2 2 2" xfId="1768" xr:uid="{00000000-0005-0000-0000-000038940000}"/>
    <cellStyle name="Standard 257 4 5 2 2 2 2 2 2" xfId="4711" xr:uid="{00000000-0005-0000-0000-000039940000}"/>
    <cellStyle name="Standard 257 4 5 2 2 2 2 2 2 2" xfId="13533" xr:uid="{00000000-0005-0000-0000-00003A940000}"/>
    <cellStyle name="Standard 257 4 5 2 2 2 2 2 2 2 2" xfId="26769" xr:uid="{00000000-0005-0000-0000-00003B940000}"/>
    <cellStyle name="Standard 257 4 5 2 2 2 2 2 2 2 2 2" xfId="53241" xr:uid="{00000000-0005-0000-0000-00003C940000}"/>
    <cellStyle name="Standard 257 4 5 2 2 2 2 2 2 2 3" xfId="40005" xr:uid="{00000000-0005-0000-0000-00003D940000}"/>
    <cellStyle name="Standard 257 4 5 2 2 2 2 2 2 3" xfId="20152" xr:uid="{00000000-0005-0000-0000-00003E940000}"/>
    <cellStyle name="Standard 257 4 5 2 2 2 2 2 2 3 2" xfId="46624" xr:uid="{00000000-0005-0000-0000-00003F940000}"/>
    <cellStyle name="Standard 257 4 5 2 2 2 2 2 2 4" xfId="31183" xr:uid="{00000000-0005-0000-0000-000040940000}"/>
    <cellStyle name="Standard 257 4 5 2 2 2 2 2 3" xfId="6182" xr:uid="{00000000-0005-0000-0000-000041940000}"/>
    <cellStyle name="Standard 257 4 5 2 2 2 2 2 3 2" xfId="10592" xr:uid="{00000000-0005-0000-0000-000042940000}"/>
    <cellStyle name="Standard 257 4 5 2 2 2 2 2 3 2 2" xfId="23828" xr:uid="{00000000-0005-0000-0000-000043940000}"/>
    <cellStyle name="Standard 257 4 5 2 2 2 2 2 3 2 2 2" xfId="50300" xr:uid="{00000000-0005-0000-0000-000044940000}"/>
    <cellStyle name="Standard 257 4 5 2 2 2 2 2 3 2 3" xfId="37064" xr:uid="{00000000-0005-0000-0000-000045940000}"/>
    <cellStyle name="Standard 257 4 5 2 2 2 2 2 3 3" xfId="17211" xr:uid="{00000000-0005-0000-0000-000046940000}"/>
    <cellStyle name="Standard 257 4 5 2 2 2 2 2 3 3 2" xfId="43683" xr:uid="{00000000-0005-0000-0000-000047940000}"/>
    <cellStyle name="Standard 257 4 5 2 2 2 2 2 3 4" xfId="32654" xr:uid="{00000000-0005-0000-0000-000048940000}"/>
    <cellStyle name="Standard 257 4 5 2 2 2 2 2 4" xfId="9121" xr:uid="{00000000-0005-0000-0000-000049940000}"/>
    <cellStyle name="Standard 257 4 5 2 2 2 2 2 4 2" xfId="22357" xr:uid="{00000000-0005-0000-0000-00004A940000}"/>
    <cellStyle name="Standard 257 4 5 2 2 2 2 2 4 2 2" xfId="48829" xr:uid="{00000000-0005-0000-0000-00004B940000}"/>
    <cellStyle name="Standard 257 4 5 2 2 2 2 2 4 3" xfId="35593" xr:uid="{00000000-0005-0000-0000-00004C940000}"/>
    <cellStyle name="Standard 257 4 5 2 2 2 2 2 5" xfId="15740" xr:uid="{00000000-0005-0000-0000-00004D940000}"/>
    <cellStyle name="Standard 257 4 5 2 2 2 2 2 5 2" xfId="42212" xr:uid="{00000000-0005-0000-0000-00004E940000}"/>
    <cellStyle name="Standard 257 4 5 2 2 2 2 2 6" xfId="28242" xr:uid="{00000000-0005-0000-0000-00004F940000}"/>
    <cellStyle name="Standard 257 4 5 2 2 2 2 3" xfId="2504" xr:uid="{00000000-0005-0000-0000-000050940000}"/>
    <cellStyle name="Standard 257 4 5 2 2 2 2 3 2" xfId="3975" xr:uid="{00000000-0005-0000-0000-000051940000}"/>
    <cellStyle name="Standard 257 4 5 2 2 2 2 3 2 2" xfId="12797" xr:uid="{00000000-0005-0000-0000-000052940000}"/>
    <cellStyle name="Standard 257 4 5 2 2 2 2 3 2 2 2" xfId="26033" xr:uid="{00000000-0005-0000-0000-000053940000}"/>
    <cellStyle name="Standard 257 4 5 2 2 2 2 3 2 2 2 2" xfId="52505" xr:uid="{00000000-0005-0000-0000-000054940000}"/>
    <cellStyle name="Standard 257 4 5 2 2 2 2 3 2 2 3" xfId="39269" xr:uid="{00000000-0005-0000-0000-000055940000}"/>
    <cellStyle name="Standard 257 4 5 2 2 2 2 3 2 3" xfId="19416" xr:uid="{00000000-0005-0000-0000-000056940000}"/>
    <cellStyle name="Standard 257 4 5 2 2 2 2 3 2 3 2" xfId="45888" xr:uid="{00000000-0005-0000-0000-000057940000}"/>
    <cellStyle name="Standard 257 4 5 2 2 2 2 3 2 4" xfId="30447" xr:uid="{00000000-0005-0000-0000-000058940000}"/>
    <cellStyle name="Standard 257 4 5 2 2 2 2 3 3" xfId="6917" xr:uid="{00000000-0005-0000-0000-000059940000}"/>
    <cellStyle name="Standard 257 4 5 2 2 2 2 3 3 2" xfId="11327" xr:uid="{00000000-0005-0000-0000-00005A940000}"/>
    <cellStyle name="Standard 257 4 5 2 2 2 2 3 3 2 2" xfId="24563" xr:uid="{00000000-0005-0000-0000-00005B940000}"/>
    <cellStyle name="Standard 257 4 5 2 2 2 2 3 3 2 2 2" xfId="51035" xr:uid="{00000000-0005-0000-0000-00005C940000}"/>
    <cellStyle name="Standard 257 4 5 2 2 2 2 3 3 2 3" xfId="37799" xr:uid="{00000000-0005-0000-0000-00005D940000}"/>
    <cellStyle name="Standard 257 4 5 2 2 2 2 3 3 3" xfId="17946" xr:uid="{00000000-0005-0000-0000-00005E940000}"/>
    <cellStyle name="Standard 257 4 5 2 2 2 2 3 3 3 2" xfId="44418" xr:uid="{00000000-0005-0000-0000-00005F940000}"/>
    <cellStyle name="Standard 257 4 5 2 2 2 2 3 3 4" xfId="33389" xr:uid="{00000000-0005-0000-0000-000060940000}"/>
    <cellStyle name="Standard 257 4 5 2 2 2 2 3 4" xfId="8385" xr:uid="{00000000-0005-0000-0000-000061940000}"/>
    <cellStyle name="Standard 257 4 5 2 2 2 2 3 4 2" xfId="21621" xr:uid="{00000000-0005-0000-0000-000062940000}"/>
    <cellStyle name="Standard 257 4 5 2 2 2 2 3 4 2 2" xfId="48093" xr:uid="{00000000-0005-0000-0000-000063940000}"/>
    <cellStyle name="Standard 257 4 5 2 2 2 2 3 4 3" xfId="34857" xr:uid="{00000000-0005-0000-0000-000064940000}"/>
    <cellStyle name="Standard 257 4 5 2 2 2 2 3 5" xfId="15004" xr:uid="{00000000-0005-0000-0000-000065940000}"/>
    <cellStyle name="Standard 257 4 5 2 2 2 2 3 5 2" xfId="41476" xr:uid="{00000000-0005-0000-0000-000066940000}"/>
    <cellStyle name="Standard 257 4 5 2 2 2 2 3 6" xfId="28977" xr:uid="{00000000-0005-0000-0000-000067940000}"/>
    <cellStyle name="Standard 257 4 5 2 2 2 2 4" xfId="3241" xr:uid="{00000000-0005-0000-0000-000068940000}"/>
    <cellStyle name="Standard 257 4 5 2 2 2 2 4 2" xfId="12063" xr:uid="{00000000-0005-0000-0000-000069940000}"/>
    <cellStyle name="Standard 257 4 5 2 2 2 2 4 2 2" xfId="25299" xr:uid="{00000000-0005-0000-0000-00006A940000}"/>
    <cellStyle name="Standard 257 4 5 2 2 2 2 4 2 2 2" xfId="51771" xr:uid="{00000000-0005-0000-0000-00006B940000}"/>
    <cellStyle name="Standard 257 4 5 2 2 2 2 4 2 3" xfId="38535" xr:uid="{00000000-0005-0000-0000-00006C940000}"/>
    <cellStyle name="Standard 257 4 5 2 2 2 2 4 3" xfId="18682" xr:uid="{00000000-0005-0000-0000-00006D940000}"/>
    <cellStyle name="Standard 257 4 5 2 2 2 2 4 3 2" xfId="45154" xr:uid="{00000000-0005-0000-0000-00006E940000}"/>
    <cellStyle name="Standard 257 4 5 2 2 2 2 4 4" xfId="29713" xr:uid="{00000000-0005-0000-0000-00006F940000}"/>
    <cellStyle name="Standard 257 4 5 2 2 2 2 5" xfId="5446" xr:uid="{00000000-0005-0000-0000-000070940000}"/>
    <cellStyle name="Standard 257 4 5 2 2 2 2 5 2" xfId="9856" xr:uid="{00000000-0005-0000-0000-000071940000}"/>
    <cellStyle name="Standard 257 4 5 2 2 2 2 5 2 2" xfId="23092" xr:uid="{00000000-0005-0000-0000-000072940000}"/>
    <cellStyle name="Standard 257 4 5 2 2 2 2 5 2 2 2" xfId="49564" xr:uid="{00000000-0005-0000-0000-000073940000}"/>
    <cellStyle name="Standard 257 4 5 2 2 2 2 5 2 3" xfId="36328" xr:uid="{00000000-0005-0000-0000-000074940000}"/>
    <cellStyle name="Standard 257 4 5 2 2 2 2 5 3" xfId="16475" xr:uid="{00000000-0005-0000-0000-000075940000}"/>
    <cellStyle name="Standard 257 4 5 2 2 2 2 5 3 2" xfId="42947" xr:uid="{00000000-0005-0000-0000-000076940000}"/>
    <cellStyle name="Standard 257 4 5 2 2 2 2 5 4" xfId="31918" xr:uid="{00000000-0005-0000-0000-000077940000}"/>
    <cellStyle name="Standard 257 4 5 2 2 2 2 6" xfId="7651" xr:uid="{00000000-0005-0000-0000-000078940000}"/>
    <cellStyle name="Standard 257 4 5 2 2 2 2 6 2" xfId="20887" xr:uid="{00000000-0005-0000-0000-000079940000}"/>
    <cellStyle name="Standard 257 4 5 2 2 2 2 6 2 2" xfId="47359" xr:uid="{00000000-0005-0000-0000-00007A940000}"/>
    <cellStyle name="Standard 257 4 5 2 2 2 2 6 3" xfId="34123" xr:uid="{00000000-0005-0000-0000-00007B940000}"/>
    <cellStyle name="Standard 257 4 5 2 2 2 2 7" xfId="14270" xr:uid="{00000000-0005-0000-0000-00007C940000}"/>
    <cellStyle name="Standard 257 4 5 2 2 2 2 7 2" xfId="40742" xr:uid="{00000000-0005-0000-0000-00007D940000}"/>
    <cellStyle name="Standard 257 4 5 2 2 2 2 8" xfId="27506" xr:uid="{00000000-0005-0000-0000-00007E940000}"/>
    <cellStyle name="Standard 257 4 5 2 2 2 3" xfId="1402" xr:uid="{00000000-0005-0000-0000-00007F940000}"/>
    <cellStyle name="Standard 257 4 5 2 2 2 3 2" xfId="4345" xr:uid="{00000000-0005-0000-0000-000080940000}"/>
    <cellStyle name="Standard 257 4 5 2 2 2 3 2 2" xfId="13167" xr:uid="{00000000-0005-0000-0000-000081940000}"/>
    <cellStyle name="Standard 257 4 5 2 2 2 3 2 2 2" xfId="26403" xr:uid="{00000000-0005-0000-0000-000082940000}"/>
    <cellStyle name="Standard 257 4 5 2 2 2 3 2 2 2 2" xfId="52875" xr:uid="{00000000-0005-0000-0000-000083940000}"/>
    <cellStyle name="Standard 257 4 5 2 2 2 3 2 2 3" xfId="39639" xr:uid="{00000000-0005-0000-0000-000084940000}"/>
    <cellStyle name="Standard 257 4 5 2 2 2 3 2 3" xfId="19786" xr:uid="{00000000-0005-0000-0000-000085940000}"/>
    <cellStyle name="Standard 257 4 5 2 2 2 3 2 3 2" xfId="46258" xr:uid="{00000000-0005-0000-0000-000086940000}"/>
    <cellStyle name="Standard 257 4 5 2 2 2 3 2 4" xfId="30817" xr:uid="{00000000-0005-0000-0000-000087940000}"/>
    <cellStyle name="Standard 257 4 5 2 2 2 3 3" xfId="5816" xr:uid="{00000000-0005-0000-0000-000088940000}"/>
    <cellStyle name="Standard 257 4 5 2 2 2 3 3 2" xfId="10226" xr:uid="{00000000-0005-0000-0000-000089940000}"/>
    <cellStyle name="Standard 257 4 5 2 2 2 3 3 2 2" xfId="23462" xr:uid="{00000000-0005-0000-0000-00008A940000}"/>
    <cellStyle name="Standard 257 4 5 2 2 2 3 3 2 2 2" xfId="49934" xr:uid="{00000000-0005-0000-0000-00008B940000}"/>
    <cellStyle name="Standard 257 4 5 2 2 2 3 3 2 3" xfId="36698" xr:uid="{00000000-0005-0000-0000-00008C940000}"/>
    <cellStyle name="Standard 257 4 5 2 2 2 3 3 3" xfId="16845" xr:uid="{00000000-0005-0000-0000-00008D940000}"/>
    <cellStyle name="Standard 257 4 5 2 2 2 3 3 3 2" xfId="43317" xr:uid="{00000000-0005-0000-0000-00008E940000}"/>
    <cellStyle name="Standard 257 4 5 2 2 2 3 3 4" xfId="32288" xr:uid="{00000000-0005-0000-0000-00008F940000}"/>
    <cellStyle name="Standard 257 4 5 2 2 2 3 4" xfId="8755" xr:uid="{00000000-0005-0000-0000-000090940000}"/>
    <cellStyle name="Standard 257 4 5 2 2 2 3 4 2" xfId="21991" xr:uid="{00000000-0005-0000-0000-000091940000}"/>
    <cellStyle name="Standard 257 4 5 2 2 2 3 4 2 2" xfId="48463" xr:uid="{00000000-0005-0000-0000-000092940000}"/>
    <cellStyle name="Standard 257 4 5 2 2 2 3 4 3" xfId="35227" xr:uid="{00000000-0005-0000-0000-000093940000}"/>
    <cellStyle name="Standard 257 4 5 2 2 2 3 5" xfId="15374" xr:uid="{00000000-0005-0000-0000-000094940000}"/>
    <cellStyle name="Standard 257 4 5 2 2 2 3 5 2" xfId="41846" xr:uid="{00000000-0005-0000-0000-000095940000}"/>
    <cellStyle name="Standard 257 4 5 2 2 2 3 6" xfId="27876" xr:uid="{00000000-0005-0000-0000-000096940000}"/>
    <cellStyle name="Standard 257 4 5 2 2 2 4" xfId="2138" xr:uid="{00000000-0005-0000-0000-000097940000}"/>
    <cellStyle name="Standard 257 4 5 2 2 2 4 2" xfId="3609" xr:uid="{00000000-0005-0000-0000-000098940000}"/>
    <cellStyle name="Standard 257 4 5 2 2 2 4 2 2" xfId="12431" xr:uid="{00000000-0005-0000-0000-000099940000}"/>
    <cellStyle name="Standard 257 4 5 2 2 2 4 2 2 2" xfId="25667" xr:uid="{00000000-0005-0000-0000-00009A940000}"/>
    <cellStyle name="Standard 257 4 5 2 2 2 4 2 2 2 2" xfId="52139" xr:uid="{00000000-0005-0000-0000-00009B940000}"/>
    <cellStyle name="Standard 257 4 5 2 2 2 4 2 2 3" xfId="38903" xr:uid="{00000000-0005-0000-0000-00009C940000}"/>
    <cellStyle name="Standard 257 4 5 2 2 2 4 2 3" xfId="19050" xr:uid="{00000000-0005-0000-0000-00009D940000}"/>
    <cellStyle name="Standard 257 4 5 2 2 2 4 2 3 2" xfId="45522" xr:uid="{00000000-0005-0000-0000-00009E940000}"/>
    <cellStyle name="Standard 257 4 5 2 2 2 4 2 4" xfId="30081" xr:uid="{00000000-0005-0000-0000-00009F940000}"/>
    <cellStyle name="Standard 257 4 5 2 2 2 4 3" xfId="6551" xr:uid="{00000000-0005-0000-0000-0000A0940000}"/>
    <cellStyle name="Standard 257 4 5 2 2 2 4 3 2" xfId="10961" xr:uid="{00000000-0005-0000-0000-0000A1940000}"/>
    <cellStyle name="Standard 257 4 5 2 2 2 4 3 2 2" xfId="24197" xr:uid="{00000000-0005-0000-0000-0000A2940000}"/>
    <cellStyle name="Standard 257 4 5 2 2 2 4 3 2 2 2" xfId="50669" xr:uid="{00000000-0005-0000-0000-0000A3940000}"/>
    <cellStyle name="Standard 257 4 5 2 2 2 4 3 2 3" xfId="37433" xr:uid="{00000000-0005-0000-0000-0000A4940000}"/>
    <cellStyle name="Standard 257 4 5 2 2 2 4 3 3" xfId="17580" xr:uid="{00000000-0005-0000-0000-0000A5940000}"/>
    <cellStyle name="Standard 257 4 5 2 2 2 4 3 3 2" xfId="44052" xr:uid="{00000000-0005-0000-0000-0000A6940000}"/>
    <cellStyle name="Standard 257 4 5 2 2 2 4 3 4" xfId="33023" xr:uid="{00000000-0005-0000-0000-0000A7940000}"/>
    <cellStyle name="Standard 257 4 5 2 2 2 4 4" xfId="8019" xr:uid="{00000000-0005-0000-0000-0000A8940000}"/>
    <cellStyle name="Standard 257 4 5 2 2 2 4 4 2" xfId="21255" xr:uid="{00000000-0005-0000-0000-0000A9940000}"/>
    <cellStyle name="Standard 257 4 5 2 2 2 4 4 2 2" xfId="47727" xr:uid="{00000000-0005-0000-0000-0000AA940000}"/>
    <cellStyle name="Standard 257 4 5 2 2 2 4 4 3" xfId="34491" xr:uid="{00000000-0005-0000-0000-0000AB940000}"/>
    <cellStyle name="Standard 257 4 5 2 2 2 4 5" xfId="14638" xr:uid="{00000000-0005-0000-0000-0000AC940000}"/>
    <cellStyle name="Standard 257 4 5 2 2 2 4 5 2" xfId="41110" xr:uid="{00000000-0005-0000-0000-0000AD940000}"/>
    <cellStyle name="Standard 257 4 5 2 2 2 4 6" xfId="28611" xr:uid="{00000000-0005-0000-0000-0000AE940000}"/>
    <cellStyle name="Standard 257 4 5 2 2 2 5" xfId="2875" xr:uid="{00000000-0005-0000-0000-0000AF940000}"/>
    <cellStyle name="Standard 257 4 5 2 2 2 5 2" xfId="11697" xr:uid="{00000000-0005-0000-0000-0000B0940000}"/>
    <cellStyle name="Standard 257 4 5 2 2 2 5 2 2" xfId="24933" xr:uid="{00000000-0005-0000-0000-0000B1940000}"/>
    <cellStyle name="Standard 257 4 5 2 2 2 5 2 2 2" xfId="51405" xr:uid="{00000000-0005-0000-0000-0000B2940000}"/>
    <cellStyle name="Standard 257 4 5 2 2 2 5 2 3" xfId="38169" xr:uid="{00000000-0005-0000-0000-0000B3940000}"/>
    <cellStyle name="Standard 257 4 5 2 2 2 5 3" xfId="18316" xr:uid="{00000000-0005-0000-0000-0000B4940000}"/>
    <cellStyle name="Standard 257 4 5 2 2 2 5 3 2" xfId="44788" xr:uid="{00000000-0005-0000-0000-0000B5940000}"/>
    <cellStyle name="Standard 257 4 5 2 2 2 5 4" xfId="29347" xr:uid="{00000000-0005-0000-0000-0000B6940000}"/>
    <cellStyle name="Standard 257 4 5 2 2 2 6" xfId="5080" xr:uid="{00000000-0005-0000-0000-0000B7940000}"/>
    <cellStyle name="Standard 257 4 5 2 2 2 6 2" xfId="9490" xr:uid="{00000000-0005-0000-0000-0000B8940000}"/>
    <cellStyle name="Standard 257 4 5 2 2 2 6 2 2" xfId="22726" xr:uid="{00000000-0005-0000-0000-0000B9940000}"/>
    <cellStyle name="Standard 257 4 5 2 2 2 6 2 2 2" xfId="49198" xr:uid="{00000000-0005-0000-0000-0000BA940000}"/>
    <cellStyle name="Standard 257 4 5 2 2 2 6 2 3" xfId="35962" xr:uid="{00000000-0005-0000-0000-0000BB940000}"/>
    <cellStyle name="Standard 257 4 5 2 2 2 6 3" xfId="16109" xr:uid="{00000000-0005-0000-0000-0000BC940000}"/>
    <cellStyle name="Standard 257 4 5 2 2 2 6 3 2" xfId="42581" xr:uid="{00000000-0005-0000-0000-0000BD940000}"/>
    <cellStyle name="Standard 257 4 5 2 2 2 6 4" xfId="31552" xr:uid="{00000000-0005-0000-0000-0000BE940000}"/>
    <cellStyle name="Standard 257 4 5 2 2 2 7" xfId="7285" xr:uid="{00000000-0005-0000-0000-0000BF940000}"/>
    <cellStyle name="Standard 257 4 5 2 2 2 7 2" xfId="20521" xr:uid="{00000000-0005-0000-0000-0000C0940000}"/>
    <cellStyle name="Standard 257 4 5 2 2 2 7 2 2" xfId="46993" xr:uid="{00000000-0005-0000-0000-0000C1940000}"/>
    <cellStyle name="Standard 257 4 5 2 2 2 7 3" xfId="33757" xr:uid="{00000000-0005-0000-0000-0000C2940000}"/>
    <cellStyle name="Standard 257 4 5 2 2 2 8" xfId="13904" xr:uid="{00000000-0005-0000-0000-0000C3940000}"/>
    <cellStyle name="Standard 257 4 5 2 2 2 8 2" xfId="40376" xr:uid="{00000000-0005-0000-0000-0000C4940000}"/>
    <cellStyle name="Standard 257 4 5 2 2 2 9" xfId="27140" xr:uid="{00000000-0005-0000-0000-0000C5940000}"/>
    <cellStyle name="Standard 257 4 5 2 2 3" xfId="847" xr:uid="{00000000-0005-0000-0000-0000C6940000}"/>
    <cellStyle name="Standard 257 4 5 2 2 3 2" xfId="1597" xr:uid="{00000000-0005-0000-0000-0000C7940000}"/>
    <cellStyle name="Standard 257 4 5 2 2 3 2 2" xfId="4540" xr:uid="{00000000-0005-0000-0000-0000C8940000}"/>
    <cellStyle name="Standard 257 4 5 2 2 3 2 2 2" xfId="13362" xr:uid="{00000000-0005-0000-0000-0000C9940000}"/>
    <cellStyle name="Standard 257 4 5 2 2 3 2 2 2 2" xfId="26598" xr:uid="{00000000-0005-0000-0000-0000CA940000}"/>
    <cellStyle name="Standard 257 4 5 2 2 3 2 2 2 2 2" xfId="53070" xr:uid="{00000000-0005-0000-0000-0000CB940000}"/>
    <cellStyle name="Standard 257 4 5 2 2 3 2 2 2 3" xfId="39834" xr:uid="{00000000-0005-0000-0000-0000CC940000}"/>
    <cellStyle name="Standard 257 4 5 2 2 3 2 2 3" xfId="19981" xr:uid="{00000000-0005-0000-0000-0000CD940000}"/>
    <cellStyle name="Standard 257 4 5 2 2 3 2 2 3 2" xfId="46453" xr:uid="{00000000-0005-0000-0000-0000CE940000}"/>
    <cellStyle name="Standard 257 4 5 2 2 3 2 2 4" xfId="31012" xr:uid="{00000000-0005-0000-0000-0000CF940000}"/>
    <cellStyle name="Standard 257 4 5 2 2 3 2 3" xfId="6011" xr:uid="{00000000-0005-0000-0000-0000D0940000}"/>
    <cellStyle name="Standard 257 4 5 2 2 3 2 3 2" xfId="10421" xr:uid="{00000000-0005-0000-0000-0000D1940000}"/>
    <cellStyle name="Standard 257 4 5 2 2 3 2 3 2 2" xfId="23657" xr:uid="{00000000-0005-0000-0000-0000D2940000}"/>
    <cellStyle name="Standard 257 4 5 2 2 3 2 3 2 2 2" xfId="50129" xr:uid="{00000000-0005-0000-0000-0000D3940000}"/>
    <cellStyle name="Standard 257 4 5 2 2 3 2 3 2 3" xfId="36893" xr:uid="{00000000-0005-0000-0000-0000D4940000}"/>
    <cellStyle name="Standard 257 4 5 2 2 3 2 3 3" xfId="17040" xr:uid="{00000000-0005-0000-0000-0000D5940000}"/>
    <cellStyle name="Standard 257 4 5 2 2 3 2 3 3 2" xfId="43512" xr:uid="{00000000-0005-0000-0000-0000D6940000}"/>
    <cellStyle name="Standard 257 4 5 2 2 3 2 3 4" xfId="32483" xr:uid="{00000000-0005-0000-0000-0000D7940000}"/>
    <cellStyle name="Standard 257 4 5 2 2 3 2 4" xfId="8950" xr:uid="{00000000-0005-0000-0000-0000D8940000}"/>
    <cellStyle name="Standard 257 4 5 2 2 3 2 4 2" xfId="22186" xr:uid="{00000000-0005-0000-0000-0000D9940000}"/>
    <cellStyle name="Standard 257 4 5 2 2 3 2 4 2 2" xfId="48658" xr:uid="{00000000-0005-0000-0000-0000DA940000}"/>
    <cellStyle name="Standard 257 4 5 2 2 3 2 4 3" xfId="35422" xr:uid="{00000000-0005-0000-0000-0000DB940000}"/>
    <cellStyle name="Standard 257 4 5 2 2 3 2 5" xfId="15569" xr:uid="{00000000-0005-0000-0000-0000DC940000}"/>
    <cellStyle name="Standard 257 4 5 2 2 3 2 5 2" xfId="42041" xr:uid="{00000000-0005-0000-0000-0000DD940000}"/>
    <cellStyle name="Standard 257 4 5 2 2 3 2 6" xfId="28071" xr:uid="{00000000-0005-0000-0000-0000DE940000}"/>
    <cellStyle name="Standard 257 4 5 2 2 3 3" xfId="2333" xr:uid="{00000000-0005-0000-0000-0000DF940000}"/>
    <cellStyle name="Standard 257 4 5 2 2 3 3 2" xfId="3804" xr:uid="{00000000-0005-0000-0000-0000E0940000}"/>
    <cellStyle name="Standard 257 4 5 2 2 3 3 2 2" xfId="12626" xr:uid="{00000000-0005-0000-0000-0000E1940000}"/>
    <cellStyle name="Standard 257 4 5 2 2 3 3 2 2 2" xfId="25862" xr:uid="{00000000-0005-0000-0000-0000E2940000}"/>
    <cellStyle name="Standard 257 4 5 2 2 3 3 2 2 2 2" xfId="52334" xr:uid="{00000000-0005-0000-0000-0000E3940000}"/>
    <cellStyle name="Standard 257 4 5 2 2 3 3 2 2 3" xfId="39098" xr:uid="{00000000-0005-0000-0000-0000E4940000}"/>
    <cellStyle name="Standard 257 4 5 2 2 3 3 2 3" xfId="19245" xr:uid="{00000000-0005-0000-0000-0000E5940000}"/>
    <cellStyle name="Standard 257 4 5 2 2 3 3 2 3 2" xfId="45717" xr:uid="{00000000-0005-0000-0000-0000E6940000}"/>
    <cellStyle name="Standard 257 4 5 2 2 3 3 2 4" xfId="30276" xr:uid="{00000000-0005-0000-0000-0000E7940000}"/>
    <cellStyle name="Standard 257 4 5 2 2 3 3 3" xfId="6746" xr:uid="{00000000-0005-0000-0000-0000E8940000}"/>
    <cellStyle name="Standard 257 4 5 2 2 3 3 3 2" xfId="11156" xr:uid="{00000000-0005-0000-0000-0000E9940000}"/>
    <cellStyle name="Standard 257 4 5 2 2 3 3 3 2 2" xfId="24392" xr:uid="{00000000-0005-0000-0000-0000EA940000}"/>
    <cellStyle name="Standard 257 4 5 2 2 3 3 3 2 2 2" xfId="50864" xr:uid="{00000000-0005-0000-0000-0000EB940000}"/>
    <cellStyle name="Standard 257 4 5 2 2 3 3 3 2 3" xfId="37628" xr:uid="{00000000-0005-0000-0000-0000EC940000}"/>
    <cellStyle name="Standard 257 4 5 2 2 3 3 3 3" xfId="17775" xr:uid="{00000000-0005-0000-0000-0000ED940000}"/>
    <cellStyle name="Standard 257 4 5 2 2 3 3 3 3 2" xfId="44247" xr:uid="{00000000-0005-0000-0000-0000EE940000}"/>
    <cellStyle name="Standard 257 4 5 2 2 3 3 3 4" xfId="33218" xr:uid="{00000000-0005-0000-0000-0000EF940000}"/>
    <cellStyle name="Standard 257 4 5 2 2 3 3 4" xfId="8214" xr:uid="{00000000-0005-0000-0000-0000F0940000}"/>
    <cellStyle name="Standard 257 4 5 2 2 3 3 4 2" xfId="21450" xr:uid="{00000000-0005-0000-0000-0000F1940000}"/>
    <cellStyle name="Standard 257 4 5 2 2 3 3 4 2 2" xfId="47922" xr:uid="{00000000-0005-0000-0000-0000F2940000}"/>
    <cellStyle name="Standard 257 4 5 2 2 3 3 4 3" xfId="34686" xr:uid="{00000000-0005-0000-0000-0000F3940000}"/>
    <cellStyle name="Standard 257 4 5 2 2 3 3 5" xfId="14833" xr:uid="{00000000-0005-0000-0000-0000F4940000}"/>
    <cellStyle name="Standard 257 4 5 2 2 3 3 5 2" xfId="41305" xr:uid="{00000000-0005-0000-0000-0000F5940000}"/>
    <cellStyle name="Standard 257 4 5 2 2 3 3 6" xfId="28806" xr:uid="{00000000-0005-0000-0000-0000F6940000}"/>
    <cellStyle name="Standard 257 4 5 2 2 3 4" xfId="3070" xr:uid="{00000000-0005-0000-0000-0000F7940000}"/>
    <cellStyle name="Standard 257 4 5 2 2 3 4 2" xfId="11892" xr:uid="{00000000-0005-0000-0000-0000F8940000}"/>
    <cellStyle name="Standard 257 4 5 2 2 3 4 2 2" xfId="25128" xr:uid="{00000000-0005-0000-0000-0000F9940000}"/>
    <cellStyle name="Standard 257 4 5 2 2 3 4 2 2 2" xfId="51600" xr:uid="{00000000-0005-0000-0000-0000FA940000}"/>
    <cellStyle name="Standard 257 4 5 2 2 3 4 2 3" xfId="38364" xr:uid="{00000000-0005-0000-0000-0000FB940000}"/>
    <cellStyle name="Standard 257 4 5 2 2 3 4 3" xfId="18511" xr:uid="{00000000-0005-0000-0000-0000FC940000}"/>
    <cellStyle name="Standard 257 4 5 2 2 3 4 3 2" xfId="44983" xr:uid="{00000000-0005-0000-0000-0000FD940000}"/>
    <cellStyle name="Standard 257 4 5 2 2 3 4 4" xfId="29542" xr:uid="{00000000-0005-0000-0000-0000FE940000}"/>
    <cellStyle name="Standard 257 4 5 2 2 3 5" xfId="5275" xr:uid="{00000000-0005-0000-0000-0000FF940000}"/>
    <cellStyle name="Standard 257 4 5 2 2 3 5 2" xfId="9685" xr:uid="{00000000-0005-0000-0000-000000950000}"/>
    <cellStyle name="Standard 257 4 5 2 2 3 5 2 2" xfId="22921" xr:uid="{00000000-0005-0000-0000-000001950000}"/>
    <cellStyle name="Standard 257 4 5 2 2 3 5 2 2 2" xfId="49393" xr:uid="{00000000-0005-0000-0000-000002950000}"/>
    <cellStyle name="Standard 257 4 5 2 2 3 5 2 3" xfId="36157" xr:uid="{00000000-0005-0000-0000-000003950000}"/>
    <cellStyle name="Standard 257 4 5 2 2 3 5 3" xfId="16304" xr:uid="{00000000-0005-0000-0000-000004950000}"/>
    <cellStyle name="Standard 257 4 5 2 2 3 5 3 2" xfId="42776" xr:uid="{00000000-0005-0000-0000-000005950000}"/>
    <cellStyle name="Standard 257 4 5 2 2 3 5 4" xfId="31747" xr:uid="{00000000-0005-0000-0000-000006950000}"/>
    <cellStyle name="Standard 257 4 5 2 2 3 6" xfId="7480" xr:uid="{00000000-0005-0000-0000-000007950000}"/>
    <cellStyle name="Standard 257 4 5 2 2 3 6 2" xfId="20716" xr:uid="{00000000-0005-0000-0000-000008950000}"/>
    <cellStyle name="Standard 257 4 5 2 2 3 6 2 2" xfId="47188" xr:uid="{00000000-0005-0000-0000-000009950000}"/>
    <cellStyle name="Standard 257 4 5 2 2 3 6 3" xfId="33952" xr:uid="{00000000-0005-0000-0000-00000A950000}"/>
    <cellStyle name="Standard 257 4 5 2 2 3 7" xfId="14099" xr:uid="{00000000-0005-0000-0000-00000B950000}"/>
    <cellStyle name="Standard 257 4 5 2 2 3 7 2" xfId="40571" xr:uid="{00000000-0005-0000-0000-00000C950000}"/>
    <cellStyle name="Standard 257 4 5 2 2 3 8" xfId="27335" xr:uid="{00000000-0005-0000-0000-00000D950000}"/>
    <cellStyle name="Standard 257 4 5 2 2 4" xfId="1231" xr:uid="{00000000-0005-0000-0000-00000E950000}"/>
    <cellStyle name="Standard 257 4 5 2 2 4 2" xfId="4174" xr:uid="{00000000-0005-0000-0000-00000F950000}"/>
    <cellStyle name="Standard 257 4 5 2 2 4 2 2" xfId="12996" xr:uid="{00000000-0005-0000-0000-000010950000}"/>
    <cellStyle name="Standard 257 4 5 2 2 4 2 2 2" xfId="26232" xr:uid="{00000000-0005-0000-0000-000011950000}"/>
    <cellStyle name="Standard 257 4 5 2 2 4 2 2 2 2" xfId="52704" xr:uid="{00000000-0005-0000-0000-000012950000}"/>
    <cellStyle name="Standard 257 4 5 2 2 4 2 2 3" xfId="39468" xr:uid="{00000000-0005-0000-0000-000013950000}"/>
    <cellStyle name="Standard 257 4 5 2 2 4 2 3" xfId="19615" xr:uid="{00000000-0005-0000-0000-000014950000}"/>
    <cellStyle name="Standard 257 4 5 2 2 4 2 3 2" xfId="46087" xr:uid="{00000000-0005-0000-0000-000015950000}"/>
    <cellStyle name="Standard 257 4 5 2 2 4 2 4" xfId="30646" xr:uid="{00000000-0005-0000-0000-000016950000}"/>
    <cellStyle name="Standard 257 4 5 2 2 4 3" xfId="5645" xr:uid="{00000000-0005-0000-0000-000017950000}"/>
    <cellStyle name="Standard 257 4 5 2 2 4 3 2" xfId="10055" xr:uid="{00000000-0005-0000-0000-000018950000}"/>
    <cellStyle name="Standard 257 4 5 2 2 4 3 2 2" xfId="23291" xr:uid="{00000000-0005-0000-0000-000019950000}"/>
    <cellStyle name="Standard 257 4 5 2 2 4 3 2 2 2" xfId="49763" xr:uid="{00000000-0005-0000-0000-00001A950000}"/>
    <cellStyle name="Standard 257 4 5 2 2 4 3 2 3" xfId="36527" xr:uid="{00000000-0005-0000-0000-00001B950000}"/>
    <cellStyle name="Standard 257 4 5 2 2 4 3 3" xfId="16674" xr:uid="{00000000-0005-0000-0000-00001C950000}"/>
    <cellStyle name="Standard 257 4 5 2 2 4 3 3 2" xfId="43146" xr:uid="{00000000-0005-0000-0000-00001D950000}"/>
    <cellStyle name="Standard 257 4 5 2 2 4 3 4" xfId="32117" xr:uid="{00000000-0005-0000-0000-00001E950000}"/>
    <cellStyle name="Standard 257 4 5 2 2 4 4" xfId="8584" xr:uid="{00000000-0005-0000-0000-00001F950000}"/>
    <cellStyle name="Standard 257 4 5 2 2 4 4 2" xfId="21820" xr:uid="{00000000-0005-0000-0000-000020950000}"/>
    <cellStyle name="Standard 257 4 5 2 2 4 4 2 2" xfId="48292" xr:uid="{00000000-0005-0000-0000-000021950000}"/>
    <cellStyle name="Standard 257 4 5 2 2 4 4 3" xfId="35056" xr:uid="{00000000-0005-0000-0000-000022950000}"/>
    <cellStyle name="Standard 257 4 5 2 2 4 5" xfId="15203" xr:uid="{00000000-0005-0000-0000-000023950000}"/>
    <cellStyle name="Standard 257 4 5 2 2 4 5 2" xfId="41675" xr:uid="{00000000-0005-0000-0000-000024950000}"/>
    <cellStyle name="Standard 257 4 5 2 2 4 6" xfId="27705" xr:uid="{00000000-0005-0000-0000-000025950000}"/>
    <cellStyle name="Standard 257 4 5 2 2 5" xfId="1967" xr:uid="{00000000-0005-0000-0000-000026950000}"/>
    <cellStyle name="Standard 257 4 5 2 2 5 2" xfId="3438" xr:uid="{00000000-0005-0000-0000-000027950000}"/>
    <cellStyle name="Standard 257 4 5 2 2 5 2 2" xfId="12260" xr:uid="{00000000-0005-0000-0000-000028950000}"/>
    <cellStyle name="Standard 257 4 5 2 2 5 2 2 2" xfId="25496" xr:uid="{00000000-0005-0000-0000-000029950000}"/>
    <cellStyle name="Standard 257 4 5 2 2 5 2 2 2 2" xfId="51968" xr:uid="{00000000-0005-0000-0000-00002A950000}"/>
    <cellStyle name="Standard 257 4 5 2 2 5 2 2 3" xfId="38732" xr:uid="{00000000-0005-0000-0000-00002B950000}"/>
    <cellStyle name="Standard 257 4 5 2 2 5 2 3" xfId="18879" xr:uid="{00000000-0005-0000-0000-00002C950000}"/>
    <cellStyle name="Standard 257 4 5 2 2 5 2 3 2" xfId="45351" xr:uid="{00000000-0005-0000-0000-00002D950000}"/>
    <cellStyle name="Standard 257 4 5 2 2 5 2 4" xfId="29910" xr:uid="{00000000-0005-0000-0000-00002E950000}"/>
    <cellStyle name="Standard 257 4 5 2 2 5 3" xfId="6380" xr:uid="{00000000-0005-0000-0000-00002F950000}"/>
    <cellStyle name="Standard 257 4 5 2 2 5 3 2" xfId="10790" xr:uid="{00000000-0005-0000-0000-000030950000}"/>
    <cellStyle name="Standard 257 4 5 2 2 5 3 2 2" xfId="24026" xr:uid="{00000000-0005-0000-0000-000031950000}"/>
    <cellStyle name="Standard 257 4 5 2 2 5 3 2 2 2" xfId="50498" xr:uid="{00000000-0005-0000-0000-000032950000}"/>
    <cellStyle name="Standard 257 4 5 2 2 5 3 2 3" xfId="37262" xr:uid="{00000000-0005-0000-0000-000033950000}"/>
    <cellStyle name="Standard 257 4 5 2 2 5 3 3" xfId="17409" xr:uid="{00000000-0005-0000-0000-000034950000}"/>
    <cellStyle name="Standard 257 4 5 2 2 5 3 3 2" xfId="43881" xr:uid="{00000000-0005-0000-0000-000035950000}"/>
    <cellStyle name="Standard 257 4 5 2 2 5 3 4" xfId="32852" xr:uid="{00000000-0005-0000-0000-000036950000}"/>
    <cellStyle name="Standard 257 4 5 2 2 5 4" xfId="7848" xr:uid="{00000000-0005-0000-0000-000037950000}"/>
    <cellStyle name="Standard 257 4 5 2 2 5 4 2" xfId="21084" xr:uid="{00000000-0005-0000-0000-000038950000}"/>
    <cellStyle name="Standard 257 4 5 2 2 5 4 2 2" xfId="47556" xr:uid="{00000000-0005-0000-0000-000039950000}"/>
    <cellStyle name="Standard 257 4 5 2 2 5 4 3" xfId="34320" xr:uid="{00000000-0005-0000-0000-00003A950000}"/>
    <cellStyle name="Standard 257 4 5 2 2 5 5" xfId="14467" xr:uid="{00000000-0005-0000-0000-00003B950000}"/>
    <cellStyle name="Standard 257 4 5 2 2 5 5 2" xfId="40939" xr:uid="{00000000-0005-0000-0000-00003C950000}"/>
    <cellStyle name="Standard 257 4 5 2 2 5 6" xfId="28440" xr:uid="{00000000-0005-0000-0000-00003D950000}"/>
    <cellStyle name="Standard 257 4 5 2 2 6" xfId="2704" xr:uid="{00000000-0005-0000-0000-00003E950000}"/>
    <cellStyle name="Standard 257 4 5 2 2 6 2" xfId="11526" xr:uid="{00000000-0005-0000-0000-00003F950000}"/>
    <cellStyle name="Standard 257 4 5 2 2 6 2 2" xfId="24762" xr:uid="{00000000-0005-0000-0000-000040950000}"/>
    <cellStyle name="Standard 257 4 5 2 2 6 2 2 2" xfId="51234" xr:uid="{00000000-0005-0000-0000-000041950000}"/>
    <cellStyle name="Standard 257 4 5 2 2 6 2 3" xfId="37998" xr:uid="{00000000-0005-0000-0000-000042950000}"/>
    <cellStyle name="Standard 257 4 5 2 2 6 3" xfId="18145" xr:uid="{00000000-0005-0000-0000-000043950000}"/>
    <cellStyle name="Standard 257 4 5 2 2 6 3 2" xfId="44617" xr:uid="{00000000-0005-0000-0000-000044950000}"/>
    <cellStyle name="Standard 257 4 5 2 2 6 4" xfId="29176" xr:uid="{00000000-0005-0000-0000-000045950000}"/>
    <cellStyle name="Standard 257 4 5 2 2 7" xfId="4909" xr:uid="{00000000-0005-0000-0000-000046950000}"/>
    <cellStyle name="Standard 257 4 5 2 2 7 2" xfId="9319" xr:uid="{00000000-0005-0000-0000-000047950000}"/>
    <cellStyle name="Standard 257 4 5 2 2 7 2 2" xfId="22555" xr:uid="{00000000-0005-0000-0000-000048950000}"/>
    <cellStyle name="Standard 257 4 5 2 2 7 2 2 2" xfId="49027" xr:uid="{00000000-0005-0000-0000-000049950000}"/>
    <cellStyle name="Standard 257 4 5 2 2 7 2 3" xfId="35791" xr:uid="{00000000-0005-0000-0000-00004A950000}"/>
    <cellStyle name="Standard 257 4 5 2 2 7 3" xfId="15938" xr:uid="{00000000-0005-0000-0000-00004B950000}"/>
    <cellStyle name="Standard 257 4 5 2 2 7 3 2" xfId="42410" xr:uid="{00000000-0005-0000-0000-00004C950000}"/>
    <cellStyle name="Standard 257 4 5 2 2 7 4" xfId="31381" xr:uid="{00000000-0005-0000-0000-00004D950000}"/>
    <cellStyle name="Standard 257 4 5 2 2 8" xfId="7114" xr:uid="{00000000-0005-0000-0000-00004E950000}"/>
    <cellStyle name="Standard 257 4 5 2 2 8 2" xfId="20350" xr:uid="{00000000-0005-0000-0000-00004F950000}"/>
    <cellStyle name="Standard 257 4 5 2 2 8 2 2" xfId="46822" xr:uid="{00000000-0005-0000-0000-000050950000}"/>
    <cellStyle name="Standard 257 4 5 2 2 8 3" xfId="33586" xr:uid="{00000000-0005-0000-0000-000051950000}"/>
    <cellStyle name="Standard 257 4 5 2 2 9" xfId="13733" xr:uid="{00000000-0005-0000-0000-000052950000}"/>
    <cellStyle name="Standard 257 4 5 2 2 9 2" xfId="40205" xr:uid="{00000000-0005-0000-0000-000053950000}"/>
    <cellStyle name="Standard 257 4 5 2 3" xfId="549" xr:uid="{00000000-0005-0000-0000-000054950000}"/>
    <cellStyle name="Standard 257 4 5 2 3 2" xfId="938" xr:uid="{00000000-0005-0000-0000-000055950000}"/>
    <cellStyle name="Standard 257 4 5 2 3 2 2" xfId="1687" xr:uid="{00000000-0005-0000-0000-000056950000}"/>
    <cellStyle name="Standard 257 4 5 2 3 2 2 2" xfId="4630" xr:uid="{00000000-0005-0000-0000-000057950000}"/>
    <cellStyle name="Standard 257 4 5 2 3 2 2 2 2" xfId="13452" xr:uid="{00000000-0005-0000-0000-000058950000}"/>
    <cellStyle name="Standard 257 4 5 2 3 2 2 2 2 2" xfId="26688" xr:uid="{00000000-0005-0000-0000-000059950000}"/>
    <cellStyle name="Standard 257 4 5 2 3 2 2 2 2 2 2" xfId="53160" xr:uid="{00000000-0005-0000-0000-00005A950000}"/>
    <cellStyle name="Standard 257 4 5 2 3 2 2 2 2 3" xfId="39924" xr:uid="{00000000-0005-0000-0000-00005B950000}"/>
    <cellStyle name="Standard 257 4 5 2 3 2 2 2 3" xfId="20071" xr:uid="{00000000-0005-0000-0000-00005C950000}"/>
    <cellStyle name="Standard 257 4 5 2 3 2 2 2 3 2" xfId="46543" xr:uid="{00000000-0005-0000-0000-00005D950000}"/>
    <cellStyle name="Standard 257 4 5 2 3 2 2 2 4" xfId="31102" xr:uid="{00000000-0005-0000-0000-00005E950000}"/>
    <cellStyle name="Standard 257 4 5 2 3 2 2 3" xfId="6101" xr:uid="{00000000-0005-0000-0000-00005F950000}"/>
    <cellStyle name="Standard 257 4 5 2 3 2 2 3 2" xfId="10511" xr:uid="{00000000-0005-0000-0000-000060950000}"/>
    <cellStyle name="Standard 257 4 5 2 3 2 2 3 2 2" xfId="23747" xr:uid="{00000000-0005-0000-0000-000061950000}"/>
    <cellStyle name="Standard 257 4 5 2 3 2 2 3 2 2 2" xfId="50219" xr:uid="{00000000-0005-0000-0000-000062950000}"/>
    <cellStyle name="Standard 257 4 5 2 3 2 2 3 2 3" xfId="36983" xr:uid="{00000000-0005-0000-0000-000063950000}"/>
    <cellStyle name="Standard 257 4 5 2 3 2 2 3 3" xfId="17130" xr:uid="{00000000-0005-0000-0000-000064950000}"/>
    <cellStyle name="Standard 257 4 5 2 3 2 2 3 3 2" xfId="43602" xr:uid="{00000000-0005-0000-0000-000065950000}"/>
    <cellStyle name="Standard 257 4 5 2 3 2 2 3 4" xfId="32573" xr:uid="{00000000-0005-0000-0000-000066950000}"/>
    <cellStyle name="Standard 257 4 5 2 3 2 2 4" xfId="9040" xr:uid="{00000000-0005-0000-0000-000067950000}"/>
    <cellStyle name="Standard 257 4 5 2 3 2 2 4 2" xfId="22276" xr:uid="{00000000-0005-0000-0000-000068950000}"/>
    <cellStyle name="Standard 257 4 5 2 3 2 2 4 2 2" xfId="48748" xr:uid="{00000000-0005-0000-0000-000069950000}"/>
    <cellStyle name="Standard 257 4 5 2 3 2 2 4 3" xfId="35512" xr:uid="{00000000-0005-0000-0000-00006A950000}"/>
    <cellStyle name="Standard 257 4 5 2 3 2 2 5" xfId="15659" xr:uid="{00000000-0005-0000-0000-00006B950000}"/>
    <cellStyle name="Standard 257 4 5 2 3 2 2 5 2" xfId="42131" xr:uid="{00000000-0005-0000-0000-00006C950000}"/>
    <cellStyle name="Standard 257 4 5 2 3 2 2 6" xfId="28161" xr:uid="{00000000-0005-0000-0000-00006D950000}"/>
    <cellStyle name="Standard 257 4 5 2 3 2 3" xfId="2423" xr:uid="{00000000-0005-0000-0000-00006E950000}"/>
    <cellStyle name="Standard 257 4 5 2 3 2 3 2" xfId="3894" xr:uid="{00000000-0005-0000-0000-00006F950000}"/>
    <cellStyle name="Standard 257 4 5 2 3 2 3 2 2" xfId="12716" xr:uid="{00000000-0005-0000-0000-000070950000}"/>
    <cellStyle name="Standard 257 4 5 2 3 2 3 2 2 2" xfId="25952" xr:uid="{00000000-0005-0000-0000-000071950000}"/>
    <cellStyle name="Standard 257 4 5 2 3 2 3 2 2 2 2" xfId="52424" xr:uid="{00000000-0005-0000-0000-000072950000}"/>
    <cellStyle name="Standard 257 4 5 2 3 2 3 2 2 3" xfId="39188" xr:uid="{00000000-0005-0000-0000-000073950000}"/>
    <cellStyle name="Standard 257 4 5 2 3 2 3 2 3" xfId="19335" xr:uid="{00000000-0005-0000-0000-000074950000}"/>
    <cellStyle name="Standard 257 4 5 2 3 2 3 2 3 2" xfId="45807" xr:uid="{00000000-0005-0000-0000-000075950000}"/>
    <cellStyle name="Standard 257 4 5 2 3 2 3 2 4" xfId="30366" xr:uid="{00000000-0005-0000-0000-000076950000}"/>
    <cellStyle name="Standard 257 4 5 2 3 2 3 3" xfId="6836" xr:uid="{00000000-0005-0000-0000-000077950000}"/>
    <cellStyle name="Standard 257 4 5 2 3 2 3 3 2" xfId="11246" xr:uid="{00000000-0005-0000-0000-000078950000}"/>
    <cellStyle name="Standard 257 4 5 2 3 2 3 3 2 2" xfId="24482" xr:uid="{00000000-0005-0000-0000-000079950000}"/>
    <cellStyle name="Standard 257 4 5 2 3 2 3 3 2 2 2" xfId="50954" xr:uid="{00000000-0005-0000-0000-00007A950000}"/>
    <cellStyle name="Standard 257 4 5 2 3 2 3 3 2 3" xfId="37718" xr:uid="{00000000-0005-0000-0000-00007B950000}"/>
    <cellStyle name="Standard 257 4 5 2 3 2 3 3 3" xfId="17865" xr:uid="{00000000-0005-0000-0000-00007C950000}"/>
    <cellStyle name="Standard 257 4 5 2 3 2 3 3 3 2" xfId="44337" xr:uid="{00000000-0005-0000-0000-00007D950000}"/>
    <cellStyle name="Standard 257 4 5 2 3 2 3 3 4" xfId="33308" xr:uid="{00000000-0005-0000-0000-00007E950000}"/>
    <cellStyle name="Standard 257 4 5 2 3 2 3 4" xfId="8304" xr:uid="{00000000-0005-0000-0000-00007F950000}"/>
    <cellStyle name="Standard 257 4 5 2 3 2 3 4 2" xfId="21540" xr:uid="{00000000-0005-0000-0000-000080950000}"/>
    <cellStyle name="Standard 257 4 5 2 3 2 3 4 2 2" xfId="48012" xr:uid="{00000000-0005-0000-0000-000081950000}"/>
    <cellStyle name="Standard 257 4 5 2 3 2 3 4 3" xfId="34776" xr:uid="{00000000-0005-0000-0000-000082950000}"/>
    <cellStyle name="Standard 257 4 5 2 3 2 3 5" xfId="14923" xr:uid="{00000000-0005-0000-0000-000083950000}"/>
    <cellStyle name="Standard 257 4 5 2 3 2 3 5 2" xfId="41395" xr:uid="{00000000-0005-0000-0000-000084950000}"/>
    <cellStyle name="Standard 257 4 5 2 3 2 3 6" xfId="28896" xr:uid="{00000000-0005-0000-0000-000085950000}"/>
    <cellStyle name="Standard 257 4 5 2 3 2 4" xfId="3160" xr:uid="{00000000-0005-0000-0000-000086950000}"/>
    <cellStyle name="Standard 257 4 5 2 3 2 4 2" xfId="11982" xr:uid="{00000000-0005-0000-0000-000087950000}"/>
    <cellStyle name="Standard 257 4 5 2 3 2 4 2 2" xfId="25218" xr:uid="{00000000-0005-0000-0000-000088950000}"/>
    <cellStyle name="Standard 257 4 5 2 3 2 4 2 2 2" xfId="51690" xr:uid="{00000000-0005-0000-0000-000089950000}"/>
    <cellStyle name="Standard 257 4 5 2 3 2 4 2 3" xfId="38454" xr:uid="{00000000-0005-0000-0000-00008A950000}"/>
    <cellStyle name="Standard 257 4 5 2 3 2 4 3" xfId="18601" xr:uid="{00000000-0005-0000-0000-00008B950000}"/>
    <cellStyle name="Standard 257 4 5 2 3 2 4 3 2" xfId="45073" xr:uid="{00000000-0005-0000-0000-00008C950000}"/>
    <cellStyle name="Standard 257 4 5 2 3 2 4 4" xfId="29632" xr:uid="{00000000-0005-0000-0000-00008D950000}"/>
    <cellStyle name="Standard 257 4 5 2 3 2 5" xfId="5365" xr:uid="{00000000-0005-0000-0000-00008E950000}"/>
    <cellStyle name="Standard 257 4 5 2 3 2 5 2" xfId="9775" xr:uid="{00000000-0005-0000-0000-00008F950000}"/>
    <cellStyle name="Standard 257 4 5 2 3 2 5 2 2" xfId="23011" xr:uid="{00000000-0005-0000-0000-000090950000}"/>
    <cellStyle name="Standard 257 4 5 2 3 2 5 2 2 2" xfId="49483" xr:uid="{00000000-0005-0000-0000-000091950000}"/>
    <cellStyle name="Standard 257 4 5 2 3 2 5 2 3" xfId="36247" xr:uid="{00000000-0005-0000-0000-000092950000}"/>
    <cellStyle name="Standard 257 4 5 2 3 2 5 3" xfId="16394" xr:uid="{00000000-0005-0000-0000-000093950000}"/>
    <cellStyle name="Standard 257 4 5 2 3 2 5 3 2" xfId="42866" xr:uid="{00000000-0005-0000-0000-000094950000}"/>
    <cellStyle name="Standard 257 4 5 2 3 2 5 4" xfId="31837" xr:uid="{00000000-0005-0000-0000-000095950000}"/>
    <cellStyle name="Standard 257 4 5 2 3 2 6" xfId="7570" xr:uid="{00000000-0005-0000-0000-000096950000}"/>
    <cellStyle name="Standard 257 4 5 2 3 2 6 2" xfId="20806" xr:uid="{00000000-0005-0000-0000-000097950000}"/>
    <cellStyle name="Standard 257 4 5 2 3 2 6 2 2" xfId="47278" xr:uid="{00000000-0005-0000-0000-000098950000}"/>
    <cellStyle name="Standard 257 4 5 2 3 2 6 3" xfId="34042" xr:uid="{00000000-0005-0000-0000-000099950000}"/>
    <cellStyle name="Standard 257 4 5 2 3 2 7" xfId="14189" xr:uid="{00000000-0005-0000-0000-00009A950000}"/>
    <cellStyle name="Standard 257 4 5 2 3 2 7 2" xfId="40661" xr:uid="{00000000-0005-0000-0000-00009B950000}"/>
    <cellStyle name="Standard 257 4 5 2 3 2 8" xfId="27425" xr:uid="{00000000-0005-0000-0000-00009C950000}"/>
    <cellStyle name="Standard 257 4 5 2 3 3" xfId="1321" xr:uid="{00000000-0005-0000-0000-00009D950000}"/>
    <cellStyle name="Standard 257 4 5 2 3 3 2" xfId="4264" xr:uid="{00000000-0005-0000-0000-00009E950000}"/>
    <cellStyle name="Standard 257 4 5 2 3 3 2 2" xfId="13086" xr:uid="{00000000-0005-0000-0000-00009F950000}"/>
    <cellStyle name="Standard 257 4 5 2 3 3 2 2 2" xfId="26322" xr:uid="{00000000-0005-0000-0000-0000A0950000}"/>
    <cellStyle name="Standard 257 4 5 2 3 3 2 2 2 2" xfId="52794" xr:uid="{00000000-0005-0000-0000-0000A1950000}"/>
    <cellStyle name="Standard 257 4 5 2 3 3 2 2 3" xfId="39558" xr:uid="{00000000-0005-0000-0000-0000A2950000}"/>
    <cellStyle name="Standard 257 4 5 2 3 3 2 3" xfId="19705" xr:uid="{00000000-0005-0000-0000-0000A3950000}"/>
    <cellStyle name="Standard 257 4 5 2 3 3 2 3 2" xfId="46177" xr:uid="{00000000-0005-0000-0000-0000A4950000}"/>
    <cellStyle name="Standard 257 4 5 2 3 3 2 4" xfId="30736" xr:uid="{00000000-0005-0000-0000-0000A5950000}"/>
    <cellStyle name="Standard 257 4 5 2 3 3 3" xfId="5735" xr:uid="{00000000-0005-0000-0000-0000A6950000}"/>
    <cellStyle name="Standard 257 4 5 2 3 3 3 2" xfId="10145" xr:uid="{00000000-0005-0000-0000-0000A7950000}"/>
    <cellStyle name="Standard 257 4 5 2 3 3 3 2 2" xfId="23381" xr:uid="{00000000-0005-0000-0000-0000A8950000}"/>
    <cellStyle name="Standard 257 4 5 2 3 3 3 2 2 2" xfId="49853" xr:uid="{00000000-0005-0000-0000-0000A9950000}"/>
    <cellStyle name="Standard 257 4 5 2 3 3 3 2 3" xfId="36617" xr:uid="{00000000-0005-0000-0000-0000AA950000}"/>
    <cellStyle name="Standard 257 4 5 2 3 3 3 3" xfId="16764" xr:uid="{00000000-0005-0000-0000-0000AB950000}"/>
    <cellStyle name="Standard 257 4 5 2 3 3 3 3 2" xfId="43236" xr:uid="{00000000-0005-0000-0000-0000AC950000}"/>
    <cellStyle name="Standard 257 4 5 2 3 3 3 4" xfId="32207" xr:uid="{00000000-0005-0000-0000-0000AD950000}"/>
    <cellStyle name="Standard 257 4 5 2 3 3 4" xfId="8674" xr:uid="{00000000-0005-0000-0000-0000AE950000}"/>
    <cellStyle name="Standard 257 4 5 2 3 3 4 2" xfId="21910" xr:uid="{00000000-0005-0000-0000-0000AF950000}"/>
    <cellStyle name="Standard 257 4 5 2 3 3 4 2 2" xfId="48382" xr:uid="{00000000-0005-0000-0000-0000B0950000}"/>
    <cellStyle name="Standard 257 4 5 2 3 3 4 3" xfId="35146" xr:uid="{00000000-0005-0000-0000-0000B1950000}"/>
    <cellStyle name="Standard 257 4 5 2 3 3 5" xfId="15293" xr:uid="{00000000-0005-0000-0000-0000B2950000}"/>
    <cellStyle name="Standard 257 4 5 2 3 3 5 2" xfId="41765" xr:uid="{00000000-0005-0000-0000-0000B3950000}"/>
    <cellStyle name="Standard 257 4 5 2 3 3 6" xfId="27795" xr:uid="{00000000-0005-0000-0000-0000B4950000}"/>
    <cellStyle name="Standard 257 4 5 2 3 4" xfId="2057" xr:uid="{00000000-0005-0000-0000-0000B5950000}"/>
    <cellStyle name="Standard 257 4 5 2 3 4 2" xfId="3528" xr:uid="{00000000-0005-0000-0000-0000B6950000}"/>
    <cellStyle name="Standard 257 4 5 2 3 4 2 2" xfId="12350" xr:uid="{00000000-0005-0000-0000-0000B7950000}"/>
    <cellStyle name="Standard 257 4 5 2 3 4 2 2 2" xfId="25586" xr:uid="{00000000-0005-0000-0000-0000B8950000}"/>
    <cellStyle name="Standard 257 4 5 2 3 4 2 2 2 2" xfId="52058" xr:uid="{00000000-0005-0000-0000-0000B9950000}"/>
    <cellStyle name="Standard 257 4 5 2 3 4 2 2 3" xfId="38822" xr:uid="{00000000-0005-0000-0000-0000BA950000}"/>
    <cellStyle name="Standard 257 4 5 2 3 4 2 3" xfId="18969" xr:uid="{00000000-0005-0000-0000-0000BB950000}"/>
    <cellStyle name="Standard 257 4 5 2 3 4 2 3 2" xfId="45441" xr:uid="{00000000-0005-0000-0000-0000BC950000}"/>
    <cellStyle name="Standard 257 4 5 2 3 4 2 4" xfId="30000" xr:uid="{00000000-0005-0000-0000-0000BD950000}"/>
    <cellStyle name="Standard 257 4 5 2 3 4 3" xfId="6470" xr:uid="{00000000-0005-0000-0000-0000BE950000}"/>
    <cellStyle name="Standard 257 4 5 2 3 4 3 2" xfId="10880" xr:uid="{00000000-0005-0000-0000-0000BF950000}"/>
    <cellStyle name="Standard 257 4 5 2 3 4 3 2 2" xfId="24116" xr:uid="{00000000-0005-0000-0000-0000C0950000}"/>
    <cellStyle name="Standard 257 4 5 2 3 4 3 2 2 2" xfId="50588" xr:uid="{00000000-0005-0000-0000-0000C1950000}"/>
    <cellStyle name="Standard 257 4 5 2 3 4 3 2 3" xfId="37352" xr:uid="{00000000-0005-0000-0000-0000C2950000}"/>
    <cellStyle name="Standard 257 4 5 2 3 4 3 3" xfId="17499" xr:uid="{00000000-0005-0000-0000-0000C3950000}"/>
    <cellStyle name="Standard 257 4 5 2 3 4 3 3 2" xfId="43971" xr:uid="{00000000-0005-0000-0000-0000C4950000}"/>
    <cellStyle name="Standard 257 4 5 2 3 4 3 4" xfId="32942" xr:uid="{00000000-0005-0000-0000-0000C5950000}"/>
    <cellStyle name="Standard 257 4 5 2 3 4 4" xfId="7938" xr:uid="{00000000-0005-0000-0000-0000C6950000}"/>
    <cellStyle name="Standard 257 4 5 2 3 4 4 2" xfId="21174" xr:uid="{00000000-0005-0000-0000-0000C7950000}"/>
    <cellStyle name="Standard 257 4 5 2 3 4 4 2 2" xfId="47646" xr:uid="{00000000-0005-0000-0000-0000C8950000}"/>
    <cellStyle name="Standard 257 4 5 2 3 4 4 3" xfId="34410" xr:uid="{00000000-0005-0000-0000-0000C9950000}"/>
    <cellStyle name="Standard 257 4 5 2 3 4 5" xfId="14557" xr:uid="{00000000-0005-0000-0000-0000CA950000}"/>
    <cellStyle name="Standard 257 4 5 2 3 4 5 2" xfId="41029" xr:uid="{00000000-0005-0000-0000-0000CB950000}"/>
    <cellStyle name="Standard 257 4 5 2 3 4 6" xfId="28530" xr:uid="{00000000-0005-0000-0000-0000CC950000}"/>
    <cellStyle name="Standard 257 4 5 2 3 5" xfId="2794" xr:uid="{00000000-0005-0000-0000-0000CD950000}"/>
    <cellStyle name="Standard 257 4 5 2 3 5 2" xfId="11616" xr:uid="{00000000-0005-0000-0000-0000CE950000}"/>
    <cellStyle name="Standard 257 4 5 2 3 5 2 2" xfId="24852" xr:uid="{00000000-0005-0000-0000-0000CF950000}"/>
    <cellStyle name="Standard 257 4 5 2 3 5 2 2 2" xfId="51324" xr:uid="{00000000-0005-0000-0000-0000D0950000}"/>
    <cellStyle name="Standard 257 4 5 2 3 5 2 3" xfId="38088" xr:uid="{00000000-0005-0000-0000-0000D1950000}"/>
    <cellStyle name="Standard 257 4 5 2 3 5 3" xfId="18235" xr:uid="{00000000-0005-0000-0000-0000D2950000}"/>
    <cellStyle name="Standard 257 4 5 2 3 5 3 2" xfId="44707" xr:uid="{00000000-0005-0000-0000-0000D3950000}"/>
    <cellStyle name="Standard 257 4 5 2 3 5 4" xfId="29266" xr:uid="{00000000-0005-0000-0000-0000D4950000}"/>
    <cellStyle name="Standard 257 4 5 2 3 6" xfId="4999" xr:uid="{00000000-0005-0000-0000-0000D5950000}"/>
    <cellStyle name="Standard 257 4 5 2 3 6 2" xfId="9409" xr:uid="{00000000-0005-0000-0000-0000D6950000}"/>
    <cellStyle name="Standard 257 4 5 2 3 6 2 2" xfId="22645" xr:uid="{00000000-0005-0000-0000-0000D7950000}"/>
    <cellStyle name="Standard 257 4 5 2 3 6 2 2 2" xfId="49117" xr:uid="{00000000-0005-0000-0000-0000D8950000}"/>
    <cellStyle name="Standard 257 4 5 2 3 6 2 3" xfId="35881" xr:uid="{00000000-0005-0000-0000-0000D9950000}"/>
    <cellStyle name="Standard 257 4 5 2 3 6 3" xfId="16028" xr:uid="{00000000-0005-0000-0000-0000DA950000}"/>
    <cellStyle name="Standard 257 4 5 2 3 6 3 2" xfId="42500" xr:uid="{00000000-0005-0000-0000-0000DB950000}"/>
    <cellStyle name="Standard 257 4 5 2 3 6 4" xfId="31471" xr:uid="{00000000-0005-0000-0000-0000DC950000}"/>
    <cellStyle name="Standard 257 4 5 2 3 7" xfId="7204" xr:uid="{00000000-0005-0000-0000-0000DD950000}"/>
    <cellStyle name="Standard 257 4 5 2 3 7 2" xfId="20440" xr:uid="{00000000-0005-0000-0000-0000DE950000}"/>
    <cellStyle name="Standard 257 4 5 2 3 7 2 2" xfId="46912" xr:uid="{00000000-0005-0000-0000-0000DF950000}"/>
    <cellStyle name="Standard 257 4 5 2 3 7 3" xfId="33676" xr:uid="{00000000-0005-0000-0000-0000E0950000}"/>
    <cellStyle name="Standard 257 4 5 2 3 8" xfId="13823" xr:uid="{00000000-0005-0000-0000-0000E1950000}"/>
    <cellStyle name="Standard 257 4 5 2 3 8 2" xfId="40295" xr:uid="{00000000-0005-0000-0000-0000E2950000}"/>
    <cellStyle name="Standard 257 4 5 2 3 9" xfId="27059" xr:uid="{00000000-0005-0000-0000-0000E3950000}"/>
    <cellStyle name="Standard 257 4 5 2 4" xfId="766" xr:uid="{00000000-0005-0000-0000-0000E4950000}"/>
    <cellStyle name="Standard 257 4 5 2 4 2" xfId="1516" xr:uid="{00000000-0005-0000-0000-0000E5950000}"/>
    <cellStyle name="Standard 257 4 5 2 4 2 2" xfId="4459" xr:uid="{00000000-0005-0000-0000-0000E6950000}"/>
    <cellStyle name="Standard 257 4 5 2 4 2 2 2" xfId="13281" xr:uid="{00000000-0005-0000-0000-0000E7950000}"/>
    <cellStyle name="Standard 257 4 5 2 4 2 2 2 2" xfId="26517" xr:uid="{00000000-0005-0000-0000-0000E8950000}"/>
    <cellStyle name="Standard 257 4 5 2 4 2 2 2 2 2" xfId="52989" xr:uid="{00000000-0005-0000-0000-0000E9950000}"/>
    <cellStyle name="Standard 257 4 5 2 4 2 2 2 3" xfId="39753" xr:uid="{00000000-0005-0000-0000-0000EA950000}"/>
    <cellStyle name="Standard 257 4 5 2 4 2 2 3" xfId="19900" xr:uid="{00000000-0005-0000-0000-0000EB950000}"/>
    <cellStyle name="Standard 257 4 5 2 4 2 2 3 2" xfId="46372" xr:uid="{00000000-0005-0000-0000-0000EC950000}"/>
    <cellStyle name="Standard 257 4 5 2 4 2 2 4" xfId="30931" xr:uid="{00000000-0005-0000-0000-0000ED950000}"/>
    <cellStyle name="Standard 257 4 5 2 4 2 3" xfId="5930" xr:uid="{00000000-0005-0000-0000-0000EE950000}"/>
    <cellStyle name="Standard 257 4 5 2 4 2 3 2" xfId="10340" xr:uid="{00000000-0005-0000-0000-0000EF950000}"/>
    <cellStyle name="Standard 257 4 5 2 4 2 3 2 2" xfId="23576" xr:uid="{00000000-0005-0000-0000-0000F0950000}"/>
    <cellStyle name="Standard 257 4 5 2 4 2 3 2 2 2" xfId="50048" xr:uid="{00000000-0005-0000-0000-0000F1950000}"/>
    <cellStyle name="Standard 257 4 5 2 4 2 3 2 3" xfId="36812" xr:uid="{00000000-0005-0000-0000-0000F2950000}"/>
    <cellStyle name="Standard 257 4 5 2 4 2 3 3" xfId="16959" xr:uid="{00000000-0005-0000-0000-0000F3950000}"/>
    <cellStyle name="Standard 257 4 5 2 4 2 3 3 2" xfId="43431" xr:uid="{00000000-0005-0000-0000-0000F4950000}"/>
    <cellStyle name="Standard 257 4 5 2 4 2 3 4" xfId="32402" xr:uid="{00000000-0005-0000-0000-0000F5950000}"/>
    <cellStyle name="Standard 257 4 5 2 4 2 4" xfId="8869" xr:uid="{00000000-0005-0000-0000-0000F6950000}"/>
    <cellStyle name="Standard 257 4 5 2 4 2 4 2" xfId="22105" xr:uid="{00000000-0005-0000-0000-0000F7950000}"/>
    <cellStyle name="Standard 257 4 5 2 4 2 4 2 2" xfId="48577" xr:uid="{00000000-0005-0000-0000-0000F8950000}"/>
    <cellStyle name="Standard 257 4 5 2 4 2 4 3" xfId="35341" xr:uid="{00000000-0005-0000-0000-0000F9950000}"/>
    <cellStyle name="Standard 257 4 5 2 4 2 5" xfId="15488" xr:uid="{00000000-0005-0000-0000-0000FA950000}"/>
    <cellStyle name="Standard 257 4 5 2 4 2 5 2" xfId="41960" xr:uid="{00000000-0005-0000-0000-0000FB950000}"/>
    <cellStyle name="Standard 257 4 5 2 4 2 6" xfId="27990" xr:uid="{00000000-0005-0000-0000-0000FC950000}"/>
    <cellStyle name="Standard 257 4 5 2 4 3" xfId="2252" xr:uid="{00000000-0005-0000-0000-0000FD950000}"/>
    <cellStyle name="Standard 257 4 5 2 4 3 2" xfId="3723" xr:uid="{00000000-0005-0000-0000-0000FE950000}"/>
    <cellStyle name="Standard 257 4 5 2 4 3 2 2" xfId="12545" xr:uid="{00000000-0005-0000-0000-0000FF950000}"/>
    <cellStyle name="Standard 257 4 5 2 4 3 2 2 2" xfId="25781" xr:uid="{00000000-0005-0000-0000-000000960000}"/>
    <cellStyle name="Standard 257 4 5 2 4 3 2 2 2 2" xfId="52253" xr:uid="{00000000-0005-0000-0000-000001960000}"/>
    <cellStyle name="Standard 257 4 5 2 4 3 2 2 3" xfId="39017" xr:uid="{00000000-0005-0000-0000-000002960000}"/>
    <cellStyle name="Standard 257 4 5 2 4 3 2 3" xfId="19164" xr:uid="{00000000-0005-0000-0000-000003960000}"/>
    <cellStyle name="Standard 257 4 5 2 4 3 2 3 2" xfId="45636" xr:uid="{00000000-0005-0000-0000-000004960000}"/>
    <cellStyle name="Standard 257 4 5 2 4 3 2 4" xfId="30195" xr:uid="{00000000-0005-0000-0000-000005960000}"/>
    <cellStyle name="Standard 257 4 5 2 4 3 3" xfId="6665" xr:uid="{00000000-0005-0000-0000-000006960000}"/>
    <cellStyle name="Standard 257 4 5 2 4 3 3 2" xfId="11075" xr:uid="{00000000-0005-0000-0000-000007960000}"/>
    <cellStyle name="Standard 257 4 5 2 4 3 3 2 2" xfId="24311" xr:uid="{00000000-0005-0000-0000-000008960000}"/>
    <cellStyle name="Standard 257 4 5 2 4 3 3 2 2 2" xfId="50783" xr:uid="{00000000-0005-0000-0000-000009960000}"/>
    <cellStyle name="Standard 257 4 5 2 4 3 3 2 3" xfId="37547" xr:uid="{00000000-0005-0000-0000-00000A960000}"/>
    <cellStyle name="Standard 257 4 5 2 4 3 3 3" xfId="17694" xr:uid="{00000000-0005-0000-0000-00000B960000}"/>
    <cellStyle name="Standard 257 4 5 2 4 3 3 3 2" xfId="44166" xr:uid="{00000000-0005-0000-0000-00000C960000}"/>
    <cellStyle name="Standard 257 4 5 2 4 3 3 4" xfId="33137" xr:uid="{00000000-0005-0000-0000-00000D960000}"/>
    <cellStyle name="Standard 257 4 5 2 4 3 4" xfId="8133" xr:uid="{00000000-0005-0000-0000-00000E960000}"/>
    <cellStyle name="Standard 257 4 5 2 4 3 4 2" xfId="21369" xr:uid="{00000000-0005-0000-0000-00000F960000}"/>
    <cellStyle name="Standard 257 4 5 2 4 3 4 2 2" xfId="47841" xr:uid="{00000000-0005-0000-0000-000010960000}"/>
    <cellStyle name="Standard 257 4 5 2 4 3 4 3" xfId="34605" xr:uid="{00000000-0005-0000-0000-000011960000}"/>
    <cellStyle name="Standard 257 4 5 2 4 3 5" xfId="14752" xr:uid="{00000000-0005-0000-0000-000012960000}"/>
    <cellStyle name="Standard 257 4 5 2 4 3 5 2" xfId="41224" xr:uid="{00000000-0005-0000-0000-000013960000}"/>
    <cellStyle name="Standard 257 4 5 2 4 3 6" xfId="28725" xr:uid="{00000000-0005-0000-0000-000014960000}"/>
    <cellStyle name="Standard 257 4 5 2 4 4" xfId="2989" xr:uid="{00000000-0005-0000-0000-000015960000}"/>
    <cellStyle name="Standard 257 4 5 2 4 4 2" xfId="11811" xr:uid="{00000000-0005-0000-0000-000016960000}"/>
    <cellStyle name="Standard 257 4 5 2 4 4 2 2" xfId="25047" xr:uid="{00000000-0005-0000-0000-000017960000}"/>
    <cellStyle name="Standard 257 4 5 2 4 4 2 2 2" xfId="51519" xr:uid="{00000000-0005-0000-0000-000018960000}"/>
    <cellStyle name="Standard 257 4 5 2 4 4 2 3" xfId="38283" xr:uid="{00000000-0005-0000-0000-000019960000}"/>
    <cellStyle name="Standard 257 4 5 2 4 4 3" xfId="18430" xr:uid="{00000000-0005-0000-0000-00001A960000}"/>
    <cellStyle name="Standard 257 4 5 2 4 4 3 2" xfId="44902" xr:uid="{00000000-0005-0000-0000-00001B960000}"/>
    <cellStyle name="Standard 257 4 5 2 4 4 4" xfId="29461" xr:uid="{00000000-0005-0000-0000-00001C960000}"/>
    <cellStyle name="Standard 257 4 5 2 4 5" xfId="5194" xr:uid="{00000000-0005-0000-0000-00001D960000}"/>
    <cellStyle name="Standard 257 4 5 2 4 5 2" xfId="9604" xr:uid="{00000000-0005-0000-0000-00001E960000}"/>
    <cellStyle name="Standard 257 4 5 2 4 5 2 2" xfId="22840" xr:uid="{00000000-0005-0000-0000-00001F960000}"/>
    <cellStyle name="Standard 257 4 5 2 4 5 2 2 2" xfId="49312" xr:uid="{00000000-0005-0000-0000-000020960000}"/>
    <cellStyle name="Standard 257 4 5 2 4 5 2 3" xfId="36076" xr:uid="{00000000-0005-0000-0000-000021960000}"/>
    <cellStyle name="Standard 257 4 5 2 4 5 3" xfId="16223" xr:uid="{00000000-0005-0000-0000-000022960000}"/>
    <cellStyle name="Standard 257 4 5 2 4 5 3 2" xfId="42695" xr:uid="{00000000-0005-0000-0000-000023960000}"/>
    <cellStyle name="Standard 257 4 5 2 4 5 4" xfId="31666" xr:uid="{00000000-0005-0000-0000-000024960000}"/>
    <cellStyle name="Standard 257 4 5 2 4 6" xfId="7399" xr:uid="{00000000-0005-0000-0000-000025960000}"/>
    <cellStyle name="Standard 257 4 5 2 4 6 2" xfId="20635" xr:uid="{00000000-0005-0000-0000-000026960000}"/>
    <cellStyle name="Standard 257 4 5 2 4 6 2 2" xfId="47107" xr:uid="{00000000-0005-0000-0000-000027960000}"/>
    <cellStyle name="Standard 257 4 5 2 4 6 3" xfId="33871" xr:uid="{00000000-0005-0000-0000-000028960000}"/>
    <cellStyle name="Standard 257 4 5 2 4 7" xfId="14018" xr:uid="{00000000-0005-0000-0000-000029960000}"/>
    <cellStyle name="Standard 257 4 5 2 4 7 2" xfId="40490" xr:uid="{00000000-0005-0000-0000-00002A960000}"/>
    <cellStyle name="Standard 257 4 5 2 4 8" xfId="27254" xr:uid="{00000000-0005-0000-0000-00002B960000}"/>
    <cellStyle name="Standard 257 4 5 2 5" xfId="1150" xr:uid="{00000000-0005-0000-0000-00002C960000}"/>
    <cellStyle name="Standard 257 4 5 2 5 2" xfId="4093" xr:uid="{00000000-0005-0000-0000-00002D960000}"/>
    <cellStyle name="Standard 257 4 5 2 5 2 2" xfId="12915" xr:uid="{00000000-0005-0000-0000-00002E960000}"/>
    <cellStyle name="Standard 257 4 5 2 5 2 2 2" xfId="26151" xr:uid="{00000000-0005-0000-0000-00002F960000}"/>
    <cellStyle name="Standard 257 4 5 2 5 2 2 2 2" xfId="52623" xr:uid="{00000000-0005-0000-0000-000030960000}"/>
    <cellStyle name="Standard 257 4 5 2 5 2 2 3" xfId="39387" xr:uid="{00000000-0005-0000-0000-000031960000}"/>
    <cellStyle name="Standard 257 4 5 2 5 2 3" xfId="19534" xr:uid="{00000000-0005-0000-0000-000032960000}"/>
    <cellStyle name="Standard 257 4 5 2 5 2 3 2" xfId="46006" xr:uid="{00000000-0005-0000-0000-000033960000}"/>
    <cellStyle name="Standard 257 4 5 2 5 2 4" xfId="30565" xr:uid="{00000000-0005-0000-0000-000034960000}"/>
    <cellStyle name="Standard 257 4 5 2 5 3" xfId="5564" xr:uid="{00000000-0005-0000-0000-000035960000}"/>
    <cellStyle name="Standard 257 4 5 2 5 3 2" xfId="9974" xr:uid="{00000000-0005-0000-0000-000036960000}"/>
    <cellStyle name="Standard 257 4 5 2 5 3 2 2" xfId="23210" xr:uid="{00000000-0005-0000-0000-000037960000}"/>
    <cellStyle name="Standard 257 4 5 2 5 3 2 2 2" xfId="49682" xr:uid="{00000000-0005-0000-0000-000038960000}"/>
    <cellStyle name="Standard 257 4 5 2 5 3 2 3" xfId="36446" xr:uid="{00000000-0005-0000-0000-000039960000}"/>
    <cellStyle name="Standard 257 4 5 2 5 3 3" xfId="16593" xr:uid="{00000000-0005-0000-0000-00003A960000}"/>
    <cellStyle name="Standard 257 4 5 2 5 3 3 2" xfId="43065" xr:uid="{00000000-0005-0000-0000-00003B960000}"/>
    <cellStyle name="Standard 257 4 5 2 5 3 4" xfId="32036" xr:uid="{00000000-0005-0000-0000-00003C960000}"/>
    <cellStyle name="Standard 257 4 5 2 5 4" xfId="8503" xr:uid="{00000000-0005-0000-0000-00003D960000}"/>
    <cellStyle name="Standard 257 4 5 2 5 4 2" xfId="21739" xr:uid="{00000000-0005-0000-0000-00003E960000}"/>
    <cellStyle name="Standard 257 4 5 2 5 4 2 2" xfId="48211" xr:uid="{00000000-0005-0000-0000-00003F960000}"/>
    <cellStyle name="Standard 257 4 5 2 5 4 3" xfId="34975" xr:uid="{00000000-0005-0000-0000-000040960000}"/>
    <cellStyle name="Standard 257 4 5 2 5 5" xfId="15122" xr:uid="{00000000-0005-0000-0000-000041960000}"/>
    <cellStyle name="Standard 257 4 5 2 5 5 2" xfId="41594" xr:uid="{00000000-0005-0000-0000-000042960000}"/>
    <cellStyle name="Standard 257 4 5 2 5 6" xfId="27624" xr:uid="{00000000-0005-0000-0000-000043960000}"/>
    <cellStyle name="Standard 257 4 5 2 6" xfId="1886" xr:uid="{00000000-0005-0000-0000-000044960000}"/>
    <cellStyle name="Standard 257 4 5 2 6 2" xfId="3357" xr:uid="{00000000-0005-0000-0000-000045960000}"/>
    <cellStyle name="Standard 257 4 5 2 6 2 2" xfId="12179" xr:uid="{00000000-0005-0000-0000-000046960000}"/>
    <cellStyle name="Standard 257 4 5 2 6 2 2 2" xfId="25415" xr:uid="{00000000-0005-0000-0000-000047960000}"/>
    <cellStyle name="Standard 257 4 5 2 6 2 2 2 2" xfId="51887" xr:uid="{00000000-0005-0000-0000-000048960000}"/>
    <cellStyle name="Standard 257 4 5 2 6 2 2 3" xfId="38651" xr:uid="{00000000-0005-0000-0000-000049960000}"/>
    <cellStyle name="Standard 257 4 5 2 6 2 3" xfId="18798" xr:uid="{00000000-0005-0000-0000-00004A960000}"/>
    <cellStyle name="Standard 257 4 5 2 6 2 3 2" xfId="45270" xr:uid="{00000000-0005-0000-0000-00004B960000}"/>
    <cellStyle name="Standard 257 4 5 2 6 2 4" xfId="29829" xr:uid="{00000000-0005-0000-0000-00004C960000}"/>
    <cellStyle name="Standard 257 4 5 2 6 3" xfId="6299" xr:uid="{00000000-0005-0000-0000-00004D960000}"/>
    <cellStyle name="Standard 257 4 5 2 6 3 2" xfId="10709" xr:uid="{00000000-0005-0000-0000-00004E960000}"/>
    <cellStyle name="Standard 257 4 5 2 6 3 2 2" xfId="23945" xr:uid="{00000000-0005-0000-0000-00004F960000}"/>
    <cellStyle name="Standard 257 4 5 2 6 3 2 2 2" xfId="50417" xr:uid="{00000000-0005-0000-0000-000050960000}"/>
    <cellStyle name="Standard 257 4 5 2 6 3 2 3" xfId="37181" xr:uid="{00000000-0005-0000-0000-000051960000}"/>
    <cellStyle name="Standard 257 4 5 2 6 3 3" xfId="17328" xr:uid="{00000000-0005-0000-0000-000052960000}"/>
    <cellStyle name="Standard 257 4 5 2 6 3 3 2" xfId="43800" xr:uid="{00000000-0005-0000-0000-000053960000}"/>
    <cellStyle name="Standard 257 4 5 2 6 3 4" xfId="32771" xr:uid="{00000000-0005-0000-0000-000054960000}"/>
    <cellStyle name="Standard 257 4 5 2 6 4" xfId="7767" xr:uid="{00000000-0005-0000-0000-000055960000}"/>
    <cellStyle name="Standard 257 4 5 2 6 4 2" xfId="21003" xr:uid="{00000000-0005-0000-0000-000056960000}"/>
    <cellStyle name="Standard 257 4 5 2 6 4 2 2" xfId="47475" xr:uid="{00000000-0005-0000-0000-000057960000}"/>
    <cellStyle name="Standard 257 4 5 2 6 4 3" xfId="34239" xr:uid="{00000000-0005-0000-0000-000058960000}"/>
    <cellStyle name="Standard 257 4 5 2 6 5" xfId="14386" xr:uid="{00000000-0005-0000-0000-000059960000}"/>
    <cellStyle name="Standard 257 4 5 2 6 5 2" xfId="40858" xr:uid="{00000000-0005-0000-0000-00005A960000}"/>
    <cellStyle name="Standard 257 4 5 2 6 6" xfId="28359" xr:uid="{00000000-0005-0000-0000-00005B960000}"/>
    <cellStyle name="Standard 257 4 5 2 7" xfId="2623" xr:uid="{00000000-0005-0000-0000-00005C960000}"/>
    <cellStyle name="Standard 257 4 5 2 7 2" xfId="11445" xr:uid="{00000000-0005-0000-0000-00005D960000}"/>
    <cellStyle name="Standard 257 4 5 2 7 2 2" xfId="24681" xr:uid="{00000000-0005-0000-0000-00005E960000}"/>
    <cellStyle name="Standard 257 4 5 2 7 2 2 2" xfId="51153" xr:uid="{00000000-0005-0000-0000-00005F960000}"/>
    <cellStyle name="Standard 257 4 5 2 7 2 3" xfId="37917" xr:uid="{00000000-0005-0000-0000-000060960000}"/>
    <cellStyle name="Standard 257 4 5 2 7 3" xfId="18064" xr:uid="{00000000-0005-0000-0000-000061960000}"/>
    <cellStyle name="Standard 257 4 5 2 7 3 2" xfId="44536" xr:uid="{00000000-0005-0000-0000-000062960000}"/>
    <cellStyle name="Standard 257 4 5 2 7 4" xfId="29095" xr:uid="{00000000-0005-0000-0000-000063960000}"/>
    <cellStyle name="Standard 257 4 5 2 8" xfId="4828" xr:uid="{00000000-0005-0000-0000-000064960000}"/>
    <cellStyle name="Standard 257 4 5 2 8 2" xfId="9238" xr:uid="{00000000-0005-0000-0000-000065960000}"/>
    <cellStyle name="Standard 257 4 5 2 8 2 2" xfId="22474" xr:uid="{00000000-0005-0000-0000-000066960000}"/>
    <cellStyle name="Standard 257 4 5 2 8 2 2 2" xfId="48946" xr:uid="{00000000-0005-0000-0000-000067960000}"/>
    <cellStyle name="Standard 257 4 5 2 8 2 3" xfId="35710" xr:uid="{00000000-0005-0000-0000-000068960000}"/>
    <cellStyle name="Standard 257 4 5 2 8 3" xfId="15857" xr:uid="{00000000-0005-0000-0000-000069960000}"/>
    <cellStyle name="Standard 257 4 5 2 8 3 2" xfId="42329" xr:uid="{00000000-0005-0000-0000-00006A960000}"/>
    <cellStyle name="Standard 257 4 5 2 8 4" xfId="31300" xr:uid="{00000000-0005-0000-0000-00006B960000}"/>
    <cellStyle name="Standard 257 4 5 2 9" xfId="7033" xr:uid="{00000000-0005-0000-0000-00006C960000}"/>
    <cellStyle name="Standard 257 4 5 2 9 2" xfId="20269" xr:uid="{00000000-0005-0000-0000-00006D960000}"/>
    <cellStyle name="Standard 257 4 5 2 9 2 2" xfId="46741" xr:uid="{00000000-0005-0000-0000-00006E960000}"/>
    <cellStyle name="Standard 257 4 5 2 9 3" xfId="33505" xr:uid="{00000000-0005-0000-0000-00006F960000}"/>
    <cellStyle name="Standard 257 4 5 3" xfId="414" xr:uid="{00000000-0005-0000-0000-000070960000}"/>
    <cellStyle name="Standard 257 4 5 3 10" xfId="26929" xr:uid="{00000000-0005-0000-0000-000071960000}"/>
    <cellStyle name="Standard 257 4 5 3 2" xfId="590" xr:uid="{00000000-0005-0000-0000-000072960000}"/>
    <cellStyle name="Standard 257 4 5 3 2 2" xfId="979" xr:uid="{00000000-0005-0000-0000-000073960000}"/>
    <cellStyle name="Standard 257 4 5 3 2 2 2" xfId="1728" xr:uid="{00000000-0005-0000-0000-000074960000}"/>
    <cellStyle name="Standard 257 4 5 3 2 2 2 2" xfId="4671" xr:uid="{00000000-0005-0000-0000-000075960000}"/>
    <cellStyle name="Standard 257 4 5 3 2 2 2 2 2" xfId="13493" xr:uid="{00000000-0005-0000-0000-000076960000}"/>
    <cellStyle name="Standard 257 4 5 3 2 2 2 2 2 2" xfId="26729" xr:uid="{00000000-0005-0000-0000-000077960000}"/>
    <cellStyle name="Standard 257 4 5 3 2 2 2 2 2 2 2" xfId="53201" xr:uid="{00000000-0005-0000-0000-000078960000}"/>
    <cellStyle name="Standard 257 4 5 3 2 2 2 2 2 3" xfId="39965" xr:uid="{00000000-0005-0000-0000-000079960000}"/>
    <cellStyle name="Standard 257 4 5 3 2 2 2 2 3" xfId="20112" xr:uid="{00000000-0005-0000-0000-00007A960000}"/>
    <cellStyle name="Standard 257 4 5 3 2 2 2 2 3 2" xfId="46584" xr:uid="{00000000-0005-0000-0000-00007B960000}"/>
    <cellStyle name="Standard 257 4 5 3 2 2 2 2 4" xfId="31143" xr:uid="{00000000-0005-0000-0000-00007C960000}"/>
    <cellStyle name="Standard 257 4 5 3 2 2 2 3" xfId="6142" xr:uid="{00000000-0005-0000-0000-00007D960000}"/>
    <cellStyle name="Standard 257 4 5 3 2 2 2 3 2" xfId="10552" xr:uid="{00000000-0005-0000-0000-00007E960000}"/>
    <cellStyle name="Standard 257 4 5 3 2 2 2 3 2 2" xfId="23788" xr:uid="{00000000-0005-0000-0000-00007F960000}"/>
    <cellStyle name="Standard 257 4 5 3 2 2 2 3 2 2 2" xfId="50260" xr:uid="{00000000-0005-0000-0000-000080960000}"/>
    <cellStyle name="Standard 257 4 5 3 2 2 2 3 2 3" xfId="37024" xr:uid="{00000000-0005-0000-0000-000081960000}"/>
    <cellStyle name="Standard 257 4 5 3 2 2 2 3 3" xfId="17171" xr:uid="{00000000-0005-0000-0000-000082960000}"/>
    <cellStyle name="Standard 257 4 5 3 2 2 2 3 3 2" xfId="43643" xr:uid="{00000000-0005-0000-0000-000083960000}"/>
    <cellStyle name="Standard 257 4 5 3 2 2 2 3 4" xfId="32614" xr:uid="{00000000-0005-0000-0000-000084960000}"/>
    <cellStyle name="Standard 257 4 5 3 2 2 2 4" xfId="9081" xr:uid="{00000000-0005-0000-0000-000085960000}"/>
    <cellStyle name="Standard 257 4 5 3 2 2 2 4 2" xfId="22317" xr:uid="{00000000-0005-0000-0000-000086960000}"/>
    <cellStyle name="Standard 257 4 5 3 2 2 2 4 2 2" xfId="48789" xr:uid="{00000000-0005-0000-0000-000087960000}"/>
    <cellStyle name="Standard 257 4 5 3 2 2 2 4 3" xfId="35553" xr:uid="{00000000-0005-0000-0000-000088960000}"/>
    <cellStyle name="Standard 257 4 5 3 2 2 2 5" xfId="15700" xr:uid="{00000000-0005-0000-0000-000089960000}"/>
    <cellStyle name="Standard 257 4 5 3 2 2 2 5 2" xfId="42172" xr:uid="{00000000-0005-0000-0000-00008A960000}"/>
    <cellStyle name="Standard 257 4 5 3 2 2 2 6" xfId="28202" xr:uid="{00000000-0005-0000-0000-00008B960000}"/>
    <cellStyle name="Standard 257 4 5 3 2 2 3" xfId="2464" xr:uid="{00000000-0005-0000-0000-00008C960000}"/>
    <cellStyle name="Standard 257 4 5 3 2 2 3 2" xfId="3935" xr:uid="{00000000-0005-0000-0000-00008D960000}"/>
    <cellStyle name="Standard 257 4 5 3 2 2 3 2 2" xfId="12757" xr:uid="{00000000-0005-0000-0000-00008E960000}"/>
    <cellStyle name="Standard 257 4 5 3 2 2 3 2 2 2" xfId="25993" xr:uid="{00000000-0005-0000-0000-00008F960000}"/>
    <cellStyle name="Standard 257 4 5 3 2 2 3 2 2 2 2" xfId="52465" xr:uid="{00000000-0005-0000-0000-000090960000}"/>
    <cellStyle name="Standard 257 4 5 3 2 2 3 2 2 3" xfId="39229" xr:uid="{00000000-0005-0000-0000-000091960000}"/>
    <cellStyle name="Standard 257 4 5 3 2 2 3 2 3" xfId="19376" xr:uid="{00000000-0005-0000-0000-000092960000}"/>
    <cellStyle name="Standard 257 4 5 3 2 2 3 2 3 2" xfId="45848" xr:uid="{00000000-0005-0000-0000-000093960000}"/>
    <cellStyle name="Standard 257 4 5 3 2 2 3 2 4" xfId="30407" xr:uid="{00000000-0005-0000-0000-000094960000}"/>
    <cellStyle name="Standard 257 4 5 3 2 2 3 3" xfId="6877" xr:uid="{00000000-0005-0000-0000-000095960000}"/>
    <cellStyle name="Standard 257 4 5 3 2 2 3 3 2" xfId="11287" xr:uid="{00000000-0005-0000-0000-000096960000}"/>
    <cellStyle name="Standard 257 4 5 3 2 2 3 3 2 2" xfId="24523" xr:uid="{00000000-0005-0000-0000-000097960000}"/>
    <cellStyle name="Standard 257 4 5 3 2 2 3 3 2 2 2" xfId="50995" xr:uid="{00000000-0005-0000-0000-000098960000}"/>
    <cellStyle name="Standard 257 4 5 3 2 2 3 3 2 3" xfId="37759" xr:uid="{00000000-0005-0000-0000-000099960000}"/>
    <cellStyle name="Standard 257 4 5 3 2 2 3 3 3" xfId="17906" xr:uid="{00000000-0005-0000-0000-00009A960000}"/>
    <cellStyle name="Standard 257 4 5 3 2 2 3 3 3 2" xfId="44378" xr:uid="{00000000-0005-0000-0000-00009B960000}"/>
    <cellStyle name="Standard 257 4 5 3 2 2 3 3 4" xfId="33349" xr:uid="{00000000-0005-0000-0000-00009C960000}"/>
    <cellStyle name="Standard 257 4 5 3 2 2 3 4" xfId="8345" xr:uid="{00000000-0005-0000-0000-00009D960000}"/>
    <cellStyle name="Standard 257 4 5 3 2 2 3 4 2" xfId="21581" xr:uid="{00000000-0005-0000-0000-00009E960000}"/>
    <cellStyle name="Standard 257 4 5 3 2 2 3 4 2 2" xfId="48053" xr:uid="{00000000-0005-0000-0000-00009F960000}"/>
    <cellStyle name="Standard 257 4 5 3 2 2 3 4 3" xfId="34817" xr:uid="{00000000-0005-0000-0000-0000A0960000}"/>
    <cellStyle name="Standard 257 4 5 3 2 2 3 5" xfId="14964" xr:uid="{00000000-0005-0000-0000-0000A1960000}"/>
    <cellStyle name="Standard 257 4 5 3 2 2 3 5 2" xfId="41436" xr:uid="{00000000-0005-0000-0000-0000A2960000}"/>
    <cellStyle name="Standard 257 4 5 3 2 2 3 6" xfId="28937" xr:uid="{00000000-0005-0000-0000-0000A3960000}"/>
    <cellStyle name="Standard 257 4 5 3 2 2 4" xfId="3201" xr:uid="{00000000-0005-0000-0000-0000A4960000}"/>
    <cellStyle name="Standard 257 4 5 3 2 2 4 2" xfId="12023" xr:uid="{00000000-0005-0000-0000-0000A5960000}"/>
    <cellStyle name="Standard 257 4 5 3 2 2 4 2 2" xfId="25259" xr:uid="{00000000-0005-0000-0000-0000A6960000}"/>
    <cellStyle name="Standard 257 4 5 3 2 2 4 2 2 2" xfId="51731" xr:uid="{00000000-0005-0000-0000-0000A7960000}"/>
    <cellStyle name="Standard 257 4 5 3 2 2 4 2 3" xfId="38495" xr:uid="{00000000-0005-0000-0000-0000A8960000}"/>
    <cellStyle name="Standard 257 4 5 3 2 2 4 3" xfId="18642" xr:uid="{00000000-0005-0000-0000-0000A9960000}"/>
    <cellStyle name="Standard 257 4 5 3 2 2 4 3 2" xfId="45114" xr:uid="{00000000-0005-0000-0000-0000AA960000}"/>
    <cellStyle name="Standard 257 4 5 3 2 2 4 4" xfId="29673" xr:uid="{00000000-0005-0000-0000-0000AB960000}"/>
    <cellStyle name="Standard 257 4 5 3 2 2 5" xfId="5406" xr:uid="{00000000-0005-0000-0000-0000AC960000}"/>
    <cellStyle name="Standard 257 4 5 3 2 2 5 2" xfId="9816" xr:uid="{00000000-0005-0000-0000-0000AD960000}"/>
    <cellStyle name="Standard 257 4 5 3 2 2 5 2 2" xfId="23052" xr:uid="{00000000-0005-0000-0000-0000AE960000}"/>
    <cellStyle name="Standard 257 4 5 3 2 2 5 2 2 2" xfId="49524" xr:uid="{00000000-0005-0000-0000-0000AF960000}"/>
    <cellStyle name="Standard 257 4 5 3 2 2 5 2 3" xfId="36288" xr:uid="{00000000-0005-0000-0000-0000B0960000}"/>
    <cellStyle name="Standard 257 4 5 3 2 2 5 3" xfId="16435" xr:uid="{00000000-0005-0000-0000-0000B1960000}"/>
    <cellStyle name="Standard 257 4 5 3 2 2 5 3 2" xfId="42907" xr:uid="{00000000-0005-0000-0000-0000B2960000}"/>
    <cellStyle name="Standard 257 4 5 3 2 2 5 4" xfId="31878" xr:uid="{00000000-0005-0000-0000-0000B3960000}"/>
    <cellStyle name="Standard 257 4 5 3 2 2 6" xfId="7611" xr:uid="{00000000-0005-0000-0000-0000B4960000}"/>
    <cellStyle name="Standard 257 4 5 3 2 2 6 2" xfId="20847" xr:uid="{00000000-0005-0000-0000-0000B5960000}"/>
    <cellStyle name="Standard 257 4 5 3 2 2 6 2 2" xfId="47319" xr:uid="{00000000-0005-0000-0000-0000B6960000}"/>
    <cellStyle name="Standard 257 4 5 3 2 2 6 3" xfId="34083" xr:uid="{00000000-0005-0000-0000-0000B7960000}"/>
    <cellStyle name="Standard 257 4 5 3 2 2 7" xfId="14230" xr:uid="{00000000-0005-0000-0000-0000B8960000}"/>
    <cellStyle name="Standard 257 4 5 3 2 2 7 2" xfId="40702" xr:uid="{00000000-0005-0000-0000-0000B9960000}"/>
    <cellStyle name="Standard 257 4 5 3 2 2 8" xfId="27466" xr:uid="{00000000-0005-0000-0000-0000BA960000}"/>
    <cellStyle name="Standard 257 4 5 3 2 3" xfId="1362" xr:uid="{00000000-0005-0000-0000-0000BB960000}"/>
    <cellStyle name="Standard 257 4 5 3 2 3 2" xfId="4305" xr:uid="{00000000-0005-0000-0000-0000BC960000}"/>
    <cellStyle name="Standard 257 4 5 3 2 3 2 2" xfId="13127" xr:uid="{00000000-0005-0000-0000-0000BD960000}"/>
    <cellStyle name="Standard 257 4 5 3 2 3 2 2 2" xfId="26363" xr:uid="{00000000-0005-0000-0000-0000BE960000}"/>
    <cellStyle name="Standard 257 4 5 3 2 3 2 2 2 2" xfId="52835" xr:uid="{00000000-0005-0000-0000-0000BF960000}"/>
    <cellStyle name="Standard 257 4 5 3 2 3 2 2 3" xfId="39599" xr:uid="{00000000-0005-0000-0000-0000C0960000}"/>
    <cellStyle name="Standard 257 4 5 3 2 3 2 3" xfId="19746" xr:uid="{00000000-0005-0000-0000-0000C1960000}"/>
    <cellStyle name="Standard 257 4 5 3 2 3 2 3 2" xfId="46218" xr:uid="{00000000-0005-0000-0000-0000C2960000}"/>
    <cellStyle name="Standard 257 4 5 3 2 3 2 4" xfId="30777" xr:uid="{00000000-0005-0000-0000-0000C3960000}"/>
    <cellStyle name="Standard 257 4 5 3 2 3 3" xfId="5776" xr:uid="{00000000-0005-0000-0000-0000C4960000}"/>
    <cellStyle name="Standard 257 4 5 3 2 3 3 2" xfId="10186" xr:uid="{00000000-0005-0000-0000-0000C5960000}"/>
    <cellStyle name="Standard 257 4 5 3 2 3 3 2 2" xfId="23422" xr:uid="{00000000-0005-0000-0000-0000C6960000}"/>
    <cellStyle name="Standard 257 4 5 3 2 3 3 2 2 2" xfId="49894" xr:uid="{00000000-0005-0000-0000-0000C7960000}"/>
    <cellStyle name="Standard 257 4 5 3 2 3 3 2 3" xfId="36658" xr:uid="{00000000-0005-0000-0000-0000C8960000}"/>
    <cellStyle name="Standard 257 4 5 3 2 3 3 3" xfId="16805" xr:uid="{00000000-0005-0000-0000-0000C9960000}"/>
    <cellStyle name="Standard 257 4 5 3 2 3 3 3 2" xfId="43277" xr:uid="{00000000-0005-0000-0000-0000CA960000}"/>
    <cellStyle name="Standard 257 4 5 3 2 3 3 4" xfId="32248" xr:uid="{00000000-0005-0000-0000-0000CB960000}"/>
    <cellStyle name="Standard 257 4 5 3 2 3 4" xfId="8715" xr:uid="{00000000-0005-0000-0000-0000CC960000}"/>
    <cellStyle name="Standard 257 4 5 3 2 3 4 2" xfId="21951" xr:uid="{00000000-0005-0000-0000-0000CD960000}"/>
    <cellStyle name="Standard 257 4 5 3 2 3 4 2 2" xfId="48423" xr:uid="{00000000-0005-0000-0000-0000CE960000}"/>
    <cellStyle name="Standard 257 4 5 3 2 3 4 3" xfId="35187" xr:uid="{00000000-0005-0000-0000-0000CF960000}"/>
    <cellStyle name="Standard 257 4 5 3 2 3 5" xfId="15334" xr:uid="{00000000-0005-0000-0000-0000D0960000}"/>
    <cellStyle name="Standard 257 4 5 3 2 3 5 2" xfId="41806" xr:uid="{00000000-0005-0000-0000-0000D1960000}"/>
    <cellStyle name="Standard 257 4 5 3 2 3 6" xfId="27836" xr:uid="{00000000-0005-0000-0000-0000D2960000}"/>
    <cellStyle name="Standard 257 4 5 3 2 4" xfId="2098" xr:uid="{00000000-0005-0000-0000-0000D3960000}"/>
    <cellStyle name="Standard 257 4 5 3 2 4 2" xfId="3569" xr:uid="{00000000-0005-0000-0000-0000D4960000}"/>
    <cellStyle name="Standard 257 4 5 3 2 4 2 2" xfId="12391" xr:uid="{00000000-0005-0000-0000-0000D5960000}"/>
    <cellStyle name="Standard 257 4 5 3 2 4 2 2 2" xfId="25627" xr:uid="{00000000-0005-0000-0000-0000D6960000}"/>
    <cellStyle name="Standard 257 4 5 3 2 4 2 2 2 2" xfId="52099" xr:uid="{00000000-0005-0000-0000-0000D7960000}"/>
    <cellStyle name="Standard 257 4 5 3 2 4 2 2 3" xfId="38863" xr:uid="{00000000-0005-0000-0000-0000D8960000}"/>
    <cellStyle name="Standard 257 4 5 3 2 4 2 3" xfId="19010" xr:uid="{00000000-0005-0000-0000-0000D9960000}"/>
    <cellStyle name="Standard 257 4 5 3 2 4 2 3 2" xfId="45482" xr:uid="{00000000-0005-0000-0000-0000DA960000}"/>
    <cellStyle name="Standard 257 4 5 3 2 4 2 4" xfId="30041" xr:uid="{00000000-0005-0000-0000-0000DB960000}"/>
    <cellStyle name="Standard 257 4 5 3 2 4 3" xfId="6511" xr:uid="{00000000-0005-0000-0000-0000DC960000}"/>
    <cellStyle name="Standard 257 4 5 3 2 4 3 2" xfId="10921" xr:uid="{00000000-0005-0000-0000-0000DD960000}"/>
    <cellStyle name="Standard 257 4 5 3 2 4 3 2 2" xfId="24157" xr:uid="{00000000-0005-0000-0000-0000DE960000}"/>
    <cellStyle name="Standard 257 4 5 3 2 4 3 2 2 2" xfId="50629" xr:uid="{00000000-0005-0000-0000-0000DF960000}"/>
    <cellStyle name="Standard 257 4 5 3 2 4 3 2 3" xfId="37393" xr:uid="{00000000-0005-0000-0000-0000E0960000}"/>
    <cellStyle name="Standard 257 4 5 3 2 4 3 3" xfId="17540" xr:uid="{00000000-0005-0000-0000-0000E1960000}"/>
    <cellStyle name="Standard 257 4 5 3 2 4 3 3 2" xfId="44012" xr:uid="{00000000-0005-0000-0000-0000E2960000}"/>
    <cellStyle name="Standard 257 4 5 3 2 4 3 4" xfId="32983" xr:uid="{00000000-0005-0000-0000-0000E3960000}"/>
    <cellStyle name="Standard 257 4 5 3 2 4 4" xfId="7979" xr:uid="{00000000-0005-0000-0000-0000E4960000}"/>
    <cellStyle name="Standard 257 4 5 3 2 4 4 2" xfId="21215" xr:uid="{00000000-0005-0000-0000-0000E5960000}"/>
    <cellStyle name="Standard 257 4 5 3 2 4 4 2 2" xfId="47687" xr:uid="{00000000-0005-0000-0000-0000E6960000}"/>
    <cellStyle name="Standard 257 4 5 3 2 4 4 3" xfId="34451" xr:uid="{00000000-0005-0000-0000-0000E7960000}"/>
    <cellStyle name="Standard 257 4 5 3 2 4 5" xfId="14598" xr:uid="{00000000-0005-0000-0000-0000E8960000}"/>
    <cellStyle name="Standard 257 4 5 3 2 4 5 2" xfId="41070" xr:uid="{00000000-0005-0000-0000-0000E9960000}"/>
    <cellStyle name="Standard 257 4 5 3 2 4 6" xfId="28571" xr:uid="{00000000-0005-0000-0000-0000EA960000}"/>
    <cellStyle name="Standard 257 4 5 3 2 5" xfId="2835" xr:uid="{00000000-0005-0000-0000-0000EB960000}"/>
    <cellStyle name="Standard 257 4 5 3 2 5 2" xfId="11657" xr:uid="{00000000-0005-0000-0000-0000EC960000}"/>
    <cellStyle name="Standard 257 4 5 3 2 5 2 2" xfId="24893" xr:uid="{00000000-0005-0000-0000-0000ED960000}"/>
    <cellStyle name="Standard 257 4 5 3 2 5 2 2 2" xfId="51365" xr:uid="{00000000-0005-0000-0000-0000EE960000}"/>
    <cellStyle name="Standard 257 4 5 3 2 5 2 3" xfId="38129" xr:uid="{00000000-0005-0000-0000-0000EF960000}"/>
    <cellStyle name="Standard 257 4 5 3 2 5 3" xfId="18276" xr:uid="{00000000-0005-0000-0000-0000F0960000}"/>
    <cellStyle name="Standard 257 4 5 3 2 5 3 2" xfId="44748" xr:uid="{00000000-0005-0000-0000-0000F1960000}"/>
    <cellStyle name="Standard 257 4 5 3 2 5 4" xfId="29307" xr:uid="{00000000-0005-0000-0000-0000F2960000}"/>
    <cellStyle name="Standard 257 4 5 3 2 6" xfId="5040" xr:uid="{00000000-0005-0000-0000-0000F3960000}"/>
    <cellStyle name="Standard 257 4 5 3 2 6 2" xfId="9450" xr:uid="{00000000-0005-0000-0000-0000F4960000}"/>
    <cellStyle name="Standard 257 4 5 3 2 6 2 2" xfId="22686" xr:uid="{00000000-0005-0000-0000-0000F5960000}"/>
    <cellStyle name="Standard 257 4 5 3 2 6 2 2 2" xfId="49158" xr:uid="{00000000-0005-0000-0000-0000F6960000}"/>
    <cellStyle name="Standard 257 4 5 3 2 6 2 3" xfId="35922" xr:uid="{00000000-0005-0000-0000-0000F7960000}"/>
    <cellStyle name="Standard 257 4 5 3 2 6 3" xfId="16069" xr:uid="{00000000-0005-0000-0000-0000F8960000}"/>
    <cellStyle name="Standard 257 4 5 3 2 6 3 2" xfId="42541" xr:uid="{00000000-0005-0000-0000-0000F9960000}"/>
    <cellStyle name="Standard 257 4 5 3 2 6 4" xfId="31512" xr:uid="{00000000-0005-0000-0000-0000FA960000}"/>
    <cellStyle name="Standard 257 4 5 3 2 7" xfId="7245" xr:uid="{00000000-0005-0000-0000-0000FB960000}"/>
    <cellStyle name="Standard 257 4 5 3 2 7 2" xfId="20481" xr:uid="{00000000-0005-0000-0000-0000FC960000}"/>
    <cellStyle name="Standard 257 4 5 3 2 7 2 2" xfId="46953" xr:uid="{00000000-0005-0000-0000-0000FD960000}"/>
    <cellStyle name="Standard 257 4 5 3 2 7 3" xfId="33717" xr:uid="{00000000-0005-0000-0000-0000FE960000}"/>
    <cellStyle name="Standard 257 4 5 3 2 8" xfId="13864" xr:uid="{00000000-0005-0000-0000-0000FF960000}"/>
    <cellStyle name="Standard 257 4 5 3 2 8 2" xfId="40336" xr:uid="{00000000-0005-0000-0000-000000970000}"/>
    <cellStyle name="Standard 257 4 5 3 2 9" xfId="27100" xr:uid="{00000000-0005-0000-0000-000001970000}"/>
    <cellStyle name="Standard 257 4 5 3 3" xfId="807" xr:uid="{00000000-0005-0000-0000-000002970000}"/>
    <cellStyle name="Standard 257 4 5 3 3 2" xfId="1557" xr:uid="{00000000-0005-0000-0000-000003970000}"/>
    <cellStyle name="Standard 257 4 5 3 3 2 2" xfId="4500" xr:uid="{00000000-0005-0000-0000-000004970000}"/>
    <cellStyle name="Standard 257 4 5 3 3 2 2 2" xfId="13322" xr:uid="{00000000-0005-0000-0000-000005970000}"/>
    <cellStyle name="Standard 257 4 5 3 3 2 2 2 2" xfId="26558" xr:uid="{00000000-0005-0000-0000-000006970000}"/>
    <cellStyle name="Standard 257 4 5 3 3 2 2 2 2 2" xfId="53030" xr:uid="{00000000-0005-0000-0000-000007970000}"/>
    <cellStyle name="Standard 257 4 5 3 3 2 2 2 3" xfId="39794" xr:uid="{00000000-0005-0000-0000-000008970000}"/>
    <cellStyle name="Standard 257 4 5 3 3 2 2 3" xfId="19941" xr:uid="{00000000-0005-0000-0000-000009970000}"/>
    <cellStyle name="Standard 257 4 5 3 3 2 2 3 2" xfId="46413" xr:uid="{00000000-0005-0000-0000-00000A970000}"/>
    <cellStyle name="Standard 257 4 5 3 3 2 2 4" xfId="30972" xr:uid="{00000000-0005-0000-0000-00000B970000}"/>
    <cellStyle name="Standard 257 4 5 3 3 2 3" xfId="5971" xr:uid="{00000000-0005-0000-0000-00000C970000}"/>
    <cellStyle name="Standard 257 4 5 3 3 2 3 2" xfId="10381" xr:uid="{00000000-0005-0000-0000-00000D970000}"/>
    <cellStyle name="Standard 257 4 5 3 3 2 3 2 2" xfId="23617" xr:uid="{00000000-0005-0000-0000-00000E970000}"/>
    <cellStyle name="Standard 257 4 5 3 3 2 3 2 2 2" xfId="50089" xr:uid="{00000000-0005-0000-0000-00000F970000}"/>
    <cellStyle name="Standard 257 4 5 3 3 2 3 2 3" xfId="36853" xr:uid="{00000000-0005-0000-0000-000010970000}"/>
    <cellStyle name="Standard 257 4 5 3 3 2 3 3" xfId="17000" xr:uid="{00000000-0005-0000-0000-000011970000}"/>
    <cellStyle name="Standard 257 4 5 3 3 2 3 3 2" xfId="43472" xr:uid="{00000000-0005-0000-0000-000012970000}"/>
    <cellStyle name="Standard 257 4 5 3 3 2 3 4" xfId="32443" xr:uid="{00000000-0005-0000-0000-000013970000}"/>
    <cellStyle name="Standard 257 4 5 3 3 2 4" xfId="8910" xr:uid="{00000000-0005-0000-0000-000014970000}"/>
    <cellStyle name="Standard 257 4 5 3 3 2 4 2" xfId="22146" xr:uid="{00000000-0005-0000-0000-000015970000}"/>
    <cellStyle name="Standard 257 4 5 3 3 2 4 2 2" xfId="48618" xr:uid="{00000000-0005-0000-0000-000016970000}"/>
    <cellStyle name="Standard 257 4 5 3 3 2 4 3" xfId="35382" xr:uid="{00000000-0005-0000-0000-000017970000}"/>
    <cellStyle name="Standard 257 4 5 3 3 2 5" xfId="15529" xr:uid="{00000000-0005-0000-0000-000018970000}"/>
    <cellStyle name="Standard 257 4 5 3 3 2 5 2" xfId="42001" xr:uid="{00000000-0005-0000-0000-000019970000}"/>
    <cellStyle name="Standard 257 4 5 3 3 2 6" xfId="28031" xr:uid="{00000000-0005-0000-0000-00001A970000}"/>
    <cellStyle name="Standard 257 4 5 3 3 3" xfId="2293" xr:uid="{00000000-0005-0000-0000-00001B970000}"/>
    <cellStyle name="Standard 257 4 5 3 3 3 2" xfId="3764" xr:uid="{00000000-0005-0000-0000-00001C970000}"/>
    <cellStyle name="Standard 257 4 5 3 3 3 2 2" xfId="12586" xr:uid="{00000000-0005-0000-0000-00001D970000}"/>
    <cellStyle name="Standard 257 4 5 3 3 3 2 2 2" xfId="25822" xr:uid="{00000000-0005-0000-0000-00001E970000}"/>
    <cellStyle name="Standard 257 4 5 3 3 3 2 2 2 2" xfId="52294" xr:uid="{00000000-0005-0000-0000-00001F970000}"/>
    <cellStyle name="Standard 257 4 5 3 3 3 2 2 3" xfId="39058" xr:uid="{00000000-0005-0000-0000-000020970000}"/>
    <cellStyle name="Standard 257 4 5 3 3 3 2 3" xfId="19205" xr:uid="{00000000-0005-0000-0000-000021970000}"/>
    <cellStyle name="Standard 257 4 5 3 3 3 2 3 2" xfId="45677" xr:uid="{00000000-0005-0000-0000-000022970000}"/>
    <cellStyle name="Standard 257 4 5 3 3 3 2 4" xfId="30236" xr:uid="{00000000-0005-0000-0000-000023970000}"/>
    <cellStyle name="Standard 257 4 5 3 3 3 3" xfId="6706" xr:uid="{00000000-0005-0000-0000-000024970000}"/>
    <cellStyle name="Standard 257 4 5 3 3 3 3 2" xfId="11116" xr:uid="{00000000-0005-0000-0000-000025970000}"/>
    <cellStyle name="Standard 257 4 5 3 3 3 3 2 2" xfId="24352" xr:uid="{00000000-0005-0000-0000-000026970000}"/>
    <cellStyle name="Standard 257 4 5 3 3 3 3 2 2 2" xfId="50824" xr:uid="{00000000-0005-0000-0000-000027970000}"/>
    <cellStyle name="Standard 257 4 5 3 3 3 3 2 3" xfId="37588" xr:uid="{00000000-0005-0000-0000-000028970000}"/>
    <cellStyle name="Standard 257 4 5 3 3 3 3 3" xfId="17735" xr:uid="{00000000-0005-0000-0000-000029970000}"/>
    <cellStyle name="Standard 257 4 5 3 3 3 3 3 2" xfId="44207" xr:uid="{00000000-0005-0000-0000-00002A970000}"/>
    <cellStyle name="Standard 257 4 5 3 3 3 3 4" xfId="33178" xr:uid="{00000000-0005-0000-0000-00002B970000}"/>
    <cellStyle name="Standard 257 4 5 3 3 3 4" xfId="8174" xr:uid="{00000000-0005-0000-0000-00002C970000}"/>
    <cellStyle name="Standard 257 4 5 3 3 3 4 2" xfId="21410" xr:uid="{00000000-0005-0000-0000-00002D970000}"/>
    <cellStyle name="Standard 257 4 5 3 3 3 4 2 2" xfId="47882" xr:uid="{00000000-0005-0000-0000-00002E970000}"/>
    <cellStyle name="Standard 257 4 5 3 3 3 4 3" xfId="34646" xr:uid="{00000000-0005-0000-0000-00002F970000}"/>
    <cellStyle name="Standard 257 4 5 3 3 3 5" xfId="14793" xr:uid="{00000000-0005-0000-0000-000030970000}"/>
    <cellStyle name="Standard 257 4 5 3 3 3 5 2" xfId="41265" xr:uid="{00000000-0005-0000-0000-000031970000}"/>
    <cellStyle name="Standard 257 4 5 3 3 3 6" xfId="28766" xr:uid="{00000000-0005-0000-0000-000032970000}"/>
    <cellStyle name="Standard 257 4 5 3 3 4" xfId="3030" xr:uid="{00000000-0005-0000-0000-000033970000}"/>
    <cellStyle name="Standard 257 4 5 3 3 4 2" xfId="11852" xr:uid="{00000000-0005-0000-0000-000034970000}"/>
    <cellStyle name="Standard 257 4 5 3 3 4 2 2" xfId="25088" xr:uid="{00000000-0005-0000-0000-000035970000}"/>
    <cellStyle name="Standard 257 4 5 3 3 4 2 2 2" xfId="51560" xr:uid="{00000000-0005-0000-0000-000036970000}"/>
    <cellStyle name="Standard 257 4 5 3 3 4 2 3" xfId="38324" xr:uid="{00000000-0005-0000-0000-000037970000}"/>
    <cellStyle name="Standard 257 4 5 3 3 4 3" xfId="18471" xr:uid="{00000000-0005-0000-0000-000038970000}"/>
    <cellStyle name="Standard 257 4 5 3 3 4 3 2" xfId="44943" xr:uid="{00000000-0005-0000-0000-000039970000}"/>
    <cellStyle name="Standard 257 4 5 3 3 4 4" xfId="29502" xr:uid="{00000000-0005-0000-0000-00003A970000}"/>
    <cellStyle name="Standard 257 4 5 3 3 5" xfId="5235" xr:uid="{00000000-0005-0000-0000-00003B970000}"/>
    <cellStyle name="Standard 257 4 5 3 3 5 2" xfId="9645" xr:uid="{00000000-0005-0000-0000-00003C970000}"/>
    <cellStyle name="Standard 257 4 5 3 3 5 2 2" xfId="22881" xr:uid="{00000000-0005-0000-0000-00003D970000}"/>
    <cellStyle name="Standard 257 4 5 3 3 5 2 2 2" xfId="49353" xr:uid="{00000000-0005-0000-0000-00003E970000}"/>
    <cellStyle name="Standard 257 4 5 3 3 5 2 3" xfId="36117" xr:uid="{00000000-0005-0000-0000-00003F970000}"/>
    <cellStyle name="Standard 257 4 5 3 3 5 3" xfId="16264" xr:uid="{00000000-0005-0000-0000-000040970000}"/>
    <cellStyle name="Standard 257 4 5 3 3 5 3 2" xfId="42736" xr:uid="{00000000-0005-0000-0000-000041970000}"/>
    <cellStyle name="Standard 257 4 5 3 3 5 4" xfId="31707" xr:uid="{00000000-0005-0000-0000-000042970000}"/>
    <cellStyle name="Standard 257 4 5 3 3 6" xfId="7440" xr:uid="{00000000-0005-0000-0000-000043970000}"/>
    <cellStyle name="Standard 257 4 5 3 3 6 2" xfId="20676" xr:uid="{00000000-0005-0000-0000-000044970000}"/>
    <cellStyle name="Standard 257 4 5 3 3 6 2 2" xfId="47148" xr:uid="{00000000-0005-0000-0000-000045970000}"/>
    <cellStyle name="Standard 257 4 5 3 3 6 3" xfId="33912" xr:uid="{00000000-0005-0000-0000-000046970000}"/>
    <cellStyle name="Standard 257 4 5 3 3 7" xfId="14059" xr:uid="{00000000-0005-0000-0000-000047970000}"/>
    <cellStyle name="Standard 257 4 5 3 3 7 2" xfId="40531" xr:uid="{00000000-0005-0000-0000-000048970000}"/>
    <cellStyle name="Standard 257 4 5 3 3 8" xfId="27295" xr:uid="{00000000-0005-0000-0000-000049970000}"/>
    <cellStyle name="Standard 257 4 5 3 4" xfId="1191" xr:uid="{00000000-0005-0000-0000-00004A970000}"/>
    <cellStyle name="Standard 257 4 5 3 4 2" xfId="4134" xr:uid="{00000000-0005-0000-0000-00004B970000}"/>
    <cellStyle name="Standard 257 4 5 3 4 2 2" xfId="12956" xr:uid="{00000000-0005-0000-0000-00004C970000}"/>
    <cellStyle name="Standard 257 4 5 3 4 2 2 2" xfId="26192" xr:uid="{00000000-0005-0000-0000-00004D970000}"/>
    <cellStyle name="Standard 257 4 5 3 4 2 2 2 2" xfId="52664" xr:uid="{00000000-0005-0000-0000-00004E970000}"/>
    <cellStyle name="Standard 257 4 5 3 4 2 2 3" xfId="39428" xr:uid="{00000000-0005-0000-0000-00004F970000}"/>
    <cellStyle name="Standard 257 4 5 3 4 2 3" xfId="19575" xr:uid="{00000000-0005-0000-0000-000050970000}"/>
    <cellStyle name="Standard 257 4 5 3 4 2 3 2" xfId="46047" xr:uid="{00000000-0005-0000-0000-000051970000}"/>
    <cellStyle name="Standard 257 4 5 3 4 2 4" xfId="30606" xr:uid="{00000000-0005-0000-0000-000052970000}"/>
    <cellStyle name="Standard 257 4 5 3 4 3" xfId="5605" xr:uid="{00000000-0005-0000-0000-000053970000}"/>
    <cellStyle name="Standard 257 4 5 3 4 3 2" xfId="10015" xr:uid="{00000000-0005-0000-0000-000054970000}"/>
    <cellStyle name="Standard 257 4 5 3 4 3 2 2" xfId="23251" xr:uid="{00000000-0005-0000-0000-000055970000}"/>
    <cellStyle name="Standard 257 4 5 3 4 3 2 2 2" xfId="49723" xr:uid="{00000000-0005-0000-0000-000056970000}"/>
    <cellStyle name="Standard 257 4 5 3 4 3 2 3" xfId="36487" xr:uid="{00000000-0005-0000-0000-000057970000}"/>
    <cellStyle name="Standard 257 4 5 3 4 3 3" xfId="16634" xr:uid="{00000000-0005-0000-0000-000058970000}"/>
    <cellStyle name="Standard 257 4 5 3 4 3 3 2" xfId="43106" xr:uid="{00000000-0005-0000-0000-000059970000}"/>
    <cellStyle name="Standard 257 4 5 3 4 3 4" xfId="32077" xr:uid="{00000000-0005-0000-0000-00005A970000}"/>
    <cellStyle name="Standard 257 4 5 3 4 4" xfId="8544" xr:uid="{00000000-0005-0000-0000-00005B970000}"/>
    <cellStyle name="Standard 257 4 5 3 4 4 2" xfId="21780" xr:uid="{00000000-0005-0000-0000-00005C970000}"/>
    <cellStyle name="Standard 257 4 5 3 4 4 2 2" xfId="48252" xr:uid="{00000000-0005-0000-0000-00005D970000}"/>
    <cellStyle name="Standard 257 4 5 3 4 4 3" xfId="35016" xr:uid="{00000000-0005-0000-0000-00005E970000}"/>
    <cellStyle name="Standard 257 4 5 3 4 5" xfId="15163" xr:uid="{00000000-0005-0000-0000-00005F970000}"/>
    <cellStyle name="Standard 257 4 5 3 4 5 2" xfId="41635" xr:uid="{00000000-0005-0000-0000-000060970000}"/>
    <cellStyle name="Standard 257 4 5 3 4 6" xfId="27665" xr:uid="{00000000-0005-0000-0000-000061970000}"/>
    <cellStyle name="Standard 257 4 5 3 5" xfId="1927" xr:uid="{00000000-0005-0000-0000-000062970000}"/>
    <cellStyle name="Standard 257 4 5 3 5 2" xfId="3398" xr:uid="{00000000-0005-0000-0000-000063970000}"/>
    <cellStyle name="Standard 257 4 5 3 5 2 2" xfId="12220" xr:uid="{00000000-0005-0000-0000-000064970000}"/>
    <cellStyle name="Standard 257 4 5 3 5 2 2 2" xfId="25456" xr:uid="{00000000-0005-0000-0000-000065970000}"/>
    <cellStyle name="Standard 257 4 5 3 5 2 2 2 2" xfId="51928" xr:uid="{00000000-0005-0000-0000-000066970000}"/>
    <cellStyle name="Standard 257 4 5 3 5 2 2 3" xfId="38692" xr:uid="{00000000-0005-0000-0000-000067970000}"/>
    <cellStyle name="Standard 257 4 5 3 5 2 3" xfId="18839" xr:uid="{00000000-0005-0000-0000-000068970000}"/>
    <cellStyle name="Standard 257 4 5 3 5 2 3 2" xfId="45311" xr:uid="{00000000-0005-0000-0000-000069970000}"/>
    <cellStyle name="Standard 257 4 5 3 5 2 4" xfId="29870" xr:uid="{00000000-0005-0000-0000-00006A970000}"/>
    <cellStyle name="Standard 257 4 5 3 5 3" xfId="6340" xr:uid="{00000000-0005-0000-0000-00006B970000}"/>
    <cellStyle name="Standard 257 4 5 3 5 3 2" xfId="10750" xr:uid="{00000000-0005-0000-0000-00006C970000}"/>
    <cellStyle name="Standard 257 4 5 3 5 3 2 2" xfId="23986" xr:uid="{00000000-0005-0000-0000-00006D970000}"/>
    <cellStyle name="Standard 257 4 5 3 5 3 2 2 2" xfId="50458" xr:uid="{00000000-0005-0000-0000-00006E970000}"/>
    <cellStyle name="Standard 257 4 5 3 5 3 2 3" xfId="37222" xr:uid="{00000000-0005-0000-0000-00006F970000}"/>
    <cellStyle name="Standard 257 4 5 3 5 3 3" xfId="17369" xr:uid="{00000000-0005-0000-0000-000070970000}"/>
    <cellStyle name="Standard 257 4 5 3 5 3 3 2" xfId="43841" xr:uid="{00000000-0005-0000-0000-000071970000}"/>
    <cellStyle name="Standard 257 4 5 3 5 3 4" xfId="32812" xr:uid="{00000000-0005-0000-0000-000072970000}"/>
    <cellStyle name="Standard 257 4 5 3 5 4" xfId="7808" xr:uid="{00000000-0005-0000-0000-000073970000}"/>
    <cellStyle name="Standard 257 4 5 3 5 4 2" xfId="21044" xr:uid="{00000000-0005-0000-0000-000074970000}"/>
    <cellStyle name="Standard 257 4 5 3 5 4 2 2" xfId="47516" xr:uid="{00000000-0005-0000-0000-000075970000}"/>
    <cellStyle name="Standard 257 4 5 3 5 4 3" xfId="34280" xr:uid="{00000000-0005-0000-0000-000076970000}"/>
    <cellStyle name="Standard 257 4 5 3 5 5" xfId="14427" xr:uid="{00000000-0005-0000-0000-000077970000}"/>
    <cellStyle name="Standard 257 4 5 3 5 5 2" xfId="40899" xr:uid="{00000000-0005-0000-0000-000078970000}"/>
    <cellStyle name="Standard 257 4 5 3 5 6" xfId="28400" xr:uid="{00000000-0005-0000-0000-000079970000}"/>
    <cellStyle name="Standard 257 4 5 3 6" xfId="2664" xr:uid="{00000000-0005-0000-0000-00007A970000}"/>
    <cellStyle name="Standard 257 4 5 3 6 2" xfId="11486" xr:uid="{00000000-0005-0000-0000-00007B970000}"/>
    <cellStyle name="Standard 257 4 5 3 6 2 2" xfId="24722" xr:uid="{00000000-0005-0000-0000-00007C970000}"/>
    <cellStyle name="Standard 257 4 5 3 6 2 2 2" xfId="51194" xr:uid="{00000000-0005-0000-0000-00007D970000}"/>
    <cellStyle name="Standard 257 4 5 3 6 2 3" xfId="37958" xr:uid="{00000000-0005-0000-0000-00007E970000}"/>
    <cellStyle name="Standard 257 4 5 3 6 3" xfId="18105" xr:uid="{00000000-0005-0000-0000-00007F970000}"/>
    <cellStyle name="Standard 257 4 5 3 6 3 2" xfId="44577" xr:uid="{00000000-0005-0000-0000-000080970000}"/>
    <cellStyle name="Standard 257 4 5 3 6 4" xfId="29136" xr:uid="{00000000-0005-0000-0000-000081970000}"/>
    <cellStyle name="Standard 257 4 5 3 7" xfId="4869" xr:uid="{00000000-0005-0000-0000-000082970000}"/>
    <cellStyle name="Standard 257 4 5 3 7 2" xfId="9279" xr:uid="{00000000-0005-0000-0000-000083970000}"/>
    <cellStyle name="Standard 257 4 5 3 7 2 2" xfId="22515" xr:uid="{00000000-0005-0000-0000-000084970000}"/>
    <cellStyle name="Standard 257 4 5 3 7 2 2 2" xfId="48987" xr:uid="{00000000-0005-0000-0000-000085970000}"/>
    <cellStyle name="Standard 257 4 5 3 7 2 3" xfId="35751" xr:uid="{00000000-0005-0000-0000-000086970000}"/>
    <cellStyle name="Standard 257 4 5 3 7 3" xfId="15898" xr:uid="{00000000-0005-0000-0000-000087970000}"/>
    <cellStyle name="Standard 257 4 5 3 7 3 2" xfId="42370" xr:uid="{00000000-0005-0000-0000-000088970000}"/>
    <cellStyle name="Standard 257 4 5 3 7 4" xfId="31341" xr:uid="{00000000-0005-0000-0000-000089970000}"/>
    <cellStyle name="Standard 257 4 5 3 8" xfId="7074" xr:uid="{00000000-0005-0000-0000-00008A970000}"/>
    <cellStyle name="Standard 257 4 5 3 8 2" xfId="20310" xr:uid="{00000000-0005-0000-0000-00008B970000}"/>
    <cellStyle name="Standard 257 4 5 3 8 2 2" xfId="46782" xr:uid="{00000000-0005-0000-0000-00008C970000}"/>
    <cellStyle name="Standard 257 4 5 3 8 3" xfId="33546" xr:uid="{00000000-0005-0000-0000-00008D970000}"/>
    <cellStyle name="Standard 257 4 5 3 9" xfId="13693" xr:uid="{00000000-0005-0000-0000-00008E970000}"/>
    <cellStyle name="Standard 257 4 5 3 9 2" xfId="40165" xr:uid="{00000000-0005-0000-0000-00008F970000}"/>
    <cellStyle name="Standard 257 4 5 4" xfId="508" xr:uid="{00000000-0005-0000-0000-000090970000}"/>
    <cellStyle name="Standard 257 4 5 4 2" xfId="897" xr:uid="{00000000-0005-0000-0000-000091970000}"/>
    <cellStyle name="Standard 257 4 5 4 2 2" xfId="1646" xr:uid="{00000000-0005-0000-0000-000092970000}"/>
    <cellStyle name="Standard 257 4 5 4 2 2 2" xfId="4589" xr:uid="{00000000-0005-0000-0000-000093970000}"/>
    <cellStyle name="Standard 257 4 5 4 2 2 2 2" xfId="13411" xr:uid="{00000000-0005-0000-0000-000094970000}"/>
    <cellStyle name="Standard 257 4 5 4 2 2 2 2 2" xfId="26647" xr:uid="{00000000-0005-0000-0000-000095970000}"/>
    <cellStyle name="Standard 257 4 5 4 2 2 2 2 2 2" xfId="53119" xr:uid="{00000000-0005-0000-0000-000096970000}"/>
    <cellStyle name="Standard 257 4 5 4 2 2 2 2 3" xfId="39883" xr:uid="{00000000-0005-0000-0000-000097970000}"/>
    <cellStyle name="Standard 257 4 5 4 2 2 2 3" xfId="20030" xr:uid="{00000000-0005-0000-0000-000098970000}"/>
    <cellStyle name="Standard 257 4 5 4 2 2 2 3 2" xfId="46502" xr:uid="{00000000-0005-0000-0000-000099970000}"/>
    <cellStyle name="Standard 257 4 5 4 2 2 2 4" xfId="31061" xr:uid="{00000000-0005-0000-0000-00009A970000}"/>
    <cellStyle name="Standard 257 4 5 4 2 2 3" xfId="6060" xr:uid="{00000000-0005-0000-0000-00009B970000}"/>
    <cellStyle name="Standard 257 4 5 4 2 2 3 2" xfId="10470" xr:uid="{00000000-0005-0000-0000-00009C970000}"/>
    <cellStyle name="Standard 257 4 5 4 2 2 3 2 2" xfId="23706" xr:uid="{00000000-0005-0000-0000-00009D970000}"/>
    <cellStyle name="Standard 257 4 5 4 2 2 3 2 2 2" xfId="50178" xr:uid="{00000000-0005-0000-0000-00009E970000}"/>
    <cellStyle name="Standard 257 4 5 4 2 2 3 2 3" xfId="36942" xr:uid="{00000000-0005-0000-0000-00009F970000}"/>
    <cellStyle name="Standard 257 4 5 4 2 2 3 3" xfId="17089" xr:uid="{00000000-0005-0000-0000-0000A0970000}"/>
    <cellStyle name="Standard 257 4 5 4 2 2 3 3 2" xfId="43561" xr:uid="{00000000-0005-0000-0000-0000A1970000}"/>
    <cellStyle name="Standard 257 4 5 4 2 2 3 4" xfId="32532" xr:uid="{00000000-0005-0000-0000-0000A2970000}"/>
    <cellStyle name="Standard 257 4 5 4 2 2 4" xfId="8999" xr:uid="{00000000-0005-0000-0000-0000A3970000}"/>
    <cellStyle name="Standard 257 4 5 4 2 2 4 2" xfId="22235" xr:uid="{00000000-0005-0000-0000-0000A4970000}"/>
    <cellStyle name="Standard 257 4 5 4 2 2 4 2 2" xfId="48707" xr:uid="{00000000-0005-0000-0000-0000A5970000}"/>
    <cellStyle name="Standard 257 4 5 4 2 2 4 3" xfId="35471" xr:uid="{00000000-0005-0000-0000-0000A6970000}"/>
    <cellStyle name="Standard 257 4 5 4 2 2 5" xfId="15618" xr:uid="{00000000-0005-0000-0000-0000A7970000}"/>
    <cellStyle name="Standard 257 4 5 4 2 2 5 2" xfId="42090" xr:uid="{00000000-0005-0000-0000-0000A8970000}"/>
    <cellStyle name="Standard 257 4 5 4 2 2 6" xfId="28120" xr:uid="{00000000-0005-0000-0000-0000A9970000}"/>
    <cellStyle name="Standard 257 4 5 4 2 3" xfId="2382" xr:uid="{00000000-0005-0000-0000-0000AA970000}"/>
    <cellStyle name="Standard 257 4 5 4 2 3 2" xfId="3853" xr:uid="{00000000-0005-0000-0000-0000AB970000}"/>
    <cellStyle name="Standard 257 4 5 4 2 3 2 2" xfId="12675" xr:uid="{00000000-0005-0000-0000-0000AC970000}"/>
    <cellStyle name="Standard 257 4 5 4 2 3 2 2 2" xfId="25911" xr:uid="{00000000-0005-0000-0000-0000AD970000}"/>
    <cellStyle name="Standard 257 4 5 4 2 3 2 2 2 2" xfId="52383" xr:uid="{00000000-0005-0000-0000-0000AE970000}"/>
    <cellStyle name="Standard 257 4 5 4 2 3 2 2 3" xfId="39147" xr:uid="{00000000-0005-0000-0000-0000AF970000}"/>
    <cellStyle name="Standard 257 4 5 4 2 3 2 3" xfId="19294" xr:uid="{00000000-0005-0000-0000-0000B0970000}"/>
    <cellStyle name="Standard 257 4 5 4 2 3 2 3 2" xfId="45766" xr:uid="{00000000-0005-0000-0000-0000B1970000}"/>
    <cellStyle name="Standard 257 4 5 4 2 3 2 4" xfId="30325" xr:uid="{00000000-0005-0000-0000-0000B2970000}"/>
    <cellStyle name="Standard 257 4 5 4 2 3 3" xfId="6795" xr:uid="{00000000-0005-0000-0000-0000B3970000}"/>
    <cellStyle name="Standard 257 4 5 4 2 3 3 2" xfId="11205" xr:uid="{00000000-0005-0000-0000-0000B4970000}"/>
    <cellStyle name="Standard 257 4 5 4 2 3 3 2 2" xfId="24441" xr:uid="{00000000-0005-0000-0000-0000B5970000}"/>
    <cellStyle name="Standard 257 4 5 4 2 3 3 2 2 2" xfId="50913" xr:uid="{00000000-0005-0000-0000-0000B6970000}"/>
    <cellStyle name="Standard 257 4 5 4 2 3 3 2 3" xfId="37677" xr:uid="{00000000-0005-0000-0000-0000B7970000}"/>
    <cellStyle name="Standard 257 4 5 4 2 3 3 3" xfId="17824" xr:uid="{00000000-0005-0000-0000-0000B8970000}"/>
    <cellStyle name="Standard 257 4 5 4 2 3 3 3 2" xfId="44296" xr:uid="{00000000-0005-0000-0000-0000B9970000}"/>
    <cellStyle name="Standard 257 4 5 4 2 3 3 4" xfId="33267" xr:uid="{00000000-0005-0000-0000-0000BA970000}"/>
    <cellStyle name="Standard 257 4 5 4 2 3 4" xfId="8263" xr:uid="{00000000-0005-0000-0000-0000BB970000}"/>
    <cellStyle name="Standard 257 4 5 4 2 3 4 2" xfId="21499" xr:uid="{00000000-0005-0000-0000-0000BC970000}"/>
    <cellStyle name="Standard 257 4 5 4 2 3 4 2 2" xfId="47971" xr:uid="{00000000-0005-0000-0000-0000BD970000}"/>
    <cellStyle name="Standard 257 4 5 4 2 3 4 3" xfId="34735" xr:uid="{00000000-0005-0000-0000-0000BE970000}"/>
    <cellStyle name="Standard 257 4 5 4 2 3 5" xfId="14882" xr:uid="{00000000-0005-0000-0000-0000BF970000}"/>
    <cellStyle name="Standard 257 4 5 4 2 3 5 2" xfId="41354" xr:uid="{00000000-0005-0000-0000-0000C0970000}"/>
    <cellStyle name="Standard 257 4 5 4 2 3 6" xfId="28855" xr:uid="{00000000-0005-0000-0000-0000C1970000}"/>
    <cellStyle name="Standard 257 4 5 4 2 4" xfId="3119" xr:uid="{00000000-0005-0000-0000-0000C2970000}"/>
    <cellStyle name="Standard 257 4 5 4 2 4 2" xfId="11941" xr:uid="{00000000-0005-0000-0000-0000C3970000}"/>
    <cellStyle name="Standard 257 4 5 4 2 4 2 2" xfId="25177" xr:uid="{00000000-0005-0000-0000-0000C4970000}"/>
    <cellStyle name="Standard 257 4 5 4 2 4 2 2 2" xfId="51649" xr:uid="{00000000-0005-0000-0000-0000C5970000}"/>
    <cellStyle name="Standard 257 4 5 4 2 4 2 3" xfId="38413" xr:uid="{00000000-0005-0000-0000-0000C6970000}"/>
    <cellStyle name="Standard 257 4 5 4 2 4 3" xfId="18560" xr:uid="{00000000-0005-0000-0000-0000C7970000}"/>
    <cellStyle name="Standard 257 4 5 4 2 4 3 2" xfId="45032" xr:uid="{00000000-0005-0000-0000-0000C8970000}"/>
    <cellStyle name="Standard 257 4 5 4 2 4 4" xfId="29591" xr:uid="{00000000-0005-0000-0000-0000C9970000}"/>
    <cellStyle name="Standard 257 4 5 4 2 5" xfId="5324" xr:uid="{00000000-0005-0000-0000-0000CA970000}"/>
    <cellStyle name="Standard 257 4 5 4 2 5 2" xfId="9734" xr:uid="{00000000-0005-0000-0000-0000CB970000}"/>
    <cellStyle name="Standard 257 4 5 4 2 5 2 2" xfId="22970" xr:uid="{00000000-0005-0000-0000-0000CC970000}"/>
    <cellStyle name="Standard 257 4 5 4 2 5 2 2 2" xfId="49442" xr:uid="{00000000-0005-0000-0000-0000CD970000}"/>
    <cellStyle name="Standard 257 4 5 4 2 5 2 3" xfId="36206" xr:uid="{00000000-0005-0000-0000-0000CE970000}"/>
    <cellStyle name="Standard 257 4 5 4 2 5 3" xfId="16353" xr:uid="{00000000-0005-0000-0000-0000CF970000}"/>
    <cellStyle name="Standard 257 4 5 4 2 5 3 2" xfId="42825" xr:uid="{00000000-0005-0000-0000-0000D0970000}"/>
    <cellStyle name="Standard 257 4 5 4 2 5 4" xfId="31796" xr:uid="{00000000-0005-0000-0000-0000D1970000}"/>
    <cellStyle name="Standard 257 4 5 4 2 6" xfId="7529" xr:uid="{00000000-0005-0000-0000-0000D2970000}"/>
    <cellStyle name="Standard 257 4 5 4 2 6 2" xfId="20765" xr:uid="{00000000-0005-0000-0000-0000D3970000}"/>
    <cellStyle name="Standard 257 4 5 4 2 6 2 2" xfId="47237" xr:uid="{00000000-0005-0000-0000-0000D4970000}"/>
    <cellStyle name="Standard 257 4 5 4 2 6 3" xfId="34001" xr:uid="{00000000-0005-0000-0000-0000D5970000}"/>
    <cellStyle name="Standard 257 4 5 4 2 7" xfId="14148" xr:uid="{00000000-0005-0000-0000-0000D6970000}"/>
    <cellStyle name="Standard 257 4 5 4 2 7 2" xfId="40620" xr:uid="{00000000-0005-0000-0000-0000D7970000}"/>
    <cellStyle name="Standard 257 4 5 4 2 8" xfId="27384" xr:uid="{00000000-0005-0000-0000-0000D8970000}"/>
    <cellStyle name="Standard 257 4 5 4 3" xfId="1280" xr:uid="{00000000-0005-0000-0000-0000D9970000}"/>
    <cellStyle name="Standard 257 4 5 4 3 2" xfId="4223" xr:uid="{00000000-0005-0000-0000-0000DA970000}"/>
    <cellStyle name="Standard 257 4 5 4 3 2 2" xfId="13045" xr:uid="{00000000-0005-0000-0000-0000DB970000}"/>
    <cellStyle name="Standard 257 4 5 4 3 2 2 2" xfId="26281" xr:uid="{00000000-0005-0000-0000-0000DC970000}"/>
    <cellStyle name="Standard 257 4 5 4 3 2 2 2 2" xfId="52753" xr:uid="{00000000-0005-0000-0000-0000DD970000}"/>
    <cellStyle name="Standard 257 4 5 4 3 2 2 3" xfId="39517" xr:uid="{00000000-0005-0000-0000-0000DE970000}"/>
    <cellStyle name="Standard 257 4 5 4 3 2 3" xfId="19664" xr:uid="{00000000-0005-0000-0000-0000DF970000}"/>
    <cellStyle name="Standard 257 4 5 4 3 2 3 2" xfId="46136" xr:uid="{00000000-0005-0000-0000-0000E0970000}"/>
    <cellStyle name="Standard 257 4 5 4 3 2 4" xfId="30695" xr:uid="{00000000-0005-0000-0000-0000E1970000}"/>
    <cellStyle name="Standard 257 4 5 4 3 3" xfId="5694" xr:uid="{00000000-0005-0000-0000-0000E2970000}"/>
    <cellStyle name="Standard 257 4 5 4 3 3 2" xfId="10104" xr:uid="{00000000-0005-0000-0000-0000E3970000}"/>
    <cellStyle name="Standard 257 4 5 4 3 3 2 2" xfId="23340" xr:uid="{00000000-0005-0000-0000-0000E4970000}"/>
    <cellStyle name="Standard 257 4 5 4 3 3 2 2 2" xfId="49812" xr:uid="{00000000-0005-0000-0000-0000E5970000}"/>
    <cellStyle name="Standard 257 4 5 4 3 3 2 3" xfId="36576" xr:uid="{00000000-0005-0000-0000-0000E6970000}"/>
    <cellStyle name="Standard 257 4 5 4 3 3 3" xfId="16723" xr:uid="{00000000-0005-0000-0000-0000E7970000}"/>
    <cellStyle name="Standard 257 4 5 4 3 3 3 2" xfId="43195" xr:uid="{00000000-0005-0000-0000-0000E8970000}"/>
    <cellStyle name="Standard 257 4 5 4 3 3 4" xfId="32166" xr:uid="{00000000-0005-0000-0000-0000E9970000}"/>
    <cellStyle name="Standard 257 4 5 4 3 4" xfId="8633" xr:uid="{00000000-0005-0000-0000-0000EA970000}"/>
    <cellStyle name="Standard 257 4 5 4 3 4 2" xfId="21869" xr:uid="{00000000-0005-0000-0000-0000EB970000}"/>
    <cellStyle name="Standard 257 4 5 4 3 4 2 2" xfId="48341" xr:uid="{00000000-0005-0000-0000-0000EC970000}"/>
    <cellStyle name="Standard 257 4 5 4 3 4 3" xfId="35105" xr:uid="{00000000-0005-0000-0000-0000ED970000}"/>
    <cellStyle name="Standard 257 4 5 4 3 5" xfId="15252" xr:uid="{00000000-0005-0000-0000-0000EE970000}"/>
    <cellStyle name="Standard 257 4 5 4 3 5 2" xfId="41724" xr:uid="{00000000-0005-0000-0000-0000EF970000}"/>
    <cellStyle name="Standard 257 4 5 4 3 6" xfId="27754" xr:uid="{00000000-0005-0000-0000-0000F0970000}"/>
    <cellStyle name="Standard 257 4 5 4 4" xfId="2016" xr:uid="{00000000-0005-0000-0000-0000F1970000}"/>
    <cellStyle name="Standard 257 4 5 4 4 2" xfId="3487" xr:uid="{00000000-0005-0000-0000-0000F2970000}"/>
    <cellStyle name="Standard 257 4 5 4 4 2 2" xfId="12309" xr:uid="{00000000-0005-0000-0000-0000F3970000}"/>
    <cellStyle name="Standard 257 4 5 4 4 2 2 2" xfId="25545" xr:uid="{00000000-0005-0000-0000-0000F4970000}"/>
    <cellStyle name="Standard 257 4 5 4 4 2 2 2 2" xfId="52017" xr:uid="{00000000-0005-0000-0000-0000F5970000}"/>
    <cellStyle name="Standard 257 4 5 4 4 2 2 3" xfId="38781" xr:uid="{00000000-0005-0000-0000-0000F6970000}"/>
    <cellStyle name="Standard 257 4 5 4 4 2 3" xfId="18928" xr:uid="{00000000-0005-0000-0000-0000F7970000}"/>
    <cellStyle name="Standard 257 4 5 4 4 2 3 2" xfId="45400" xr:uid="{00000000-0005-0000-0000-0000F8970000}"/>
    <cellStyle name="Standard 257 4 5 4 4 2 4" xfId="29959" xr:uid="{00000000-0005-0000-0000-0000F9970000}"/>
    <cellStyle name="Standard 257 4 5 4 4 3" xfId="6429" xr:uid="{00000000-0005-0000-0000-0000FA970000}"/>
    <cellStyle name="Standard 257 4 5 4 4 3 2" xfId="10839" xr:uid="{00000000-0005-0000-0000-0000FB970000}"/>
    <cellStyle name="Standard 257 4 5 4 4 3 2 2" xfId="24075" xr:uid="{00000000-0005-0000-0000-0000FC970000}"/>
    <cellStyle name="Standard 257 4 5 4 4 3 2 2 2" xfId="50547" xr:uid="{00000000-0005-0000-0000-0000FD970000}"/>
    <cellStyle name="Standard 257 4 5 4 4 3 2 3" xfId="37311" xr:uid="{00000000-0005-0000-0000-0000FE970000}"/>
    <cellStyle name="Standard 257 4 5 4 4 3 3" xfId="17458" xr:uid="{00000000-0005-0000-0000-0000FF970000}"/>
    <cellStyle name="Standard 257 4 5 4 4 3 3 2" xfId="43930" xr:uid="{00000000-0005-0000-0000-000000980000}"/>
    <cellStyle name="Standard 257 4 5 4 4 3 4" xfId="32901" xr:uid="{00000000-0005-0000-0000-000001980000}"/>
    <cellStyle name="Standard 257 4 5 4 4 4" xfId="7897" xr:uid="{00000000-0005-0000-0000-000002980000}"/>
    <cellStyle name="Standard 257 4 5 4 4 4 2" xfId="21133" xr:uid="{00000000-0005-0000-0000-000003980000}"/>
    <cellStyle name="Standard 257 4 5 4 4 4 2 2" xfId="47605" xr:uid="{00000000-0005-0000-0000-000004980000}"/>
    <cellStyle name="Standard 257 4 5 4 4 4 3" xfId="34369" xr:uid="{00000000-0005-0000-0000-000005980000}"/>
    <cellStyle name="Standard 257 4 5 4 4 5" xfId="14516" xr:uid="{00000000-0005-0000-0000-000006980000}"/>
    <cellStyle name="Standard 257 4 5 4 4 5 2" xfId="40988" xr:uid="{00000000-0005-0000-0000-000007980000}"/>
    <cellStyle name="Standard 257 4 5 4 4 6" xfId="28489" xr:uid="{00000000-0005-0000-0000-000008980000}"/>
    <cellStyle name="Standard 257 4 5 4 5" xfId="2753" xr:uid="{00000000-0005-0000-0000-000009980000}"/>
    <cellStyle name="Standard 257 4 5 4 5 2" xfId="11575" xr:uid="{00000000-0005-0000-0000-00000A980000}"/>
    <cellStyle name="Standard 257 4 5 4 5 2 2" xfId="24811" xr:uid="{00000000-0005-0000-0000-00000B980000}"/>
    <cellStyle name="Standard 257 4 5 4 5 2 2 2" xfId="51283" xr:uid="{00000000-0005-0000-0000-00000C980000}"/>
    <cellStyle name="Standard 257 4 5 4 5 2 3" xfId="38047" xr:uid="{00000000-0005-0000-0000-00000D980000}"/>
    <cellStyle name="Standard 257 4 5 4 5 3" xfId="18194" xr:uid="{00000000-0005-0000-0000-00000E980000}"/>
    <cellStyle name="Standard 257 4 5 4 5 3 2" xfId="44666" xr:uid="{00000000-0005-0000-0000-00000F980000}"/>
    <cellStyle name="Standard 257 4 5 4 5 4" xfId="29225" xr:uid="{00000000-0005-0000-0000-000010980000}"/>
    <cellStyle name="Standard 257 4 5 4 6" xfId="4958" xr:uid="{00000000-0005-0000-0000-000011980000}"/>
    <cellStyle name="Standard 257 4 5 4 6 2" xfId="9368" xr:uid="{00000000-0005-0000-0000-000012980000}"/>
    <cellStyle name="Standard 257 4 5 4 6 2 2" xfId="22604" xr:uid="{00000000-0005-0000-0000-000013980000}"/>
    <cellStyle name="Standard 257 4 5 4 6 2 2 2" xfId="49076" xr:uid="{00000000-0005-0000-0000-000014980000}"/>
    <cellStyle name="Standard 257 4 5 4 6 2 3" xfId="35840" xr:uid="{00000000-0005-0000-0000-000015980000}"/>
    <cellStyle name="Standard 257 4 5 4 6 3" xfId="15987" xr:uid="{00000000-0005-0000-0000-000016980000}"/>
    <cellStyle name="Standard 257 4 5 4 6 3 2" xfId="42459" xr:uid="{00000000-0005-0000-0000-000017980000}"/>
    <cellStyle name="Standard 257 4 5 4 6 4" xfId="31430" xr:uid="{00000000-0005-0000-0000-000018980000}"/>
    <cellStyle name="Standard 257 4 5 4 7" xfId="7163" xr:uid="{00000000-0005-0000-0000-000019980000}"/>
    <cellStyle name="Standard 257 4 5 4 7 2" xfId="20399" xr:uid="{00000000-0005-0000-0000-00001A980000}"/>
    <cellStyle name="Standard 257 4 5 4 7 2 2" xfId="46871" xr:uid="{00000000-0005-0000-0000-00001B980000}"/>
    <cellStyle name="Standard 257 4 5 4 7 3" xfId="33635" xr:uid="{00000000-0005-0000-0000-00001C980000}"/>
    <cellStyle name="Standard 257 4 5 4 8" xfId="13782" xr:uid="{00000000-0005-0000-0000-00001D980000}"/>
    <cellStyle name="Standard 257 4 5 4 8 2" xfId="40254" xr:uid="{00000000-0005-0000-0000-00001E980000}"/>
    <cellStyle name="Standard 257 4 5 4 9" xfId="27018" xr:uid="{00000000-0005-0000-0000-00001F980000}"/>
    <cellStyle name="Standard 257 4 5 5" xfId="461" xr:uid="{00000000-0005-0000-0000-000020980000}"/>
    <cellStyle name="Standard 257 4 5 5 2" xfId="852" xr:uid="{00000000-0005-0000-0000-000021980000}"/>
    <cellStyle name="Standard 257 4 5 5 2 2" xfId="1601" xr:uid="{00000000-0005-0000-0000-000022980000}"/>
    <cellStyle name="Standard 257 4 5 5 2 2 2" xfId="4544" xr:uid="{00000000-0005-0000-0000-000023980000}"/>
    <cellStyle name="Standard 257 4 5 5 2 2 2 2" xfId="13366" xr:uid="{00000000-0005-0000-0000-000024980000}"/>
    <cellStyle name="Standard 257 4 5 5 2 2 2 2 2" xfId="26602" xr:uid="{00000000-0005-0000-0000-000025980000}"/>
    <cellStyle name="Standard 257 4 5 5 2 2 2 2 2 2" xfId="53074" xr:uid="{00000000-0005-0000-0000-000026980000}"/>
    <cellStyle name="Standard 257 4 5 5 2 2 2 2 3" xfId="39838" xr:uid="{00000000-0005-0000-0000-000027980000}"/>
    <cellStyle name="Standard 257 4 5 5 2 2 2 3" xfId="19985" xr:uid="{00000000-0005-0000-0000-000028980000}"/>
    <cellStyle name="Standard 257 4 5 5 2 2 2 3 2" xfId="46457" xr:uid="{00000000-0005-0000-0000-000029980000}"/>
    <cellStyle name="Standard 257 4 5 5 2 2 2 4" xfId="31016" xr:uid="{00000000-0005-0000-0000-00002A980000}"/>
    <cellStyle name="Standard 257 4 5 5 2 2 3" xfId="6015" xr:uid="{00000000-0005-0000-0000-00002B980000}"/>
    <cellStyle name="Standard 257 4 5 5 2 2 3 2" xfId="10425" xr:uid="{00000000-0005-0000-0000-00002C980000}"/>
    <cellStyle name="Standard 257 4 5 5 2 2 3 2 2" xfId="23661" xr:uid="{00000000-0005-0000-0000-00002D980000}"/>
    <cellStyle name="Standard 257 4 5 5 2 2 3 2 2 2" xfId="50133" xr:uid="{00000000-0005-0000-0000-00002E980000}"/>
    <cellStyle name="Standard 257 4 5 5 2 2 3 2 3" xfId="36897" xr:uid="{00000000-0005-0000-0000-00002F980000}"/>
    <cellStyle name="Standard 257 4 5 5 2 2 3 3" xfId="17044" xr:uid="{00000000-0005-0000-0000-000030980000}"/>
    <cellStyle name="Standard 257 4 5 5 2 2 3 3 2" xfId="43516" xr:uid="{00000000-0005-0000-0000-000031980000}"/>
    <cellStyle name="Standard 257 4 5 5 2 2 3 4" xfId="32487" xr:uid="{00000000-0005-0000-0000-000032980000}"/>
    <cellStyle name="Standard 257 4 5 5 2 2 4" xfId="8954" xr:uid="{00000000-0005-0000-0000-000033980000}"/>
    <cellStyle name="Standard 257 4 5 5 2 2 4 2" xfId="22190" xr:uid="{00000000-0005-0000-0000-000034980000}"/>
    <cellStyle name="Standard 257 4 5 5 2 2 4 2 2" xfId="48662" xr:uid="{00000000-0005-0000-0000-000035980000}"/>
    <cellStyle name="Standard 257 4 5 5 2 2 4 3" xfId="35426" xr:uid="{00000000-0005-0000-0000-000036980000}"/>
    <cellStyle name="Standard 257 4 5 5 2 2 5" xfId="15573" xr:uid="{00000000-0005-0000-0000-000037980000}"/>
    <cellStyle name="Standard 257 4 5 5 2 2 5 2" xfId="42045" xr:uid="{00000000-0005-0000-0000-000038980000}"/>
    <cellStyle name="Standard 257 4 5 5 2 2 6" xfId="28075" xr:uid="{00000000-0005-0000-0000-000039980000}"/>
    <cellStyle name="Standard 257 4 5 5 2 3" xfId="2337" xr:uid="{00000000-0005-0000-0000-00003A980000}"/>
    <cellStyle name="Standard 257 4 5 5 2 3 2" xfId="3808" xr:uid="{00000000-0005-0000-0000-00003B980000}"/>
    <cellStyle name="Standard 257 4 5 5 2 3 2 2" xfId="12630" xr:uid="{00000000-0005-0000-0000-00003C980000}"/>
    <cellStyle name="Standard 257 4 5 5 2 3 2 2 2" xfId="25866" xr:uid="{00000000-0005-0000-0000-00003D980000}"/>
    <cellStyle name="Standard 257 4 5 5 2 3 2 2 2 2" xfId="52338" xr:uid="{00000000-0005-0000-0000-00003E980000}"/>
    <cellStyle name="Standard 257 4 5 5 2 3 2 2 3" xfId="39102" xr:uid="{00000000-0005-0000-0000-00003F980000}"/>
    <cellStyle name="Standard 257 4 5 5 2 3 2 3" xfId="19249" xr:uid="{00000000-0005-0000-0000-000040980000}"/>
    <cellStyle name="Standard 257 4 5 5 2 3 2 3 2" xfId="45721" xr:uid="{00000000-0005-0000-0000-000041980000}"/>
    <cellStyle name="Standard 257 4 5 5 2 3 2 4" xfId="30280" xr:uid="{00000000-0005-0000-0000-000042980000}"/>
    <cellStyle name="Standard 257 4 5 5 2 3 3" xfId="6750" xr:uid="{00000000-0005-0000-0000-000043980000}"/>
    <cellStyle name="Standard 257 4 5 5 2 3 3 2" xfId="11160" xr:uid="{00000000-0005-0000-0000-000044980000}"/>
    <cellStyle name="Standard 257 4 5 5 2 3 3 2 2" xfId="24396" xr:uid="{00000000-0005-0000-0000-000045980000}"/>
    <cellStyle name="Standard 257 4 5 5 2 3 3 2 2 2" xfId="50868" xr:uid="{00000000-0005-0000-0000-000046980000}"/>
    <cellStyle name="Standard 257 4 5 5 2 3 3 2 3" xfId="37632" xr:uid="{00000000-0005-0000-0000-000047980000}"/>
    <cellStyle name="Standard 257 4 5 5 2 3 3 3" xfId="17779" xr:uid="{00000000-0005-0000-0000-000048980000}"/>
    <cellStyle name="Standard 257 4 5 5 2 3 3 3 2" xfId="44251" xr:uid="{00000000-0005-0000-0000-000049980000}"/>
    <cellStyle name="Standard 257 4 5 5 2 3 3 4" xfId="33222" xr:uid="{00000000-0005-0000-0000-00004A980000}"/>
    <cellStyle name="Standard 257 4 5 5 2 3 4" xfId="8218" xr:uid="{00000000-0005-0000-0000-00004B980000}"/>
    <cellStyle name="Standard 257 4 5 5 2 3 4 2" xfId="21454" xr:uid="{00000000-0005-0000-0000-00004C980000}"/>
    <cellStyle name="Standard 257 4 5 5 2 3 4 2 2" xfId="47926" xr:uid="{00000000-0005-0000-0000-00004D980000}"/>
    <cellStyle name="Standard 257 4 5 5 2 3 4 3" xfId="34690" xr:uid="{00000000-0005-0000-0000-00004E980000}"/>
    <cellStyle name="Standard 257 4 5 5 2 3 5" xfId="14837" xr:uid="{00000000-0005-0000-0000-00004F980000}"/>
    <cellStyle name="Standard 257 4 5 5 2 3 5 2" xfId="41309" xr:uid="{00000000-0005-0000-0000-000050980000}"/>
    <cellStyle name="Standard 257 4 5 5 2 3 6" xfId="28810" xr:uid="{00000000-0005-0000-0000-000051980000}"/>
    <cellStyle name="Standard 257 4 5 5 2 4" xfId="3074" xr:uid="{00000000-0005-0000-0000-000052980000}"/>
    <cellStyle name="Standard 257 4 5 5 2 4 2" xfId="11896" xr:uid="{00000000-0005-0000-0000-000053980000}"/>
    <cellStyle name="Standard 257 4 5 5 2 4 2 2" xfId="25132" xr:uid="{00000000-0005-0000-0000-000054980000}"/>
    <cellStyle name="Standard 257 4 5 5 2 4 2 2 2" xfId="51604" xr:uid="{00000000-0005-0000-0000-000055980000}"/>
    <cellStyle name="Standard 257 4 5 5 2 4 2 3" xfId="38368" xr:uid="{00000000-0005-0000-0000-000056980000}"/>
    <cellStyle name="Standard 257 4 5 5 2 4 3" xfId="18515" xr:uid="{00000000-0005-0000-0000-000057980000}"/>
    <cellStyle name="Standard 257 4 5 5 2 4 3 2" xfId="44987" xr:uid="{00000000-0005-0000-0000-000058980000}"/>
    <cellStyle name="Standard 257 4 5 5 2 4 4" xfId="29546" xr:uid="{00000000-0005-0000-0000-000059980000}"/>
    <cellStyle name="Standard 257 4 5 5 2 5" xfId="5279" xr:uid="{00000000-0005-0000-0000-00005A980000}"/>
    <cellStyle name="Standard 257 4 5 5 2 5 2" xfId="9689" xr:uid="{00000000-0005-0000-0000-00005B980000}"/>
    <cellStyle name="Standard 257 4 5 5 2 5 2 2" xfId="22925" xr:uid="{00000000-0005-0000-0000-00005C980000}"/>
    <cellStyle name="Standard 257 4 5 5 2 5 2 2 2" xfId="49397" xr:uid="{00000000-0005-0000-0000-00005D980000}"/>
    <cellStyle name="Standard 257 4 5 5 2 5 2 3" xfId="36161" xr:uid="{00000000-0005-0000-0000-00005E980000}"/>
    <cellStyle name="Standard 257 4 5 5 2 5 3" xfId="16308" xr:uid="{00000000-0005-0000-0000-00005F980000}"/>
    <cellStyle name="Standard 257 4 5 5 2 5 3 2" xfId="42780" xr:uid="{00000000-0005-0000-0000-000060980000}"/>
    <cellStyle name="Standard 257 4 5 5 2 5 4" xfId="31751" xr:uid="{00000000-0005-0000-0000-000061980000}"/>
    <cellStyle name="Standard 257 4 5 5 2 6" xfId="7484" xr:uid="{00000000-0005-0000-0000-000062980000}"/>
    <cellStyle name="Standard 257 4 5 5 2 6 2" xfId="20720" xr:uid="{00000000-0005-0000-0000-000063980000}"/>
    <cellStyle name="Standard 257 4 5 5 2 6 2 2" xfId="47192" xr:uid="{00000000-0005-0000-0000-000064980000}"/>
    <cellStyle name="Standard 257 4 5 5 2 6 3" xfId="33956" xr:uid="{00000000-0005-0000-0000-000065980000}"/>
    <cellStyle name="Standard 257 4 5 5 2 7" xfId="14103" xr:uid="{00000000-0005-0000-0000-000066980000}"/>
    <cellStyle name="Standard 257 4 5 5 2 7 2" xfId="40575" xr:uid="{00000000-0005-0000-0000-000067980000}"/>
    <cellStyle name="Standard 257 4 5 5 2 8" xfId="27339" xr:uid="{00000000-0005-0000-0000-000068980000}"/>
    <cellStyle name="Standard 257 4 5 5 3" xfId="1235" xr:uid="{00000000-0005-0000-0000-000069980000}"/>
    <cellStyle name="Standard 257 4 5 5 3 2" xfId="4178" xr:uid="{00000000-0005-0000-0000-00006A980000}"/>
    <cellStyle name="Standard 257 4 5 5 3 2 2" xfId="13000" xr:uid="{00000000-0005-0000-0000-00006B980000}"/>
    <cellStyle name="Standard 257 4 5 5 3 2 2 2" xfId="26236" xr:uid="{00000000-0005-0000-0000-00006C980000}"/>
    <cellStyle name="Standard 257 4 5 5 3 2 2 2 2" xfId="52708" xr:uid="{00000000-0005-0000-0000-00006D980000}"/>
    <cellStyle name="Standard 257 4 5 5 3 2 2 3" xfId="39472" xr:uid="{00000000-0005-0000-0000-00006E980000}"/>
    <cellStyle name="Standard 257 4 5 5 3 2 3" xfId="19619" xr:uid="{00000000-0005-0000-0000-00006F980000}"/>
    <cellStyle name="Standard 257 4 5 5 3 2 3 2" xfId="46091" xr:uid="{00000000-0005-0000-0000-000070980000}"/>
    <cellStyle name="Standard 257 4 5 5 3 2 4" xfId="30650" xr:uid="{00000000-0005-0000-0000-000071980000}"/>
    <cellStyle name="Standard 257 4 5 5 3 3" xfId="5649" xr:uid="{00000000-0005-0000-0000-000072980000}"/>
    <cellStyle name="Standard 257 4 5 5 3 3 2" xfId="10059" xr:uid="{00000000-0005-0000-0000-000073980000}"/>
    <cellStyle name="Standard 257 4 5 5 3 3 2 2" xfId="23295" xr:uid="{00000000-0005-0000-0000-000074980000}"/>
    <cellStyle name="Standard 257 4 5 5 3 3 2 2 2" xfId="49767" xr:uid="{00000000-0005-0000-0000-000075980000}"/>
    <cellStyle name="Standard 257 4 5 5 3 3 2 3" xfId="36531" xr:uid="{00000000-0005-0000-0000-000076980000}"/>
    <cellStyle name="Standard 257 4 5 5 3 3 3" xfId="16678" xr:uid="{00000000-0005-0000-0000-000077980000}"/>
    <cellStyle name="Standard 257 4 5 5 3 3 3 2" xfId="43150" xr:uid="{00000000-0005-0000-0000-000078980000}"/>
    <cellStyle name="Standard 257 4 5 5 3 3 4" xfId="32121" xr:uid="{00000000-0005-0000-0000-000079980000}"/>
    <cellStyle name="Standard 257 4 5 5 3 4" xfId="8588" xr:uid="{00000000-0005-0000-0000-00007A980000}"/>
    <cellStyle name="Standard 257 4 5 5 3 4 2" xfId="21824" xr:uid="{00000000-0005-0000-0000-00007B980000}"/>
    <cellStyle name="Standard 257 4 5 5 3 4 2 2" xfId="48296" xr:uid="{00000000-0005-0000-0000-00007C980000}"/>
    <cellStyle name="Standard 257 4 5 5 3 4 3" xfId="35060" xr:uid="{00000000-0005-0000-0000-00007D980000}"/>
    <cellStyle name="Standard 257 4 5 5 3 5" xfId="15207" xr:uid="{00000000-0005-0000-0000-00007E980000}"/>
    <cellStyle name="Standard 257 4 5 5 3 5 2" xfId="41679" xr:uid="{00000000-0005-0000-0000-00007F980000}"/>
    <cellStyle name="Standard 257 4 5 5 3 6" xfId="27709" xr:uid="{00000000-0005-0000-0000-000080980000}"/>
    <cellStyle name="Standard 257 4 5 5 4" xfId="1971" xr:uid="{00000000-0005-0000-0000-000081980000}"/>
    <cellStyle name="Standard 257 4 5 5 4 2" xfId="3442" xr:uid="{00000000-0005-0000-0000-000082980000}"/>
    <cellStyle name="Standard 257 4 5 5 4 2 2" xfId="12264" xr:uid="{00000000-0005-0000-0000-000083980000}"/>
    <cellStyle name="Standard 257 4 5 5 4 2 2 2" xfId="25500" xr:uid="{00000000-0005-0000-0000-000084980000}"/>
    <cellStyle name="Standard 257 4 5 5 4 2 2 2 2" xfId="51972" xr:uid="{00000000-0005-0000-0000-000085980000}"/>
    <cellStyle name="Standard 257 4 5 5 4 2 2 3" xfId="38736" xr:uid="{00000000-0005-0000-0000-000086980000}"/>
    <cellStyle name="Standard 257 4 5 5 4 2 3" xfId="18883" xr:uid="{00000000-0005-0000-0000-000087980000}"/>
    <cellStyle name="Standard 257 4 5 5 4 2 3 2" xfId="45355" xr:uid="{00000000-0005-0000-0000-000088980000}"/>
    <cellStyle name="Standard 257 4 5 5 4 2 4" xfId="29914" xr:uid="{00000000-0005-0000-0000-000089980000}"/>
    <cellStyle name="Standard 257 4 5 5 4 3" xfId="6384" xr:uid="{00000000-0005-0000-0000-00008A980000}"/>
    <cellStyle name="Standard 257 4 5 5 4 3 2" xfId="10794" xr:uid="{00000000-0005-0000-0000-00008B980000}"/>
    <cellStyle name="Standard 257 4 5 5 4 3 2 2" xfId="24030" xr:uid="{00000000-0005-0000-0000-00008C980000}"/>
    <cellStyle name="Standard 257 4 5 5 4 3 2 2 2" xfId="50502" xr:uid="{00000000-0005-0000-0000-00008D980000}"/>
    <cellStyle name="Standard 257 4 5 5 4 3 2 3" xfId="37266" xr:uid="{00000000-0005-0000-0000-00008E980000}"/>
    <cellStyle name="Standard 257 4 5 5 4 3 3" xfId="17413" xr:uid="{00000000-0005-0000-0000-00008F980000}"/>
    <cellStyle name="Standard 257 4 5 5 4 3 3 2" xfId="43885" xr:uid="{00000000-0005-0000-0000-000090980000}"/>
    <cellStyle name="Standard 257 4 5 5 4 3 4" xfId="32856" xr:uid="{00000000-0005-0000-0000-000091980000}"/>
    <cellStyle name="Standard 257 4 5 5 4 4" xfId="7852" xr:uid="{00000000-0005-0000-0000-000092980000}"/>
    <cellStyle name="Standard 257 4 5 5 4 4 2" xfId="21088" xr:uid="{00000000-0005-0000-0000-000093980000}"/>
    <cellStyle name="Standard 257 4 5 5 4 4 2 2" xfId="47560" xr:uid="{00000000-0005-0000-0000-000094980000}"/>
    <cellStyle name="Standard 257 4 5 5 4 4 3" xfId="34324" xr:uid="{00000000-0005-0000-0000-000095980000}"/>
    <cellStyle name="Standard 257 4 5 5 4 5" xfId="14471" xr:uid="{00000000-0005-0000-0000-000096980000}"/>
    <cellStyle name="Standard 257 4 5 5 4 5 2" xfId="40943" xr:uid="{00000000-0005-0000-0000-000097980000}"/>
    <cellStyle name="Standard 257 4 5 5 4 6" xfId="28444" xr:uid="{00000000-0005-0000-0000-000098980000}"/>
    <cellStyle name="Standard 257 4 5 5 5" xfId="2708" xr:uid="{00000000-0005-0000-0000-000099980000}"/>
    <cellStyle name="Standard 257 4 5 5 5 2" xfId="11530" xr:uid="{00000000-0005-0000-0000-00009A980000}"/>
    <cellStyle name="Standard 257 4 5 5 5 2 2" xfId="24766" xr:uid="{00000000-0005-0000-0000-00009B980000}"/>
    <cellStyle name="Standard 257 4 5 5 5 2 2 2" xfId="51238" xr:uid="{00000000-0005-0000-0000-00009C980000}"/>
    <cellStyle name="Standard 257 4 5 5 5 2 3" xfId="38002" xr:uid="{00000000-0005-0000-0000-00009D980000}"/>
    <cellStyle name="Standard 257 4 5 5 5 3" xfId="18149" xr:uid="{00000000-0005-0000-0000-00009E980000}"/>
    <cellStyle name="Standard 257 4 5 5 5 3 2" xfId="44621" xr:uid="{00000000-0005-0000-0000-00009F980000}"/>
    <cellStyle name="Standard 257 4 5 5 5 4" xfId="29180" xr:uid="{00000000-0005-0000-0000-0000A0980000}"/>
    <cellStyle name="Standard 257 4 5 5 6" xfId="4913" xr:uid="{00000000-0005-0000-0000-0000A1980000}"/>
    <cellStyle name="Standard 257 4 5 5 6 2" xfId="9323" xr:uid="{00000000-0005-0000-0000-0000A2980000}"/>
    <cellStyle name="Standard 257 4 5 5 6 2 2" xfId="22559" xr:uid="{00000000-0005-0000-0000-0000A3980000}"/>
    <cellStyle name="Standard 257 4 5 5 6 2 2 2" xfId="49031" xr:uid="{00000000-0005-0000-0000-0000A4980000}"/>
    <cellStyle name="Standard 257 4 5 5 6 2 3" xfId="35795" xr:uid="{00000000-0005-0000-0000-0000A5980000}"/>
    <cellStyle name="Standard 257 4 5 5 6 3" xfId="15942" xr:uid="{00000000-0005-0000-0000-0000A6980000}"/>
    <cellStyle name="Standard 257 4 5 5 6 3 2" xfId="42414" xr:uid="{00000000-0005-0000-0000-0000A7980000}"/>
    <cellStyle name="Standard 257 4 5 5 6 4" xfId="31385" xr:uid="{00000000-0005-0000-0000-0000A8980000}"/>
    <cellStyle name="Standard 257 4 5 5 7" xfId="7118" xr:uid="{00000000-0005-0000-0000-0000A9980000}"/>
    <cellStyle name="Standard 257 4 5 5 7 2" xfId="20354" xr:uid="{00000000-0005-0000-0000-0000AA980000}"/>
    <cellStyle name="Standard 257 4 5 5 7 2 2" xfId="46826" xr:uid="{00000000-0005-0000-0000-0000AB980000}"/>
    <cellStyle name="Standard 257 4 5 5 7 3" xfId="33590" xr:uid="{00000000-0005-0000-0000-0000AC980000}"/>
    <cellStyle name="Standard 257 4 5 5 8" xfId="13737" xr:uid="{00000000-0005-0000-0000-0000AD980000}"/>
    <cellStyle name="Standard 257 4 5 5 8 2" xfId="40209" xr:uid="{00000000-0005-0000-0000-0000AE980000}"/>
    <cellStyle name="Standard 257 4 5 5 9" xfId="26973" xr:uid="{00000000-0005-0000-0000-0000AF980000}"/>
    <cellStyle name="Standard 257 4 5 6" xfId="726" xr:uid="{00000000-0005-0000-0000-0000B0980000}"/>
    <cellStyle name="Standard 257 4 5 6 2" xfId="1476" xr:uid="{00000000-0005-0000-0000-0000B1980000}"/>
    <cellStyle name="Standard 257 4 5 6 2 2" xfId="4419" xr:uid="{00000000-0005-0000-0000-0000B2980000}"/>
    <cellStyle name="Standard 257 4 5 6 2 2 2" xfId="13241" xr:uid="{00000000-0005-0000-0000-0000B3980000}"/>
    <cellStyle name="Standard 257 4 5 6 2 2 2 2" xfId="26477" xr:uid="{00000000-0005-0000-0000-0000B4980000}"/>
    <cellStyle name="Standard 257 4 5 6 2 2 2 2 2" xfId="52949" xr:uid="{00000000-0005-0000-0000-0000B5980000}"/>
    <cellStyle name="Standard 257 4 5 6 2 2 2 3" xfId="39713" xr:uid="{00000000-0005-0000-0000-0000B6980000}"/>
    <cellStyle name="Standard 257 4 5 6 2 2 3" xfId="19860" xr:uid="{00000000-0005-0000-0000-0000B7980000}"/>
    <cellStyle name="Standard 257 4 5 6 2 2 3 2" xfId="46332" xr:uid="{00000000-0005-0000-0000-0000B8980000}"/>
    <cellStyle name="Standard 257 4 5 6 2 2 4" xfId="30891" xr:uid="{00000000-0005-0000-0000-0000B9980000}"/>
    <cellStyle name="Standard 257 4 5 6 2 3" xfId="5890" xr:uid="{00000000-0005-0000-0000-0000BA980000}"/>
    <cellStyle name="Standard 257 4 5 6 2 3 2" xfId="10300" xr:uid="{00000000-0005-0000-0000-0000BB980000}"/>
    <cellStyle name="Standard 257 4 5 6 2 3 2 2" xfId="23536" xr:uid="{00000000-0005-0000-0000-0000BC980000}"/>
    <cellStyle name="Standard 257 4 5 6 2 3 2 2 2" xfId="50008" xr:uid="{00000000-0005-0000-0000-0000BD980000}"/>
    <cellStyle name="Standard 257 4 5 6 2 3 2 3" xfId="36772" xr:uid="{00000000-0005-0000-0000-0000BE980000}"/>
    <cellStyle name="Standard 257 4 5 6 2 3 3" xfId="16919" xr:uid="{00000000-0005-0000-0000-0000BF980000}"/>
    <cellStyle name="Standard 257 4 5 6 2 3 3 2" xfId="43391" xr:uid="{00000000-0005-0000-0000-0000C0980000}"/>
    <cellStyle name="Standard 257 4 5 6 2 3 4" xfId="32362" xr:uid="{00000000-0005-0000-0000-0000C1980000}"/>
    <cellStyle name="Standard 257 4 5 6 2 4" xfId="8829" xr:uid="{00000000-0005-0000-0000-0000C2980000}"/>
    <cellStyle name="Standard 257 4 5 6 2 4 2" xfId="22065" xr:uid="{00000000-0005-0000-0000-0000C3980000}"/>
    <cellStyle name="Standard 257 4 5 6 2 4 2 2" xfId="48537" xr:uid="{00000000-0005-0000-0000-0000C4980000}"/>
    <cellStyle name="Standard 257 4 5 6 2 4 3" xfId="35301" xr:uid="{00000000-0005-0000-0000-0000C5980000}"/>
    <cellStyle name="Standard 257 4 5 6 2 5" xfId="15448" xr:uid="{00000000-0005-0000-0000-0000C6980000}"/>
    <cellStyle name="Standard 257 4 5 6 2 5 2" xfId="41920" xr:uid="{00000000-0005-0000-0000-0000C7980000}"/>
    <cellStyle name="Standard 257 4 5 6 2 6" xfId="27950" xr:uid="{00000000-0005-0000-0000-0000C8980000}"/>
    <cellStyle name="Standard 257 4 5 6 3" xfId="2212" xr:uid="{00000000-0005-0000-0000-0000C9980000}"/>
    <cellStyle name="Standard 257 4 5 6 3 2" xfId="3683" xr:uid="{00000000-0005-0000-0000-0000CA980000}"/>
    <cellStyle name="Standard 257 4 5 6 3 2 2" xfId="12505" xr:uid="{00000000-0005-0000-0000-0000CB980000}"/>
    <cellStyle name="Standard 257 4 5 6 3 2 2 2" xfId="25741" xr:uid="{00000000-0005-0000-0000-0000CC980000}"/>
    <cellStyle name="Standard 257 4 5 6 3 2 2 2 2" xfId="52213" xr:uid="{00000000-0005-0000-0000-0000CD980000}"/>
    <cellStyle name="Standard 257 4 5 6 3 2 2 3" xfId="38977" xr:uid="{00000000-0005-0000-0000-0000CE980000}"/>
    <cellStyle name="Standard 257 4 5 6 3 2 3" xfId="19124" xr:uid="{00000000-0005-0000-0000-0000CF980000}"/>
    <cellStyle name="Standard 257 4 5 6 3 2 3 2" xfId="45596" xr:uid="{00000000-0005-0000-0000-0000D0980000}"/>
    <cellStyle name="Standard 257 4 5 6 3 2 4" xfId="30155" xr:uid="{00000000-0005-0000-0000-0000D1980000}"/>
    <cellStyle name="Standard 257 4 5 6 3 3" xfId="6625" xr:uid="{00000000-0005-0000-0000-0000D2980000}"/>
    <cellStyle name="Standard 257 4 5 6 3 3 2" xfId="11035" xr:uid="{00000000-0005-0000-0000-0000D3980000}"/>
    <cellStyle name="Standard 257 4 5 6 3 3 2 2" xfId="24271" xr:uid="{00000000-0005-0000-0000-0000D4980000}"/>
    <cellStyle name="Standard 257 4 5 6 3 3 2 2 2" xfId="50743" xr:uid="{00000000-0005-0000-0000-0000D5980000}"/>
    <cellStyle name="Standard 257 4 5 6 3 3 2 3" xfId="37507" xr:uid="{00000000-0005-0000-0000-0000D6980000}"/>
    <cellStyle name="Standard 257 4 5 6 3 3 3" xfId="17654" xr:uid="{00000000-0005-0000-0000-0000D7980000}"/>
    <cellStyle name="Standard 257 4 5 6 3 3 3 2" xfId="44126" xr:uid="{00000000-0005-0000-0000-0000D8980000}"/>
    <cellStyle name="Standard 257 4 5 6 3 3 4" xfId="33097" xr:uid="{00000000-0005-0000-0000-0000D9980000}"/>
    <cellStyle name="Standard 257 4 5 6 3 4" xfId="8093" xr:uid="{00000000-0005-0000-0000-0000DA980000}"/>
    <cellStyle name="Standard 257 4 5 6 3 4 2" xfId="21329" xr:uid="{00000000-0005-0000-0000-0000DB980000}"/>
    <cellStyle name="Standard 257 4 5 6 3 4 2 2" xfId="47801" xr:uid="{00000000-0005-0000-0000-0000DC980000}"/>
    <cellStyle name="Standard 257 4 5 6 3 4 3" xfId="34565" xr:uid="{00000000-0005-0000-0000-0000DD980000}"/>
    <cellStyle name="Standard 257 4 5 6 3 5" xfId="14712" xr:uid="{00000000-0005-0000-0000-0000DE980000}"/>
    <cellStyle name="Standard 257 4 5 6 3 5 2" xfId="41184" xr:uid="{00000000-0005-0000-0000-0000DF980000}"/>
    <cellStyle name="Standard 257 4 5 6 3 6" xfId="28685" xr:uid="{00000000-0005-0000-0000-0000E0980000}"/>
    <cellStyle name="Standard 257 4 5 6 4" xfId="2949" xr:uid="{00000000-0005-0000-0000-0000E1980000}"/>
    <cellStyle name="Standard 257 4 5 6 4 2" xfId="11771" xr:uid="{00000000-0005-0000-0000-0000E2980000}"/>
    <cellStyle name="Standard 257 4 5 6 4 2 2" xfId="25007" xr:uid="{00000000-0005-0000-0000-0000E3980000}"/>
    <cellStyle name="Standard 257 4 5 6 4 2 2 2" xfId="51479" xr:uid="{00000000-0005-0000-0000-0000E4980000}"/>
    <cellStyle name="Standard 257 4 5 6 4 2 3" xfId="38243" xr:uid="{00000000-0005-0000-0000-0000E5980000}"/>
    <cellStyle name="Standard 257 4 5 6 4 3" xfId="18390" xr:uid="{00000000-0005-0000-0000-0000E6980000}"/>
    <cellStyle name="Standard 257 4 5 6 4 3 2" xfId="44862" xr:uid="{00000000-0005-0000-0000-0000E7980000}"/>
    <cellStyle name="Standard 257 4 5 6 4 4" xfId="29421" xr:uid="{00000000-0005-0000-0000-0000E8980000}"/>
    <cellStyle name="Standard 257 4 5 6 5" xfId="5154" xr:uid="{00000000-0005-0000-0000-0000E9980000}"/>
    <cellStyle name="Standard 257 4 5 6 5 2" xfId="9564" xr:uid="{00000000-0005-0000-0000-0000EA980000}"/>
    <cellStyle name="Standard 257 4 5 6 5 2 2" xfId="22800" xr:uid="{00000000-0005-0000-0000-0000EB980000}"/>
    <cellStyle name="Standard 257 4 5 6 5 2 2 2" xfId="49272" xr:uid="{00000000-0005-0000-0000-0000EC980000}"/>
    <cellStyle name="Standard 257 4 5 6 5 2 3" xfId="36036" xr:uid="{00000000-0005-0000-0000-0000ED980000}"/>
    <cellStyle name="Standard 257 4 5 6 5 3" xfId="16183" xr:uid="{00000000-0005-0000-0000-0000EE980000}"/>
    <cellStyle name="Standard 257 4 5 6 5 3 2" xfId="42655" xr:uid="{00000000-0005-0000-0000-0000EF980000}"/>
    <cellStyle name="Standard 257 4 5 6 5 4" xfId="31626" xr:uid="{00000000-0005-0000-0000-0000F0980000}"/>
    <cellStyle name="Standard 257 4 5 6 6" xfId="7359" xr:uid="{00000000-0005-0000-0000-0000F1980000}"/>
    <cellStyle name="Standard 257 4 5 6 6 2" xfId="20595" xr:uid="{00000000-0005-0000-0000-0000F2980000}"/>
    <cellStyle name="Standard 257 4 5 6 6 2 2" xfId="47067" xr:uid="{00000000-0005-0000-0000-0000F3980000}"/>
    <cellStyle name="Standard 257 4 5 6 6 3" xfId="33831" xr:uid="{00000000-0005-0000-0000-0000F4980000}"/>
    <cellStyle name="Standard 257 4 5 6 7" xfId="13978" xr:uid="{00000000-0005-0000-0000-0000F5980000}"/>
    <cellStyle name="Standard 257 4 5 6 7 2" xfId="40450" xr:uid="{00000000-0005-0000-0000-0000F6980000}"/>
    <cellStyle name="Standard 257 4 5 6 8" xfId="27214" xr:uid="{00000000-0005-0000-0000-0000F7980000}"/>
    <cellStyle name="Standard 257 4 5 7" xfId="1110" xr:uid="{00000000-0005-0000-0000-0000F8980000}"/>
    <cellStyle name="Standard 257 4 5 7 2" xfId="4053" xr:uid="{00000000-0005-0000-0000-0000F9980000}"/>
    <cellStyle name="Standard 257 4 5 7 2 2" xfId="12875" xr:uid="{00000000-0005-0000-0000-0000FA980000}"/>
    <cellStyle name="Standard 257 4 5 7 2 2 2" xfId="26111" xr:uid="{00000000-0005-0000-0000-0000FB980000}"/>
    <cellStyle name="Standard 257 4 5 7 2 2 2 2" xfId="52583" xr:uid="{00000000-0005-0000-0000-0000FC980000}"/>
    <cellStyle name="Standard 257 4 5 7 2 2 3" xfId="39347" xr:uid="{00000000-0005-0000-0000-0000FD980000}"/>
    <cellStyle name="Standard 257 4 5 7 2 3" xfId="19494" xr:uid="{00000000-0005-0000-0000-0000FE980000}"/>
    <cellStyle name="Standard 257 4 5 7 2 3 2" xfId="45966" xr:uid="{00000000-0005-0000-0000-0000FF980000}"/>
    <cellStyle name="Standard 257 4 5 7 2 4" xfId="30525" xr:uid="{00000000-0005-0000-0000-000000990000}"/>
    <cellStyle name="Standard 257 4 5 7 3" xfId="5524" xr:uid="{00000000-0005-0000-0000-000001990000}"/>
    <cellStyle name="Standard 257 4 5 7 3 2" xfId="9934" xr:uid="{00000000-0005-0000-0000-000002990000}"/>
    <cellStyle name="Standard 257 4 5 7 3 2 2" xfId="23170" xr:uid="{00000000-0005-0000-0000-000003990000}"/>
    <cellStyle name="Standard 257 4 5 7 3 2 2 2" xfId="49642" xr:uid="{00000000-0005-0000-0000-000004990000}"/>
    <cellStyle name="Standard 257 4 5 7 3 2 3" xfId="36406" xr:uid="{00000000-0005-0000-0000-000005990000}"/>
    <cellStyle name="Standard 257 4 5 7 3 3" xfId="16553" xr:uid="{00000000-0005-0000-0000-000006990000}"/>
    <cellStyle name="Standard 257 4 5 7 3 3 2" xfId="43025" xr:uid="{00000000-0005-0000-0000-000007990000}"/>
    <cellStyle name="Standard 257 4 5 7 3 4" xfId="31996" xr:uid="{00000000-0005-0000-0000-000008990000}"/>
    <cellStyle name="Standard 257 4 5 7 4" xfId="8463" xr:uid="{00000000-0005-0000-0000-000009990000}"/>
    <cellStyle name="Standard 257 4 5 7 4 2" xfId="21699" xr:uid="{00000000-0005-0000-0000-00000A990000}"/>
    <cellStyle name="Standard 257 4 5 7 4 2 2" xfId="48171" xr:uid="{00000000-0005-0000-0000-00000B990000}"/>
    <cellStyle name="Standard 257 4 5 7 4 3" xfId="34935" xr:uid="{00000000-0005-0000-0000-00000C990000}"/>
    <cellStyle name="Standard 257 4 5 7 5" xfId="15082" xr:uid="{00000000-0005-0000-0000-00000D990000}"/>
    <cellStyle name="Standard 257 4 5 7 5 2" xfId="41554" xr:uid="{00000000-0005-0000-0000-00000E990000}"/>
    <cellStyle name="Standard 257 4 5 7 6" xfId="27584" xr:uid="{00000000-0005-0000-0000-00000F990000}"/>
    <cellStyle name="Standard 257 4 5 8" xfId="1846" xr:uid="{00000000-0005-0000-0000-000010990000}"/>
    <cellStyle name="Standard 257 4 5 8 2" xfId="3317" xr:uid="{00000000-0005-0000-0000-000011990000}"/>
    <cellStyle name="Standard 257 4 5 8 2 2" xfId="12139" xr:uid="{00000000-0005-0000-0000-000012990000}"/>
    <cellStyle name="Standard 257 4 5 8 2 2 2" xfId="25375" xr:uid="{00000000-0005-0000-0000-000013990000}"/>
    <cellStyle name="Standard 257 4 5 8 2 2 2 2" xfId="51847" xr:uid="{00000000-0005-0000-0000-000014990000}"/>
    <cellStyle name="Standard 257 4 5 8 2 2 3" xfId="38611" xr:uid="{00000000-0005-0000-0000-000015990000}"/>
    <cellStyle name="Standard 257 4 5 8 2 3" xfId="18758" xr:uid="{00000000-0005-0000-0000-000016990000}"/>
    <cellStyle name="Standard 257 4 5 8 2 3 2" xfId="45230" xr:uid="{00000000-0005-0000-0000-000017990000}"/>
    <cellStyle name="Standard 257 4 5 8 2 4" xfId="29789" xr:uid="{00000000-0005-0000-0000-000018990000}"/>
    <cellStyle name="Standard 257 4 5 8 3" xfId="6259" xr:uid="{00000000-0005-0000-0000-000019990000}"/>
    <cellStyle name="Standard 257 4 5 8 3 2" xfId="10669" xr:uid="{00000000-0005-0000-0000-00001A990000}"/>
    <cellStyle name="Standard 257 4 5 8 3 2 2" xfId="23905" xr:uid="{00000000-0005-0000-0000-00001B990000}"/>
    <cellStyle name="Standard 257 4 5 8 3 2 2 2" xfId="50377" xr:uid="{00000000-0005-0000-0000-00001C990000}"/>
    <cellStyle name="Standard 257 4 5 8 3 2 3" xfId="37141" xr:uid="{00000000-0005-0000-0000-00001D990000}"/>
    <cellStyle name="Standard 257 4 5 8 3 3" xfId="17288" xr:uid="{00000000-0005-0000-0000-00001E990000}"/>
    <cellStyle name="Standard 257 4 5 8 3 3 2" xfId="43760" xr:uid="{00000000-0005-0000-0000-00001F990000}"/>
    <cellStyle name="Standard 257 4 5 8 3 4" xfId="32731" xr:uid="{00000000-0005-0000-0000-000020990000}"/>
    <cellStyle name="Standard 257 4 5 8 4" xfId="7727" xr:uid="{00000000-0005-0000-0000-000021990000}"/>
    <cellStyle name="Standard 257 4 5 8 4 2" xfId="20963" xr:uid="{00000000-0005-0000-0000-000022990000}"/>
    <cellStyle name="Standard 257 4 5 8 4 2 2" xfId="47435" xr:uid="{00000000-0005-0000-0000-000023990000}"/>
    <cellStyle name="Standard 257 4 5 8 4 3" xfId="34199" xr:uid="{00000000-0005-0000-0000-000024990000}"/>
    <cellStyle name="Standard 257 4 5 8 5" xfId="14346" xr:uid="{00000000-0005-0000-0000-000025990000}"/>
    <cellStyle name="Standard 257 4 5 8 5 2" xfId="40818" xr:uid="{00000000-0005-0000-0000-000026990000}"/>
    <cellStyle name="Standard 257 4 5 8 6" xfId="28319" xr:uid="{00000000-0005-0000-0000-000027990000}"/>
    <cellStyle name="Standard 257 4 5 9" xfId="2583" xr:uid="{00000000-0005-0000-0000-000028990000}"/>
    <cellStyle name="Standard 257 4 5 9 2" xfId="11405" xr:uid="{00000000-0005-0000-0000-000029990000}"/>
    <cellStyle name="Standard 257 4 5 9 2 2" xfId="24641" xr:uid="{00000000-0005-0000-0000-00002A990000}"/>
    <cellStyle name="Standard 257 4 5 9 2 2 2" xfId="51113" xr:uid="{00000000-0005-0000-0000-00002B990000}"/>
    <cellStyle name="Standard 257 4 5 9 2 3" xfId="37877" xr:uid="{00000000-0005-0000-0000-00002C990000}"/>
    <cellStyle name="Standard 257 4 5 9 3" xfId="18024" xr:uid="{00000000-0005-0000-0000-00002D990000}"/>
    <cellStyle name="Standard 257 4 5 9 3 2" xfId="44496" xr:uid="{00000000-0005-0000-0000-00002E990000}"/>
    <cellStyle name="Standard 257 4 5 9 4" xfId="29055" xr:uid="{00000000-0005-0000-0000-00002F990000}"/>
    <cellStyle name="Standard 257 4 6" xfId="330" xr:uid="{00000000-0005-0000-0000-000030990000}"/>
    <cellStyle name="Standard 257 4 6 10" xfId="13616" xr:uid="{00000000-0005-0000-0000-000031990000}"/>
    <cellStyle name="Standard 257 4 6 10 2" xfId="40088" xr:uid="{00000000-0005-0000-0000-000032990000}"/>
    <cellStyle name="Standard 257 4 6 11" xfId="26852" xr:uid="{00000000-0005-0000-0000-000033990000}"/>
    <cellStyle name="Standard 257 4 6 2" xfId="418" xr:uid="{00000000-0005-0000-0000-000034990000}"/>
    <cellStyle name="Standard 257 4 6 2 10" xfId="26933" xr:uid="{00000000-0005-0000-0000-000035990000}"/>
    <cellStyle name="Standard 257 4 6 2 2" xfId="594" xr:uid="{00000000-0005-0000-0000-000036990000}"/>
    <cellStyle name="Standard 257 4 6 2 2 2" xfId="983" xr:uid="{00000000-0005-0000-0000-000037990000}"/>
    <cellStyle name="Standard 257 4 6 2 2 2 2" xfId="1732" xr:uid="{00000000-0005-0000-0000-000038990000}"/>
    <cellStyle name="Standard 257 4 6 2 2 2 2 2" xfId="4675" xr:uid="{00000000-0005-0000-0000-000039990000}"/>
    <cellStyle name="Standard 257 4 6 2 2 2 2 2 2" xfId="13497" xr:uid="{00000000-0005-0000-0000-00003A990000}"/>
    <cellStyle name="Standard 257 4 6 2 2 2 2 2 2 2" xfId="26733" xr:uid="{00000000-0005-0000-0000-00003B990000}"/>
    <cellStyle name="Standard 257 4 6 2 2 2 2 2 2 2 2" xfId="53205" xr:uid="{00000000-0005-0000-0000-00003C990000}"/>
    <cellStyle name="Standard 257 4 6 2 2 2 2 2 2 3" xfId="39969" xr:uid="{00000000-0005-0000-0000-00003D990000}"/>
    <cellStyle name="Standard 257 4 6 2 2 2 2 2 3" xfId="20116" xr:uid="{00000000-0005-0000-0000-00003E990000}"/>
    <cellStyle name="Standard 257 4 6 2 2 2 2 2 3 2" xfId="46588" xr:uid="{00000000-0005-0000-0000-00003F990000}"/>
    <cellStyle name="Standard 257 4 6 2 2 2 2 2 4" xfId="31147" xr:uid="{00000000-0005-0000-0000-000040990000}"/>
    <cellStyle name="Standard 257 4 6 2 2 2 2 3" xfId="6146" xr:uid="{00000000-0005-0000-0000-000041990000}"/>
    <cellStyle name="Standard 257 4 6 2 2 2 2 3 2" xfId="10556" xr:uid="{00000000-0005-0000-0000-000042990000}"/>
    <cellStyle name="Standard 257 4 6 2 2 2 2 3 2 2" xfId="23792" xr:uid="{00000000-0005-0000-0000-000043990000}"/>
    <cellStyle name="Standard 257 4 6 2 2 2 2 3 2 2 2" xfId="50264" xr:uid="{00000000-0005-0000-0000-000044990000}"/>
    <cellStyle name="Standard 257 4 6 2 2 2 2 3 2 3" xfId="37028" xr:uid="{00000000-0005-0000-0000-000045990000}"/>
    <cellStyle name="Standard 257 4 6 2 2 2 2 3 3" xfId="17175" xr:uid="{00000000-0005-0000-0000-000046990000}"/>
    <cellStyle name="Standard 257 4 6 2 2 2 2 3 3 2" xfId="43647" xr:uid="{00000000-0005-0000-0000-000047990000}"/>
    <cellStyle name="Standard 257 4 6 2 2 2 2 3 4" xfId="32618" xr:uid="{00000000-0005-0000-0000-000048990000}"/>
    <cellStyle name="Standard 257 4 6 2 2 2 2 4" xfId="9085" xr:uid="{00000000-0005-0000-0000-000049990000}"/>
    <cellStyle name="Standard 257 4 6 2 2 2 2 4 2" xfId="22321" xr:uid="{00000000-0005-0000-0000-00004A990000}"/>
    <cellStyle name="Standard 257 4 6 2 2 2 2 4 2 2" xfId="48793" xr:uid="{00000000-0005-0000-0000-00004B990000}"/>
    <cellStyle name="Standard 257 4 6 2 2 2 2 4 3" xfId="35557" xr:uid="{00000000-0005-0000-0000-00004C990000}"/>
    <cellStyle name="Standard 257 4 6 2 2 2 2 5" xfId="15704" xr:uid="{00000000-0005-0000-0000-00004D990000}"/>
    <cellStyle name="Standard 257 4 6 2 2 2 2 5 2" xfId="42176" xr:uid="{00000000-0005-0000-0000-00004E990000}"/>
    <cellStyle name="Standard 257 4 6 2 2 2 2 6" xfId="28206" xr:uid="{00000000-0005-0000-0000-00004F990000}"/>
    <cellStyle name="Standard 257 4 6 2 2 2 3" xfId="2468" xr:uid="{00000000-0005-0000-0000-000050990000}"/>
    <cellStyle name="Standard 257 4 6 2 2 2 3 2" xfId="3939" xr:uid="{00000000-0005-0000-0000-000051990000}"/>
    <cellStyle name="Standard 257 4 6 2 2 2 3 2 2" xfId="12761" xr:uid="{00000000-0005-0000-0000-000052990000}"/>
    <cellStyle name="Standard 257 4 6 2 2 2 3 2 2 2" xfId="25997" xr:uid="{00000000-0005-0000-0000-000053990000}"/>
    <cellStyle name="Standard 257 4 6 2 2 2 3 2 2 2 2" xfId="52469" xr:uid="{00000000-0005-0000-0000-000054990000}"/>
    <cellStyle name="Standard 257 4 6 2 2 2 3 2 2 3" xfId="39233" xr:uid="{00000000-0005-0000-0000-000055990000}"/>
    <cellStyle name="Standard 257 4 6 2 2 2 3 2 3" xfId="19380" xr:uid="{00000000-0005-0000-0000-000056990000}"/>
    <cellStyle name="Standard 257 4 6 2 2 2 3 2 3 2" xfId="45852" xr:uid="{00000000-0005-0000-0000-000057990000}"/>
    <cellStyle name="Standard 257 4 6 2 2 2 3 2 4" xfId="30411" xr:uid="{00000000-0005-0000-0000-000058990000}"/>
    <cellStyle name="Standard 257 4 6 2 2 2 3 3" xfId="6881" xr:uid="{00000000-0005-0000-0000-000059990000}"/>
    <cellStyle name="Standard 257 4 6 2 2 2 3 3 2" xfId="11291" xr:uid="{00000000-0005-0000-0000-00005A990000}"/>
    <cellStyle name="Standard 257 4 6 2 2 2 3 3 2 2" xfId="24527" xr:uid="{00000000-0005-0000-0000-00005B990000}"/>
    <cellStyle name="Standard 257 4 6 2 2 2 3 3 2 2 2" xfId="50999" xr:uid="{00000000-0005-0000-0000-00005C990000}"/>
    <cellStyle name="Standard 257 4 6 2 2 2 3 3 2 3" xfId="37763" xr:uid="{00000000-0005-0000-0000-00005D990000}"/>
    <cellStyle name="Standard 257 4 6 2 2 2 3 3 3" xfId="17910" xr:uid="{00000000-0005-0000-0000-00005E990000}"/>
    <cellStyle name="Standard 257 4 6 2 2 2 3 3 3 2" xfId="44382" xr:uid="{00000000-0005-0000-0000-00005F990000}"/>
    <cellStyle name="Standard 257 4 6 2 2 2 3 3 4" xfId="33353" xr:uid="{00000000-0005-0000-0000-000060990000}"/>
    <cellStyle name="Standard 257 4 6 2 2 2 3 4" xfId="8349" xr:uid="{00000000-0005-0000-0000-000061990000}"/>
    <cellStyle name="Standard 257 4 6 2 2 2 3 4 2" xfId="21585" xr:uid="{00000000-0005-0000-0000-000062990000}"/>
    <cellStyle name="Standard 257 4 6 2 2 2 3 4 2 2" xfId="48057" xr:uid="{00000000-0005-0000-0000-000063990000}"/>
    <cellStyle name="Standard 257 4 6 2 2 2 3 4 3" xfId="34821" xr:uid="{00000000-0005-0000-0000-000064990000}"/>
    <cellStyle name="Standard 257 4 6 2 2 2 3 5" xfId="14968" xr:uid="{00000000-0005-0000-0000-000065990000}"/>
    <cellStyle name="Standard 257 4 6 2 2 2 3 5 2" xfId="41440" xr:uid="{00000000-0005-0000-0000-000066990000}"/>
    <cellStyle name="Standard 257 4 6 2 2 2 3 6" xfId="28941" xr:uid="{00000000-0005-0000-0000-000067990000}"/>
    <cellStyle name="Standard 257 4 6 2 2 2 4" xfId="3205" xr:uid="{00000000-0005-0000-0000-000068990000}"/>
    <cellStyle name="Standard 257 4 6 2 2 2 4 2" xfId="12027" xr:uid="{00000000-0005-0000-0000-000069990000}"/>
    <cellStyle name="Standard 257 4 6 2 2 2 4 2 2" xfId="25263" xr:uid="{00000000-0005-0000-0000-00006A990000}"/>
    <cellStyle name="Standard 257 4 6 2 2 2 4 2 2 2" xfId="51735" xr:uid="{00000000-0005-0000-0000-00006B990000}"/>
    <cellStyle name="Standard 257 4 6 2 2 2 4 2 3" xfId="38499" xr:uid="{00000000-0005-0000-0000-00006C990000}"/>
    <cellStyle name="Standard 257 4 6 2 2 2 4 3" xfId="18646" xr:uid="{00000000-0005-0000-0000-00006D990000}"/>
    <cellStyle name="Standard 257 4 6 2 2 2 4 3 2" xfId="45118" xr:uid="{00000000-0005-0000-0000-00006E990000}"/>
    <cellStyle name="Standard 257 4 6 2 2 2 4 4" xfId="29677" xr:uid="{00000000-0005-0000-0000-00006F990000}"/>
    <cellStyle name="Standard 257 4 6 2 2 2 5" xfId="5410" xr:uid="{00000000-0005-0000-0000-000070990000}"/>
    <cellStyle name="Standard 257 4 6 2 2 2 5 2" xfId="9820" xr:uid="{00000000-0005-0000-0000-000071990000}"/>
    <cellStyle name="Standard 257 4 6 2 2 2 5 2 2" xfId="23056" xr:uid="{00000000-0005-0000-0000-000072990000}"/>
    <cellStyle name="Standard 257 4 6 2 2 2 5 2 2 2" xfId="49528" xr:uid="{00000000-0005-0000-0000-000073990000}"/>
    <cellStyle name="Standard 257 4 6 2 2 2 5 2 3" xfId="36292" xr:uid="{00000000-0005-0000-0000-000074990000}"/>
    <cellStyle name="Standard 257 4 6 2 2 2 5 3" xfId="16439" xr:uid="{00000000-0005-0000-0000-000075990000}"/>
    <cellStyle name="Standard 257 4 6 2 2 2 5 3 2" xfId="42911" xr:uid="{00000000-0005-0000-0000-000076990000}"/>
    <cellStyle name="Standard 257 4 6 2 2 2 5 4" xfId="31882" xr:uid="{00000000-0005-0000-0000-000077990000}"/>
    <cellStyle name="Standard 257 4 6 2 2 2 6" xfId="7615" xr:uid="{00000000-0005-0000-0000-000078990000}"/>
    <cellStyle name="Standard 257 4 6 2 2 2 6 2" xfId="20851" xr:uid="{00000000-0005-0000-0000-000079990000}"/>
    <cellStyle name="Standard 257 4 6 2 2 2 6 2 2" xfId="47323" xr:uid="{00000000-0005-0000-0000-00007A990000}"/>
    <cellStyle name="Standard 257 4 6 2 2 2 6 3" xfId="34087" xr:uid="{00000000-0005-0000-0000-00007B990000}"/>
    <cellStyle name="Standard 257 4 6 2 2 2 7" xfId="14234" xr:uid="{00000000-0005-0000-0000-00007C990000}"/>
    <cellStyle name="Standard 257 4 6 2 2 2 7 2" xfId="40706" xr:uid="{00000000-0005-0000-0000-00007D990000}"/>
    <cellStyle name="Standard 257 4 6 2 2 2 8" xfId="27470" xr:uid="{00000000-0005-0000-0000-00007E990000}"/>
    <cellStyle name="Standard 257 4 6 2 2 3" xfId="1366" xr:uid="{00000000-0005-0000-0000-00007F990000}"/>
    <cellStyle name="Standard 257 4 6 2 2 3 2" xfId="4309" xr:uid="{00000000-0005-0000-0000-000080990000}"/>
    <cellStyle name="Standard 257 4 6 2 2 3 2 2" xfId="13131" xr:uid="{00000000-0005-0000-0000-000081990000}"/>
    <cellStyle name="Standard 257 4 6 2 2 3 2 2 2" xfId="26367" xr:uid="{00000000-0005-0000-0000-000082990000}"/>
    <cellStyle name="Standard 257 4 6 2 2 3 2 2 2 2" xfId="52839" xr:uid="{00000000-0005-0000-0000-000083990000}"/>
    <cellStyle name="Standard 257 4 6 2 2 3 2 2 3" xfId="39603" xr:uid="{00000000-0005-0000-0000-000084990000}"/>
    <cellStyle name="Standard 257 4 6 2 2 3 2 3" xfId="19750" xr:uid="{00000000-0005-0000-0000-000085990000}"/>
    <cellStyle name="Standard 257 4 6 2 2 3 2 3 2" xfId="46222" xr:uid="{00000000-0005-0000-0000-000086990000}"/>
    <cellStyle name="Standard 257 4 6 2 2 3 2 4" xfId="30781" xr:uid="{00000000-0005-0000-0000-000087990000}"/>
    <cellStyle name="Standard 257 4 6 2 2 3 3" xfId="5780" xr:uid="{00000000-0005-0000-0000-000088990000}"/>
    <cellStyle name="Standard 257 4 6 2 2 3 3 2" xfId="10190" xr:uid="{00000000-0005-0000-0000-000089990000}"/>
    <cellStyle name="Standard 257 4 6 2 2 3 3 2 2" xfId="23426" xr:uid="{00000000-0005-0000-0000-00008A990000}"/>
    <cellStyle name="Standard 257 4 6 2 2 3 3 2 2 2" xfId="49898" xr:uid="{00000000-0005-0000-0000-00008B990000}"/>
    <cellStyle name="Standard 257 4 6 2 2 3 3 2 3" xfId="36662" xr:uid="{00000000-0005-0000-0000-00008C990000}"/>
    <cellStyle name="Standard 257 4 6 2 2 3 3 3" xfId="16809" xr:uid="{00000000-0005-0000-0000-00008D990000}"/>
    <cellStyle name="Standard 257 4 6 2 2 3 3 3 2" xfId="43281" xr:uid="{00000000-0005-0000-0000-00008E990000}"/>
    <cellStyle name="Standard 257 4 6 2 2 3 3 4" xfId="32252" xr:uid="{00000000-0005-0000-0000-00008F990000}"/>
    <cellStyle name="Standard 257 4 6 2 2 3 4" xfId="8719" xr:uid="{00000000-0005-0000-0000-000090990000}"/>
    <cellStyle name="Standard 257 4 6 2 2 3 4 2" xfId="21955" xr:uid="{00000000-0005-0000-0000-000091990000}"/>
    <cellStyle name="Standard 257 4 6 2 2 3 4 2 2" xfId="48427" xr:uid="{00000000-0005-0000-0000-000092990000}"/>
    <cellStyle name="Standard 257 4 6 2 2 3 4 3" xfId="35191" xr:uid="{00000000-0005-0000-0000-000093990000}"/>
    <cellStyle name="Standard 257 4 6 2 2 3 5" xfId="15338" xr:uid="{00000000-0005-0000-0000-000094990000}"/>
    <cellStyle name="Standard 257 4 6 2 2 3 5 2" xfId="41810" xr:uid="{00000000-0005-0000-0000-000095990000}"/>
    <cellStyle name="Standard 257 4 6 2 2 3 6" xfId="27840" xr:uid="{00000000-0005-0000-0000-000096990000}"/>
    <cellStyle name="Standard 257 4 6 2 2 4" xfId="2102" xr:uid="{00000000-0005-0000-0000-000097990000}"/>
    <cellStyle name="Standard 257 4 6 2 2 4 2" xfId="3573" xr:uid="{00000000-0005-0000-0000-000098990000}"/>
    <cellStyle name="Standard 257 4 6 2 2 4 2 2" xfId="12395" xr:uid="{00000000-0005-0000-0000-000099990000}"/>
    <cellStyle name="Standard 257 4 6 2 2 4 2 2 2" xfId="25631" xr:uid="{00000000-0005-0000-0000-00009A990000}"/>
    <cellStyle name="Standard 257 4 6 2 2 4 2 2 2 2" xfId="52103" xr:uid="{00000000-0005-0000-0000-00009B990000}"/>
    <cellStyle name="Standard 257 4 6 2 2 4 2 2 3" xfId="38867" xr:uid="{00000000-0005-0000-0000-00009C990000}"/>
    <cellStyle name="Standard 257 4 6 2 2 4 2 3" xfId="19014" xr:uid="{00000000-0005-0000-0000-00009D990000}"/>
    <cellStyle name="Standard 257 4 6 2 2 4 2 3 2" xfId="45486" xr:uid="{00000000-0005-0000-0000-00009E990000}"/>
    <cellStyle name="Standard 257 4 6 2 2 4 2 4" xfId="30045" xr:uid="{00000000-0005-0000-0000-00009F990000}"/>
    <cellStyle name="Standard 257 4 6 2 2 4 3" xfId="6515" xr:uid="{00000000-0005-0000-0000-0000A0990000}"/>
    <cellStyle name="Standard 257 4 6 2 2 4 3 2" xfId="10925" xr:uid="{00000000-0005-0000-0000-0000A1990000}"/>
    <cellStyle name="Standard 257 4 6 2 2 4 3 2 2" xfId="24161" xr:uid="{00000000-0005-0000-0000-0000A2990000}"/>
    <cellStyle name="Standard 257 4 6 2 2 4 3 2 2 2" xfId="50633" xr:uid="{00000000-0005-0000-0000-0000A3990000}"/>
    <cellStyle name="Standard 257 4 6 2 2 4 3 2 3" xfId="37397" xr:uid="{00000000-0005-0000-0000-0000A4990000}"/>
    <cellStyle name="Standard 257 4 6 2 2 4 3 3" xfId="17544" xr:uid="{00000000-0005-0000-0000-0000A5990000}"/>
    <cellStyle name="Standard 257 4 6 2 2 4 3 3 2" xfId="44016" xr:uid="{00000000-0005-0000-0000-0000A6990000}"/>
    <cellStyle name="Standard 257 4 6 2 2 4 3 4" xfId="32987" xr:uid="{00000000-0005-0000-0000-0000A7990000}"/>
    <cellStyle name="Standard 257 4 6 2 2 4 4" xfId="7983" xr:uid="{00000000-0005-0000-0000-0000A8990000}"/>
    <cellStyle name="Standard 257 4 6 2 2 4 4 2" xfId="21219" xr:uid="{00000000-0005-0000-0000-0000A9990000}"/>
    <cellStyle name="Standard 257 4 6 2 2 4 4 2 2" xfId="47691" xr:uid="{00000000-0005-0000-0000-0000AA990000}"/>
    <cellStyle name="Standard 257 4 6 2 2 4 4 3" xfId="34455" xr:uid="{00000000-0005-0000-0000-0000AB990000}"/>
    <cellStyle name="Standard 257 4 6 2 2 4 5" xfId="14602" xr:uid="{00000000-0005-0000-0000-0000AC990000}"/>
    <cellStyle name="Standard 257 4 6 2 2 4 5 2" xfId="41074" xr:uid="{00000000-0005-0000-0000-0000AD990000}"/>
    <cellStyle name="Standard 257 4 6 2 2 4 6" xfId="28575" xr:uid="{00000000-0005-0000-0000-0000AE990000}"/>
    <cellStyle name="Standard 257 4 6 2 2 5" xfId="2839" xr:uid="{00000000-0005-0000-0000-0000AF990000}"/>
    <cellStyle name="Standard 257 4 6 2 2 5 2" xfId="11661" xr:uid="{00000000-0005-0000-0000-0000B0990000}"/>
    <cellStyle name="Standard 257 4 6 2 2 5 2 2" xfId="24897" xr:uid="{00000000-0005-0000-0000-0000B1990000}"/>
    <cellStyle name="Standard 257 4 6 2 2 5 2 2 2" xfId="51369" xr:uid="{00000000-0005-0000-0000-0000B2990000}"/>
    <cellStyle name="Standard 257 4 6 2 2 5 2 3" xfId="38133" xr:uid="{00000000-0005-0000-0000-0000B3990000}"/>
    <cellStyle name="Standard 257 4 6 2 2 5 3" xfId="18280" xr:uid="{00000000-0005-0000-0000-0000B4990000}"/>
    <cellStyle name="Standard 257 4 6 2 2 5 3 2" xfId="44752" xr:uid="{00000000-0005-0000-0000-0000B5990000}"/>
    <cellStyle name="Standard 257 4 6 2 2 5 4" xfId="29311" xr:uid="{00000000-0005-0000-0000-0000B6990000}"/>
    <cellStyle name="Standard 257 4 6 2 2 6" xfId="5044" xr:uid="{00000000-0005-0000-0000-0000B7990000}"/>
    <cellStyle name="Standard 257 4 6 2 2 6 2" xfId="9454" xr:uid="{00000000-0005-0000-0000-0000B8990000}"/>
    <cellStyle name="Standard 257 4 6 2 2 6 2 2" xfId="22690" xr:uid="{00000000-0005-0000-0000-0000B9990000}"/>
    <cellStyle name="Standard 257 4 6 2 2 6 2 2 2" xfId="49162" xr:uid="{00000000-0005-0000-0000-0000BA990000}"/>
    <cellStyle name="Standard 257 4 6 2 2 6 2 3" xfId="35926" xr:uid="{00000000-0005-0000-0000-0000BB990000}"/>
    <cellStyle name="Standard 257 4 6 2 2 6 3" xfId="16073" xr:uid="{00000000-0005-0000-0000-0000BC990000}"/>
    <cellStyle name="Standard 257 4 6 2 2 6 3 2" xfId="42545" xr:uid="{00000000-0005-0000-0000-0000BD990000}"/>
    <cellStyle name="Standard 257 4 6 2 2 6 4" xfId="31516" xr:uid="{00000000-0005-0000-0000-0000BE990000}"/>
    <cellStyle name="Standard 257 4 6 2 2 7" xfId="7249" xr:uid="{00000000-0005-0000-0000-0000BF990000}"/>
    <cellStyle name="Standard 257 4 6 2 2 7 2" xfId="20485" xr:uid="{00000000-0005-0000-0000-0000C0990000}"/>
    <cellStyle name="Standard 257 4 6 2 2 7 2 2" xfId="46957" xr:uid="{00000000-0005-0000-0000-0000C1990000}"/>
    <cellStyle name="Standard 257 4 6 2 2 7 3" xfId="33721" xr:uid="{00000000-0005-0000-0000-0000C2990000}"/>
    <cellStyle name="Standard 257 4 6 2 2 8" xfId="13868" xr:uid="{00000000-0005-0000-0000-0000C3990000}"/>
    <cellStyle name="Standard 257 4 6 2 2 8 2" xfId="40340" xr:uid="{00000000-0005-0000-0000-0000C4990000}"/>
    <cellStyle name="Standard 257 4 6 2 2 9" xfId="27104" xr:uid="{00000000-0005-0000-0000-0000C5990000}"/>
    <cellStyle name="Standard 257 4 6 2 3" xfId="811" xr:uid="{00000000-0005-0000-0000-0000C6990000}"/>
    <cellStyle name="Standard 257 4 6 2 3 2" xfId="1561" xr:uid="{00000000-0005-0000-0000-0000C7990000}"/>
    <cellStyle name="Standard 257 4 6 2 3 2 2" xfId="4504" xr:uid="{00000000-0005-0000-0000-0000C8990000}"/>
    <cellStyle name="Standard 257 4 6 2 3 2 2 2" xfId="13326" xr:uid="{00000000-0005-0000-0000-0000C9990000}"/>
    <cellStyle name="Standard 257 4 6 2 3 2 2 2 2" xfId="26562" xr:uid="{00000000-0005-0000-0000-0000CA990000}"/>
    <cellStyle name="Standard 257 4 6 2 3 2 2 2 2 2" xfId="53034" xr:uid="{00000000-0005-0000-0000-0000CB990000}"/>
    <cellStyle name="Standard 257 4 6 2 3 2 2 2 3" xfId="39798" xr:uid="{00000000-0005-0000-0000-0000CC990000}"/>
    <cellStyle name="Standard 257 4 6 2 3 2 2 3" xfId="19945" xr:uid="{00000000-0005-0000-0000-0000CD990000}"/>
    <cellStyle name="Standard 257 4 6 2 3 2 2 3 2" xfId="46417" xr:uid="{00000000-0005-0000-0000-0000CE990000}"/>
    <cellStyle name="Standard 257 4 6 2 3 2 2 4" xfId="30976" xr:uid="{00000000-0005-0000-0000-0000CF990000}"/>
    <cellStyle name="Standard 257 4 6 2 3 2 3" xfId="5975" xr:uid="{00000000-0005-0000-0000-0000D0990000}"/>
    <cellStyle name="Standard 257 4 6 2 3 2 3 2" xfId="10385" xr:uid="{00000000-0005-0000-0000-0000D1990000}"/>
    <cellStyle name="Standard 257 4 6 2 3 2 3 2 2" xfId="23621" xr:uid="{00000000-0005-0000-0000-0000D2990000}"/>
    <cellStyle name="Standard 257 4 6 2 3 2 3 2 2 2" xfId="50093" xr:uid="{00000000-0005-0000-0000-0000D3990000}"/>
    <cellStyle name="Standard 257 4 6 2 3 2 3 2 3" xfId="36857" xr:uid="{00000000-0005-0000-0000-0000D4990000}"/>
    <cellStyle name="Standard 257 4 6 2 3 2 3 3" xfId="17004" xr:uid="{00000000-0005-0000-0000-0000D5990000}"/>
    <cellStyle name="Standard 257 4 6 2 3 2 3 3 2" xfId="43476" xr:uid="{00000000-0005-0000-0000-0000D6990000}"/>
    <cellStyle name="Standard 257 4 6 2 3 2 3 4" xfId="32447" xr:uid="{00000000-0005-0000-0000-0000D7990000}"/>
    <cellStyle name="Standard 257 4 6 2 3 2 4" xfId="8914" xr:uid="{00000000-0005-0000-0000-0000D8990000}"/>
    <cellStyle name="Standard 257 4 6 2 3 2 4 2" xfId="22150" xr:uid="{00000000-0005-0000-0000-0000D9990000}"/>
    <cellStyle name="Standard 257 4 6 2 3 2 4 2 2" xfId="48622" xr:uid="{00000000-0005-0000-0000-0000DA990000}"/>
    <cellStyle name="Standard 257 4 6 2 3 2 4 3" xfId="35386" xr:uid="{00000000-0005-0000-0000-0000DB990000}"/>
    <cellStyle name="Standard 257 4 6 2 3 2 5" xfId="15533" xr:uid="{00000000-0005-0000-0000-0000DC990000}"/>
    <cellStyle name="Standard 257 4 6 2 3 2 5 2" xfId="42005" xr:uid="{00000000-0005-0000-0000-0000DD990000}"/>
    <cellStyle name="Standard 257 4 6 2 3 2 6" xfId="28035" xr:uid="{00000000-0005-0000-0000-0000DE990000}"/>
    <cellStyle name="Standard 257 4 6 2 3 3" xfId="2297" xr:uid="{00000000-0005-0000-0000-0000DF990000}"/>
    <cellStyle name="Standard 257 4 6 2 3 3 2" xfId="3768" xr:uid="{00000000-0005-0000-0000-0000E0990000}"/>
    <cellStyle name="Standard 257 4 6 2 3 3 2 2" xfId="12590" xr:uid="{00000000-0005-0000-0000-0000E1990000}"/>
    <cellStyle name="Standard 257 4 6 2 3 3 2 2 2" xfId="25826" xr:uid="{00000000-0005-0000-0000-0000E2990000}"/>
    <cellStyle name="Standard 257 4 6 2 3 3 2 2 2 2" xfId="52298" xr:uid="{00000000-0005-0000-0000-0000E3990000}"/>
    <cellStyle name="Standard 257 4 6 2 3 3 2 2 3" xfId="39062" xr:uid="{00000000-0005-0000-0000-0000E4990000}"/>
    <cellStyle name="Standard 257 4 6 2 3 3 2 3" xfId="19209" xr:uid="{00000000-0005-0000-0000-0000E5990000}"/>
    <cellStyle name="Standard 257 4 6 2 3 3 2 3 2" xfId="45681" xr:uid="{00000000-0005-0000-0000-0000E6990000}"/>
    <cellStyle name="Standard 257 4 6 2 3 3 2 4" xfId="30240" xr:uid="{00000000-0005-0000-0000-0000E7990000}"/>
    <cellStyle name="Standard 257 4 6 2 3 3 3" xfId="6710" xr:uid="{00000000-0005-0000-0000-0000E8990000}"/>
    <cellStyle name="Standard 257 4 6 2 3 3 3 2" xfId="11120" xr:uid="{00000000-0005-0000-0000-0000E9990000}"/>
    <cellStyle name="Standard 257 4 6 2 3 3 3 2 2" xfId="24356" xr:uid="{00000000-0005-0000-0000-0000EA990000}"/>
    <cellStyle name="Standard 257 4 6 2 3 3 3 2 2 2" xfId="50828" xr:uid="{00000000-0005-0000-0000-0000EB990000}"/>
    <cellStyle name="Standard 257 4 6 2 3 3 3 2 3" xfId="37592" xr:uid="{00000000-0005-0000-0000-0000EC990000}"/>
    <cellStyle name="Standard 257 4 6 2 3 3 3 3" xfId="17739" xr:uid="{00000000-0005-0000-0000-0000ED990000}"/>
    <cellStyle name="Standard 257 4 6 2 3 3 3 3 2" xfId="44211" xr:uid="{00000000-0005-0000-0000-0000EE990000}"/>
    <cellStyle name="Standard 257 4 6 2 3 3 3 4" xfId="33182" xr:uid="{00000000-0005-0000-0000-0000EF990000}"/>
    <cellStyle name="Standard 257 4 6 2 3 3 4" xfId="8178" xr:uid="{00000000-0005-0000-0000-0000F0990000}"/>
    <cellStyle name="Standard 257 4 6 2 3 3 4 2" xfId="21414" xr:uid="{00000000-0005-0000-0000-0000F1990000}"/>
    <cellStyle name="Standard 257 4 6 2 3 3 4 2 2" xfId="47886" xr:uid="{00000000-0005-0000-0000-0000F2990000}"/>
    <cellStyle name="Standard 257 4 6 2 3 3 4 3" xfId="34650" xr:uid="{00000000-0005-0000-0000-0000F3990000}"/>
    <cellStyle name="Standard 257 4 6 2 3 3 5" xfId="14797" xr:uid="{00000000-0005-0000-0000-0000F4990000}"/>
    <cellStyle name="Standard 257 4 6 2 3 3 5 2" xfId="41269" xr:uid="{00000000-0005-0000-0000-0000F5990000}"/>
    <cellStyle name="Standard 257 4 6 2 3 3 6" xfId="28770" xr:uid="{00000000-0005-0000-0000-0000F6990000}"/>
    <cellStyle name="Standard 257 4 6 2 3 4" xfId="3034" xr:uid="{00000000-0005-0000-0000-0000F7990000}"/>
    <cellStyle name="Standard 257 4 6 2 3 4 2" xfId="11856" xr:uid="{00000000-0005-0000-0000-0000F8990000}"/>
    <cellStyle name="Standard 257 4 6 2 3 4 2 2" xfId="25092" xr:uid="{00000000-0005-0000-0000-0000F9990000}"/>
    <cellStyle name="Standard 257 4 6 2 3 4 2 2 2" xfId="51564" xr:uid="{00000000-0005-0000-0000-0000FA990000}"/>
    <cellStyle name="Standard 257 4 6 2 3 4 2 3" xfId="38328" xr:uid="{00000000-0005-0000-0000-0000FB990000}"/>
    <cellStyle name="Standard 257 4 6 2 3 4 3" xfId="18475" xr:uid="{00000000-0005-0000-0000-0000FC990000}"/>
    <cellStyle name="Standard 257 4 6 2 3 4 3 2" xfId="44947" xr:uid="{00000000-0005-0000-0000-0000FD990000}"/>
    <cellStyle name="Standard 257 4 6 2 3 4 4" xfId="29506" xr:uid="{00000000-0005-0000-0000-0000FE990000}"/>
    <cellStyle name="Standard 257 4 6 2 3 5" xfId="5239" xr:uid="{00000000-0005-0000-0000-0000FF990000}"/>
    <cellStyle name="Standard 257 4 6 2 3 5 2" xfId="9649" xr:uid="{00000000-0005-0000-0000-0000009A0000}"/>
    <cellStyle name="Standard 257 4 6 2 3 5 2 2" xfId="22885" xr:uid="{00000000-0005-0000-0000-0000019A0000}"/>
    <cellStyle name="Standard 257 4 6 2 3 5 2 2 2" xfId="49357" xr:uid="{00000000-0005-0000-0000-0000029A0000}"/>
    <cellStyle name="Standard 257 4 6 2 3 5 2 3" xfId="36121" xr:uid="{00000000-0005-0000-0000-0000039A0000}"/>
    <cellStyle name="Standard 257 4 6 2 3 5 3" xfId="16268" xr:uid="{00000000-0005-0000-0000-0000049A0000}"/>
    <cellStyle name="Standard 257 4 6 2 3 5 3 2" xfId="42740" xr:uid="{00000000-0005-0000-0000-0000059A0000}"/>
    <cellStyle name="Standard 257 4 6 2 3 5 4" xfId="31711" xr:uid="{00000000-0005-0000-0000-0000069A0000}"/>
    <cellStyle name="Standard 257 4 6 2 3 6" xfId="7444" xr:uid="{00000000-0005-0000-0000-0000079A0000}"/>
    <cellStyle name="Standard 257 4 6 2 3 6 2" xfId="20680" xr:uid="{00000000-0005-0000-0000-0000089A0000}"/>
    <cellStyle name="Standard 257 4 6 2 3 6 2 2" xfId="47152" xr:uid="{00000000-0005-0000-0000-0000099A0000}"/>
    <cellStyle name="Standard 257 4 6 2 3 6 3" xfId="33916" xr:uid="{00000000-0005-0000-0000-00000A9A0000}"/>
    <cellStyle name="Standard 257 4 6 2 3 7" xfId="14063" xr:uid="{00000000-0005-0000-0000-00000B9A0000}"/>
    <cellStyle name="Standard 257 4 6 2 3 7 2" xfId="40535" xr:uid="{00000000-0005-0000-0000-00000C9A0000}"/>
    <cellStyle name="Standard 257 4 6 2 3 8" xfId="27299" xr:uid="{00000000-0005-0000-0000-00000D9A0000}"/>
    <cellStyle name="Standard 257 4 6 2 4" xfId="1195" xr:uid="{00000000-0005-0000-0000-00000E9A0000}"/>
    <cellStyle name="Standard 257 4 6 2 4 2" xfId="4138" xr:uid="{00000000-0005-0000-0000-00000F9A0000}"/>
    <cellStyle name="Standard 257 4 6 2 4 2 2" xfId="12960" xr:uid="{00000000-0005-0000-0000-0000109A0000}"/>
    <cellStyle name="Standard 257 4 6 2 4 2 2 2" xfId="26196" xr:uid="{00000000-0005-0000-0000-0000119A0000}"/>
    <cellStyle name="Standard 257 4 6 2 4 2 2 2 2" xfId="52668" xr:uid="{00000000-0005-0000-0000-0000129A0000}"/>
    <cellStyle name="Standard 257 4 6 2 4 2 2 3" xfId="39432" xr:uid="{00000000-0005-0000-0000-0000139A0000}"/>
    <cellStyle name="Standard 257 4 6 2 4 2 3" xfId="19579" xr:uid="{00000000-0005-0000-0000-0000149A0000}"/>
    <cellStyle name="Standard 257 4 6 2 4 2 3 2" xfId="46051" xr:uid="{00000000-0005-0000-0000-0000159A0000}"/>
    <cellStyle name="Standard 257 4 6 2 4 2 4" xfId="30610" xr:uid="{00000000-0005-0000-0000-0000169A0000}"/>
    <cellStyle name="Standard 257 4 6 2 4 3" xfId="5609" xr:uid="{00000000-0005-0000-0000-0000179A0000}"/>
    <cellStyle name="Standard 257 4 6 2 4 3 2" xfId="10019" xr:uid="{00000000-0005-0000-0000-0000189A0000}"/>
    <cellStyle name="Standard 257 4 6 2 4 3 2 2" xfId="23255" xr:uid="{00000000-0005-0000-0000-0000199A0000}"/>
    <cellStyle name="Standard 257 4 6 2 4 3 2 2 2" xfId="49727" xr:uid="{00000000-0005-0000-0000-00001A9A0000}"/>
    <cellStyle name="Standard 257 4 6 2 4 3 2 3" xfId="36491" xr:uid="{00000000-0005-0000-0000-00001B9A0000}"/>
    <cellStyle name="Standard 257 4 6 2 4 3 3" xfId="16638" xr:uid="{00000000-0005-0000-0000-00001C9A0000}"/>
    <cellStyle name="Standard 257 4 6 2 4 3 3 2" xfId="43110" xr:uid="{00000000-0005-0000-0000-00001D9A0000}"/>
    <cellStyle name="Standard 257 4 6 2 4 3 4" xfId="32081" xr:uid="{00000000-0005-0000-0000-00001E9A0000}"/>
    <cellStyle name="Standard 257 4 6 2 4 4" xfId="8548" xr:uid="{00000000-0005-0000-0000-00001F9A0000}"/>
    <cellStyle name="Standard 257 4 6 2 4 4 2" xfId="21784" xr:uid="{00000000-0005-0000-0000-0000209A0000}"/>
    <cellStyle name="Standard 257 4 6 2 4 4 2 2" xfId="48256" xr:uid="{00000000-0005-0000-0000-0000219A0000}"/>
    <cellStyle name="Standard 257 4 6 2 4 4 3" xfId="35020" xr:uid="{00000000-0005-0000-0000-0000229A0000}"/>
    <cellStyle name="Standard 257 4 6 2 4 5" xfId="15167" xr:uid="{00000000-0005-0000-0000-0000239A0000}"/>
    <cellStyle name="Standard 257 4 6 2 4 5 2" xfId="41639" xr:uid="{00000000-0005-0000-0000-0000249A0000}"/>
    <cellStyle name="Standard 257 4 6 2 4 6" xfId="27669" xr:uid="{00000000-0005-0000-0000-0000259A0000}"/>
    <cellStyle name="Standard 257 4 6 2 5" xfId="1931" xr:uid="{00000000-0005-0000-0000-0000269A0000}"/>
    <cellStyle name="Standard 257 4 6 2 5 2" xfId="3402" xr:uid="{00000000-0005-0000-0000-0000279A0000}"/>
    <cellStyle name="Standard 257 4 6 2 5 2 2" xfId="12224" xr:uid="{00000000-0005-0000-0000-0000289A0000}"/>
    <cellStyle name="Standard 257 4 6 2 5 2 2 2" xfId="25460" xr:uid="{00000000-0005-0000-0000-0000299A0000}"/>
    <cellStyle name="Standard 257 4 6 2 5 2 2 2 2" xfId="51932" xr:uid="{00000000-0005-0000-0000-00002A9A0000}"/>
    <cellStyle name="Standard 257 4 6 2 5 2 2 3" xfId="38696" xr:uid="{00000000-0005-0000-0000-00002B9A0000}"/>
    <cellStyle name="Standard 257 4 6 2 5 2 3" xfId="18843" xr:uid="{00000000-0005-0000-0000-00002C9A0000}"/>
    <cellStyle name="Standard 257 4 6 2 5 2 3 2" xfId="45315" xr:uid="{00000000-0005-0000-0000-00002D9A0000}"/>
    <cellStyle name="Standard 257 4 6 2 5 2 4" xfId="29874" xr:uid="{00000000-0005-0000-0000-00002E9A0000}"/>
    <cellStyle name="Standard 257 4 6 2 5 3" xfId="6344" xr:uid="{00000000-0005-0000-0000-00002F9A0000}"/>
    <cellStyle name="Standard 257 4 6 2 5 3 2" xfId="10754" xr:uid="{00000000-0005-0000-0000-0000309A0000}"/>
    <cellStyle name="Standard 257 4 6 2 5 3 2 2" xfId="23990" xr:uid="{00000000-0005-0000-0000-0000319A0000}"/>
    <cellStyle name="Standard 257 4 6 2 5 3 2 2 2" xfId="50462" xr:uid="{00000000-0005-0000-0000-0000329A0000}"/>
    <cellStyle name="Standard 257 4 6 2 5 3 2 3" xfId="37226" xr:uid="{00000000-0005-0000-0000-0000339A0000}"/>
    <cellStyle name="Standard 257 4 6 2 5 3 3" xfId="17373" xr:uid="{00000000-0005-0000-0000-0000349A0000}"/>
    <cellStyle name="Standard 257 4 6 2 5 3 3 2" xfId="43845" xr:uid="{00000000-0005-0000-0000-0000359A0000}"/>
    <cellStyle name="Standard 257 4 6 2 5 3 4" xfId="32816" xr:uid="{00000000-0005-0000-0000-0000369A0000}"/>
    <cellStyle name="Standard 257 4 6 2 5 4" xfId="7812" xr:uid="{00000000-0005-0000-0000-0000379A0000}"/>
    <cellStyle name="Standard 257 4 6 2 5 4 2" xfId="21048" xr:uid="{00000000-0005-0000-0000-0000389A0000}"/>
    <cellStyle name="Standard 257 4 6 2 5 4 2 2" xfId="47520" xr:uid="{00000000-0005-0000-0000-0000399A0000}"/>
    <cellStyle name="Standard 257 4 6 2 5 4 3" xfId="34284" xr:uid="{00000000-0005-0000-0000-00003A9A0000}"/>
    <cellStyle name="Standard 257 4 6 2 5 5" xfId="14431" xr:uid="{00000000-0005-0000-0000-00003B9A0000}"/>
    <cellStyle name="Standard 257 4 6 2 5 5 2" xfId="40903" xr:uid="{00000000-0005-0000-0000-00003C9A0000}"/>
    <cellStyle name="Standard 257 4 6 2 5 6" xfId="28404" xr:uid="{00000000-0005-0000-0000-00003D9A0000}"/>
    <cellStyle name="Standard 257 4 6 2 6" xfId="2668" xr:uid="{00000000-0005-0000-0000-00003E9A0000}"/>
    <cellStyle name="Standard 257 4 6 2 6 2" xfId="11490" xr:uid="{00000000-0005-0000-0000-00003F9A0000}"/>
    <cellStyle name="Standard 257 4 6 2 6 2 2" xfId="24726" xr:uid="{00000000-0005-0000-0000-0000409A0000}"/>
    <cellStyle name="Standard 257 4 6 2 6 2 2 2" xfId="51198" xr:uid="{00000000-0005-0000-0000-0000419A0000}"/>
    <cellStyle name="Standard 257 4 6 2 6 2 3" xfId="37962" xr:uid="{00000000-0005-0000-0000-0000429A0000}"/>
    <cellStyle name="Standard 257 4 6 2 6 3" xfId="18109" xr:uid="{00000000-0005-0000-0000-0000439A0000}"/>
    <cellStyle name="Standard 257 4 6 2 6 3 2" xfId="44581" xr:uid="{00000000-0005-0000-0000-0000449A0000}"/>
    <cellStyle name="Standard 257 4 6 2 6 4" xfId="29140" xr:uid="{00000000-0005-0000-0000-0000459A0000}"/>
    <cellStyle name="Standard 257 4 6 2 7" xfId="4873" xr:uid="{00000000-0005-0000-0000-0000469A0000}"/>
    <cellStyle name="Standard 257 4 6 2 7 2" xfId="9283" xr:uid="{00000000-0005-0000-0000-0000479A0000}"/>
    <cellStyle name="Standard 257 4 6 2 7 2 2" xfId="22519" xr:uid="{00000000-0005-0000-0000-0000489A0000}"/>
    <cellStyle name="Standard 257 4 6 2 7 2 2 2" xfId="48991" xr:uid="{00000000-0005-0000-0000-0000499A0000}"/>
    <cellStyle name="Standard 257 4 6 2 7 2 3" xfId="35755" xr:uid="{00000000-0005-0000-0000-00004A9A0000}"/>
    <cellStyle name="Standard 257 4 6 2 7 3" xfId="15902" xr:uid="{00000000-0005-0000-0000-00004B9A0000}"/>
    <cellStyle name="Standard 257 4 6 2 7 3 2" xfId="42374" xr:uid="{00000000-0005-0000-0000-00004C9A0000}"/>
    <cellStyle name="Standard 257 4 6 2 7 4" xfId="31345" xr:uid="{00000000-0005-0000-0000-00004D9A0000}"/>
    <cellStyle name="Standard 257 4 6 2 8" xfId="7078" xr:uid="{00000000-0005-0000-0000-00004E9A0000}"/>
    <cellStyle name="Standard 257 4 6 2 8 2" xfId="20314" xr:uid="{00000000-0005-0000-0000-00004F9A0000}"/>
    <cellStyle name="Standard 257 4 6 2 8 2 2" xfId="46786" xr:uid="{00000000-0005-0000-0000-0000509A0000}"/>
    <cellStyle name="Standard 257 4 6 2 8 3" xfId="33550" xr:uid="{00000000-0005-0000-0000-0000519A0000}"/>
    <cellStyle name="Standard 257 4 6 2 9" xfId="13697" xr:uid="{00000000-0005-0000-0000-0000529A0000}"/>
    <cellStyle name="Standard 257 4 6 2 9 2" xfId="40169" xr:uid="{00000000-0005-0000-0000-0000539A0000}"/>
    <cellStyle name="Standard 257 4 6 3" xfId="513" xr:uid="{00000000-0005-0000-0000-0000549A0000}"/>
    <cellStyle name="Standard 257 4 6 3 2" xfId="902" xr:uid="{00000000-0005-0000-0000-0000559A0000}"/>
    <cellStyle name="Standard 257 4 6 3 2 2" xfId="1651" xr:uid="{00000000-0005-0000-0000-0000569A0000}"/>
    <cellStyle name="Standard 257 4 6 3 2 2 2" xfId="4594" xr:uid="{00000000-0005-0000-0000-0000579A0000}"/>
    <cellStyle name="Standard 257 4 6 3 2 2 2 2" xfId="13416" xr:uid="{00000000-0005-0000-0000-0000589A0000}"/>
    <cellStyle name="Standard 257 4 6 3 2 2 2 2 2" xfId="26652" xr:uid="{00000000-0005-0000-0000-0000599A0000}"/>
    <cellStyle name="Standard 257 4 6 3 2 2 2 2 2 2" xfId="53124" xr:uid="{00000000-0005-0000-0000-00005A9A0000}"/>
    <cellStyle name="Standard 257 4 6 3 2 2 2 2 3" xfId="39888" xr:uid="{00000000-0005-0000-0000-00005B9A0000}"/>
    <cellStyle name="Standard 257 4 6 3 2 2 2 3" xfId="20035" xr:uid="{00000000-0005-0000-0000-00005C9A0000}"/>
    <cellStyle name="Standard 257 4 6 3 2 2 2 3 2" xfId="46507" xr:uid="{00000000-0005-0000-0000-00005D9A0000}"/>
    <cellStyle name="Standard 257 4 6 3 2 2 2 4" xfId="31066" xr:uid="{00000000-0005-0000-0000-00005E9A0000}"/>
    <cellStyle name="Standard 257 4 6 3 2 2 3" xfId="6065" xr:uid="{00000000-0005-0000-0000-00005F9A0000}"/>
    <cellStyle name="Standard 257 4 6 3 2 2 3 2" xfId="10475" xr:uid="{00000000-0005-0000-0000-0000609A0000}"/>
    <cellStyle name="Standard 257 4 6 3 2 2 3 2 2" xfId="23711" xr:uid="{00000000-0005-0000-0000-0000619A0000}"/>
    <cellStyle name="Standard 257 4 6 3 2 2 3 2 2 2" xfId="50183" xr:uid="{00000000-0005-0000-0000-0000629A0000}"/>
    <cellStyle name="Standard 257 4 6 3 2 2 3 2 3" xfId="36947" xr:uid="{00000000-0005-0000-0000-0000639A0000}"/>
    <cellStyle name="Standard 257 4 6 3 2 2 3 3" xfId="17094" xr:uid="{00000000-0005-0000-0000-0000649A0000}"/>
    <cellStyle name="Standard 257 4 6 3 2 2 3 3 2" xfId="43566" xr:uid="{00000000-0005-0000-0000-0000659A0000}"/>
    <cellStyle name="Standard 257 4 6 3 2 2 3 4" xfId="32537" xr:uid="{00000000-0005-0000-0000-0000669A0000}"/>
    <cellStyle name="Standard 257 4 6 3 2 2 4" xfId="9004" xr:uid="{00000000-0005-0000-0000-0000679A0000}"/>
    <cellStyle name="Standard 257 4 6 3 2 2 4 2" xfId="22240" xr:uid="{00000000-0005-0000-0000-0000689A0000}"/>
    <cellStyle name="Standard 257 4 6 3 2 2 4 2 2" xfId="48712" xr:uid="{00000000-0005-0000-0000-0000699A0000}"/>
    <cellStyle name="Standard 257 4 6 3 2 2 4 3" xfId="35476" xr:uid="{00000000-0005-0000-0000-00006A9A0000}"/>
    <cellStyle name="Standard 257 4 6 3 2 2 5" xfId="15623" xr:uid="{00000000-0005-0000-0000-00006B9A0000}"/>
    <cellStyle name="Standard 257 4 6 3 2 2 5 2" xfId="42095" xr:uid="{00000000-0005-0000-0000-00006C9A0000}"/>
    <cellStyle name="Standard 257 4 6 3 2 2 6" xfId="28125" xr:uid="{00000000-0005-0000-0000-00006D9A0000}"/>
    <cellStyle name="Standard 257 4 6 3 2 3" xfId="2387" xr:uid="{00000000-0005-0000-0000-00006E9A0000}"/>
    <cellStyle name="Standard 257 4 6 3 2 3 2" xfId="3858" xr:uid="{00000000-0005-0000-0000-00006F9A0000}"/>
    <cellStyle name="Standard 257 4 6 3 2 3 2 2" xfId="12680" xr:uid="{00000000-0005-0000-0000-0000709A0000}"/>
    <cellStyle name="Standard 257 4 6 3 2 3 2 2 2" xfId="25916" xr:uid="{00000000-0005-0000-0000-0000719A0000}"/>
    <cellStyle name="Standard 257 4 6 3 2 3 2 2 2 2" xfId="52388" xr:uid="{00000000-0005-0000-0000-0000729A0000}"/>
    <cellStyle name="Standard 257 4 6 3 2 3 2 2 3" xfId="39152" xr:uid="{00000000-0005-0000-0000-0000739A0000}"/>
    <cellStyle name="Standard 257 4 6 3 2 3 2 3" xfId="19299" xr:uid="{00000000-0005-0000-0000-0000749A0000}"/>
    <cellStyle name="Standard 257 4 6 3 2 3 2 3 2" xfId="45771" xr:uid="{00000000-0005-0000-0000-0000759A0000}"/>
    <cellStyle name="Standard 257 4 6 3 2 3 2 4" xfId="30330" xr:uid="{00000000-0005-0000-0000-0000769A0000}"/>
    <cellStyle name="Standard 257 4 6 3 2 3 3" xfId="6800" xr:uid="{00000000-0005-0000-0000-0000779A0000}"/>
    <cellStyle name="Standard 257 4 6 3 2 3 3 2" xfId="11210" xr:uid="{00000000-0005-0000-0000-0000789A0000}"/>
    <cellStyle name="Standard 257 4 6 3 2 3 3 2 2" xfId="24446" xr:uid="{00000000-0005-0000-0000-0000799A0000}"/>
    <cellStyle name="Standard 257 4 6 3 2 3 3 2 2 2" xfId="50918" xr:uid="{00000000-0005-0000-0000-00007A9A0000}"/>
    <cellStyle name="Standard 257 4 6 3 2 3 3 2 3" xfId="37682" xr:uid="{00000000-0005-0000-0000-00007B9A0000}"/>
    <cellStyle name="Standard 257 4 6 3 2 3 3 3" xfId="17829" xr:uid="{00000000-0005-0000-0000-00007C9A0000}"/>
    <cellStyle name="Standard 257 4 6 3 2 3 3 3 2" xfId="44301" xr:uid="{00000000-0005-0000-0000-00007D9A0000}"/>
    <cellStyle name="Standard 257 4 6 3 2 3 3 4" xfId="33272" xr:uid="{00000000-0005-0000-0000-00007E9A0000}"/>
    <cellStyle name="Standard 257 4 6 3 2 3 4" xfId="8268" xr:uid="{00000000-0005-0000-0000-00007F9A0000}"/>
    <cellStyle name="Standard 257 4 6 3 2 3 4 2" xfId="21504" xr:uid="{00000000-0005-0000-0000-0000809A0000}"/>
    <cellStyle name="Standard 257 4 6 3 2 3 4 2 2" xfId="47976" xr:uid="{00000000-0005-0000-0000-0000819A0000}"/>
    <cellStyle name="Standard 257 4 6 3 2 3 4 3" xfId="34740" xr:uid="{00000000-0005-0000-0000-0000829A0000}"/>
    <cellStyle name="Standard 257 4 6 3 2 3 5" xfId="14887" xr:uid="{00000000-0005-0000-0000-0000839A0000}"/>
    <cellStyle name="Standard 257 4 6 3 2 3 5 2" xfId="41359" xr:uid="{00000000-0005-0000-0000-0000849A0000}"/>
    <cellStyle name="Standard 257 4 6 3 2 3 6" xfId="28860" xr:uid="{00000000-0005-0000-0000-0000859A0000}"/>
    <cellStyle name="Standard 257 4 6 3 2 4" xfId="3124" xr:uid="{00000000-0005-0000-0000-0000869A0000}"/>
    <cellStyle name="Standard 257 4 6 3 2 4 2" xfId="11946" xr:uid="{00000000-0005-0000-0000-0000879A0000}"/>
    <cellStyle name="Standard 257 4 6 3 2 4 2 2" xfId="25182" xr:uid="{00000000-0005-0000-0000-0000889A0000}"/>
    <cellStyle name="Standard 257 4 6 3 2 4 2 2 2" xfId="51654" xr:uid="{00000000-0005-0000-0000-0000899A0000}"/>
    <cellStyle name="Standard 257 4 6 3 2 4 2 3" xfId="38418" xr:uid="{00000000-0005-0000-0000-00008A9A0000}"/>
    <cellStyle name="Standard 257 4 6 3 2 4 3" xfId="18565" xr:uid="{00000000-0005-0000-0000-00008B9A0000}"/>
    <cellStyle name="Standard 257 4 6 3 2 4 3 2" xfId="45037" xr:uid="{00000000-0005-0000-0000-00008C9A0000}"/>
    <cellStyle name="Standard 257 4 6 3 2 4 4" xfId="29596" xr:uid="{00000000-0005-0000-0000-00008D9A0000}"/>
    <cellStyle name="Standard 257 4 6 3 2 5" xfId="5329" xr:uid="{00000000-0005-0000-0000-00008E9A0000}"/>
    <cellStyle name="Standard 257 4 6 3 2 5 2" xfId="9739" xr:uid="{00000000-0005-0000-0000-00008F9A0000}"/>
    <cellStyle name="Standard 257 4 6 3 2 5 2 2" xfId="22975" xr:uid="{00000000-0005-0000-0000-0000909A0000}"/>
    <cellStyle name="Standard 257 4 6 3 2 5 2 2 2" xfId="49447" xr:uid="{00000000-0005-0000-0000-0000919A0000}"/>
    <cellStyle name="Standard 257 4 6 3 2 5 2 3" xfId="36211" xr:uid="{00000000-0005-0000-0000-0000929A0000}"/>
    <cellStyle name="Standard 257 4 6 3 2 5 3" xfId="16358" xr:uid="{00000000-0005-0000-0000-0000939A0000}"/>
    <cellStyle name="Standard 257 4 6 3 2 5 3 2" xfId="42830" xr:uid="{00000000-0005-0000-0000-0000949A0000}"/>
    <cellStyle name="Standard 257 4 6 3 2 5 4" xfId="31801" xr:uid="{00000000-0005-0000-0000-0000959A0000}"/>
    <cellStyle name="Standard 257 4 6 3 2 6" xfId="7534" xr:uid="{00000000-0005-0000-0000-0000969A0000}"/>
    <cellStyle name="Standard 257 4 6 3 2 6 2" xfId="20770" xr:uid="{00000000-0005-0000-0000-0000979A0000}"/>
    <cellStyle name="Standard 257 4 6 3 2 6 2 2" xfId="47242" xr:uid="{00000000-0005-0000-0000-0000989A0000}"/>
    <cellStyle name="Standard 257 4 6 3 2 6 3" xfId="34006" xr:uid="{00000000-0005-0000-0000-0000999A0000}"/>
    <cellStyle name="Standard 257 4 6 3 2 7" xfId="14153" xr:uid="{00000000-0005-0000-0000-00009A9A0000}"/>
    <cellStyle name="Standard 257 4 6 3 2 7 2" xfId="40625" xr:uid="{00000000-0005-0000-0000-00009B9A0000}"/>
    <cellStyle name="Standard 257 4 6 3 2 8" xfId="27389" xr:uid="{00000000-0005-0000-0000-00009C9A0000}"/>
    <cellStyle name="Standard 257 4 6 3 3" xfId="1285" xr:uid="{00000000-0005-0000-0000-00009D9A0000}"/>
    <cellStyle name="Standard 257 4 6 3 3 2" xfId="4228" xr:uid="{00000000-0005-0000-0000-00009E9A0000}"/>
    <cellStyle name="Standard 257 4 6 3 3 2 2" xfId="13050" xr:uid="{00000000-0005-0000-0000-00009F9A0000}"/>
    <cellStyle name="Standard 257 4 6 3 3 2 2 2" xfId="26286" xr:uid="{00000000-0005-0000-0000-0000A09A0000}"/>
    <cellStyle name="Standard 257 4 6 3 3 2 2 2 2" xfId="52758" xr:uid="{00000000-0005-0000-0000-0000A19A0000}"/>
    <cellStyle name="Standard 257 4 6 3 3 2 2 3" xfId="39522" xr:uid="{00000000-0005-0000-0000-0000A29A0000}"/>
    <cellStyle name="Standard 257 4 6 3 3 2 3" xfId="19669" xr:uid="{00000000-0005-0000-0000-0000A39A0000}"/>
    <cellStyle name="Standard 257 4 6 3 3 2 3 2" xfId="46141" xr:uid="{00000000-0005-0000-0000-0000A49A0000}"/>
    <cellStyle name="Standard 257 4 6 3 3 2 4" xfId="30700" xr:uid="{00000000-0005-0000-0000-0000A59A0000}"/>
    <cellStyle name="Standard 257 4 6 3 3 3" xfId="5699" xr:uid="{00000000-0005-0000-0000-0000A69A0000}"/>
    <cellStyle name="Standard 257 4 6 3 3 3 2" xfId="10109" xr:uid="{00000000-0005-0000-0000-0000A79A0000}"/>
    <cellStyle name="Standard 257 4 6 3 3 3 2 2" xfId="23345" xr:uid="{00000000-0005-0000-0000-0000A89A0000}"/>
    <cellStyle name="Standard 257 4 6 3 3 3 2 2 2" xfId="49817" xr:uid="{00000000-0005-0000-0000-0000A99A0000}"/>
    <cellStyle name="Standard 257 4 6 3 3 3 2 3" xfId="36581" xr:uid="{00000000-0005-0000-0000-0000AA9A0000}"/>
    <cellStyle name="Standard 257 4 6 3 3 3 3" xfId="16728" xr:uid="{00000000-0005-0000-0000-0000AB9A0000}"/>
    <cellStyle name="Standard 257 4 6 3 3 3 3 2" xfId="43200" xr:uid="{00000000-0005-0000-0000-0000AC9A0000}"/>
    <cellStyle name="Standard 257 4 6 3 3 3 4" xfId="32171" xr:uid="{00000000-0005-0000-0000-0000AD9A0000}"/>
    <cellStyle name="Standard 257 4 6 3 3 4" xfId="8638" xr:uid="{00000000-0005-0000-0000-0000AE9A0000}"/>
    <cellStyle name="Standard 257 4 6 3 3 4 2" xfId="21874" xr:uid="{00000000-0005-0000-0000-0000AF9A0000}"/>
    <cellStyle name="Standard 257 4 6 3 3 4 2 2" xfId="48346" xr:uid="{00000000-0005-0000-0000-0000B09A0000}"/>
    <cellStyle name="Standard 257 4 6 3 3 4 3" xfId="35110" xr:uid="{00000000-0005-0000-0000-0000B19A0000}"/>
    <cellStyle name="Standard 257 4 6 3 3 5" xfId="15257" xr:uid="{00000000-0005-0000-0000-0000B29A0000}"/>
    <cellStyle name="Standard 257 4 6 3 3 5 2" xfId="41729" xr:uid="{00000000-0005-0000-0000-0000B39A0000}"/>
    <cellStyle name="Standard 257 4 6 3 3 6" xfId="27759" xr:uid="{00000000-0005-0000-0000-0000B49A0000}"/>
    <cellStyle name="Standard 257 4 6 3 4" xfId="2021" xr:uid="{00000000-0005-0000-0000-0000B59A0000}"/>
    <cellStyle name="Standard 257 4 6 3 4 2" xfId="3492" xr:uid="{00000000-0005-0000-0000-0000B69A0000}"/>
    <cellStyle name="Standard 257 4 6 3 4 2 2" xfId="12314" xr:uid="{00000000-0005-0000-0000-0000B79A0000}"/>
    <cellStyle name="Standard 257 4 6 3 4 2 2 2" xfId="25550" xr:uid="{00000000-0005-0000-0000-0000B89A0000}"/>
    <cellStyle name="Standard 257 4 6 3 4 2 2 2 2" xfId="52022" xr:uid="{00000000-0005-0000-0000-0000B99A0000}"/>
    <cellStyle name="Standard 257 4 6 3 4 2 2 3" xfId="38786" xr:uid="{00000000-0005-0000-0000-0000BA9A0000}"/>
    <cellStyle name="Standard 257 4 6 3 4 2 3" xfId="18933" xr:uid="{00000000-0005-0000-0000-0000BB9A0000}"/>
    <cellStyle name="Standard 257 4 6 3 4 2 3 2" xfId="45405" xr:uid="{00000000-0005-0000-0000-0000BC9A0000}"/>
    <cellStyle name="Standard 257 4 6 3 4 2 4" xfId="29964" xr:uid="{00000000-0005-0000-0000-0000BD9A0000}"/>
    <cellStyle name="Standard 257 4 6 3 4 3" xfId="6434" xr:uid="{00000000-0005-0000-0000-0000BE9A0000}"/>
    <cellStyle name="Standard 257 4 6 3 4 3 2" xfId="10844" xr:uid="{00000000-0005-0000-0000-0000BF9A0000}"/>
    <cellStyle name="Standard 257 4 6 3 4 3 2 2" xfId="24080" xr:uid="{00000000-0005-0000-0000-0000C09A0000}"/>
    <cellStyle name="Standard 257 4 6 3 4 3 2 2 2" xfId="50552" xr:uid="{00000000-0005-0000-0000-0000C19A0000}"/>
    <cellStyle name="Standard 257 4 6 3 4 3 2 3" xfId="37316" xr:uid="{00000000-0005-0000-0000-0000C29A0000}"/>
    <cellStyle name="Standard 257 4 6 3 4 3 3" xfId="17463" xr:uid="{00000000-0005-0000-0000-0000C39A0000}"/>
    <cellStyle name="Standard 257 4 6 3 4 3 3 2" xfId="43935" xr:uid="{00000000-0005-0000-0000-0000C49A0000}"/>
    <cellStyle name="Standard 257 4 6 3 4 3 4" xfId="32906" xr:uid="{00000000-0005-0000-0000-0000C59A0000}"/>
    <cellStyle name="Standard 257 4 6 3 4 4" xfId="7902" xr:uid="{00000000-0005-0000-0000-0000C69A0000}"/>
    <cellStyle name="Standard 257 4 6 3 4 4 2" xfId="21138" xr:uid="{00000000-0005-0000-0000-0000C79A0000}"/>
    <cellStyle name="Standard 257 4 6 3 4 4 2 2" xfId="47610" xr:uid="{00000000-0005-0000-0000-0000C89A0000}"/>
    <cellStyle name="Standard 257 4 6 3 4 4 3" xfId="34374" xr:uid="{00000000-0005-0000-0000-0000C99A0000}"/>
    <cellStyle name="Standard 257 4 6 3 4 5" xfId="14521" xr:uid="{00000000-0005-0000-0000-0000CA9A0000}"/>
    <cellStyle name="Standard 257 4 6 3 4 5 2" xfId="40993" xr:uid="{00000000-0005-0000-0000-0000CB9A0000}"/>
    <cellStyle name="Standard 257 4 6 3 4 6" xfId="28494" xr:uid="{00000000-0005-0000-0000-0000CC9A0000}"/>
    <cellStyle name="Standard 257 4 6 3 5" xfId="2758" xr:uid="{00000000-0005-0000-0000-0000CD9A0000}"/>
    <cellStyle name="Standard 257 4 6 3 5 2" xfId="11580" xr:uid="{00000000-0005-0000-0000-0000CE9A0000}"/>
    <cellStyle name="Standard 257 4 6 3 5 2 2" xfId="24816" xr:uid="{00000000-0005-0000-0000-0000CF9A0000}"/>
    <cellStyle name="Standard 257 4 6 3 5 2 2 2" xfId="51288" xr:uid="{00000000-0005-0000-0000-0000D09A0000}"/>
    <cellStyle name="Standard 257 4 6 3 5 2 3" xfId="38052" xr:uid="{00000000-0005-0000-0000-0000D19A0000}"/>
    <cellStyle name="Standard 257 4 6 3 5 3" xfId="18199" xr:uid="{00000000-0005-0000-0000-0000D29A0000}"/>
    <cellStyle name="Standard 257 4 6 3 5 3 2" xfId="44671" xr:uid="{00000000-0005-0000-0000-0000D39A0000}"/>
    <cellStyle name="Standard 257 4 6 3 5 4" xfId="29230" xr:uid="{00000000-0005-0000-0000-0000D49A0000}"/>
    <cellStyle name="Standard 257 4 6 3 6" xfId="4963" xr:uid="{00000000-0005-0000-0000-0000D59A0000}"/>
    <cellStyle name="Standard 257 4 6 3 6 2" xfId="9373" xr:uid="{00000000-0005-0000-0000-0000D69A0000}"/>
    <cellStyle name="Standard 257 4 6 3 6 2 2" xfId="22609" xr:uid="{00000000-0005-0000-0000-0000D79A0000}"/>
    <cellStyle name="Standard 257 4 6 3 6 2 2 2" xfId="49081" xr:uid="{00000000-0005-0000-0000-0000D89A0000}"/>
    <cellStyle name="Standard 257 4 6 3 6 2 3" xfId="35845" xr:uid="{00000000-0005-0000-0000-0000D99A0000}"/>
    <cellStyle name="Standard 257 4 6 3 6 3" xfId="15992" xr:uid="{00000000-0005-0000-0000-0000DA9A0000}"/>
    <cellStyle name="Standard 257 4 6 3 6 3 2" xfId="42464" xr:uid="{00000000-0005-0000-0000-0000DB9A0000}"/>
    <cellStyle name="Standard 257 4 6 3 6 4" xfId="31435" xr:uid="{00000000-0005-0000-0000-0000DC9A0000}"/>
    <cellStyle name="Standard 257 4 6 3 7" xfId="7168" xr:uid="{00000000-0005-0000-0000-0000DD9A0000}"/>
    <cellStyle name="Standard 257 4 6 3 7 2" xfId="20404" xr:uid="{00000000-0005-0000-0000-0000DE9A0000}"/>
    <cellStyle name="Standard 257 4 6 3 7 2 2" xfId="46876" xr:uid="{00000000-0005-0000-0000-0000DF9A0000}"/>
    <cellStyle name="Standard 257 4 6 3 7 3" xfId="33640" xr:uid="{00000000-0005-0000-0000-0000E09A0000}"/>
    <cellStyle name="Standard 257 4 6 3 8" xfId="13787" xr:uid="{00000000-0005-0000-0000-0000E19A0000}"/>
    <cellStyle name="Standard 257 4 6 3 8 2" xfId="40259" xr:uid="{00000000-0005-0000-0000-0000E29A0000}"/>
    <cellStyle name="Standard 257 4 6 3 9" xfId="27023" xr:uid="{00000000-0005-0000-0000-0000E39A0000}"/>
    <cellStyle name="Standard 257 4 6 4" xfId="730" xr:uid="{00000000-0005-0000-0000-0000E49A0000}"/>
    <cellStyle name="Standard 257 4 6 4 2" xfId="1480" xr:uid="{00000000-0005-0000-0000-0000E59A0000}"/>
    <cellStyle name="Standard 257 4 6 4 2 2" xfId="4423" xr:uid="{00000000-0005-0000-0000-0000E69A0000}"/>
    <cellStyle name="Standard 257 4 6 4 2 2 2" xfId="13245" xr:uid="{00000000-0005-0000-0000-0000E79A0000}"/>
    <cellStyle name="Standard 257 4 6 4 2 2 2 2" xfId="26481" xr:uid="{00000000-0005-0000-0000-0000E89A0000}"/>
    <cellStyle name="Standard 257 4 6 4 2 2 2 2 2" xfId="52953" xr:uid="{00000000-0005-0000-0000-0000E99A0000}"/>
    <cellStyle name="Standard 257 4 6 4 2 2 2 3" xfId="39717" xr:uid="{00000000-0005-0000-0000-0000EA9A0000}"/>
    <cellStyle name="Standard 257 4 6 4 2 2 3" xfId="19864" xr:uid="{00000000-0005-0000-0000-0000EB9A0000}"/>
    <cellStyle name="Standard 257 4 6 4 2 2 3 2" xfId="46336" xr:uid="{00000000-0005-0000-0000-0000EC9A0000}"/>
    <cellStyle name="Standard 257 4 6 4 2 2 4" xfId="30895" xr:uid="{00000000-0005-0000-0000-0000ED9A0000}"/>
    <cellStyle name="Standard 257 4 6 4 2 3" xfId="5894" xr:uid="{00000000-0005-0000-0000-0000EE9A0000}"/>
    <cellStyle name="Standard 257 4 6 4 2 3 2" xfId="10304" xr:uid="{00000000-0005-0000-0000-0000EF9A0000}"/>
    <cellStyle name="Standard 257 4 6 4 2 3 2 2" xfId="23540" xr:uid="{00000000-0005-0000-0000-0000F09A0000}"/>
    <cellStyle name="Standard 257 4 6 4 2 3 2 2 2" xfId="50012" xr:uid="{00000000-0005-0000-0000-0000F19A0000}"/>
    <cellStyle name="Standard 257 4 6 4 2 3 2 3" xfId="36776" xr:uid="{00000000-0005-0000-0000-0000F29A0000}"/>
    <cellStyle name="Standard 257 4 6 4 2 3 3" xfId="16923" xr:uid="{00000000-0005-0000-0000-0000F39A0000}"/>
    <cellStyle name="Standard 257 4 6 4 2 3 3 2" xfId="43395" xr:uid="{00000000-0005-0000-0000-0000F49A0000}"/>
    <cellStyle name="Standard 257 4 6 4 2 3 4" xfId="32366" xr:uid="{00000000-0005-0000-0000-0000F59A0000}"/>
    <cellStyle name="Standard 257 4 6 4 2 4" xfId="8833" xr:uid="{00000000-0005-0000-0000-0000F69A0000}"/>
    <cellStyle name="Standard 257 4 6 4 2 4 2" xfId="22069" xr:uid="{00000000-0005-0000-0000-0000F79A0000}"/>
    <cellStyle name="Standard 257 4 6 4 2 4 2 2" xfId="48541" xr:uid="{00000000-0005-0000-0000-0000F89A0000}"/>
    <cellStyle name="Standard 257 4 6 4 2 4 3" xfId="35305" xr:uid="{00000000-0005-0000-0000-0000F99A0000}"/>
    <cellStyle name="Standard 257 4 6 4 2 5" xfId="15452" xr:uid="{00000000-0005-0000-0000-0000FA9A0000}"/>
    <cellStyle name="Standard 257 4 6 4 2 5 2" xfId="41924" xr:uid="{00000000-0005-0000-0000-0000FB9A0000}"/>
    <cellStyle name="Standard 257 4 6 4 2 6" xfId="27954" xr:uid="{00000000-0005-0000-0000-0000FC9A0000}"/>
    <cellStyle name="Standard 257 4 6 4 3" xfId="2216" xr:uid="{00000000-0005-0000-0000-0000FD9A0000}"/>
    <cellStyle name="Standard 257 4 6 4 3 2" xfId="3687" xr:uid="{00000000-0005-0000-0000-0000FE9A0000}"/>
    <cellStyle name="Standard 257 4 6 4 3 2 2" xfId="12509" xr:uid="{00000000-0005-0000-0000-0000FF9A0000}"/>
    <cellStyle name="Standard 257 4 6 4 3 2 2 2" xfId="25745" xr:uid="{00000000-0005-0000-0000-0000009B0000}"/>
    <cellStyle name="Standard 257 4 6 4 3 2 2 2 2" xfId="52217" xr:uid="{00000000-0005-0000-0000-0000019B0000}"/>
    <cellStyle name="Standard 257 4 6 4 3 2 2 3" xfId="38981" xr:uid="{00000000-0005-0000-0000-0000029B0000}"/>
    <cellStyle name="Standard 257 4 6 4 3 2 3" xfId="19128" xr:uid="{00000000-0005-0000-0000-0000039B0000}"/>
    <cellStyle name="Standard 257 4 6 4 3 2 3 2" xfId="45600" xr:uid="{00000000-0005-0000-0000-0000049B0000}"/>
    <cellStyle name="Standard 257 4 6 4 3 2 4" xfId="30159" xr:uid="{00000000-0005-0000-0000-0000059B0000}"/>
    <cellStyle name="Standard 257 4 6 4 3 3" xfId="6629" xr:uid="{00000000-0005-0000-0000-0000069B0000}"/>
    <cellStyle name="Standard 257 4 6 4 3 3 2" xfId="11039" xr:uid="{00000000-0005-0000-0000-0000079B0000}"/>
    <cellStyle name="Standard 257 4 6 4 3 3 2 2" xfId="24275" xr:uid="{00000000-0005-0000-0000-0000089B0000}"/>
    <cellStyle name="Standard 257 4 6 4 3 3 2 2 2" xfId="50747" xr:uid="{00000000-0005-0000-0000-0000099B0000}"/>
    <cellStyle name="Standard 257 4 6 4 3 3 2 3" xfId="37511" xr:uid="{00000000-0005-0000-0000-00000A9B0000}"/>
    <cellStyle name="Standard 257 4 6 4 3 3 3" xfId="17658" xr:uid="{00000000-0005-0000-0000-00000B9B0000}"/>
    <cellStyle name="Standard 257 4 6 4 3 3 3 2" xfId="44130" xr:uid="{00000000-0005-0000-0000-00000C9B0000}"/>
    <cellStyle name="Standard 257 4 6 4 3 3 4" xfId="33101" xr:uid="{00000000-0005-0000-0000-00000D9B0000}"/>
    <cellStyle name="Standard 257 4 6 4 3 4" xfId="8097" xr:uid="{00000000-0005-0000-0000-00000E9B0000}"/>
    <cellStyle name="Standard 257 4 6 4 3 4 2" xfId="21333" xr:uid="{00000000-0005-0000-0000-00000F9B0000}"/>
    <cellStyle name="Standard 257 4 6 4 3 4 2 2" xfId="47805" xr:uid="{00000000-0005-0000-0000-0000109B0000}"/>
    <cellStyle name="Standard 257 4 6 4 3 4 3" xfId="34569" xr:uid="{00000000-0005-0000-0000-0000119B0000}"/>
    <cellStyle name="Standard 257 4 6 4 3 5" xfId="14716" xr:uid="{00000000-0005-0000-0000-0000129B0000}"/>
    <cellStyle name="Standard 257 4 6 4 3 5 2" xfId="41188" xr:uid="{00000000-0005-0000-0000-0000139B0000}"/>
    <cellStyle name="Standard 257 4 6 4 3 6" xfId="28689" xr:uid="{00000000-0005-0000-0000-0000149B0000}"/>
    <cellStyle name="Standard 257 4 6 4 4" xfId="2953" xr:uid="{00000000-0005-0000-0000-0000159B0000}"/>
    <cellStyle name="Standard 257 4 6 4 4 2" xfId="11775" xr:uid="{00000000-0005-0000-0000-0000169B0000}"/>
    <cellStyle name="Standard 257 4 6 4 4 2 2" xfId="25011" xr:uid="{00000000-0005-0000-0000-0000179B0000}"/>
    <cellStyle name="Standard 257 4 6 4 4 2 2 2" xfId="51483" xr:uid="{00000000-0005-0000-0000-0000189B0000}"/>
    <cellStyle name="Standard 257 4 6 4 4 2 3" xfId="38247" xr:uid="{00000000-0005-0000-0000-0000199B0000}"/>
    <cellStyle name="Standard 257 4 6 4 4 3" xfId="18394" xr:uid="{00000000-0005-0000-0000-00001A9B0000}"/>
    <cellStyle name="Standard 257 4 6 4 4 3 2" xfId="44866" xr:uid="{00000000-0005-0000-0000-00001B9B0000}"/>
    <cellStyle name="Standard 257 4 6 4 4 4" xfId="29425" xr:uid="{00000000-0005-0000-0000-00001C9B0000}"/>
    <cellStyle name="Standard 257 4 6 4 5" xfId="5158" xr:uid="{00000000-0005-0000-0000-00001D9B0000}"/>
    <cellStyle name="Standard 257 4 6 4 5 2" xfId="9568" xr:uid="{00000000-0005-0000-0000-00001E9B0000}"/>
    <cellStyle name="Standard 257 4 6 4 5 2 2" xfId="22804" xr:uid="{00000000-0005-0000-0000-00001F9B0000}"/>
    <cellStyle name="Standard 257 4 6 4 5 2 2 2" xfId="49276" xr:uid="{00000000-0005-0000-0000-0000209B0000}"/>
    <cellStyle name="Standard 257 4 6 4 5 2 3" xfId="36040" xr:uid="{00000000-0005-0000-0000-0000219B0000}"/>
    <cellStyle name="Standard 257 4 6 4 5 3" xfId="16187" xr:uid="{00000000-0005-0000-0000-0000229B0000}"/>
    <cellStyle name="Standard 257 4 6 4 5 3 2" xfId="42659" xr:uid="{00000000-0005-0000-0000-0000239B0000}"/>
    <cellStyle name="Standard 257 4 6 4 5 4" xfId="31630" xr:uid="{00000000-0005-0000-0000-0000249B0000}"/>
    <cellStyle name="Standard 257 4 6 4 6" xfId="7363" xr:uid="{00000000-0005-0000-0000-0000259B0000}"/>
    <cellStyle name="Standard 257 4 6 4 6 2" xfId="20599" xr:uid="{00000000-0005-0000-0000-0000269B0000}"/>
    <cellStyle name="Standard 257 4 6 4 6 2 2" xfId="47071" xr:uid="{00000000-0005-0000-0000-0000279B0000}"/>
    <cellStyle name="Standard 257 4 6 4 6 3" xfId="33835" xr:uid="{00000000-0005-0000-0000-0000289B0000}"/>
    <cellStyle name="Standard 257 4 6 4 7" xfId="13982" xr:uid="{00000000-0005-0000-0000-0000299B0000}"/>
    <cellStyle name="Standard 257 4 6 4 7 2" xfId="40454" xr:uid="{00000000-0005-0000-0000-00002A9B0000}"/>
    <cellStyle name="Standard 257 4 6 4 8" xfId="27218" xr:uid="{00000000-0005-0000-0000-00002B9B0000}"/>
    <cellStyle name="Standard 257 4 6 5" xfId="1114" xr:uid="{00000000-0005-0000-0000-00002C9B0000}"/>
    <cellStyle name="Standard 257 4 6 5 2" xfId="4057" xr:uid="{00000000-0005-0000-0000-00002D9B0000}"/>
    <cellStyle name="Standard 257 4 6 5 2 2" xfId="12879" xr:uid="{00000000-0005-0000-0000-00002E9B0000}"/>
    <cellStyle name="Standard 257 4 6 5 2 2 2" xfId="26115" xr:uid="{00000000-0005-0000-0000-00002F9B0000}"/>
    <cellStyle name="Standard 257 4 6 5 2 2 2 2" xfId="52587" xr:uid="{00000000-0005-0000-0000-0000309B0000}"/>
    <cellStyle name="Standard 257 4 6 5 2 2 3" xfId="39351" xr:uid="{00000000-0005-0000-0000-0000319B0000}"/>
    <cellStyle name="Standard 257 4 6 5 2 3" xfId="19498" xr:uid="{00000000-0005-0000-0000-0000329B0000}"/>
    <cellStyle name="Standard 257 4 6 5 2 3 2" xfId="45970" xr:uid="{00000000-0005-0000-0000-0000339B0000}"/>
    <cellStyle name="Standard 257 4 6 5 2 4" xfId="30529" xr:uid="{00000000-0005-0000-0000-0000349B0000}"/>
    <cellStyle name="Standard 257 4 6 5 3" xfId="5528" xr:uid="{00000000-0005-0000-0000-0000359B0000}"/>
    <cellStyle name="Standard 257 4 6 5 3 2" xfId="9938" xr:uid="{00000000-0005-0000-0000-0000369B0000}"/>
    <cellStyle name="Standard 257 4 6 5 3 2 2" xfId="23174" xr:uid="{00000000-0005-0000-0000-0000379B0000}"/>
    <cellStyle name="Standard 257 4 6 5 3 2 2 2" xfId="49646" xr:uid="{00000000-0005-0000-0000-0000389B0000}"/>
    <cellStyle name="Standard 257 4 6 5 3 2 3" xfId="36410" xr:uid="{00000000-0005-0000-0000-0000399B0000}"/>
    <cellStyle name="Standard 257 4 6 5 3 3" xfId="16557" xr:uid="{00000000-0005-0000-0000-00003A9B0000}"/>
    <cellStyle name="Standard 257 4 6 5 3 3 2" xfId="43029" xr:uid="{00000000-0005-0000-0000-00003B9B0000}"/>
    <cellStyle name="Standard 257 4 6 5 3 4" xfId="32000" xr:uid="{00000000-0005-0000-0000-00003C9B0000}"/>
    <cellStyle name="Standard 257 4 6 5 4" xfId="8467" xr:uid="{00000000-0005-0000-0000-00003D9B0000}"/>
    <cellStyle name="Standard 257 4 6 5 4 2" xfId="21703" xr:uid="{00000000-0005-0000-0000-00003E9B0000}"/>
    <cellStyle name="Standard 257 4 6 5 4 2 2" xfId="48175" xr:uid="{00000000-0005-0000-0000-00003F9B0000}"/>
    <cellStyle name="Standard 257 4 6 5 4 3" xfId="34939" xr:uid="{00000000-0005-0000-0000-0000409B0000}"/>
    <cellStyle name="Standard 257 4 6 5 5" xfId="15086" xr:uid="{00000000-0005-0000-0000-0000419B0000}"/>
    <cellStyle name="Standard 257 4 6 5 5 2" xfId="41558" xr:uid="{00000000-0005-0000-0000-0000429B0000}"/>
    <cellStyle name="Standard 257 4 6 5 6" xfId="27588" xr:uid="{00000000-0005-0000-0000-0000439B0000}"/>
    <cellStyle name="Standard 257 4 6 6" xfId="1850" xr:uid="{00000000-0005-0000-0000-0000449B0000}"/>
    <cellStyle name="Standard 257 4 6 6 2" xfId="3321" xr:uid="{00000000-0005-0000-0000-0000459B0000}"/>
    <cellStyle name="Standard 257 4 6 6 2 2" xfId="12143" xr:uid="{00000000-0005-0000-0000-0000469B0000}"/>
    <cellStyle name="Standard 257 4 6 6 2 2 2" xfId="25379" xr:uid="{00000000-0005-0000-0000-0000479B0000}"/>
    <cellStyle name="Standard 257 4 6 6 2 2 2 2" xfId="51851" xr:uid="{00000000-0005-0000-0000-0000489B0000}"/>
    <cellStyle name="Standard 257 4 6 6 2 2 3" xfId="38615" xr:uid="{00000000-0005-0000-0000-0000499B0000}"/>
    <cellStyle name="Standard 257 4 6 6 2 3" xfId="18762" xr:uid="{00000000-0005-0000-0000-00004A9B0000}"/>
    <cellStyle name="Standard 257 4 6 6 2 3 2" xfId="45234" xr:uid="{00000000-0005-0000-0000-00004B9B0000}"/>
    <cellStyle name="Standard 257 4 6 6 2 4" xfId="29793" xr:uid="{00000000-0005-0000-0000-00004C9B0000}"/>
    <cellStyle name="Standard 257 4 6 6 3" xfId="6263" xr:uid="{00000000-0005-0000-0000-00004D9B0000}"/>
    <cellStyle name="Standard 257 4 6 6 3 2" xfId="10673" xr:uid="{00000000-0005-0000-0000-00004E9B0000}"/>
    <cellStyle name="Standard 257 4 6 6 3 2 2" xfId="23909" xr:uid="{00000000-0005-0000-0000-00004F9B0000}"/>
    <cellStyle name="Standard 257 4 6 6 3 2 2 2" xfId="50381" xr:uid="{00000000-0005-0000-0000-0000509B0000}"/>
    <cellStyle name="Standard 257 4 6 6 3 2 3" xfId="37145" xr:uid="{00000000-0005-0000-0000-0000519B0000}"/>
    <cellStyle name="Standard 257 4 6 6 3 3" xfId="17292" xr:uid="{00000000-0005-0000-0000-0000529B0000}"/>
    <cellStyle name="Standard 257 4 6 6 3 3 2" xfId="43764" xr:uid="{00000000-0005-0000-0000-0000539B0000}"/>
    <cellStyle name="Standard 257 4 6 6 3 4" xfId="32735" xr:uid="{00000000-0005-0000-0000-0000549B0000}"/>
    <cellStyle name="Standard 257 4 6 6 4" xfId="7731" xr:uid="{00000000-0005-0000-0000-0000559B0000}"/>
    <cellStyle name="Standard 257 4 6 6 4 2" xfId="20967" xr:uid="{00000000-0005-0000-0000-0000569B0000}"/>
    <cellStyle name="Standard 257 4 6 6 4 2 2" xfId="47439" xr:uid="{00000000-0005-0000-0000-0000579B0000}"/>
    <cellStyle name="Standard 257 4 6 6 4 3" xfId="34203" xr:uid="{00000000-0005-0000-0000-0000589B0000}"/>
    <cellStyle name="Standard 257 4 6 6 5" xfId="14350" xr:uid="{00000000-0005-0000-0000-0000599B0000}"/>
    <cellStyle name="Standard 257 4 6 6 5 2" xfId="40822" xr:uid="{00000000-0005-0000-0000-00005A9B0000}"/>
    <cellStyle name="Standard 257 4 6 6 6" xfId="28323" xr:uid="{00000000-0005-0000-0000-00005B9B0000}"/>
    <cellStyle name="Standard 257 4 6 7" xfId="2587" xr:uid="{00000000-0005-0000-0000-00005C9B0000}"/>
    <cellStyle name="Standard 257 4 6 7 2" xfId="11409" xr:uid="{00000000-0005-0000-0000-00005D9B0000}"/>
    <cellStyle name="Standard 257 4 6 7 2 2" xfId="24645" xr:uid="{00000000-0005-0000-0000-00005E9B0000}"/>
    <cellStyle name="Standard 257 4 6 7 2 2 2" xfId="51117" xr:uid="{00000000-0005-0000-0000-00005F9B0000}"/>
    <cellStyle name="Standard 257 4 6 7 2 3" xfId="37881" xr:uid="{00000000-0005-0000-0000-0000609B0000}"/>
    <cellStyle name="Standard 257 4 6 7 3" xfId="18028" xr:uid="{00000000-0005-0000-0000-0000619B0000}"/>
    <cellStyle name="Standard 257 4 6 7 3 2" xfId="44500" xr:uid="{00000000-0005-0000-0000-0000629B0000}"/>
    <cellStyle name="Standard 257 4 6 7 4" xfId="29059" xr:uid="{00000000-0005-0000-0000-0000639B0000}"/>
    <cellStyle name="Standard 257 4 6 8" xfId="4792" xr:uid="{00000000-0005-0000-0000-0000649B0000}"/>
    <cellStyle name="Standard 257 4 6 8 2" xfId="9202" xr:uid="{00000000-0005-0000-0000-0000659B0000}"/>
    <cellStyle name="Standard 257 4 6 8 2 2" xfId="22438" xr:uid="{00000000-0005-0000-0000-0000669B0000}"/>
    <cellStyle name="Standard 257 4 6 8 2 2 2" xfId="48910" xr:uid="{00000000-0005-0000-0000-0000679B0000}"/>
    <cellStyle name="Standard 257 4 6 8 2 3" xfId="35674" xr:uid="{00000000-0005-0000-0000-0000689B0000}"/>
    <cellStyle name="Standard 257 4 6 8 3" xfId="15821" xr:uid="{00000000-0005-0000-0000-0000699B0000}"/>
    <cellStyle name="Standard 257 4 6 8 3 2" xfId="42293" xr:uid="{00000000-0005-0000-0000-00006A9B0000}"/>
    <cellStyle name="Standard 257 4 6 8 4" xfId="31264" xr:uid="{00000000-0005-0000-0000-00006B9B0000}"/>
    <cellStyle name="Standard 257 4 6 9" xfId="6997" xr:uid="{00000000-0005-0000-0000-00006C9B0000}"/>
    <cellStyle name="Standard 257 4 6 9 2" xfId="20233" xr:uid="{00000000-0005-0000-0000-00006D9B0000}"/>
    <cellStyle name="Standard 257 4 6 9 2 2" xfId="46705" xr:uid="{00000000-0005-0000-0000-00006E9B0000}"/>
    <cellStyle name="Standard 257 4 6 9 3" xfId="33469" xr:uid="{00000000-0005-0000-0000-00006F9B0000}"/>
    <cellStyle name="Standard 257 4 7" xfId="378" xr:uid="{00000000-0005-0000-0000-0000709B0000}"/>
    <cellStyle name="Standard 257 4 7 10" xfId="26893" xr:uid="{00000000-0005-0000-0000-0000719B0000}"/>
    <cellStyle name="Standard 257 4 7 2" xfId="554" xr:uid="{00000000-0005-0000-0000-0000729B0000}"/>
    <cellStyle name="Standard 257 4 7 2 2" xfId="943" xr:uid="{00000000-0005-0000-0000-0000739B0000}"/>
    <cellStyle name="Standard 257 4 7 2 2 2" xfId="1692" xr:uid="{00000000-0005-0000-0000-0000749B0000}"/>
    <cellStyle name="Standard 257 4 7 2 2 2 2" xfId="4635" xr:uid="{00000000-0005-0000-0000-0000759B0000}"/>
    <cellStyle name="Standard 257 4 7 2 2 2 2 2" xfId="13457" xr:uid="{00000000-0005-0000-0000-0000769B0000}"/>
    <cellStyle name="Standard 257 4 7 2 2 2 2 2 2" xfId="26693" xr:uid="{00000000-0005-0000-0000-0000779B0000}"/>
    <cellStyle name="Standard 257 4 7 2 2 2 2 2 2 2" xfId="53165" xr:uid="{00000000-0005-0000-0000-0000789B0000}"/>
    <cellStyle name="Standard 257 4 7 2 2 2 2 2 3" xfId="39929" xr:uid="{00000000-0005-0000-0000-0000799B0000}"/>
    <cellStyle name="Standard 257 4 7 2 2 2 2 3" xfId="20076" xr:uid="{00000000-0005-0000-0000-00007A9B0000}"/>
    <cellStyle name="Standard 257 4 7 2 2 2 2 3 2" xfId="46548" xr:uid="{00000000-0005-0000-0000-00007B9B0000}"/>
    <cellStyle name="Standard 257 4 7 2 2 2 2 4" xfId="31107" xr:uid="{00000000-0005-0000-0000-00007C9B0000}"/>
    <cellStyle name="Standard 257 4 7 2 2 2 3" xfId="6106" xr:uid="{00000000-0005-0000-0000-00007D9B0000}"/>
    <cellStyle name="Standard 257 4 7 2 2 2 3 2" xfId="10516" xr:uid="{00000000-0005-0000-0000-00007E9B0000}"/>
    <cellStyle name="Standard 257 4 7 2 2 2 3 2 2" xfId="23752" xr:uid="{00000000-0005-0000-0000-00007F9B0000}"/>
    <cellStyle name="Standard 257 4 7 2 2 2 3 2 2 2" xfId="50224" xr:uid="{00000000-0005-0000-0000-0000809B0000}"/>
    <cellStyle name="Standard 257 4 7 2 2 2 3 2 3" xfId="36988" xr:uid="{00000000-0005-0000-0000-0000819B0000}"/>
    <cellStyle name="Standard 257 4 7 2 2 2 3 3" xfId="17135" xr:uid="{00000000-0005-0000-0000-0000829B0000}"/>
    <cellStyle name="Standard 257 4 7 2 2 2 3 3 2" xfId="43607" xr:uid="{00000000-0005-0000-0000-0000839B0000}"/>
    <cellStyle name="Standard 257 4 7 2 2 2 3 4" xfId="32578" xr:uid="{00000000-0005-0000-0000-0000849B0000}"/>
    <cellStyle name="Standard 257 4 7 2 2 2 4" xfId="9045" xr:uid="{00000000-0005-0000-0000-0000859B0000}"/>
    <cellStyle name="Standard 257 4 7 2 2 2 4 2" xfId="22281" xr:uid="{00000000-0005-0000-0000-0000869B0000}"/>
    <cellStyle name="Standard 257 4 7 2 2 2 4 2 2" xfId="48753" xr:uid="{00000000-0005-0000-0000-0000879B0000}"/>
    <cellStyle name="Standard 257 4 7 2 2 2 4 3" xfId="35517" xr:uid="{00000000-0005-0000-0000-0000889B0000}"/>
    <cellStyle name="Standard 257 4 7 2 2 2 5" xfId="15664" xr:uid="{00000000-0005-0000-0000-0000899B0000}"/>
    <cellStyle name="Standard 257 4 7 2 2 2 5 2" xfId="42136" xr:uid="{00000000-0005-0000-0000-00008A9B0000}"/>
    <cellStyle name="Standard 257 4 7 2 2 2 6" xfId="28166" xr:uid="{00000000-0005-0000-0000-00008B9B0000}"/>
    <cellStyle name="Standard 257 4 7 2 2 3" xfId="2428" xr:uid="{00000000-0005-0000-0000-00008C9B0000}"/>
    <cellStyle name="Standard 257 4 7 2 2 3 2" xfId="3899" xr:uid="{00000000-0005-0000-0000-00008D9B0000}"/>
    <cellStyle name="Standard 257 4 7 2 2 3 2 2" xfId="12721" xr:uid="{00000000-0005-0000-0000-00008E9B0000}"/>
    <cellStyle name="Standard 257 4 7 2 2 3 2 2 2" xfId="25957" xr:uid="{00000000-0005-0000-0000-00008F9B0000}"/>
    <cellStyle name="Standard 257 4 7 2 2 3 2 2 2 2" xfId="52429" xr:uid="{00000000-0005-0000-0000-0000909B0000}"/>
    <cellStyle name="Standard 257 4 7 2 2 3 2 2 3" xfId="39193" xr:uid="{00000000-0005-0000-0000-0000919B0000}"/>
    <cellStyle name="Standard 257 4 7 2 2 3 2 3" xfId="19340" xr:uid="{00000000-0005-0000-0000-0000929B0000}"/>
    <cellStyle name="Standard 257 4 7 2 2 3 2 3 2" xfId="45812" xr:uid="{00000000-0005-0000-0000-0000939B0000}"/>
    <cellStyle name="Standard 257 4 7 2 2 3 2 4" xfId="30371" xr:uid="{00000000-0005-0000-0000-0000949B0000}"/>
    <cellStyle name="Standard 257 4 7 2 2 3 3" xfId="6841" xr:uid="{00000000-0005-0000-0000-0000959B0000}"/>
    <cellStyle name="Standard 257 4 7 2 2 3 3 2" xfId="11251" xr:uid="{00000000-0005-0000-0000-0000969B0000}"/>
    <cellStyle name="Standard 257 4 7 2 2 3 3 2 2" xfId="24487" xr:uid="{00000000-0005-0000-0000-0000979B0000}"/>
    <cellStyle name="Standard 257 4 7 2 2 3 3 2 2 2" xfId="50959" xr:uid="{00000000-0005-0000-0000-0000989B0000}"/>
    <cellStyle name="Standard 257 4 7 2 2 3 3 2 3" xfId="37723" xr:uid="{00000000-0005-0000-0000-0000999B0000}"/>
    <cellStyle name="Standard 257 4 7 2 2 3 3 3" xfId="17870" xr:uid="{00000000-0005-0000-0000-00009A9B0000}"/>
    <cellStyle name="Standard 257 4 7 2 2 3 3 3 2" xfId="44342" xr:uid="{00000000-0005-0000-0000-00009B9B0000}"/>
    <cellStyle name="Standard 257 4 7 2 2 3 3 4" xfId="33313" xr:uid="{00000000-0005-0000-0000-00009C9B0000}"/>
    <cellStyle name="Standard 257 4 7 2 2 3 4" xfId="8309" xr:uid="{00000000-0005-0000-0000-00009D9B0000}"/>
    <cellStyle name="Standard 257 4 7 2 2 3 4 2" xfId="21545" xr:uid="{00000000-0005-0000-0000-00009E9B0000}"/>
    <cellStyle name="Standard 257 4 7 2 2 3 4 2 2" xfId="48017" xr:uid="{00000000-0005-0000-0000-00009F9B0000}"/>
    <cellStyle name="Standard 257 4 7 2 2 3 4 3" xfId="34781" xr:uid="{00000000-0005-0000-0000-0000A09B0000}"/>
    <cellStyle name="Standard 257 4 7 2 2 3 5" xfId="14928" xr:uid="{00000000-0005-0000-0000-0000A19B0000}"/>
    <cellStyle name="Standard 257 4 7 2 2 3 5 2" xfId="41400" xr:uid="{00000000-0005-0000-0000-0000A29B0000}"/>
    <cellStyle name="Standard 257 4 7 2 2 3 6" xfId="28901" xr:uid="{00000000-0005-0000-0000-0000A39B0000}"/>
    <cellStyle name="Standard 257 4 7 2 2 4" xfId="3165" xr:uid="{00000000-0005-0000-0000-0000A49B0000}"/>
    <cellStyle name="Standard 257 4 7 2 2 4 2" xfId="11987" xr:uid="{00000000-0005-0000-0000-0000A59B0000}"/>
    <cellStyle name="Standard 257 4 7 2 2 4 2 2" xfId="25223" xr:uid="{00000000-0005-0000-0000-0000A69B0000}"/>
    <cellStyle name="Standard 257 4 7 2 2 4 2 2 2" xfId="51695" xr:uid="{00000000-0005-0000-0000-0000A79B0000}"/>
    <cellStyle name="Standard 257 4 7 2 2 4 2 3" xfId="38459" xr:uid="{00000000-0005-0000-0000-0000A89B0000}"/>
    <cellStyle name="Standard 257 4 7 2 2 4 3" xfId="18606" xr:uid="{00000000-0005-0000-0000-0000A99B0000}"/>
    <cellStyle name="Standard 257 4 7 2 2 4 3 2" xfId="45078" xr:uid="{00000000-0005-0000-0000-0000AA9B0000}"/>
    <cellStyle name="Standard 257 4 7 2 2 4 4" xfId="29637" xr:uid="{00000000-0005-0000-0000-0000AB9B0000}"/>
    <cellStyle name="Standard 257 4 7 2 2 5" xfId="5370" xr:uid="{00000000-0005-0000-0000-0000AC9B0000}"/>
    <cellStyle name="Standard 257 4 7 2 2 5 2" xfId="9780" xr:uid="{00000000-0005-0000-0000-0000AD9B0000}"/>
    <cellStyle name="Standard 257 4 7 2 2 5 2 2" xfId="23016" xr:uid="{00000000-0005-0000-0000-0000AE9B0000}"/>
    <cellStyle name="Standard 257 4 7 2 2 5 2 2 2" xfId="49488" xr:uid="{00000000-0005-0000-0000-0000AF9B0000}"/>
    <cellStyle name="Standard 257 4 7 2 2 5 2 3" xfId="36252" xr:uid="{00000000-0005-0000-0000-0000B09B0000}"/>
    <cellStyle name="Standard 257 4 7 2 2 5 3" xfId="16399" xr:uid="{00000000-0005-0000-0000-0000B19B0000}"/>
    <cellStyle name="Standard 257 4 7 2 2 5 3 2" xfId="42871" xr:uid="{00000000-0005-0000-0000-0000B29B0000}"/>
    <cellStyle name="Standard 257 4 7 2 2 5 4" xfId="31842" xr:uid="{00000000-0005-0000-0000-0000B39B0000}"/>
    <cellStyle name="Standard 257 4 7 2 2 6" xfId="7575" xr:uid="{00000000-0005-0000-0000-0000B49B0000}"/>
    <cellStyle name="Standard 257 4 7 2 2 6 2" xfId="20811" xr:uid="{00000000-0005-0000-0000-0000B59B0000}"/>
    <cellStyle name="Standard 257 4 7 2 2 6 2 2" xfId="47283" xr:uid="{00000000-0005-0000-0000-0000B69B0000}"/>
    <cellStyle name="Standard 257 4 7 2 2 6 3" xfId="34047" xr:uid="{00000000-0005-0000-0000-0000B79B0000}"/>
    <cellStyle name="Standard 257 4 7 2 2 7" xfId="14194" xr:uid="{00000000-0005-0000-0000-0000B89B0000}"/>
    <cellStyle name="Standard 257 4 7 2 2 7 2" xfId="40666" xr:uid="{00000000-0005-0000-0000-0000B99B0000}"/>
    <cellStyle name="Standard 257 4 7 2 2 8" xfId="27430" xr:uid="{00000000-0005-0000-0000-0000BA9B0000}"/>
    <cellStyle name="Standard 257 4 7 2 3" xfId="1326" xr:uid="{00000000-0005-0000-0000-0000BB9B0000}"/>
    <cellStyle name="Standard 257 4 7 2 3 2" xfId="4269" xr:uid="{00000000-0005-0000-0000-0000BC9B0000}"/>
    <cellStyle name="Standard 257 4 7 2 3 2 2" xfId="13091" xr:uid="{00000000-0005-0000-0000-0000BD9B0000}"/>
    <cellStyle name="Standard 257 4 7 2 3 2 2 2" xfId="26327" xr:uid="{00000000-0005-0000-0000-0000BE9B0000}"/>
    <cellStyle name="Standard 257 4 7 2 3 2 2 2 2" xfId="52799" xr:uid="{00000000-0005-0000-0000-0000BF9B0000}"/>
    <cellStyle name="Standard 257 4 7 2 3 2 2 3" xfId="39563" xr:uid="{00000000-0005-0000-0000-0000C09B0000}"/>
    <cellStyle name="Standard 257 4 7 2 3 2 3" xfId="19710" xr:uid="{00000000-0005-0000-0000-0000C19B0000}"/>
    <cellStyle name="Standard 257 4 7 2 3 2 3 2" xfId="46182" xr:uid="{00000000-0005-0000-0000-0000C29B0000}"/>
    <cellStyle name="Standard 257 4 7 2 3 2 4" xfId="30741" xr:uid="{00000000-0005-0000-0000-0000C39B0000}"/>
    <cellStyle name="Standard 257 4 7 2 3 3" xfId="5740" xr:uid="{00000000-0005-0000-0000-0000C49B0000}"/>
    <cellStyle name="Standard 257 4 7 2 3 3 2" xfId="10150" xr:uid="{00000000-0005-0000-0000-0000C59B0000}"/>
    <cellStyle name="Standard 257 4 7 2 3 3 2 2" xfId="23386" xr:uid="{00000000-0005-0000-0000-0000C69B0000}"/>
    <cellStyle name="Standard 257 4 7 2 3 3 2 2 2" xfId="49858" xr:uid="{00000000-0005-0000-0000-0000C79B0000}"/>
    <cellStyle name="Standard 257 4 7 2 3 3 2 3" xfId="36622" xr:uid="{00000000-0005-0000-0000-0000C89B0000}"/>
    <cellStyle name="Standard 257 4 7 2 3 3 3" xfId="16769" xr:uid="{00000000-0005-0000-0000-0000C99B0000}"/>
    <cellStyle name="Standard 257 4 7 2 3 3 3 2" xfId="43241" xr:uid="{00000000-0005-0000-0000-0000CA9B0000}"/>
    <cellStyle name="Standard 257 4 7 2 3 3 4" xfId="32212" xr:uid="{00000000-0005-0000-0000-0000CB9B0000}"/>
    <cellStyle name="Standard 257 4 7 2 3 4" xfId="8679" xr:uid="{00000000-0005-0000-0000-0000CC9B0000}"/>
    <cellStyle name="Standard 257 4 7 2 3 4 2" xfId="21915" xr:uid="{00000000-0005-0000-0000-0000CD9B0000}"/>
    <cellStyle name="Standard 257 4 7 2 3 4 2 2" xfId="48387" xr:uid="{00000000-0005-0000-0000-0000CE9B0000}"/>
    <cellStyle name="Standard 257 4 7 2 3 4 3" xfId="35151" xr:uid="{00000000-0005-0000-0000-0000CF9B0000}"/>
    <cellStyle name="Standard 257 4 7 2 3 5" xfId="15298" xr:uid="{00000000-0005-0000-0000-0000D09B0000}"/>
    <cellStyle name="Standard 257 4 7 2 3 5 2" xfId="41770" xr:uid="{00000000-0005-0000-0000-0000D19B0000}"/>
    <cellStyle name="Standard 257 4 7 2 3 6" xfId="27800" xr:uid="{00000000-0005-0000-0000-0000D29B0000}"/>
    <cellStyle name="Standard 257 4 7 2 4" xfId="2062" xr:uid="{00000000-0005-0000-0000-0000D39B0000}"/>
    <cellStyle name="Standard 257 4 7 2 4 2" xfId="3533" xr:uid="{00000000-0005-0000-0000-0000D49B0000}"/>
    <cellStyle name="Standard 257 4 7 2 4 2 2" xfId="12355" xr:uid="{00000000-0005-0000-0000-0000D59B0000}"/>
    <cellStyle name="Standard 257 4 7 2 4 2 2 2" xfId="25591" xr:uid="{00000000-0005-0000-0000-0000D69B0000}"/>
    <cellStyle name="Standard 257 4 7 2 4 2 2 2 2" xfId="52063" xr:uid="{00000000-0005-0000-0000-0000D79B0000}"/>
    <cellStyle name="Standard 257 4 7 2 4 2 2 3" xfId="38827" xr:uid="{00000000-0005-0000-0000-0000D89B0000}"/>
    <cellStyle name="Standard 257 4 7 2 4 2 3" xfId="18974" xr:uid="{00000000-0005-0000-0000-0000D99B0000}"/>
    <cellStyle name="Standard 257 4 7 2 4 2 3 2" xfId="45446" xr:uid="{00000000-0005-0000-0000-0000DA9B0000}"/>
    <cellStyle name="Standard 257 4 7 2 4 2 4" xfId="30005" xr:uid="{00000000-0005-0000-0000-0000DB9B0000}"/>
    <cellStyle name="Standard 257 4 7 2 4 3" xfId="6475" xr:uid="{00000000-0005-0000-0000-0000DC9B0000}"/>
    <cellStyle name="Standard 257 4 7 2 4 3 2" xfId="10885" xr:uid="{00000000-0005-0000-0000-0000DD9B0000}"/>
    <cellStyle name="Standard 257 4 7 2 4 3 2 2" xfId="24121" xr:uid="{00000000-0005-0000-0000-0000DE9B0000}"/>
    <cellStyle name="Standard 257 4 7 2 4 3 2 2 2" xfId="50593" xr:uid="{00000000-0005-0000-0000-0000DF9B0000}"/>
    <cellStyle name="Standard 257 4 7 2 4 3 2 3" xfId="37357" xr:uid="{00000000-0005-0000-0000-0000E09B0000}"/>
    <cellStyle name="Standard 257 4 7 2 4 3 3" xfId="17504" xr:uid="{00000000-0005-0000-0000-0000E19B0000}"/>
    <cellStyle name="Standard 257 4 7 2 4 3 3 2" xfId="43976" xr:uid="{00000000-0005-0000-0000-0000E29B0000}"/>
    <cellStyle name="Standard 257 4 7 2 4 3 4" xfId="32947" xr:uid="{00000000-0005-0000-0000-0000E39B0000}"/>
    <cellStyle name="Standard 257 4 7 2 4 4" xfId="7943" xr:uid="{00000000-0005-0000-0000-0000E49B0000}"/>
    <cellStyle name="Standard 257 4 7 2 4 4 2" xfId="21179" xr:uid="{00000000-0005-0000-0000-0000E59B0000}"/>
    <cellStyle name="Standard 257 4 7 2 4 4 2 2" xfId="47651" xr:uid="{00000000-0005-0000-0000-0000E69B0000}"/>
    <cellStyle name="Standard 257 4 7 2 4 4 3" xfId="34415" xr:uid="{00000000-0005-0000-0000-0000E79B0000}"/>
    <cellStyle name="Standard 257 4 7 2 4 5" xfId="14562" xr:uid="{00000000-0005-0000-0000-0000E89B0000}"/>
    <cellStyle name="Standard 257 4 7 2 4 5 2" xfId="41034" xr:uid="{00000000-0005-0000-0000-0000E99B0000}"/>
    <cellStyle name="Standard 257 4 7 2 4 6" xfId="28535" xr:uid="{00000000-0005-0000-0000-0000EA9B0000}"/>
    <cellStyle name="Standard 257 4 7 2 5" xfId="2799" xr:uid="{00000000-0005-0000-0000-0000EB9B0000}"/>
    <cellStyle name="Standard 257 4 7 2 5 2" xfId="11621" xr:uid="{00000000-0005-0000-0000-0000EC9B0000}"/>
    <cellStyle name="Standard 257 4 7 2 5 2 2" xfId="24857" xr:uid="{00000000-0005-0000-0000-0000ED9B0000}"/>
    <cellStyle name="Standard 257 4 7 2 5 2 2 2" xfId="51329" xr:uid="{00000000-0005-0000-0000-0000EE9B0000}"/>
    <cellStyle name="Standard 257 4 7 2 5 2 3" xfId="38093" xr:uid="{00000000-0005-0000-0000-0000EF9B0000}"/>
    <cellStyle name="Standard 257 4 7 2 5 3" xfId="18240" xr:uid="{00000000-0005-0000-0000-0000F09B0000}"/>
    <cellStyle name="Standard 257 4 7 2 5 3 2" xfId="44712" xr:uid="{00000000-0005-0000-0000-0000F19B0000}"/>
    <cellStyle name="Standard 257 4 7 2 5 4" xfId="29271" xr:uid="{00000000-0005-0000-0000-0000F29B0000}"/>
    <cellStyle name="Standard 257 4 7 2 6" xfId="5004" xr:uid="{00000000-0005-0000-0000-0000F39B0000}"/>
    <cellStyle name="Standard 257 4 7 2 6 2" xfId="9414" xr:uid="{00000000-0005-0000-0000-0000F49B0000}"/>
    <cellStyle name="Standard 257 4 7 2 6 2 2" xfId="22650" xr:uid="{00000000-0005-0000-0000-0000F59B0000}"/>
    <cellStyle name="Standard 257 4 7 2 6 2 2 2" xfId="49122" xr:uid="{00000000-0005-0000-0000-0000F69B0000}"/>
    <cellStyle name="Standard 257 4 7 2 6 2 3" xfId="35886" xr:uid="{00000000-0005-0000-0000-0000F79B0000}"/>
    <cellStyle name="Standard 257 4 7 2 6 3" xfId="16033" xr:uid="{00000000-0005-0000-0000-0000F89B0000}"/>
    <cellStyle name="Standard 257 4 7 2 6 3 2" xfId="42505" xr:uid="{00000000-0005-0000-0000-0000F99B0000}"/>
    <cellStyle name="Standard 257 4 7 2 6 4" xfId="31476" xr:uid="{00000000-0005-0000-0000-0000FA9B0000}"/>
    <cellStyle name="Standard 257 4 7 2 7" xfId="7209" xr:uid="{00000000-0005-0000-0000-0000FB9B0000}"/>
    <cellStyle name="Standard 257 4 7 2 7 2" xfId="20445" xr:uid="{00000000-0005-0000-0000-0000FC9B0000}"/>
    <cellStyle name="Standard 257 4 7 2 7 2 2" xfId="46917" xr:uid="{00000000-0005-0000-0000-0000FD9B0000}"/>
    <cellStyle name="Standard 257 4 7 2 7 3" xfId="33681" xr:uid="{00000000-0005-0000-0000-0000FE9B0000}"/>
    <cellStyle name="Standard 257 4 7 2 8" xfId="13828" xr:uid="{00000000-0005-0000-0000-0000FF9B0000}"/>
    <cellStyle name="Standard 257 4 7 2 8 2" xfId="40300" xr:uid="{00000000-0005-0000-0000-0000009C0000}"/>
    <cellStyle name="Standard 257 4 7 2 9" xfId="27064" xr:uid="{00000000-0005-0000-0000-0000019C0000}"/>
    <cellStyle name="Standard 257 4 7 3" xfId="771" xr:uid="{00000000-0005-0000-0000-0000029C0000}"/>
    <cellStyle name="Standard 257 4 7 3 2" xfId="1521" xr:uid="{00000000-0005-0000-0000-0000039C0000}"/>
    <cellStyle name="Standard 257 4 7 3 2 2" xfId="4464" xr:uid="{00000000-0005-0000-0000-0000049C0000}"/>
    <cellStyle name="Standard 257 4 7 3 2 2 2" xfId="13286" xr:uid="{00000000-0005-0000-0000-0000059C0000}"/>
    <cellStyle name="Standard 257 4 7 3 2 2 2 2" xfId="26522" xr:uid="{00000000-0005-0000-0000-0000069C0000}"/>
    <cellStyle name="Standard 257 4 7 3 2 2 2 2 2" xfId="52994" xr:uid="{00000000-0005-0000-0000-0000079C0000}"/>
    <cellStyle name="Standard 257 4 7 3 2 2 2 3" xfId="39758" xr:uid="{00000000-0005-0000-0000-0000089C0000}"/>
    <cellStyle name="Standard 257 4 7 3 2 2 3" xfId="19905" xr:uid="{00000000-0005-0000-0000-0000099C0000}"/>
    <cellStyle name="Standard 257 4 7 3 2 2 3 2" xfId="46377" xr:uid="{00000000-0005-0000-0000-00000A9C0000}"/>
    <cellStyle name="Standard 257 4 7 3 2 2 4" xfId="30936" xr:uid="{00000000-0005-0000-0000-00000B9C0000}"/>
    <cellStyle name="Standard 257 4 7 3 2 3" xfId="5935" xr:uid="{00000000-0005-0000-0000-00000C9C0000}"/>
    <cellStyle name="Standard 257 4 7 3 2 3 2" xfId="10345" xr:uid="{00000000-0005-0000-0000-00000D9C0000}"/>
    <cellStyle name="Standard 257 4 7 3 2 3 2 2" xfId="23581" xr:uid="{00000000-0005-0000-0000-00000E9C0000}"/>
    <cellStyle name="Standard 257 4 7 3 2 3 2 2 2" xfId="50053" xr:uid="{00000000-0005-0000-0000-00000F9C0000}"/>
    <cellStyle name="Standard 257 4 7 3 2 3 2 3" xfId="36817" xr:uid="{00000000-0005-0000-0000-0000109C0000}"/>
    <cellStyle name="Standard 257 4 7 3 2 3 3" xfId="16964" xr:uid="{00000000-0005-0000-0000-0000119C0000}"/>
    <cellStyle name="Standard 257 4 7 3 2 3 3 2" xfId="43436" xr:uid="{00000000-0005-0000-0000-0000129C0000}"/>
    <cellStyle name="Standard 257 4 7 3 2 3 4" xfId="32407" xr:uid="{00000000-0005-0000-0000-0000139C0000}"/>
    <cellStyle name="Standard 257 4 7 3 2 4" xfId="8874" xr:uid="{00000000-0005-0000-0000-0000149C0000}"/>
    <cellStyle name="Standard 257 4 7 3 2 4 2" xfId="22110" xr:uid="{00000000-0005-0000-0000-0000159C0000}"/>
    <cellStyle name="Standard 257 4 7 3 2 4 2 2" xfId="48582" xr:uid="{00000000-0005-0000-0000-0000169C0000}"/>
    <cellStyle name="Standard 257 4 7 3 2 4 3" xfId="35346" xr:uid="{00000000-0005-0000-0000-0000179C0000}"/>
    <cellStyle name="Standard 257 4 7 3 2 5" xfId="15493" xr:uid="{00000000-0005-0000-0000-0000189C0000}"/>
    <cellStyle name="Standard 257 4 7 3 2 5 2" xfId="41965" xr:uid="{00000000-0005-0000-0000-0000199C0000}"/>
    <cellStyle name="Standard 257 4 7 3 2 6" xfId="27995" xr:uid="{00000000-0005-0000-0000-00001A9C0000}"/>
    <cellStyle name="Standard 257 4 7 3 3" xfId="2257" xr:uid="{00000000-0005-0000-0000-00001B9C0000}"/>
    <cellStyle name="Standard 257 4 7 3 3 2" xfId="3728" xr:uid="{00000000-0005-0000-0000-00001C9C0000}"/>
    <cellStyle name="Standard 257 4 7 3 3 2 2" xfId="12550" xr:uid="{00000000-0005-0000-0000-00001D9C0000}"/>
    <cellStyle name="Standard 257 4 7 3 3 2 2 2" xfId="25786" xr:uid="{00000000-0005-0000-0000-00001E9C0000}"/>
    <cellStyle name="Standard 257 4 7 3 3 2 2 2 2" xfId="52258" xr:uid="{00000000-0005-0000-0000-00001F9C0000}"/>
    <cellStyle name="Standard 257 4 7 3 3 2 2 3" xfId="39022" xr:uid="{00000000-0005-0000-0000-0000209C0000}"/>
    <cellStyle name="Standard 257 4 7 3 3 2 3" xfId="19169" xr:uid="{00000000-0005-0000-0000-0000219C0000}"/>
    <cellStyle name="Standard 257 4 7 3 3 2 3 2" xfId="45641" xr:uid="{00000000-0005-0000-0000-0000229C0000}"/>
    <cellStyle name="Standard 257 4 7 3 3 2 4" xfId="30200" xr:uid="{00000000-0005-0000-0000-0000239C0000}"/>
    <cellStyle name="Standard 257 4 7 3 3 3" xfId="6670" xr:uid="{00000000-0005-0000-0000-0000249C0000}"/>
    <cellStyle name="Standard 257 4 7 3 3 3 2" xfId="11080" xr:uid="{00000000-0005-0000-0000-0000259C0000}"/>
    <cellStyle name="Standard 257 4 7 3 3 3 2 2" xfId="24316" xr:uid="{00000000-0005-0000-0000-0000269C0000}"/>
    <cellStyle name="Standard 257 4 7 3 3 3 2 2 2" xfId="50788" xr:uid="{00000000-0005-0000-0000-0000279C0000}"/>
    <cellStyle name="Standard 257 4 7 3 3 3 2 3" xfId="37552" xr:uid="{00000000-0005-0000-0000-0000289C0000}"/>
    <cellStyle name="Standard 257 4 7 3 3 3 3" xfId="17699" xr:uid="{00000000-0005-0000-0000-0000299C0000}"/>
    <cellStyle name="Standard 257 4 7 3 3 3 3 2" xfId="44171" xr:uid="{00000000-0005-0000-0000-00002A9C0000}"/>
    <cellStyle name="Standard 257 4 7 3 3 3 4" xfId="33142" xr:uid="{00000000-0005-0000-0000-00002B9C0000}"/>
    <cellStyle name="Standard 257 4 7 3 3 4" xfId="8138" xr:uid="{00000000-0005-0000-0000-00002C9C0000}"/>
    <cellStyle name="Standard 257 4 7 3 3 4 2" xfId="21374" xr:uid="{00000000-0005-0000-0000-00002D9C0000}"/>
    <cellStyle name="Standard 257 4 7 3 3 4 2 2" xfId="47846" xr:uid="{00000000-0005-0000-0000-00002E9C0000}"/>
    <cellStyle name="Standard 257 4 7 3 3 4 3" xfId="34610" xr:uid="{00000000-0005-0000-0000-00002F9C0000}"/>
    <cellStyle name="Standard 257 4 7 3 3 5" xfId="14757" xr:uid="{00000000-0005-0000-0000-0000309C0000}"/>
    <cellStyle name="Standard 257 4 7 3 3 5 2" xfId="41229" xr:uid="{00000000-0005-0000-0000-0000319C0000}"/>
    <cellStyle name="Standard 257 4 7 3 3 6" xfId="28730" xr:uid="{00000000-0005-0000-0000-0000329C0000}"/>
    <cellStyle name="Standard 257 4 7 3 4" xfId="2994" xr:uid="{00000000-0005-0000-0000-0000339C0000}"/>
    <cellStyle name="Standard 257 4 7 3 4 2" xfId="11816" xr:uid="{00000000-0005-0000-0000-0000349C0000}"/>
    <cellStyle name="Standard 257 4 7 3 4 2 2" xfId="25052" xr:uid="{00000000-0005-0000-0000-0000359C0000}"/>
    <cellStyle name="Standard 257 4 7 3 4 2 2 2" xfId="51524" xr:uid="{00000000-0005-0000-0000-0000369C0000}"/>
    <cellStyle name="Standard 257 4 7 3 4 2 3" xfId="38288" xr:uid="{00000000-0005-0000-0000-0000379C0000}"/>
    <cellStyle name="Standard 257 4 7 3 4 3" xfId="18435" xr:uid="{00000000-0005-0000-0000-0000389C0000}"/>
    <cellStyle name="Standard 257 4 7 3 4 3 2" xfId="44907" xr:uid="{00000000-0005-0000-0000-0000399C0000}"/>
    <cellStyle name="Standard 257 4 7 3 4 4" xfId="29466" xr:uid="{00000000-0005-0000-0000-00003A9C0000}"/>
    <cellStyle name="Standard 257 4 7 3 5" xfId="5199" xr:uid="{00000000-0005-0000-0000-00003B9C0000}"/>
    <cellStyle name="Standard 257 4 7 3 5 2" xfId="9609" xr:uid="{00000000-0005-0000-0000-00003C9C0000}"/>
    <cellStyle name="Standard 257 4 7 3 5 2 2" xfId="22845" xr:uid="{00000000-0005-0000-0000-00003D9C0000}"/>
    <cellStyle name="Standard 257 4 7 3 5 2 2 2" xfId="49317" xr:uid="{00000000-0005-0000-0000-00003E9C0000}"/>
    <cellStyle name="Standard 257 4 7 3 5 2 3" xfId="36081" xr:uid="{00000000-0005-0000-0000-00003F9C0000}"/>
    <cellStyle name="Standard 257 4 7 3 5 3" xfId="16228" xr:uid="{00000000-0005-0000-0000-0000409C0000}"/>
    <cellStyle name="Standard 257 4 7 3 5 3 2" xfId="42700" xr:uid="{00000000-0005-0000-0000-0000419C0000}"/>
    <cellStyle name="Standard 257 4 7 3 5 4" xfId="31671" xr:uid="{00000000-0005-0000-0000-0000429C0000}"/>
    <cellStyle name="Standard 257 4 7 3 6" xfId="7404" xr:uid="{00000000-0005-0000-0000-0000439C0000}"/>
    <cellStyle name="Standard 257 4 7 3 6 2" xfId="20640" xr:uid="{00000000-0005-0000-0000-0000449C0000}"/>
    <cellStyle name="Standard 257 4 7 3 6 2 2" xfId="47112" xr:uid="{00000000-0005-0000-0000-0000459C0000}"/>
    <cellStyle name="Standard 257 4 7 3 6 3" xfId="33876" xr:uid="{00000000-0005-0000-0000-0000469C0000}"/>
    <cellStyle name="Standard 257 4 7 3 7" xfId="14023" xr:uid="{00000000-0005-0000-0000-0000479C0000}"/>
    <cellStyle name="Standard 257 4 7 3 7 2" xfId="40495" xr:uid="{00000000-0005-0000-0000-0000489C0000}"/>
    <cellStyle name="Standard 257 4 7 3 8" xfId="27259" xr:uid="{00000000-0005-0000-0000-0000499C0000}"/>
    <cellStyle name="Standard 257 4 7 4" xfId="1155" xr:uid="{00000000-0005-0000-0000-00004A9C0000}"/>
    <cellStyle name="Standard 257 4 7 4 2" xfId="4098" xr:uid="{00000000-0005-0000-0000-00004B9C0000}"/>
    <cellStyle name="Standard 257 4 7 4 2 2" xfId="12920" xr:uid="{00000000-0005-0000-0000-00004C9C0000}"/>
    <cellStyle name="Standard 257 4 7 4 2 2 2" xfId="26156" xr:uid="{00000000-0005-0000-0000-00004D9C0000}"/>
    <cellStyle name="Standard 257 4 7 4 2 2 2 2" xfId="52628" xr:uid="{00000000-0005-0000-0000-00004E9C0000}"/>
    <cellStyle name="Standard 257 4 7 4 2 2 3" xfId="39392" xr:uid="{00000000-0005-0000-0000-00004F9C0000}"/>
    <cellStyle name="Standard 257 4 7 4 2 3" xfId="19539" xr:uid="{00000000-0005-0000-0000-0000509C0000}"/>
    <cellStyle name="Standard 257 4 7 4 2 3 2" xfId="46011" xr:uid="{00000000-0005-0000-0000-0000519C0000}"/>
    <cellStyle name="Standard 257 4 7 4 2 4" xfId="30570" xr:uid="{00000000-0005-0000-0000-0000529C0000}"/>
    <cellStyle name="Standard 257 4 7 4 3" xfId="5569" xr:uid="{00000000-0005-0000-0000-0000539C0000}"/>
    <cellStyle name="Standard 257 4 7 4 3 2" xfId="9979" xr:uid="{00000000-0005-0000-0000-0000549C0000}"/>
    <cellStyle name="Standard 257 4 7 4 3 2 2" xfId="23215" xr:uid="{00000000-0005-0000-0000-0000559C0000}"/>
    <cellStyle name="Standard 257 4 7 4 3 2 2 2" xfId="49687" xr:uid="{00000000-0005-0000-0000-0000569C0000}"/>
    <cellStyle name="Standard 257 4 7 4 3 2 3" xfId="36451" xr:uid="{00000000-0005-0000-0000-0000579C0000}"/>
    <cellStyle name="Standard 257 4 7 4 3 3" xfId="16598" xr:uid="{00000000-0005-0000-0000-0000589C0000}"/>
    <cellStyle name="Standard 257 4 7 4 3 3 2" xfId="43070" xr:uid="{00000000-0005-0000-0000-0000599C0000}"/>
    <cellStyle name="Standard 257 4 7 4 3 4" xfId="32041" xr:uid="{00000000-0005-0000-0000-00005A9C0000}"/>
    <cellStyle name="Standard 257 4 7 4 4" xfId="8508" xr:uid="{00000000-0005-0000-0000-00005B9C0000}"/>
    <cellStyle name="Standard 257 4 7 4 4 2" xfId="21744" xr:uid="{00000000-0005-0000-0000-00005C9C0000}"/>
    <cellStyle name="Standard 257 4 7 4 4 2 2" xfId="48216" xr:uid="{00000000-0005-0000-0000-00005D9C0000}"/>
    <cellStyle name="Standard 257 4 7 4 4 3" xfId="34980" xr:uid="{00000000-0005-0000-0000-00005E9C0000}"/>
    <cellStyle name="Standard 257 4 7 4 5" xfId="15127" xr:uid="{00000000-0005-0000-0000-00005F9C0000}"/>
    <cellStyle name="Standard 257 4 7 4 5 2" xfId="41599" xr:uid="{00000000-0005-0000-0000-0000609C0000}"/>
    <cellStyle name="Standard 257 4 7 4 6" xfId="27629" xr:uid="{00000000-0005-0000-0000-0000619C0000}"/>
    <cellStyle name="Standard 257 4 7 5" xfId="1891" xr:uid="{00000000-0005-0000-0000-0000629C0000}"/>
    <cellStyle name="Standard 257 4 7 5 2" xfId="3362" xr:uid="{00000000-0005-0000-0000-0000639C0000}"/>
    <cellStyle name="Standard 257 4 7 5 2 2" xfId="12184" xr:uid="{00000000-0005-0000-0000-0000649C0000}"/>
    <cellStyle name="Standard 257 4 7 5 2 2 2" xfId="25420" xr:uid="{00000000-0005-0000-0000-0000659C0000}"/>
    <cellStyle name="Standard 257 4 7 5 2 2 2 2" xfId="51892" xr:uid="{00000000-0005-0000-0000-0000669C0000}"/>
    <cellStyle name="Standard 257 4 7 5 2 2 3" xfId="38656" xr:uid="{00000000-0005-0000-0000-0000679C0000}"/>
    <cellStyle name="Standard 257 4 7 5 2 3" xfId="18803" xr:uid="{00000000-0005-0000-0000-0000689C0000}"/>
    <cellStyle name="Standard 257 4 7 5 2 3 2" xfId="45275" xr:uid="{00000000-0005-0000-0000-0000699C0000}"/>
    <cellStyle name="Standard 257 4 7 5 2 4" xfId="29834" xr:uid="{00000000-0005-0000-0000-00006A9C0000}"/>
    <cellStyle name="Standard 257 4 7 5 3" xfId="6304" xr:uid="{00000000-0005-0000-0000-00006B9C0000}"/>
    <cellStyle name="Standard 257 4 7 5 3 2" xfId="10714" xr:uid="{00000000-0005-0000-0000-00006C9C0000}"/>
    <cellStyle name="Standard 257 4 7 5 3 2 2" xfId="23950" xr:uid="{00000000-0005-0000-0000-00006D9C0000}"/>
    <cellStyle name="Standard 257 4 7 5 3 2 2 2" xfId="50422" xr:uid="{00000000-0005-0000-0000-00006E9C0000}"/>
    <cellStyle name="Standard 257 4 7 5 3 2 3" xfId="37186" xr:uid="{00000000-0005-0000-0000-00006F9C0000}"/>
    <cellStyle name="Standard 257 4 7 5 3 3" xfId="17333" xr:uid="{00000000-0005-0000-0000-0000709C0000}"/>
    <cellStyle name="Standard 257 4 7 5 3 3 2" xfId="43805" xr:uid="{00000000-0005-0000-0000-0000719C0000}"/>
    <cellStyle name="Standard 257 4 7 5 3 4" xfId="32776" xr:uid="{00000000-0005-0000-0000-0000729C0000}"/>
    <cellStyle name="Standard 257 4 7 5 4" xfId="7772" xr:uid="{00000000-0005-0000-0000-0000739C0000}"/>
    <cellStyle name="Standard 257 4 7 5 4 2" xfId="21008" xr:uid="{00000000-0005-0000-0000-0000749C0000}"/>
    <cellStyle name="Standard 257 4 7 5 4 2 2" xfId="47480" xr:uid="{00000000-0005-0000-0000-0000759C0000}"/>
    <cellStyle name="Standard 257 4 7 5 4 3" xfId="34244" xr:uid="{00000000-0005-0000-0000-0000769C0000}"/>
    <cellStyle name="Standard 257 4 7 5 5" xfId="14391" xr:uid="{00000000-0005-0000-0000-0000779C0000}"/>
    <cellStyle name="Standard 257 4 7 5 5 2" xfId="40863" xr:uid="{00000000-0005-0000-0000-0000789C0000}"/>
    <cellStyle name="Standard 257 4 7 5 6" xfId="28364" xr:uid="{00000000-0005-0000-0000-0000799C0000}"/>
    <cellStyle name="Standard 257 4 7 6" xfId="2628" xr:uid="{00000000-0005-0000-0000-00007A9C0000}"/>
    <cellStyle name="Standard 257 4 7 6 2" xfId="11450" xr:uid="{00000000-0005-0000-0000-00007B9C0000}"/>
    <cellStyle name="Standard 257 4 7 6 2 2" xfId="24686" xr:uid="{00000000-0005-0000-0000-00007C9C0000}"/>
    <cellStyle name="Standard 257 4 7 6 2 2 2" xfId="51158" xr:uid="{00000000-0005-0000-0000-00007D9C0000}"/>
    <cellStyle name="Standard 257 4 7 6 2 3" xfId="37922" xr:uid="{00000000-0005-0000-0000-00007E9C0000}"/>
    <cellStyle name="Standard 257 4 7 6 3" xfId="18069" xr:uid="{00000000-0005-0000-0000-00007F9C0000}"/>
    <cellStyle name="Standard 257 4 7 6 3 2" xfId="44541" xr:uid="{00000000-0005-0000-0000-0000809C0000}"/>
    <cellStyle name="Standard 257 4 7 6 4" xfId="29100" xr:uid="{00000000-0005-0000-0000-0000819C0000}"/>
    <cellStyle name="Standard 257 4 7 7" xfId="4833" xr:uid="{00000000-0005-0000-0000-0000829C0000}"/>
    <cellStyle name="Standard 257 4 7 7 2" xfId="9243" xr:uid="{00000000-0005-0000-0000-0000839C0000}"/>
    <cellStyle name="Standard 257 4 7 7 2 2" xfId="22479" xr:uid="{00000000-0005-0000-0000-0000849C0000}"/>
    <cellStyle name="Standard 257 4 7 7 2 2 2" xfId="48951" xr:uid="{00000000-0005-0000-0000-0000859C0000}"/>
    <cellStyle name="Standard 257 4 7 7 2 3" xfId="35715" xr:uid="{00000000-0005-0000-0000-0000869C0000}"/>
    <cellStyle name="Standard 257 4 7 7 3" xfId="15862" xr:uid="{00000000-0005-0000-0000-0000879C0000}"/>
    <cellStyle name="Standard 257 4 7 7 3 2" xfId="42334" xr:uid="{00000000-0005-0000-0000-0000889C0000}"/>
    <cellStyle name="Standard 257 4 7 7 4" xfId="31305" xr:uid="{00000000-0005-0000-0000-0000899C0000}"/>
    <cellStyle name="Standard 257 4 7 8" xfId="7038" xr:uid="{00000000-0005-0000-0000-00008A9C0000}"/>
    <cellStyle name="Standard 257 4 7 8 2" xfId="20274" xr:uid="{00000000-0005-0000-0000-00008B9C0000}"/>
    <cellStyle name="Standard 257 4 7 8 2 2" xfId="46746" xr:uid="{00000000-0005-0000-0000-00008C9C0000}"/>
    <cellStyle name="Standard 257 4 7 8 3" xfId="33510" xr:uid="{00000000-0005-0000-0000-00008D9C0000}"/>
    <cellStyle name="Standard 257 4 7 9" xfId="13657" xr:uid="{00000000-0005-0000-0000-00008E9C0000}"/>
    <cellStyle name="Standard 257 4 7 9 2" xfId="40129" xr:uid="{00000000-0005-0000-0000-00008F9C0000}"/>
    <cellStyle name="Standard 257 4 8" xfId="470" xr:uid="{00000000-0005-0000-0000-0000909C0000}"/>
    <cellStyle name="Standard 257 4 8 2" xfId="860" xr:uid="{00000000-0005-0000-0000-0000919C0000}"/>
    <cellStyle name="Standard 257 4 8 2 2" xfId="1609" xr:uid="{00000000-0005-0000-0000-0000929C0000}"/>
    <cellStyle name="Standard 257 4 8 2 2 2" xfId="4552" xr:uid="{00000000-0005-0000-0000-0000939C0000}"/>
    <cellStyle name="Standard 257 4 8 2 2 2 2" xfId="13374" xr:uid="{00000000-0005-0000-0000-0000949C0000}"/>
    <cellStyle name="Standard 257 4 8 2 2 2 2 2" xfId="26610" xr:uid="{00000000-0005-0000-0000-0000959C0000}"/>
    <cellStyle name="Standard 257 4 8 2 2 2 2 2 2" xfId="53082" xr:uid="{00000000-0005-0000-0000-0000969C0000}"/>
    <cellStyle name="Standard 257 4 8 2 2 2 2 3" xfId="39846" xr:uid="{00000000-0005-0000-0000-0000979C0000}"/>
    <cellStyle name="Standard 257 4 8 2 2 2 3" xfId="19993" xr:uid="{00000000-0005-0000-0000-0000989C0000}"/>
    <cellStyle name="Standard 257 4 8 2 2 2 3 2" xfId="46465" xr:uid="{00000000-0005-0000-0000-0000999C0000}"/>
    <cellStyle name="Standard 257 4 8 2 2 2 4" xfId="31024" xr:uid="{00000000-0005-0000-0000-00009A9C0000}"/>
    <cellStyle name="Standard 257 4 8 2 2 3" xfId="6023" xr:uid="{00000000-0005-0000-0000-00009B9C0000}"/>
    <cellStyle name="Standard 257 4 8 2 2 3 2" xfId="10433" xr:uid="{00000000-0005-0000-0000-00009C9C0000}"/>
    <cellStyle name="Standard 257 4 8 2 2 3 2 2" xfId="23669" xr:uid="{00000000-0005-0000-0000-00009D9C0000}"/>
    <cellStyle name="Standard 257 4 8 2 2 3 2 2 2" xfId="50141" xr:uid="{00000000-0005-0000-0000-00009E9C0000}"/>
    <cellStyle name="Standard 257 4 8 2 2 3 2 3" xfId="36905" xr:uid="{00000000-0005-0000-0000-00009F9C0000}"/>
    <cellStyle name="Standard 257 4 8 2 2 3 3" xfId="17052" xr:uid="{00000000-0005-0000-0000-0000A09C0000}"/>
    <cellStyle name="Standard 257 4 8 2 2 3 3 2" xfId="43524" xr:uid="{00000000-0005-0000-0000-0000A19C0000}"/>
    <cellStyle name="Standard 257 4 8 2 2 3 4" xfId="32495" xr:uid="{00000000-0005-0000-0000-0000A29C0000}"/>
    <cellStyle name="Standard 257 4 8 2 2 4" xfId="8962" xr:uid="{00000000-0005-0000-0000-0000A39C0000}"/>
    <cellStyle name="Standard 257 4 8 2 2 4 2" xfId="22198" xr:uid="{00000000-0005-0000-0000-0000A49C0000}"/>
    <cellStyle name="Standard 257 4 8 2 2 4 2 2" xfId="48670" xr:uid="{00000000-0005-0000-0000-0000A59C0000}"/>
    <cellStyle name="Standard 257 4 8 2 2 4 3" xfId="35434" xr:uid="{00000000-0005-0000-0000-0000A69C0000}"/>
    <cellStyle name="Standard 257 4 8 2 2 5" xfId="15581" xr:uid="{00000000-0005-0000-0000-0000A79C0000}"/>
    <cellStyle name="Standard 257 4 8 2 2 5 2" xfId="42053" xr:uid="{00000000-0005-0000-0000-0000A89C0000}"/>
    <cellStyle name="Standard 257 4 8 2 2 6" xfId="28083" xr:uid="{00000000-0005-0000-0000-0000A99C0000}"/>
    <cellStyle name="Standard 257 4 8 2 3" xfId="2345" xr:uid="{00000000-0005-0000-0000-0000AA9C0000}"/>
    <cellStyle name="Standard 257 4 8 2 3 2" xfId="3816" xr:uid="{00000000-0005-0000-0000-0000AB9C0000}"/>
    <cellStyle name="Standard 257 4 8 2 3 2 2" xfId="12638" xr:uid="{00000000-0005-0000-0000-0000AC9C0000}"/>
    <cellStyle name="Standard 257 4 8 2 3 2 2 2" xfId="25874" xr:uid="{00000000-0005-0000-0000-0000AD9C0000}"/>
    <cellStyle name="Standard 257 4 8 2 3 2 2 2 2" xfId="52346" xr:uid="{00000000-0005-0000-0000-0000AE9C0000}"/>
    <cellStyle name="Standard 257 4 8 2 3 2 2 3" xfId="39110" xr:uid="{00000000-0005-0000-0000-0000AF9C0000}"/>
    <cellStyle name="Standard 257 4 8 2 3 2 3" xfId="19257" xr:uid="{00000000-0005-0000-0000-0000B09C0000}"/>
    <cellStyle name="Standard 257 4 8 2 3 2 3 2" xfId="45729" xr:uid="{00000000-0005-0000-0000-0000B19C0000}"/>
    <cellStyle name="Standard 257 4 8 2 3 2 4" xfId="30288" xr:uid="{00000000-0005-0000-0000-0000B29C0000}"/>
    <cellStyle name="Standard 257 4 8 2 3 3" xfId="6758" xr:uid="{00000000-0005-0000-0000-0000B39C0000}"/>
    <cellStyle name="Standard 257 4 8 2 3 3 2" xfId="11168" xr:uid="{00000000-0005-0000-0000-0000B49C0000}"/>
    <cellStyle name="Standard 257 4 8 2 3 3 2 2" xfId="24404" xr:uid="{00000000-0005-0000-0000-0000B59C0000}"/>
    <cellStyle name="Standard 257 4 8 2 3 3 2 2 2" xfId="50876" xr:uid="{00000000-0005-0000-0000-0000B69C0000}"/>
    <cellStyle name="Standard 257 4 8 2 3 3 2 3" xfId="37640" xr:uid="{00000000-0005-0000-0000-0000B79C0000}"/>
    <cellStyle name="Standard 257 4 8 2 3 3 3" xfId="17787" xr:uid="{00000000-0005-0000-0000-0000B89C0000}"/>
    <cellStyle name="Standard 257 4 8 2 3 3 3 2" xfId="44259" xr:uid="{00000000-0005-0000-0000-0000B99C0000}"/>
    <cellStyle name="Standard 257 4 8 2 3 3 4" xfId="33230" xr:uid="{00000000-0005-0000-0000-0000BA9C0000}"/>
    <cellStyle name="Standard 257 4 8 2 3 4" xfId="8226" xr:uid="{00000000-0005-0000-0000-0000BB9C0000}"/>
    <cellStyle name="Standard 257 4 8 2 3 4 2" xfId="21462" xr:uid="{00000000-0005-0000-0000-0000BC9C0000}"/>
    <cellStyle name="Standard 257 4 8 2 3 4 2 2" xfId="47934" xr:uid="{00000000-0005-0000-0000-0000BD9C0000}"/>
    <cellStyle name="Standard 257 4 8 2 3 4 3" xfId="34698" xr:uid="{00000000-0005-0000-0000-0000BE9C0000}"/>
    <cellStyle name="Standard 257 4 8 2 3 5" xfId="14845" xr:uid="{00000000-0005-0000-0000-0000BF9C0000}"/>
    <cellStyle name="Standard 257 4 8 2 3 5 2" xfId="41317" xr:uid="{00000000-0005-0000-0000-0000C09C0000}"/>
    <cellStyle name="Standard 257 4 8 2 3 6" xfId="28818" xr:uid="{00000000-0005-0000-0000-0000C19C0000}"/>
    <cellStyle name="Standard 257 4 8 2 4" xfId="3082" xr:uid="{00000000-0005-0000-0000-0000C29C0000}"/>
    <cellStyle name="Standard 257 4 8 2 4 2" xfId="11904" xr:uid="{00000000-0005-0000-0000-0000C39C0000}"/>
    <cellStyle name="Standard 257 4 8 2 4 2 2" xfId="25140" xr:uid="{00000000-0005-0000-0000-0000C49C0000}"/>
    <cellStyle name="Standard 257 4 8 2 4 2 2 2" xfId="51612" xr:uid="{00000000-0005-0000-0000-0000C59C0000}"/>
    <cellStyle name="Standard 257 4 8 2 4 2 3" xfId="38376" xr:uid="{00000000-0005-0000-0000-0000C69C0000}"/>
    <cellStyle name="Standard 257 4 8 2 4 3" xfId="18523" xr:uid="{00000000-0005-0000-0000-0000C79C0000}"/>
    <cellStyle name="Standard 257 4 8 2 4 3 2" xfId="44995" xr:uid="{00000000-0005-0000-0000-0000C89C0000}"/>
    <cellStyle name="Standard 257 4 8 2 4 4" xfId="29554" xr:uid="{00000000-0005-0000-0000-0000C99C0000}"/>
    <cellStyle name="Standard 257 4 8 2 5" xfId="5287" xr:uid="{00000000-0005-0000-0000-0000CA9C0000}"/>
    <cellStyle name="Standard 257 4 8 2 5 2" xfId="9697" xr:uid="{00000000-0005-0000-0000-0000CB9C0000}"/>
    <cellStyle name="Standard 257 4 8 2 5 2 2" xfId="22933" xr:uid="{00000000-0005-0000-0000-0000CC9C0000}"/>
    <cellStyle name="Standard 257 4 8 2 5 2 2 2" xfId="49405" xr:uid="{00000000-0005-0000-0000-0000CD9C0000}"/>
    <cellStyle name="Standard 257 4 8 2 5 2 3" xfId="36169" xr:uid="{00000000-0005-0000-0000-0000CE9C0000}"/>
    <cellStyle name="Standard 257 4 8 2 5 3" xfId="16316" xr:uid="{00000000-0005-0000-0000-0000CF9C0000}"/>
    <cellStyle name="Standard 257 4 8 2 5 3 2" xfId="42788" xr:uid="{00000000-0005-0000-0000-0000D09C0000}"/>
    <cellStyle name="Standard 257 4 8 2 5 4" xfId="31759" xr:uid="{00000000-0005-0000-0000-0000D19C0000}"/>
    <cellStyle name="Standard 257 4 8 2 6" xfId="7492" xr:uid="{00000000-0005-0000-0000-0000D29C0000}"/>
    <cellStyle name="Standard 257 4 8 2 6 2" xfId="20728" xr:uid="{00000000-0005-0000-0000-0000D39C0000}"/>
    <cellStyle name="Standard 257 4 8 2 6 2 2" xfId="47200" xr:uid="{00000000-0005-0000-0000-0000D49C0000}"/>
    <cellStyle name="Standard 257 4 8 2 6 3" xfId="33964" xr:uid="{00000000-0005-0000-0000-0000D59C0000}"/>
    <cellStyle name="Standard 257 4 8 2 7" xfId="14111" xr:uid="{00000000-0005-0000-0000-0000D69C0000}"/>
    <cellStyle name="Standard 257 4 8 2 7 2" xfId="40583" xr:uid="{00000000-0005-0000-0000-0000D79C0000}"/>
    <cellStyle name="Standard 257 4 8 2 8" xfId="27347" xr:uid="{00000000-0005-0000-0000-0000D89C0000}"/>
    <cellStyle name="Standard 257 4 8 3" xfId="1243" xr:uid="{00000000-0005-0000-0000-0000D99C0000}"/>
    <cellStyle name="Standard 257 4 8 3 2" xfId="4186" xr:uid="{00000000-0005-0000-0000-0000DA9C0000}"/>
    <cellStyle name="Standard 257 4 8 3 2 2" xfId="13008" xr:uid="{00000000-0005-0000-0000-0000DB9C0000}"/>
    <cellStyle name="Standard 257 4 8 3 2 2 2" xfId="26244" xr:uid="{00000000-0005-0000-0000-0000DC9C0000}"/>
    <cellStyle name="Standard 257 4 8 3 2 2 2 2" xfId="52716" xr:uid="{00000000-0005-0000-0000-0000DD9C0000}"/>
    <cellStyle name="Standard 257 4 8 3 2 2 3" xfId="39480" xr:uid="{00000000-0005-0000-0000-0000DE9C0000}"/>
    <cellStyle name="Standard 257 4 8 3 2 3" xfId="19627" xr:uid="{00000000-0005-0000-0000-0000DF9C0000}"/>
    <cellStyle name="Standard 257 4 8 3 2 3 2" xfId="46099" xr:uid="{00000000-0005-0000-0000-0000E09C0000}"/>
    <cellStyle name="Standard 257 4 8 3 2 4" xfId="30658" xr:uid="{00000000-0005-0000-0000-0000E19C0000}"/>
    <cellStyle name="Standard 257 4 8 3 3" xfId="5657" xr:uid="{00000000-0005-0000-0000-0000E29C0000}"/>
    <cellStyle name="Standard 257 4 8 3 3 2" xfId="10067" xr:uid="{00000000-0005-0000-0000-0000E39C0000}"/>
    <cellStyle name="Standard 257 4 8 3 3 2 2" xfId="23303" xr:uid="{00000000-0005-0000-0000-0000E49C0000}"/>
    <cellStyle name="Standard 257 4 8 3 3 2 2 2" xfId="49775" xr:uid="{00000000-0005-0000-0000-0000E59C0000}"/>
    <cellStyle name="Standard 257 4 8 3 3 2 3" xfId="36539" xr:uid="{00000000-0005-0000-0000-0000E69C0000}"/>
    <cellStyle name="Standard 257 4 8 3 3 3" xfId="16686" xr:uid="{00000000-0005-0000-0000-0000E79C0000}"/>
    <cellStyle name="Standard 257 4 8 3 3 3 2" xfId="43158" xr:uid="{00000000-0005-0000-0000-0000E89C0000}"/>
    <cellStyle name="Standard 257 4 8 3 3 4" xfId="32129" xr:uid="{00000000-0005-0000-0000-0000E99C0000}"/>
    <cellStyle name="Standard 257 4 8 3 4" xfId="8596" xr:uid="{00000000-0005-0000-0000-0000EA9C0000}"/>
    <cellStyle name="Standard 257 4 8 3 4 2" xfId="21832" xr:uid="{00000000-0005-0000-0000-0000EB9C0000}"/>
    <cellStyle name="Standard 257 4 8 3 4 2 2" xfId="48304" xr:uid="{00000000-0005-0000-0000-0000EC9C0000}"/>
    <cellStyle name="Standard 257 4 8 3 4 3" xfId="35068" xr:uid="{00000000-0005-0000-0000-0000ED9C0000}"/>
    <cellStyle name="Standard 257 4 8 3 5" xfId="15215" xr:uid="{00000000-0005-0000-0000-0000EE9C0000}"/>
    <cellStyle name="Standard 257 4 8 3 5 2" xfId="41687" xr:uid="{00000000-0005-0000-0000-0000EF9C0000}"/>
    <cellStyle name="Standard 257 4 8 3 6" xfId="27717" xr:uid="{00000000-0005-0000-0000-0000F09C0000}"/>
    <cellStyle name="Standard 257 4 8 4" xfId="1979" xr:uid="{00000000-0005-0000-0000-0000F19C0000}"/>
    <cellStyle name="Standard 257 4 8 4 2" xfId="3450" xr:uid="{00000000-0005-0000-0000-0000F29C0000}"/>
    <cellStyle name="Standard 257 4 8 4 2 2" xfId="12272" xr:uid="{00000000-0005-0000-0000-0000F39C0000}"/>
    <cellStyle name="Standard 257 4 8 4 2 2 2" xfId="25508" xr:uid="{00000000-0005-0000-0000-0000F49C0000}"/>
    <cellStyle name="Standard 257 4 8 4 2 2 2 2" xfId="51980" xr:uid="{00000000-0005-0000-0000-0000F59C0000}"/>
    <cellStyle name="Standard 257 4 8 4 2 2 3" xfId="38744" xr:uid="{00000000-0005-0000-0000-0000F69C0000}"/>
    <cellStyle name="Standard 257 4 8 4 2 3" xfId="18891" xr:uid="{00000000-0005-0000-0000-0000F79C0000}"/>
    <cellStyle name="Standard 257 4 8 4 2 3 2" xfId="45363" xr:uid="{00000000-0005-0000-0000-0000F89C0000}"/>
    <cellStyle name="Standard 257 4 8 4 2 4" xfId="29922" xr:uid="{00000000-0005-0000-0000-0000F99C0000}"/>
    <cellStyle name="Standard 257 4 8 4 3" xfId="6392" xr:uid="{00000000-0005-0000-0000-0000FA9C0000}"/>
    <cellStyle name="Standard 257 4 8 4 3 2" xfId="10802" xr:uid="{00000000-0005-0000-0000-0000FB9C0000}"/>
    <cellStyle name="Standard 257 4 8 4 3 2 2" xfId="24038" xr:uid="{00000000-0005-0000-0000-0000FC9C0000}"/>
    <cellStyle name="Standard 257 4 8 4 3 2 2 2" xfId="50510" xr:uid="{00000000-0005-0000-0000-0000FD9C0000}"/>
    <cellStyle name="Standard 257 4 8 4 3 2 3" xfId="37274" xr:uid="{00000000-0005-0000-0000-0000FE9C0000}"/>
    <cellStyle name="Standard 257 4 8 4 3 3" xfId="17421" xr:uid="{00000000-0005-0000-0000-0000FF9C0000}"/>
    <cellStyle name="Standard 257 4 8 4 3 3 2" xfId="43893" xr:uid="{00000000-0005-0000-0000-0000009D0000}"/>
    <cellStyle name="Standard 257 4 8 4 3 4" xfId="32864" xr:uid="{00000000-0005-0000-0000-0000019D0000}"/>
    <cellStyle name="Standard 257 4 8 4 4" xfId="7860" xr:uid="{00000000-0005-0000-0000-0000029D0000}"/>
    <cellStyle name="Standard 257 4 8 4 4 2" xfId="21096" xr:uid="{00000000-0005-0000-0000-0000039D0000}"/>
    <cellStyle name="Standard 257 4 8 4 4 2 2" xfId="47568" xr:uid="{00000000-0005-0000-0000-0000049D0000}"/>
    <cellStyle name="Standard 257 4 8 4 4 3" xfId="34332" xr:uid="{00000000-0005-0000-0000-0000059D0000}"/>
    <cellStyle name="Standard 257 4 8 4 5" xfId="14479" xr:uid="{00000000-0005-0000-0000-0000069D0000}"/>
    <cellStyle name="Standard 257 4 8 4 5 2" xfId="40951" xr:uid="{00000000-0005-0000-0000-0000079D0000}"/>
    <cellStyle name="Standard 257 4 8 4 6" xfId="28452" xr:uid="{00000000-0005-0000-0000-0000089D0000}"/>
    <cellStyle name="Standard 257 4 8 5" xfId="2716" xr:uid="{00000000-0005-0000-0000-0000099D0000}"/>
    <cellStyle name="Standard 257 4 8 5 2" xfId="11538" xr:uid="{00000000-0005-0000-0000-00000A9D0000}"/>
    <cellStyle name="Standard 257 4 8 5 2 2" xfId="24774" xr:uid="{00000000-0005-0000-0000-00000B9D0000}"/>
    <cellStyle name="Standard 257 4 8 5 2 2 2" xfId="51246" xr:uid="{00000000-0005-0000-0000-00000C9D0000}"/>
    <cellStyle name="Standard 257 4 8 5 2 3" xfId="38010" xr:uid="{00000000-0005-0000-0000-00000D9D0000}"/>
    <cellStyle name="Standard 257 4 8 5 3" xfId="18157" xr:uid="{00000000-0005-0000-0000-00000E9D0000}"/>
    <cellStyle name="Standard 257 4 8 5 3 2" xfId="44629" xr:uid="{00000000-0005-0000-0000-00000F9D0000}"/>
    <cellStyle name="Standard 257 4 8 5 4" xfId="29188" xr:uid="{00000000-0005-0000-0000-0000109D0000}"/>
    <cellStyle name="Standard 257 4 8 6" xfId="4921" xr:uid="{00000000-0005-0000-0000-0000119D0000}"/>
    <cellStyle name="Standard 257 4 8 6 2" xfId="9331" xr:uid="{00000000-0005-0000-0000-0000129D0000}"/>
    <cellStyle name="Standard 257 4 8 6 2 2" xfId="22567" xr:uid="{00000000-0005-0000-0000-0000139D0000}"/>
    <cellStyle name="Standard 257 4 8 6 2 2 2" xfId="49039" xr:uid="{00000000-0005-0000-0000-0000149D0000}"/>
    <cellStyle name="Standard 257 4 8 6 2 3" xfId="35803" xr:uid="{00000000-0005-0000-0000-0000159D0000}"/>
    <cellStyle name="Standard 257 4 8 6 3" xfId="15950" xr:uid="{00000000-0005-0000-0000-0000169D0000}"/>
    <cellStyle name="Standard 257 4 8 6 3 2" xfId="42422" xr:uid="{00000000-0005-0000-0000-0000179D0000}"/>
    <cellStyle name="Standard 257 4 8 6 4" xfId="31393" xr:uid="{00000000-0005-0000-0000-0000189D0000}"/>
    <cellStyle name="Standard 257 4 8 7" xfId="7126" xr:uid="{00000000-0005-0000-0000-0000199D0000}"/>
    <cellStyle name="Standard 257 4 8 7 2" xfId="20362" xr:uid="{00000000-0005-0000-0000-00001A9D0000}"/>
    <cellStyle name="Standard 257 4 8 7 2 2" xfId="46834" xr:uid="{00000000-0005-0000-0000-00001B9D0000}"/>
    <cellStyle name="Standard 257 4 8 7 3" xfId="33598" xr:uid="{00000000-0005-0000-0000-00001C9D0000}"/>
    <cellStyle name="Standard 257 4 8 8" xfId="13745" xr:uid="{00000000-0005-0000-0000-00001D9D0000}"/>
    <cellStyle name="Standard 257 4 8 8 2" xfId="40217" xr:uid="{00000000-0005-0000-0000-00001E9D0000}"/>
    <cellStyle name="Standard 257 4 8 9" xfId="26981" xr:uid="{00000000-0005-0000-0000-00001F9D0000}"/>
    <cellStyle name="Standard 257 4 9" xfId="638" xr:uid="{00000000-0005-0000-0000-0000209D0000}"/>
    <cellStyle name="Standard 257 4 9 2" xfId="1027" xr:uid="{00000000-0005-0000-0000-0000219D0000}"/>
    <cellStyle name="Standard 257 4 9 2 2" xfId="1776" xr:uid="{00000000-0005-0000-0000-0000229D0000}"/>
    <cellStyle name="Standard 257 4 9 2 2 2" xfId="4719" xr:uid="{00000000-0005-0000-0000-0000239D0000}"/>
    <cellStyle name="Standard 257 4 9 2 2 2 2" xfId="13541" xr:uid="{00000000-0005-0000-0000-0000249D0000}"/>
    <cellStyle name="Standard 257 4 9 2 2 2 2 2" xfId="26777" xr:uid="{00000000-0005-0000-0000-0000259D0000}"/>
    <cellStyle name="Standard 257 4 9 2 2 2 2 2 2" xfId="53249" xr:uid="{00000000-0005-0000-0000-0000269D0000}"/>
    <cellStyle name="Standard 257 4 9 2 2 2 2 3" xfId="40013" xr:uid="{00000000-0005-0000-0000-0000279D0000}"/>
    <cellStyle name="Standard 257 4 9 2 2 2 3" xfId="20160" xr:uid="{00000000-0005-0000-0000-0000289D0000}"/>
    <cellStyle name="Standard 257 4 9 2 2 2 3 2" xfId="46632" xr:uid="{00000000-0005-0000-0000-0000299D0000}"/>
    <cellStyle name="Standard 257 4 9 2 2 2 4" xfId="31191" xr:uid="{00000000-0005-0000-0000-00002A9D0000}"/>
    <cellStyle name="Standard 257 4 9 2 2 3" xfId="6190" xr:uid="{00000000-0005-0000-0000-00002B9D0000}"/>
    <cellStyle name="Standard 257 4 9 2 2 3 2" xfId="10600" xr:uid="{00000000-0005-0000-0000-00002C9D0000}"/>
    <cellStyle name="Standard 257 4 9 2 2 3 2 2" xfId="23836" xr:uid="{00000000-0005-0000-0000-00002D9D0000}"/>
    <cellStyle name="Standard 257 4 9 2 2 3 2 2 2" xfId="50308" xr:uid="{00000000-0005-0000-0000-00002E9D0000}"/>
    <cellStyle name="Standard 257 4 9 2 2 3 2 3" xfId="37072" xr:uid="{00000000-0005-0000-0000-00002F9D0000}"/>
    <cellStyle name="Standard 257 4 9 2 2 3 3" xfId="17219" xr:uid="{00000000-0005-0000-0000-0000309D0000}"/>
    <cellStyle name="Standard 257 4 9 2 2 3 3 2" xfId="43691" xr:uid="{00000000-0005-0000-0000-0000319D0000}"/>
    <cellStyle name="Standard 257 4 9 2 2 3 4" xfId="32662" xr:uid="{00000000-0005-0000-0000-0000329D0000}"/>
    <cellStyle name="Standard 257 4 9 2 2 4" xfId="9129" xr:uid="{00000000-0005-0000-0000-0000339D0000}"/>
    <cellStyle name="Standard 257 4 9 2 2 4 2" xfId="22365" xr:uid="{00000000-0005-0000-0000-0000349D0000}"/>
    <cellStyle name="Standard 257 4 9 2 2 4 2 2" xfId="48837" xr:uid="{00000000-0005-0000-0000-0000359D0000}"/>
    <cellStyle name="Standard 257 4 9 2 2 4 3" xfId="35601" xr:uid="{00000000-0005-0000-0000-0000369D0000}"/>
    <cellStyle name="Standard 257 4 9 2 2 5" xfId="15748" xr:uid="{00000000-0005-0000-0000-0000379D0000}"/>
    <cellStyle name="Standard 257 4 9 2 2 5 2" xfId="42220" xr:uid="{00000000-0005-0000-0000-0000389D0000}"/>
    <cellStyle name="Standard 257 4 9 2 2 6" xfId="28250" xr:uid="{00000000-0005-0000-0000-0000399D0000}"/>
    <cellStyle name="Standard 257 4 9 2 3" xfId="2512" xr:uid="{00000000-0005-0000-0000-00003A9D0000}"/>
    <cellStyle name="Standard 257 4 9 2 3 2" xfId="3983" xr:uid="{00000000-0005-0000-0000-00003B9D0000}"/>
    <cellStyle name="Standard 257 4 9 2 3 2 2" xfId="12805" xr:uid="{00000000-0005-0000-0000-00003C9D0000}"/>
    <cellStyle name="Standard 257 4 9 2 3 2 2 2" xfId="26041" xr:uid="{00000000-0005-0000-0000-00003D9D0000}"/>
    <cellStyle name="Standard 257 4 9 2 3 2 2 2 2" xfId="52513" xr:uid="{00000000-0005-0000-0000-00003E9D0000}"/>
    <cellStyle name="Standard 257 4 9 2 3 2 2 3" xfId="39277" xr:uid="{00000000-0005-0000-0000-00003F9D0000}"/>
    <cellStyle name="Standard 257 4 9 2 3 2 3" xfId="19424" xr:uid="{00000000-0005-0000-0000-0000409D0000}"/>
    <cellStyle name="Standard 257 4 9 2 3 2 3 2" xfId="45896" xr:uid="{00000000-0005-0000-0000-0000419D0000}"/>
    <cellStyle name="Standard 257 4 9 2 3 2 4" xfId="30455" xr:uid="{00000000-0005-0000-0000-0000429D0000}"/>
    <cellStyle name="Standard 257 4 9 2 3 3" xfId="6925" xr:uid="{00000000-0005-0000-0000-0000439D0000}"/>
    <cellStyle name="Standard 257 4 9 2 3 3 2" xfId="11335" xr:uid="{00000000-0005-0000-0000-0000449D0000}"/>
    <cellStyle name="Standard 257 4 9 2 3 3 2 2" xfId="24571" xr:uid="{00000000-0005-0000-0000-0000459D0000}"/>
    <cellStyle name="Standard 257 4 9 2 3 3 2 2 2" xfId="51043" xr:uid="{00000000-0005-0000-0000-0000469D0000}"/>
    <cellStyle name="Standard 257 4 9 2 3 3 2 3" xfId="37807" xr:uid="{00000000-0005-0000-0000-0000479D0000}"/>
    <cellStyle name="Standard 257 4 9 2 3 3 3" xfId="17954" xr:uid="{00000000-0005-0000-0000-0000489D0000}"/>
    <cellStyle name="Standard 257 4 9 2 3 3 3 2" xfId="44426" xr:uid="{00000000-0005-0000-0000-0000499D0000}"/>
    <cellStyle name="Standard 257 4 9 2 3 3 4" xfId="33397" xr:uid="{00000000-0005-0000-0000-00004A9D0000}"/>
    <cellStyle name="Standard 257 4 9 2 3 4" xfId="8393" xr:uid="{00000000-0005-0000-0000-00004B9D0000}"/>
    <cellStyle name="Standard 257 4 9 2 3 4 2" xfId="21629" xr:uid="{00000000-0005-0000-0000-00004C9D0000}"/>
    <cellStyle name="Standard 257 4 9 2 3 4 2 2" xfId="48101" xr:uid="{00000000-0005-0000-0000-00004D9D0000}"/>
    <cellStyle name="Standard 257 4 9 2 3 4 3" xfId="34865" xr:uid="{00000000-0005-0000-0000-00004E9D0000}"/>
    <cellStyle name="Standard 257 4 9 2 3 5" xfId="15012" xr:uid="{00000000-0005-0000-0000-00004F9D0000}"/>
    <cellStyle name="Standard 257 4 9 2 3 5 2" xfId="41484" xr:uid="{00000000-0005-0000-0000-0000509D0000}"/>
    <cellStyle name="Standard 257 4 9 2 3 6" xfId="28985" xr:uid="{00000000-0005-0000-0000-0000519D0000}"/>
    <cellStyle name="Standard 257 4 9 2 4" xfId="3249" xr:uid="{00000000-0005-0000-0000-0000529D0000}"/>
    <cellStyle name="Standard 257 4 9 2 4 2" xfId="12071" xr:uid="{00000000-0005-0000-0000-0000539D0000}"/>
    <cellStyle name="Standard 257 4 9 2 4 2 2" xfId="25307" xr:uid="{00000000-0005-0000-0000-0000549D0000}"/>
    <cellStyle name="Standard 257 4 9 2 4 2 2 2" xfId="51779" xr:uid="{00000000-0005-0000-0000-0000559D0000}"/>
    <cellStyle name="Standard 257 4 9 2 4 2 3" xfId="38543" xr:uid="{00000000-0005-0000-0000-0000569D0000}"/>
    <cellStyle name="Standard 257 4 9 2 4 3" xfId="18690" xr:uid="{00000000-0005-0000-0000-0000579D0000}"/>
    <cellStyle name="Standard 257 4 9 2 4 3 2" xfId="45162" xr:uid="{00000000-0005-0000-0000-0000589D0000}"/>
    <cellStyle name="Standard 257 4 9 2 4 4" xfId="29721" xr:uid="{00000000-0005-0000-0000-0000599D0000}"/>
    <cellStyle name="Standard 257 4 9 2 5" xfId="5454" xr:uid="{00000000-0005-0000-0000-00005A9D0000}"/>
    <cellStyle name="Standard 257 4 9 2 5 2" xfId="9864" xr:uid="{00000000-0005-0000-0000-00005B9D0000}"/>
    <cellStyle name="Standard 257 4 9 2 5 2 2" xfId="23100" xr:uid="{00000000-0005-0000-0000-00005C9D0000}"/>
    <cellStyle name="Standard 257 4 9 2 5 2 2 2" xfId="49572" xr:uid="{00000000-0005-0000-0000-00005D9D0000}"/>
    <cellStyle name="Standard 257 4 9 2 5 2 3" xfId="36336" xr:uid="{00000000-0005-0000-0000-00005E9D0000}"/>
    <cellStyle name="Standard 257 4 9 2 5 3" xfId="16483" xr:uid="{00000000-0005-0000-0000-00005F9D0000}"/>
    <cellStyle name="Standard 257 4 9 2 5 3 2" xfId="42955" xr:uid="{00000000-0005-0000-0000-0000609D0000}"/>
    <cellStyle name="Standard 257 4 9 2 5 4" xfId="31926" xr:uid="{00000000-0005-0000-0000-0000619D0000}"/>
    <cellStyle name="Standard 257 4 9 2 6" xfId="7659" xr:uid="{00000000-0005-0000-0000-0000629D0000}"/>
    <cellStyle name="Standard 257 4 9 2 6 2" xfId="20895" xr:uid="{00000000-0005-0000-0000-0000639D0000}"/>
    <cellStyle name="Standard 257 4 9 2 6 2 2" xfId="47367" xr:uid="{00000000-0005-0000-0000-0000649D0000}"/>
    <cellStyle name="Standard 257 4 9 2 6 3" xfId="34131" xr:uid="{00000000-0005-0000-0000-0000659D0000}"/>
    <cellStyle name="Standard 257 4 9 2 7" xfId="14278" xr:uid="{00000000-0005-0000-0000-0000669D0000}"/>
    <cellStyle name="Standard 257 4 9 2 7 2" xfId="40750" xr:uid="{00000000-0005-0000-0000-0000679D0000}"/>
    <cellStyle name="Standard 257 4 9 2 8" xfId="27514" xr:uid="{00000000-0005-0000-0000-0000689D0000}"/>
    <cellStyle name="Standard 257 4 9 3" xfId="1410" xr:uid="{00000000-0005-0000-0000-0000699D0000}"/>
    <cellStyle name="Standard 257 4 9 3 2" xfId="4353" xr:uid="{00000000-0005-0000-0000-00006A9D0000}"/>
    <cellStyle name="Standard 257 4 9 3 2 2" xfId="13175" xr:uid="{00000000-0005-0000-0000-00006B9D0000}"/>
    <cellStyle name="Standard 257 4 9 3 2 2 2" xfId="26411" xr:uid="{00000000-0005-0000-0000-00006C9D0000}"/>
    <cellStyle name="Standard 257 4 9 3 2 2 2 2" xfId="52883" xr:uid="{00000000-0005-0000-0000-00006D9D0000}"/>
    <cellStyle name="Standard 257 4 9 3 2 2 3" xfId="39647" xr:uid="{00000000-0005-0000-0000-00006E9D0000}"/>
    <cellStyle name="Standard 257 4 9 3 2 3" xfId="19794" xr:uid="{00000000-0005-0000-0000-00006F9D0000}"/>
    <cellStyle name="Standard 257 4 9 3 2 3 2" xfId="46266" xr:uid="{00000000-0005-0000-0000-0000709D0000}"/>
    <cellStyle name="Standard 257 4 9 3 2 4" xfId="30825" xr:uid="{00000000-0005-0000-0000-0000719D0000}"/>
    <cellStyle name="Standard 257 4 9 3 3" xfId="5824" xr:uid="{00000000-0005-0000-0000-0000729D0000}"/>
    <cellStyle name="Standard 257 4 9 3 3 2" xfId="10234" xr:uid="{00000000-0005-0000-0000-0000739D0000}"/>
    <cellStyle name="Standard 257 4 9 3 3 2 2" xfId="23470" xr:uid="{00000000-0005-0000-0000-0000749D0000}"/>
    <cellStyle name="Standard 257 4 9 3 3 2 2 2" xfId="49942" xr:uid="{00000000-0005-0000-0000-0000759D0000}"/>
    <cellStyle name="Standard 257 4 9 3 3 2 3" xfId="36706" xr:uid="{00000000-0005-0000-0000-0000769D0000}"/>
    <cellStyle name="Standard 257 4 9 3 3 3" xfId="16853" xr:uid="{00000000-0005-0000-0000-0000779D0000}"/>
    <cellStyle name="Standard 257 4 9 3 3 3 2" xfId="43325" xr:uid="{00000000-0005-0000-0000-0000789D0000}"/>
    <cellStyle name="Standard 257 4 9 3 3 4" xfId="32296" xr:uid="{00000000-0005-0000-0000-0000799D0000}"/>
    <cellStyle name="Standard 257 4 9 3 4" xfId="8763" xr:uid="{00000000-0005-0000-0000-00007A9D0000}"/>
    <cellStyle name="Standard 257 4 9 3 4 2" xfId="21999" xr:uid="{00000000-0005-0000-0000-00007B9D0000}"/>
    <cellStyle name="Standard 257 4 9 3 4 2 2" xfId="48471" xr:uid="{00000000-0005-0000-0000-00007C9D0000}"/>
    <cellStyle name="Standard 257 4 9 3 4 3" xfId="35235" xr:uid="{00000000-0005-0000-0000-00007D9D0000}"/>
    <cellStyle name="Standard 257 4 9 3 5" xfId="15382" xr:uid="{00000000-0005-0000-0000-00007E9D0000}"/>
    <cellStyle name="Standard 257 4 9 3 5 2" xfId="41854" xr:uid="{00000000-0005-0000-0000-00007F9D0000}"/>
    <cellStyle name="Standard 257 4 9 3 6" xfId="27884" xr:uid="{00000000-0005-0000-0000-0000809D0000}"/>
    <cellStyle name="Standard 257 4 9 4" xfId="2146" xr:uid="{00000000-0005-0000-0000-0000819D0000}"/>
    <cellStyle name="Standard 257 4 9 4 2" xfId="3617" xr:uid="{00000000-0005-0000-0000-0000829D0000}"/>
    <cellStyle name="Standard 257 4 9 4 2 2" xfId="12439" xr:uid="{00000000-0005-0000-0000-0000839D0000}"/>
    <cellStyle name="Standard 257 4 9 4 2 2 2" xfId="25675" xr:uid="{00000000-0005-0000-0000-0000849D0000}"/>
    <cellStyle name="Standard 257 4 9 4 2 2 2 2" xfId="52147" xr:uid="{00000000-0005-0000-0000-0000859D0000}"/>
    <cellStyle name="Standard 257 4 9 4 2 2 3" xfId="38911" xr:uid="{00000000-0005-0000-0000-0000869D0000}"/>
    <cellStyle name="Standard 257 4 9 4 2 3" xfId="19058" xr:uid="{00000000-0005-0000-0000-0000879D0000}"/>
    <cellStyle name="Standard 257 4 9 4 2 3 2" xfId="45530" xr:uid="{00000000-0005-0000-0000-0000889D0000}"/>
    <cellStyle name="Standard 257 4 9 4 2 4" xfId="30089" xr:uid="{00000000-0005-0000-0000-0000899D0000}"/>
    <cellStyle name="Standard 257 4 9 4 3" xfId="6559" xr:uid="{00000000-0005-0000-0000-00008A9D0000}"/>
    <cellStyle name="Standard 257 4 9 4 3 2" xfId="10969" xr:uid="{00000000-0005-0000-0000-00008B9D0000}"/>
    <cellStyle name="Standard 257 4 9 4 3 2 2" xfId="24205" xr:uid="{00000000-0005-0000-0000-00008C9D0000}"/>
    <cellStyle name="Standard 257 4 9 4 3 2 2 2" xfId="50677" xr:uid="{00000000-0005-0000-0000-00008D9D0000}"/>
    <cellStyle name="Standard 257 4 9 4 3 2 3" xfId="37441" xr:uid="{00000000-0005-0000-0000-00008E9D0000}"/>
    <cellStyle name="Standard 257 4 9 4 3 3" xfId="17588" xr:uid="{00000000-0005-0000-0000-00008F9D0000}"/>
    <cellStyle name="Standard 257 4 9 4 3 3 2" xfId="44060" xr:uid="{00000000-0005-0000-0000-0000909D0000}"/>
    <cellStyle name="Standard 257 4 9 4 3 4" xfId="33031" xr:uid="{00000000-0005-0000-0000-0000919D0000}"/>
    <cellStyle name="Standard 257 4 9 4 4" xfId="8027" xr:uid="{00000000-0005-0000-0000-0000929D0000}"/>
    <cellStyle name="Standard 257 4 9 4 4 2" xfId="21263" xr:uid="{00000000-0005-0000-0000-0000939D0000}"/>
    <cellStyle name="Standard 257 4 9 4 4 2 2" xfId="47735" xr:uid="{00000000-0005-0000-0000-0000949D0000}"/>
    <cellStyle name="Standard 257 4 9 4 4 3" xfId="34499" xr:uid="{00000000-0005-0000-0000-0000959D0000}"/>
    <cellStyle name="Standard 257 4 9 4 5" xfId="14646" xr:uid="{00000000-0005-0000-0000-0000969D0000}"/>
    <cellStyle name="Standard 257 4 9 4 5 2" xfId="41118" xr:uid="{00000000-0005-0000-0000-0000979D0000}"/>
    <cellStyle name="Standard 257 4 9 4 6" xfId="28619" xr:uid="{00000000-0005-0000-0000-0000989D0000}"/>
    <cellStyle name="Standard 257 4 9 5" xfId="2883" xr:uid="{00000000-0005-0000-0000-0000999D0000}"/>
    <cellStyle name="Standard 257 4 9 5 2" xfId="11705" xr:uid="{00000000-0005-0000-0000-00009A9D0000}"/>
    <cellStyle name="Standard 257 4 9 5 2 2" xfId="24941" xr:uid="{00000000-0005-0000-0000-00009B9D0000}"/>
    <cellStyle name="Standard 257 4 9 5 2 2 2" xfId="51413" xr:uid="{00000000-0005-0000-0000-00009C9D0000}"/>
    <cellStyle name="Standard 257 4 9 5 2 3" xfId="38177" xr:uid="{00000000-0005-0000-0000-00009D9D0000}"/>
    <cellStyle name="Standard 257 4 9 5 3" xfId="18324" xr:uid="{00000000-0005-0000-0000-00009E9D0000}"/>
    <cellStyle name="Standard 257 4 9 5 3 2" xfId="44796" xr:uid="{00000000-0005-0000-0000-00009F9D0000}"/>
    <cellStyle name="Standard 257 4 9 5 4" xfId="29355" xr:uid="{00000000-0005-0000-0000-0000A09D0000}"/>
    <cellStyle name="Standard 257 4 9 6" xfId="5088" xr:uid="{00000000-0005-0000-0000-0000A19D0000}"/>
    <cellStyle name="Standard 257 4 9 6 2" xfId="9498" xr:uid="{00000000-0005-0000-0000-0000A29D0000}"/>
    <cellStyle name="Standard 257 4 9 6 2 2" xfId="22734" xr:uid="{00000000-0005-0000-0000-0000A39D0000}"/>
    <cellStyle name="Standard 257 4 9 6 2 2 2" xfId="49206" xr:uid="{00000000-0005-0000-0000-0000A49D0000}"/>
    <cellStyle name="Standard 257 4 9 6 2 3" xfId="35970" xr:uid="{00000000-0005-0000-0000-0000A59D0000}"/>
    <cellStyle name="Standard 257 4 9 6 3" xfId="16117" xr:uid="{00000000-0005-0000-0000-0000A69D0000}"/>
    <cellStyle name="Standard 257 4 9 6 3 2" xfId="42589" xr:uid="{00000000-0005-0000-0000-0000A79D0000}"/>
    <cellStyle name="Standard 257 4 9 6 4" xfId="31560" xr:uid="{00000000-0005-0000-0000-0000A89D0000}"/>
    <cellStyle name="Standard 257 4 9 7" xfId="7293" xr:uid="{00000000-0005-0000-0000-0000A99D0000}"/>
    <cellStyle name="Standard 257 4 9 7 2" xfId="20529" xr:uid="{00000000-0005-0000-0000-0000AA9D0000}"/>
    <cellStyle name="Standard 257 4 9 7 2 2" xfId="47001" xr:uid="{00000000-0005-0000-0000-0000AB9D0000}"/>
    <cellStyle name="Standard 257 4 9 7 3" xfId="33765" xr:uid="{00000000-0005-0000-0000-0000AC9D0000}"/>
    <cellStyle name="Standard 257 4 9 8" xfId="13912" xr:uid="{00000000-0005-0000-0000-0000AD9D0000}"/>
    <cellStyle name="Standard 257 4 9 8 2" xfId="40384" xr:uid="{00000000-0005-0000-0000-0000AE9D0000}"/>
    <cellStyle name="Standard 257 4 9 9" xfId="27148" xr:uid="{00000000-0005-0000-0000-0000AF9D0000}"/>
    <cellStyle name="Standard 257 5" xfId="260" xr:uid="{00000000-0005-0000-0000-0000B09D0000}"/>
    <cellStyle name="Standard 257 5 10" xfId="693" xr:uid="{00000000-0005-0000-0000-0000B19D0000}"/>
    <cellStyle name="Standard 257 5 10 2" xfId="1443" xr:uid="{00000000-0005-0000-0000-0000B29D0000}"/>
    <cellStyle name="Standard 257 5 10 2 2" xfId="4386" xr:uid="{00000000-0005-0000-0000-0000B39D0000}"/>
    <cellStyle name="Standard 257 5 10 2 2 2" xfId="13208" xr:uid="{00000000-0005-0000-0000-0000B49D0000}"/>
    <cellStyle name="Standard 257 5 10 2 2 2 2" xfId="26444" xr:uid="{00000000-0005-0000-0000-0000B59D0000}"/>
    <cellStyle name="Standard 257 5 10 2 2 2 2 2" xfId="52916" xr:uid="{00000000-0005-0000-0000-0000B69D0000}"/>
    <cellStyle name="Standard 257 5 10 2 2 2 3" xfId="39680" xr:uid="{00000000-0005-0000-0000-0000B79D0000}"/>
    <cellStyle name="Standard 257 5 10 2 2 3" xfId="19827" xr:uid="{00000000-0005-0000-0000-0000B89D0000}"/>
    <cellStyle name="Standard 257 5 10 2 2 3 2" xfId="46299" xr:uid="{00000000-0005-0000-0000-0000B99D0000}"/>
    <cellStyle name="Standard 257 5 10 2 2 4" xfId="30858" xr:uid="{00000000-0005-0000-0000-0000BA9D0000}"/>
    <cellStyle name="Standard 257 5 10 2 3" xfId="5857" xr:uid="{00000000-0005-0000-0000-0000BB9D0000}"/>
    <cellStyle name="Standard 257 5 10 2 3 2" xfId="10267" xr:uid="{00000000-0005-0000-0000-0000BC9D0000}"/>
    <cellStyle name="Standard 257 5 10 2 3 2 2" xfId="23503" xr:uid="{00000000-0005-0000-0000-0000BD9D0000}"/>
    <cellStyle name="Standard 257 5 10 2 3 2 2 2" xfId="49975" xr:uid="{00000000-0005-0000-0000-0000BE9D0000}"/>
    <cellStyle name="Standard 257 5 10 2 3 2 3" xfId="36739" xr:uid="{00000000-0005-0000-0000-0000BF9D0000}"/>
    <cellStyle name="Standard 257 5 10 2 3 3" xfId="16886" xr:uid="{00000000-0005-0000-0000-0000C09D0000}"/>
    <cellStyle name="Standard 257 5 10 2 3 3 2" xfId="43358" xr:uid="{00000000-0005-0000-0000-0000C19D0000}"/>
    <cellStyle name="Standard 257 5 10 2 3 4" xfId="32329" xr:uid="{00000000-0005-0000-0000-0000C29D0000}"/>
    <cellStyle name="Standard 257 5 10 2 4" xfId="8796" xr:uid="{00000000-0005-0000-0000-0000C39D0000}"/>
    <cellStyle name="Standard 257 5 10 2 4 2" xfId="22032" xr:uid="{00000000-0005-0000-0000-0000C49D0000}"/>
    <cellStyle name="Standard 257 5 10 2 4 2 2" xfId="48504" xr:uid="{00000000-0005-0000-0000-0000C59D0000}"/>
    <cellStyle name="Standard 257 5 10 2 4 3" xfId="35268" xr:uid="{00000000-0005-0000-0000-0000C69D0000}"/>
    <cellStyle name="Standard 257 5 10 2 5" xfId="15415" xr:uid="{00000000-0005-0000-0000-0000C79D0000}"/>
    <cellStyle name="Standard 257 5 10 2 5 2" xfId="41887" xr:uid="{00000000-0005-0000-0000-0000C89D0000}"/>
    <cellStyle name="Standard 257 5 10 2 6" xfId="27917" xr:uid="{00000000-0005-0000-0000-0000C99D0000}"/>
    <cellStyle name="Standard 257 5 10 3" xfId="2179" xr:uid="{00000000-0005-0000-0000-0000CA9D0000}"/>
    <cellStyle name="Standard 257 5 10 3 2" xfId="3650" xr:uid="{00000000-0005-0000-0000-0000CB9D0000}"/>
    <cellStyle name="Standard 257 5 10 3 2 2" xfId="12472" xr:uid="{00000000-0005-0000-0000-0000CC9D0000}"/>
    <cellStyle name="Standard 257 5 10 3 2 2 2" xfId="25708" xr:uid="{00000000-0005-0000-0000-0000CD9D0000}"/>
    <cellStyle name="Standard 257 5 10 3 2 2 2 2" xfId="52180" xr:uid="{00000000-0005-0000-0000-0000CE9D0000}"/>
    <cellStyle name="Standard 257 5 10 3 2 2 3" xfId="38944" xr:uid="{00000000-0005-0000-0000-0000CF9D0000}"/>
    <cellStyle name="Standard 257 5 10 3 2 3" xfId="19091" xr:uid="{00000000-0005-0000-0000-0000D09D0000}"/>
    <cellStyle name="Standard 257 5 10 3 2 3 2" xfId="45563" xr:uid="{00000000-0005-0000-0000-0000D19D0000}"/>
    <cellStyle name="Standard 257 5 10 3 2 4" xfId="30122" xr:uid="{00000000-0005-0000-0000-0000D29D0000}"/>
    <cellStyle name="Standard 257 5 10 3 3" xfId="6592" xr:uid="{00000000-0005-0000-0000-0000D39D0000}"/>
    <cellStyle name="Standard 257 5 10 3 3 2" xfId="11002" xr:uid="{00000000-0005-0000-0000-0000D49D0000}"/>
    <cellStyle name="Standard 257 5 10 3 3 2 2" xfId="24238" xr:uid="{00000000-0005-0000-0000-0000D59D0000}"/>
    <cellStyle name="Standard 257 5 10 3 3 2 2 2" xfId="50710" xr:uid="{00000000-0005-0000-0000-0000D69D0000}"/>
    <cellStyle name="Standard 257 5 10 3 3 2 3" xfId="37474" xr:uid="{00000000-0005-0000-0000-0000D79D0000}"/>
    <cellStyle name="Standard 257 5 10 3 3 3" xfId="17621" xr:uid="{00000000-0005-0000-0000-0000D89D0000}"/>
    <cellStyle name="Standard 257 5 10 3 3 3 2" xfId="44093" xr:uid="{00000000-0005-0000-0000-0000D99D0000}"/>
    <cellStyle name="Standard 257 5 10 3 3 4" xfId="33064" xr:uid="{00000000-0005-0000-0000-0000DA9D0000}"/>
    <cellStyle name="Standard 257 5 10 3 4" xfId="8060" xr:uid="{00000000-0005-0000-0000-0000DB9D0000}"/>
    <cellStyle name="Standard 257 5 10 3 4 2" xfId="21296" xr:uid="{00000000-0005-0000-0000-0000DC9D0000}"/>
    <cellStyle name="Standard 257 5 10 3 4 2 2" xfId="47768" xr:uid="{00000000-0005-0000-0000-0000DD9D0000}"/>
    <cellStyle name="Standard 257 5 10 3 4 3" xfId="34532" xr:uid="{00000000-0005-0000-0000-0000DE9D0000}"/>
    <cellStyle name="Standard 257 5 10 3 5" xfId="14679" xr:uid="{00000000-0005-0000-0000-0000DF9D0000}"/>
    <cellStyle name="Standard 257 5 10 3 5 2" xfId="41151" xr:uid="{00000000-0005-0000-0000-0000E09D0000}"/>
    <cellStyle name="Standard 257 5 10 3 6" xfId="28652" xr:uid="{00000000-0005-0000-0000-0000E19D0000}"/>
    <cellStyle name="Standard 257 5 10 4" xfId="2916" xr:uid="{00000000-0005-0000-0000-0000E29D0000}"/>
    <cellStyle name="Standard 257 5 10 4 2" xfId="11738" xr:uid="{00000000-0005-0000-0000-0000E39D0000}"/>
    <cellStyle name="Standard 257 5 10 4 2 2" xfId="24974" xr:uid="{00000000-0005-0000-0000-0000E49D0000}"/>
    <cellStyle name="Standard 257 5 10 4 2 2 2" xfId="51446" xr:uid="{00000000-0005-0000-0000-0000E59D0000}"/>
    <cellStyle name="Standard 257 5 10 4 2 3" xfId="38210" xr:uid="{00000000-0005-0000-0000-0000E69D0000}"/>
    <cellStyle name="Standard 257 5 10 4 3" xfId="18357" xr:uid="{00000000-0005-0000-0000-0000E79D0000}"/>
    <cellStyle name="Standard 257 5 10 4 3 2" xfId="44829" xr:uid="{00000000-0005-0000-0000-0000E89D0000}"/>
    <cellStyle name="Standard 257 5 10 4 4" xfId="29388" xr:uid="{00000000-0005-0000-0000-0000E99D0000}"/>
    <cellStyle name="Standard 257 5 10 5" xfId="5121" xr:uid="{00000000-0005-0000-0000-0000EA9D0000}"/>
    <cellStyle name="Standard 257 5 10 5 2" xfId="9531" xr:uid="{00000000-0005-0000-0000-0000EB9D0000}"/>
    <cellStyle name="Standard 257 5 10 5 2 2" xfId="22767" xr:uid="{00000000-0005-0000-0000-0000EC9D0000}"/>
    <cellStyle name="Standard 257 5 10 5 2 2 2" xfId="49239" xr:uid="{00000000-0005-0000-0000-0000ED9D0000}"/>
    <cellStyle name="Standard 257 5 10 5 2 3" xfId="36003" xr:uid="{00000000-0005-0000-0000-0000EE9D0000}"/>
    <cellStyle name="Standard 257 5 10 5 3" xfId="16150" xr:uid="{00000000-0005-0000-0000-0000EF9D0000}"/>
    <cellStyle name="Standard 257 5 10 5 3 2" xfId="42622" xr:uid="{00000000-0005-0000-0000-0000F09D0000}"/>
    <cellStyle name="Standard 257 5 10 5 4" xfId="31593" xr:uid="{00000000-0005-0000-0000-0000F19D0000}"/>
    <cellStyle name="Standard 257 5 10 6" xfId="7326" xr:uid="{00000000-0005-0000-0000-0000F29D0000}"/>
    <cellStyle name="Standard 257 5 10 6 2" xfId="20562" xr:uid="{00000000-0005-0000-0000-0000F39D0000}"/>
    <cellStyle name="Standard 257 5 10 6 2 2" xfId="47034" xr:uid="{00000000-0005-0000-0000-0000F49D0000}"/>
    <cellStyle name="Standard 257 5 10 6 3" xfId="33798" xr:uid="{00000000-0005-0000-0000-0000F59D0000}"/>
    <cellStyle name="Standard 257 5 10 7" xfId="13945" xr:uid="{00000000-0005-0000-0000-0000F69D0000}"/>
    <cellStyle name="Standard 257 5 10 7 2" xfId="40417" xr:uid="{00000000-0005-0000-0000-0000F79D0000}"/>
    <cellStyle name="Standard 257 5 10 8" xfId="27181" xr:uid="{00000000-0005-0000-0000-0000F89D0000}"/>
    <cellStyle name="Standard 257 5 11" xfId="1077" xr:uid="{00000000-0005-0000-0000-0000F99D0000}"/>
    <cellStyle name="Standard 257 5 11 2" xfId="4020" xr:uid="{00000000-0005-0000-0000-0000FA9D0000}"/>
    <cellStyle name="Standard 257 5 11 2 2" xfId="12842" xr:uid="{00000000-0005-0000-0000-0000FB9D0000}"/>
    <cellStyle name="Standard 257 5 11 2 2 2" xfId="26078" xr:uid="{00000000-0005-0000-0000-0000FC9D0000}"/>
    <cellStyle name="Standard 257 5 11 2 2 2 2" xfId="52550" xr:uid="{00000000-0005-0000-0000-0000FD9D0000}"/>
    <cellStyle name="Standard 257 5 11 2 2 3" xfId="39314" xr:uid="{00000000-0005-0000-0000-0000FE9D0000}"/>
    <cellStyle name="Standard 257 5 11 2 3" xfId="19461" xr:uid="{00000000-0005-0000-0000-0000FF9D0000}"/>
    <cellStyle name="Standard 257 5 11 2 3 2" xfId="45933" xr:uid="{00000000-0005-0000-0000-0000009E0000}"/>
    <cellStyle name="Standard 257 5 11 2 4" xfId="30492" xr:uid="{00000000-0005-0000-0000-0000019E0000}"/>
    <cellStyle name="Standard 257 5 11 3" xfId="5491" xr:uid="{00000000-0005-0000-0000-0000029E0000}"/>
    <cellStyle name="Standard 257 5 11 3 2" xfId="9901" xr:uid="{00000000-0005-0000-0000-0000039E0000}"/>
    <cellStyle name="Standard 257 5 11 3 2 2" xfId="23137" xr:uid="{00000000-0005-0000-0000-0000049E0000}"/>
    <cellStyle name="Standard 257 5 11 3 2 2 2" xfId="49609" xr:uid="{00000000-0005-0000-0000-0000059E0000}"/>
    <cellStyle name="Standard 257 5 11 3 2 3" xfId="36373" xr:uid="{00000000-0005-0000-0000-0000069E0000}"/>
    <cellStyle name="Standard 257 5 11 3 3" xfId="16520" xr:uid="{00000000-0005-0000-0000-0000079E0000}"/>
    <cellStyle name="Standard 257 5 11 3 3 2" xfId="42992" xr:uid="{00000000-0005-0000-0000-0000089E0000}"/>
    <cellStyle name="Standard 257 5 11 3 4" xfId="31963" xr:uid="{00000000-0005-0000-0000-0000099E0000}"/>
    <cellStyle name="Standard 257 5 11 4" xfId="8430" xr:uid="{00000000-0005-0000-0000-00000A9E0000}"/>
    <cellStyle name="Standard 257 5 11 4 2" xfId="21666" xr:uid="{00000000-0005-0000-0000-00000B9E0000}"/>
    <cellStyle name="Standard 257 5 11 4 2 2" xfId="48138" xr:uid="{00000000-0005-0000-0000-00000C9E0000}"/>
    <cellStyle name="Standard 257 5 11 4 3" xfId="34902" xr:uid="{00000000-0005-0000-0000-00000D9E0000}"/>
    <cellStyle name="Standard 257 5 11 5" xfId="15049" xr:uid="{00000000-0005-0000-0000-00000E9E0000}"/>
    <cellStyle name="Standard 257 5 11 5 2" xfId="41521" xr:uid="{00000000-0005-0000-0000-00000F9E0000}"/>
    <cellStyle name="Standard 257 5 11 6" xfId="27551" xr:uid="{00000000-0005-0000-0000-0000109E0000}"/>
    <cellStyle name="Standard 257 5 12" xfId="1813" xr:uid="{00000000-0005-0000-0000-0000119E0000}"/>
    <cellStyle name="Standard 257 5 12 2" xfId="3284" xr:uid="{00000000-0005-0000-0000-0000129E0000}"/>
    <cellStyle name="Standard 257 5 12 2 2" xfId="12106" xr:uid="{00000000-0005-0000-0000-0000139E0000}"/>
    <cellStyle name="Standard 257 5 12 2 2 2" xfId="25342" xr:uid="{00000000-0005-0000-0000-0000149E0000}"/>
    <cellStyle name="Standard 257 5 12 2 2 2 2" xfId="51814" xr:uid="{00000000-0005-0000-0000-0000159E0000}"/>
    <cellStyle name="Standard 257 5 12 2 2 3" xfId="38578" xr:uid="{00000000-0005-0000-0000-0000169E0000}"/>
    <cellStyle name="Standard 257 5 12 2 3" xfId="18725" xr:uid="{00000000-0005-0000-0000-0000179E0000}"/>
    <cellStyle name="Standard 257 5 12 2 3 2" xfId="45197" xr:uid="{00000000-0005-0000-0000-0000189E0000}"/>
    <cellStyle name="Standard 257 5 12 2 4" xfId="29756" xr:uid="{00000000-0005-0000-0000-0000199E0000}"/>
    <cellStyle name="Standard 257 5 12 3" xfId="6226" xr:uid="{00000000-0005-0000-0000-00001A9E0000}"/>
    <cellStyle name="Standard 257 5 12 3 2" xfId="10636" xr:uid="{00000000-0005-0000-0000-00001B9E0000}"/>
    <cellStyle name="Standard 257 5 12 3 2 2" xfId="23872" xr:uid="{00000000-0005-0000-0000-00001C9E0000}"/>
    <cellStyle name="Standard 257 5 12 3 2 2 2" xfId="50344" xr:uid="{00000000-0005-0000-0000-00001D9E0000}"/>
    <cellStyle name="Standard 257 5 12 3 2 3" xfId="37108" xr:uid="{00000000-0005-0000-0000-00001E9E0000}"/>
    <cellStyle name="Standard 257 5 12 3 3" xfId="17255" xr:uid="{00000000-0005-0000-0000-00001F9E0000}"/>
    <cellStyle name="Standard 257 5 12 3 3 2" xfId="43727" xr:uid="{00000000-0005-0000-0000-0000209E0000}"/>
    <cellStyle name="Standard 257 5 12 3 4" xfId="32698" xr:uid="{00000000-0005-0000-0000-0000219E0000}"/>
    <cellStyle name="Standard 257 5 12 4" xfId="7694" xr:uid="{00000000-0005-0000-0000-0000229E0000}"/>
    <cellStyle name="Standard 257 5 12 4 2" xfId="20930" xr:uid="{00000000-0005-0000-0000-0000239E0000}"/>
    <cellStyle name="Standard 257 5 12 4 2 2" xfId="47402" xr:uid="{00000000-0005-0000-0000-0000249E0000}"/>
    <cellStyle name="Standard 257 5 12 4 3" xfId="34166" xr:uid="{00000000-0005-0000-0000-0000259E0000}"/>
    <cellStyle name="Standard 257 5 12 5" xfId="14313" xr:uid="{00000000-0005-0000-0000-0000269E0000}"/>
    <cellStyle name="Standard 257 5 12 5 2" xfId="40785" xr:uid="{00000000-0005-0000-0000-0000279E0000}"/>
    <cellStyle name="Standard 257 5 12 6" xfId="28286" xr:uid="{00000000-0005-0000-0000-0000289E0000}"/>
    <cellStyle name="Standard 257 5 13" xfId="2550" xr:uid="{00000000-0005-0000-0000-0000299E0000}"/>
    <cellStyle name="Standard 257 5 13 2" xfId="11372" xr:uid="{00000000-0005-0000-0000-00002A9E0000}"/>
    <cellStyle name="Standard 257 5 13 2 2" xfId="24608" xr:uid="{00000000-0005-0000-0000-00002B9E0000}"/>
    <cellStyle name="Standard 257 5 13 2 2 2" xfId="51080" xr:uid="{00000000-0005-0000-0000-00002C9E0000}"/>
    <cellStyle name="Standard 257 5 13 2 3" xfId="37844" xr:uid="{00000000-0005-0000-0000-00002D9E0000}"/>
    <cellStyle name="Standard 257 5 13 3" xfId="17991" xr:uid="{00000000-0005-0000-0000-00002E9E0000}"/>
    <cellStyle name="Standard 257 5 13 3 2" xfId="44463" xr:uid="{00000000-0005-0000-0000-00002F9E0000}"/>
    <cellStyle name="Standard 257 5 13 4" xfId="29022" xr:uid="{00000000-0005-0000-0000-0000309E0000}"/>
    <cellStyle name="Standard 257 5 14" xfId="4755" xr:uid="{00000000-0005-0000-0000-0000319E0000}"/>
    <cellStyle name="Standard 257 5 14 2" xfId="9165" xr:uid="{00000000-0005-0000-0000-0000329E0000}"/>
    <cellStyle name="Standard 257 5 14 2 2" xfId="22401" xr:uid="{00000000-0005-0000-0000-0000339E0000}"/>
    <cellStyle name="Standard 257 5 14 2 2 2" xfId="48873" xr:uid="{00000000-0005-0000-0000-0000349E0000}"/>
    <cellStyle name="Standard 257 5 14 2 3" xfId="35637" xr:uid="{00000000-0005-0000-0000-0000359E0000}"/>
    <cellStyle name="Standard 257 5 14 3" xfId="15784" xr:uid="{00000000-0005-0000-0000-0000369E0000}"/>
    <cellStyle name="Standard 257 5 14 3 2" xfId="42256" xr:uid="{00000000-0005-0000-0000-0000379E0000}"/>
    <cellStyle name="Standard 257 5 14 4" xfId="31227" xr:uid="{00000000-0005-0000-0000-0000389E0000}"/>
    <cellStyle name="Standard 257 5 15" xfId="6960" xr:uid="{00000000-0005-0000-0000-0000399E0000}"/>
    <cellStyle name="Standard 257 5 15 2" xfId="20196" xr:uid="{00000000-0005-0000-0000-00003A9E0000}"/>
    <cellStyle name="Standard 257 5 15 2 2" xfId="46668" xr:uid="{00000000-0005-0000-0000-00003B9E0000}"/>
    <cellStyle name="Standard 257 5 15 3" xfId="33432" xr:uid="{00000000-0005-0000-0000-00003C9E0000}"/>
    <cellStyle name="Standard 257 5 16" xfId="13579" xr:uid="{00000000-0005-0000-0000-00003D9E0000}"/>
    <cellStyle name="Standard 257 5 16 2" xfId="40051" xr:uid="{00000000-0005-0000-0000-00003E9E0000}"/>
    <cellStyle name="Standard 257 5 17" xfId="26815" xr:uid="{00000000-0005-0000-0000-00003F9E0000}"/>
    <cellStyle name="Standard 257 5 2" xfId="309" xr:uid="{00000000-0005-0000-0000-0000409E0000}"/>
    <cellStyle name="Standard 257 5 2 10" xfId="4781" xr:uid="{00000000-0005-0000-0000-0000419E0000}"/>
    <cellStyle name="Standard 257 5 2 10 2" xfId="9191" xr:uid="{00000000-0005-0000-0000-0000429E0000}"/>
    <cellStyle name="Standard 257 5 2 10 2 2" xfId="22427" xr:uid="{00000000-0005-0000-0000-0000439E0000}"/>
    <cellStyle name="Standard 257 5 2 10 2 2 2" xfId="48899" xr:uid="{00000000-0005-0000-0000-0000449E0000}"/>
    <cellStyle name="Standard 257 5 2 10 2 3" xfId="35663" xr:uid="{00000000-0005-0000-0000-0000459E0000}"/>
    <cellStyle name="Standard 257 5 2 10 3" xfId="15810" xr:uid="{00000000-0005-0000-0000-0000469E0000}"/>
    <cellStyle name="Standard 257 5 2 10 3 2" xfId="42282" xr:uid="{00000000-0005-0000-0000-0000479E0000}"/>
    <cellStyle name="Standard 257 5 2 10 4" xfId="31253" xr:uid="{00000000-0005-0000-0000-0000489E0000}"/>
    <cellStyle name="Standard 257 5 2 11" xfId="6986" xr:uid="{00000000-0005-0000-0000-0000499E0000}"/>
    <cellStyle name="Standard 257 5 2 11 2" xfId="20222" xr:uid="{00000000-0005-0000-0000-00004A9E0000}"/>
    <cellStyle name="Standard 257 5 2 11 2 2" xfId="46694" xr:uid="{00000000-0005-0000-0000-00004B9E0000}"/>
    <cellStyle name="Standard 257 5 2 11 3" xfId="33458" xr:uid="{00000000-0005-0000-0000-00004C9E0000}"/>
    <cellStyle name="Standard 257 5 2 12" xfId="13605" xr:uid="{00000000-0005-0000-0000-00004D9E0000}"/>
    <cellStyle name="Standard 257 5 2 12 2" xfId="40077" xr:uid="{00000000-0005-0000-0000-00004E9E0000}"/>
    <cellStyle name="Standard 257 5 2 13" xfId="26841" xr:uid="{00000000-0005-0000-0000-00004F9E0000}"/>
    <cellStyle name="Standard 257 5 2 2" xfId="359" xr:uid="{00000000-0005-0000-0000-0000509E0000}"/>
    <cellStyle name="Standard 257 5 2 2 10" xfId="13645" xr:uid="{00000000-0005-0000-0000-0000519E0000}"/>
    <cellStyle name="Standard 257 5 2 2 10 2" xfId="40117" xr:uid="{00000000-0005-0000-0000-0000529E0000}"/>
    <cellStyle name="Standard 257 5 2 2 11" xfId="26881" xr:uid="{00000000-0005-0000-0000-0000539E0000}"/>
    <cellStyle name="Standard 257 5 2 2 2" xfId="447" xr:uid="{00000000-0005-0000-0000-0000549E0000}"/>
    <cellStyle name="Standard 257 5 2 2 2 10" xfId="26962" xr:uid="{00000000-0005-0000-0000-0000559E0000}"/>
    <cellStyle name="Standard 257 5 2 2 2 2" xfId="623" xr:uid="{00000000-0005-0000-0000-0000569E0000}"/>
    <cellStyle name="Standard 257 5 2 2 2 2 2" xfId="1012" xr:uid="{00000000-0005-0000-0000-0000579E0000}"/>
    <cellStyle name="Standard 257 5 2 2 2 2 2 2" xfId="1761" xr:uid="{00000000-0005-0000-0000-0000589E0000}"/>
    <cellStyle name="Standard 257 5 2 2 2 2 2 2 2" xfId="4704" xr:uid="{00000000-0005-0000-0000-0000599E0000}"/>
    <cellStyle name="Standard 257 5 2 2 2 2 2 2 2 2" xfId="13526" xr:uid="{00000000-0005-0000-0000-00005A9E0000}"/>
    <cellStyle name="Standard 257 5 2 2 2 2 2 2 2 2 2" xfId="26762" xr:uid="{00000000-0005-0000-0000-00005B9E0000}"/>
    <cellStyle name="Standard 257 5 2 2 2 2 2 2 2 2 2 2" xfId="53234" xr:uid="{00000000-0005-0000-0000-00005C9E0000}"/>
    <cellStyle name="Standard 257 5 2 2 2 2 2 2 2 2 3" xfId="39998" xr:uid="{00000000-0005-0000-0000-00005D9E0000}"/>
    <cellStyle name="Standard 257 5 2 2 2 2 2 2 2 3" xfId="20145" xr:uid="{00000000-0005-0000-0000-00005E9E0000}"/>
    <cellStyle name="Standard 257 5 2 2 2 2 2 2 2 3 2" xfId="46617" xr:uid="{00000000-0005-0000-0000-00005F9E0000}"/>
    <cellStyle name="Standard 257 5 2 2 2 2 2 2 2 4" xfId="31176" xr:uid="{00000000-0005-0000-0000-0000609E0000}"/>
    <cellStyle name="Standard 257 5 2 2 2 2 2 2 3" xfId="6175" xr:uid="{00000000-0005-0000-0000-0000619E0000}"/>
    <cellStyle name="Standard 257 5 2 2 2 2 2 2 3 2" xfId="10585" xr:uid="{00000000-0005-0000-0000-0000629E0000}"/>
    <cellStyle name="Standard 257 5 2 2 2 2 2 2 3 2 2" xfId="23821" xr:uid="{00000000-0005-0000-0000-0000639E0000}"/>
    <cellStyle name="Standard 257 5 2 2 2 2 2 2 3 2 2 2" xfId="50293" xr:uid="{00000000-0005-0000-0000-0000649E0000}"/>
    <cellStyle name="Standard 257 5 2 2 2 2 2 2 3 2 3" xfId="37057" xr:uid="{00000000-0005-0000-0000-0000659E0000}"/>
    <cellStyle name="Standard 257 5 2 2 2 2 2 2 3 3" xfId="17204" xr:uid="{00000000-0005-0000-0000-0000669E0000}"/>
    <cellStyle name="Standard 257 5 2 2 2 2 2 2 3 3 2" xfId="43676" xr:uid="{00000000-0005-0000-0000-0000679E0000}"/>
    <cellStyle name="Standard 257 5 2 2 2 2 2 2 3 4" xfId="32647" xr:uid="{00000000-0005-0000-0000-0000689E0000}"/>
    <cellStyle name="Standard 257 5 2 2 2 2 2 2 4" xfId="9114" xr:uid="{00000000-0005-0000-0000-0000699E0000}"/>
    <cellStyle name="Standard 257 5 2 2 2 2 2 2 4 2" xfId="22350" xr:uid="{00000000-0005-0000-0000-00006A9E0000}"/>
    <cellStyle name="Standard 257 5 2 2 2 2 2 2 4 2 2" xfId="48822" xr:uid="{00000000-0005-0000-0000-00006B9E0000}"/>
    <cellStyle name="Standard 257 5 2 2 2 2 2 2 4 3" xfId="35586" xr:uid="{00000000-0005-0000-0000-00006C9E0000}"/>
    <cellStyle name="Standard 257 5 2 2 2 2 2 2 5" xfId="15733" xr:uid="{00000000-0005-0000-0000-00006D9E0000}"/>
    <cellStyle name="Standard 257 5 2 2 2 2 2 2 5 2" xfId="42205" xr:uid="{00000000-0005-0000-0000-00006E9E0000}"/>
    <cellStyle name="Standard 257 5 2 2 2 2 2 2 6" xfId="28235" xr:uid="{00000000-0005-0000-0000-00006F9E0000}"/>
    <cellStyle name="Standard 257 5 2 2 2 2 2 3" xfId="2497" xr:uid="{00000000-0005-0000-0000-0000709E0000}"/>
    <cellStyle name="Standard 257 5 2 2 2 2 2 3 2" xfId="3968" xr:uid="{00000000-0005-0000-0000-0000719E0000}"/>
    <cellStyle name="Standard 257 5 2 2 2 2 2 3 2 2" xfId="12790" xr:uid="{00000000-0005-0000-0000-0000729E0000}"/>
    <cellStyle name="Standard 257 5 2 2 2 2 2 3 2 2 2" xfId="26026" xr:uid="{00000000-0005-0000-0000-0000739E0000}"/>
    <cellStyle name="Standard 257 5 2 2 2 2 2 3 2 2 2 2" xfId="52498" xr:uid="{00000000-0005-0000-0000-0000749E0000}"/>
    <cellStyle name="Standard 257 5 2 2 2 2 2 3 2 2 3" xfId="39262" xr:uid="{00000000-0005-0000-0000-0000759E0000}"/>
    <cellStyle name="Standard 257 5 2 2 2 2 2 3 2 3" xfId="19409" xr:uid="{00000000-0005-0000-0000-0000769E0000}"/>
    <cellStyle name="Standard 257 5 2 2 2 2 2 3 2 3 2" xfId="45881" xr:uid="{00000000-0005-0000-0000-0000779E0000}"/>
    <cellStyle name="Standard 257 5 2 2 2 2 2 3 2 4" xfId="30440" xr:uid="{00000000-0005-0000-0000-0000789E0000}"/>
    <cellStyle name="Standard 257 5 2 2 2 2 2 3 3" xfId="6910" xr:uid="{00000000-0005-0000-0000-0000799E0000}"/>
    <cellStyle name="Standard 257 5 2 2 2 2 2 3 3 2" xfId="11320" xr:uid="{00000000-0005-0000-0000-00007A9E0000}"/>
    <cellStyle name="Standard 257 5 2 2 2 2 2 3 3 2 2" xfId="24556" xr:uid="{00000000-0005-0000-0000-00007B9E0000}"/>
    <cellStyle name="Standard 257 5 2 2 2 2 2 3 3 2 2 2" xfId="51028" xr:uid="{00000000-0005-0000-0000-00007C9E0000}"/>
    <cellStyle name="Standard 257 5 2 2 2 2 2 3 3 2 3" xfId="37792" xr:uid="{00000000-0005-0000-0000-00007D9E0000}"/>
    <cellStyle name="Standard 257 5 2 2 2 2 2 3 3 3" xfId="17939" xr:uid="{00000000-0005-0000-0000-00007E9E0000}"/>
    <cellStyle name="Standard 257 5 2 2 2 2 2 3 3 3 2" xfId="44411" xr:uid="{00000000-0005-0000-0000-00007F9E0000}"/>
    <cellStyle name="Standard 257 5 2 2 2 2 2 3 3 4" xfId="33382" xr:uid="{00000000-0005-0000-0000-0000809E0000}"/>
    <cellStyle name="Standard 257 5 2 2 2 2 2 3 4" xfId="8378" xr:uid="{00000000-0005-0000-0000-0000819E0000}"/>
    <cellStyle name="Standard 257 5 2 2 2 2 2 3 4 2" xfId="21614" xr:uid="{00000000-0005-0000-0000-0000829E0000}"/>
    <cellStyle name="Standard 257 5 2 2 2 2 2 3 4 2 2" xfId="48086" xr:uid="{00000000-0005-0000-0000-0000839E0000}"/>
    <cellStyle name="Standard 257 5 2 2 2 2 2 3 4 3" xfId="34850" xr:uid="{00000000-0005-0000-0000-0000849E0000}"/>
    <cellStyle name="Standard 257 5 2 2 2 2 2 3 5" xfId="14997" xr:uid="{00000000-0005-0000-0000-0000859E0000}"/>
    <cellStyle name="Standard 257 5 2 2 2 2 2 3 5 2" xfId="41469" xr:uid="{00000000-0005-0000-0000-0000869E0000}"/>
    <cellStyle name="Standard 257 5 2 2 2 2 2 3 6" xfId="28970" xr:uid="{00000000-0005-0000-0000-0000879E0000}"/>
    <cellStyle name="Standard 257 5 2 2 2 2 2 4" xfId="3234" xr:uid="{00000000-0005-0000-0000-0000889E0000}"/>
    <cellStyle name="Standard 257 5 2 2 2 2 2 4 2" xfId="12056" xr:uid="{00000000-0005-0000-0000-0000899E0000}"/>
    <cellStyle name="Standard 257 5 2 2 2 2 2 4 2 2" xfId="25292" xr:uid="{00000000-0005-0000-0000-00008A9E0000}"/>
    <cellStyle name="Standard 257 5 2 2 2 2 2 4 2 2 2" xfId="51764" xr:uid="{00000000-0005-0000-0000-00008B9E0000}"/>
    <cellStyle name="Standard 257 5 2 2 2 2 2 4 2 3" xfId="38528" xr:uid="{00000000-0005-0000-0000-00008C9E0000}"/>
    <cellStyle name="Standard 257 5 2 2 2 2 2 4 3" xfId="18675" xr:uid="{00000000-0005-0000-0000-00008D9E0000}"/>
    <cellStyle name="Standard 257 5 2 2 2 2 2 4 3 2" xfId="45147" xr:uid="{00000000-0005-0000-0000-00008E9E0000}"/>
    <cellStyle name="Standard 257 5 2 2 2 2 2 4 4" xfId="29706" xr:uid="{00000000-0005-0000-0000-00008F9E0000}"/>
    <cellStyle name="Standard 257 5 2 2 2 2 2 5" xfId="5439" xr:uid="{00000000-0005-0000-0000-0000909E0000}"/>
    <cellStyle name="Standard 257 5 2 2 2 2 2 5 2" xfId="9849" xr:uid="{00000000-0005-0000-0000-0000919E0000}"/>
    <cellStyle name="Standard 257 5 2 2 2 2 2 5 2 2" xfId="23085" xr:uid="{00000000-0005-0000-0000-0000929E0000}"/>
    <cellStyle name="Standard 257 5 2 2 2 2 2 5 2 2 2" xfId="49557" xr:uid="{00000000-0005-0000-0000-0000939E0000}"/>
    <cellStyle name="Standard 257 5 2 2 2 2 2 5 2 3" xfId="36321" xr:uid="{00000000-0005-0000-0000-0000949E0000}"/>
    <cellStyle name="Standard 257 5 2 2 2 2 2 5 3" xfId="16468" xr:uid="{00000000-0005-0000-0000-0000959E0000}"/>
    <cellStyle name="Standard 257 5 2 2 2 2 2 5 3 2" xfId="42940" xr:uid="{00000000-0005-0000-0000-0000969E0000}"/>
    <cellStyle name="Standard 257 5 2 2 2 2 2 5 4" xfId="31911" xr:uid="{00000000-0005-0000-0000-0000979E0000}"/>
    <cellStyle name="Standard 257 5 2 2 2 2 2 6" xfId="7644" xr:uid="{00000000-0005-0000-0000-0000989E0000}"/>
    <cellStyle name="Standard 257 5 2 2 2 2 2 6 2" xfId="20880" xr:uid="{00000000-0005-0000-0000-0000999E0000}"/>
    <cellStyle name="Standard 257 5 2 2 2 2 2 6 2 2" xfId="47352" xr:uid="{00000000-0005-0000-0000-00009A9E0000}"/>
    <cellStyle name="Standard 257 5 2 2 2 2 2 6 3" xfId="34116" xr:uid="{00000000-0005-0000-0000-00009B9E0000}"/>
    <cellStyle name="Standard 257 5 2 2 2 2 2 7" xfId="14263" xr:uid="{00000000-0005-0000-0000-00009C9E0000}"/>
    <cellStyle name="Standard 257 5 2 2 2 2 2 7 2" xfId="40735" xr:uid="{00000000-0005-0000-0000-00009D9E0000}"/>
    <cellStyle name="Standard 257 5 2 2 2 2 2 8" xfId="27499" xr:uid="{00000000-0005-0000-0000-00009E9E0000}"/>
    <cellStyle name="Standard 257 5 2 2 2 2 3" xfId="1395" xr:uid="{00000000-0005-0000-0000-00009F9E0000}"/>
    <cellStyle name="Standard 257 5 2 2 2 2 3 2" xfId="4338" xr:uid="{00000000-0005-0000-0000-0000A09E0000}"/>
    <cellStyle name="Standard 257 5 2 2 2 2 3 2 2" xfId="13160" xr:uid="{00000000-0005-0000-0000-0000A19E0000}"/>
    <cellStyle name="Standard 257 5 2 2 2 2 3 2 2 2" xfId="26396" xr:uid="{00000000-0005-0000-0000-0000A29E0000}"/>
    <cellStyle name="Standard 257 5 2 2 2 2 3 2 2 2 2" xfId="52868" xr:uid="{00000000-0005-0000-0000-0000A39E0000}"/>
    <cellStyle name="Standard 257 5 2 2 2 2 3 2 2 3" xfId="39632" xr:uid="{00000000-0005-0000-0000-0000A49E0000}"/>
    <cellStyle name="Standard 257 5 2 2 2 2 3 2 3" xfId="19779" xr:uid="{00000000-0005-0000-0000-0000A59E0000}"/>
    <cellStyle name="Standard 257 5 2 2 2 2 3 2 3 2" xfId="46251" xr:uid="{00000000-0005-0000-0000-0000A69E0000}"/>
    <cellStyle name="Standard 257 5 2 2 2 2 3 2 4" xfId="30810" xr:uid="{00000000-0005-0000-0000-0000A79E0000}"/>
    <cellStyle name="Standard 257 5 2 2 2 2 3 3" xfId="5809" xr:uid="{00000000-0005-0000-0000-0000A89E0000}"/>
    <cellStyle name="Standard 257 5 2 2 2 2 3 3 2" xfId="10219" xr:uid="{00000000-0005-0000-0000-0000A99E0000}"/>
    <cellStyle name="Standard 257 5 2 2 2 2 3 3 2 2" xfId="23455" xr:uid="{00000000-0005-0000-0000-0000AA9E0000}"/>
    <cellStyle name="Standard 257 5 2 2 2 2 3 3 2 2 2" xfId="49927" xr:uid="{00000000-0005-0000-0000-0000AB9E0000}"/>
    <cellStyle name="Standard 257 5 2 2 2 2 3 3 2 3" xfId="36691" xr:uid="{00000000-0005-0000-0000-0000AC9E0000}"/>
    <cellStyle name="Standard 257 5 2 2 2 2 3 3 3" xfId="16838" xr:uid="{00000000-0005-0000-0000-0000AD9E0000}"/>
    <cellStyle name="Standard 257 5 2 2 2 2 3 3 3 2" xfId="43310" xr:uid="{00000000-0005-0000-0000-0000AE9E0000}"/>
    <cellStyle name="Standard 257 5 2 2 2 2 3 3 4" xfId="32281" xr:uid="{00000000-0005-0000-0000-0000AF9E0000}"/>
    <cellStyle name="Standard 257 5 2 2 2 2 3 4" xfId="8748" xr:uid="{00000000-0005-0000-0000-0000B09E0000}"/>
    <cellStyle name="Standard 257 5 2 2 2 2 3 4 2" xfId="21984" xr:uid="{00000000-0005-0000-0000-0000B19E0000}"/>
    <cellStyle name="Standard 257 5 2 2 2 2 3 4 2 2" xfId="48456" xr:uid="{00000000-0005-0000-0000-0000B29E0000}"/>
    <cellStyle name="Standard 257 5 2 2 2 2 3 4 3" xfId="35220" xr:uid="{00000000-0005-0000-0000-0000B39E0000}"/>
    <cellStyle name="Standard 257 5 2 2 2 2 3 5" xfId="15367" xr:uid="{00000000-0005-0000-0000-0000B49E0000}"/>
    <cellStyle name="Standard 257 5 2 2 2 2 3 5 2" xfId="41839" xr:uid="{00000000-0005-0000-0000-0000B59E0000}"/>
    <cellStyle name="Standard 257 5 2 2 2 2 3 6" xfId="27869" xr:uid="{00000000-0005-0000-0000-0000B69E0000}"/>
    <cellStyle name="Standard 257 5 2 2 2 2 4" xfId="2131" xr:uid="{00000000-0005-0000-0000-0000B79E0000}"/>
    <cellStyle name="Standard 257 5 2 2 2 2 4 2" xfId="3602" xr:uid="{00000000-0005-0000-0000-0000B89E0000}"/>
    <cellStyle name="Standard 257 5 2 2 2 2 4 2 2" xfId="12424" xr:uid="{00000000-0005-0000-0000-0000B99E0000}"/>
    <cellStyle name="Standard 257 5 2 2 2 2 4 2 2 2" xfId="25660" xr:uid="{00000000-0005-0000-0000-0000BA9E0000}"/>
    <cellStyle name="Standard 257 5 2 2 2 2 4 2 2 2 2" xfId="52132" xr:uid="{00000000-0005-0000-0000-0000BB9E0000}"/>
    <cellStyle name="Standard 257 5 2 2 2 2 4 2 2 3" xfId="38896" xr:uid="{00000000-0005-0000-0000-0000BC9E0000}"/>
    <cellStyle name="Standard 257 5 2 2 2 2 4 2 3" xfId="19043" xr:uid="{00000000-0005-0000-0000-0000BD9E0000}"/>
    <cellStyle name="Standard 257 5 2 2 2 2 4 2 3 2" xfId="45515" xr:uid="{00000000-0005-0000-0000-0000BE9E0000}"/>
    <cellStyle name="Standard 257 5 2 2 2 2 4 2 4" xfId="30074" xr:uid="{00000000-0005-0000-0000-0000BF9E0000}"/>
    <cellStyle name="Standard 257 5 2 2 2 2 4 3" xfId="6544" xr:uid="{00000000-0005-0000-0000-0000C09E0000}"/>
    <cellStyle name="Standard 257 5 2 2 2 2 4 3 2" xfId="10954" xr:uid="{00000000-0005-0000-0000-0000C19E0000}"/>
    <cellStyle name="Standard 257 5 2 2 2 2 4 3 2 2" xfId="24190" xr:uid="{00000000-0005-0000-0000-0000C29E0000}"/>
    <cellStyle name="Standard 257 5 2 2 2 2 4 3 2 2 2" xfId="50662" xr:uid="{00000000-0005-0000-0000-0000C39E0000}"/>
    <cellStyle name="Standard 257 5 2 2 2 2 4 3 2 3" xfId="37426" xr:uid="{00000000-0005-0000-0000-0000C49E0000}"/>
    <cellStyle name="Standard 257 5 2 2 2 2 4 3 3" xfId="17573" xr:uid="{00000000-0005-0000-0000-0000C59E0000}"/>
    <cellStyle name="Standard 257 5 2 2 2 2 4 3 3 2" xfId="44045" xr:uid="{00000000-0005-0000-0000-0000C69E0000}"/>
    <cellStyle name="Standard 257 5 2 2 2 2 4 3 4" xfId="33016" xr:uid="{00000000-0005-0000-0000-0000C79E0000}"/>
    <cellStyle name="Standard 257 5 2 2 2 2 4 4" xfId="8012" xr:uid="{00000000-0005-0000-0000-0000C89E0000}"/>
    <cellStyle name="Standard 257 5 2 2 2 2 4 4 2" xfId="21248" xr:uid="{00000000-0005-0000-0000-0000C99E0000}"/>
    <cellStyle name="Standard 257 5 2 2 2 2 4 4 2 2" xfId="47720" xr:uid="{00000000-0005-0000-0000-0000CA9E0000}"/>
    <cellStyle name="Standard 257 5 2 2 2 2 4 4 3" xfId="34484" xr:uid="{00000000-0005-0000-0000-0000CB9E0000}"/>
    <cellStyle name="Standard 257 5 2 2 2 2 4 5" xfId="14631" xr:uid="{00000000-0005-0000-0000-0000CC9E0000}"/>
    <cellStyle name="Standard 257 5 2 2 2 2 4 5 2" xfId="41103" xr:uid="{00000000-0005-0000-0000-0000CD9E0000}"/>
    <cellStyle name="Standard 257 5 2 2 2 2 4 6" xfId="28604" xr:uid="{00000000-0005-0000-0000-0000CE9E0000}"/>
    <cellStyle name="Standard 257 5 2 2 2 2 5" xfId="2868" xr:uid="{00000000-0005-0000-0000-0000CF9E0000}"/>
    <cellStyle name="Standard 257 5 2 2 2 2 5 2" xfId="11690" xr:uid="{00000000-0005-0000-0000-0000D09E0000}"/>
    <cellStyle name="Standard 257 5 2 2 2 2 5 2 2" xfId="24926" xr:uid="{00000000-0005-0000-0000-0000D19E0000}"/>
    <cellStyle name="Standard 257 5 2 2 2 2 5 2 2 2" xfId="51398" xr:uid="{00000000-0005-0000-0000-0000D29E0000}"/>
    <cellStyle name="Standard 257 5 2 2 2 2 5 2 3" xfId="38162" xr:uid="{00000000-0005-0000-0000-0000D39E0000}"/>
    <cellStyle name="Standard 257 5 2 2 2 2 5 3" xfId="18309" xr:uid="{00000000-0005-0000-0000-0000D49E0000}"/>
    <cellStyle name="Standard 257 5 2 2 2 2 5 3 2" xfId="44781" xr:uid="{00000000-0005-0000-0000-0000D59E0000}"/>
    <cellStyle name="Standard 257 5 2 2 2 2 5 4" xfId="29340" xr:uid="{00000000-0005-0000-0000-0000D69E0000}"/>
    <cellStyle name="Standard 257 5 2 2 2 2 6" xfId="5073" xr:uid="{00000000-0005-0000-0000-0000D79E0000}"/>
    <cellStyle name="Standard 257 5 2 2 2 2 6 2" xfId="9483" xr:uid="{00000000-0005-0000-0000-0000D89E0000}"/>
    <cellStyle name="Standard 257 5 2 2 2 2 6 2 2" xfId="22719" xr:uid="{00000000-0005-0000-0000-0000D99E0000}"/>
    <cellStyle name="Standard 257 5 2 2 2 2 6 2 2 2" xfId="49191" xr:uid="{00000000-0005-0000-0000-0000DA9E0000}"/>
    <cellStyle name="Standard 257 5 2 2 2 2 6 2 3" xfId="35955" xr:uid="{00000000-0005-0000-0000-0000DB9E0000}"/>
    <cellStyle name="Standard 257 5 2 2 2 2 6 3" xfId="16102" xr:uid="{00000000-0005-0000-0000-0000DC9E0000}"/>
    <cellStyle name="Standard 257 5 2 2 2 2 6 3 2" xfId="42574" xr:uid="{00000000-0005-0000-0000-0000DD9E0000}"/>
    <cellStyle name="Standard 257 5 2 2 2 2 6 4" xfId="31545" xr:uid="{00000000-0005-0000-0000-0000DE9E0000}"/>
    <cellStyle name="Standard 257 5 2 2 2 2 7" xfId="7278" xr:uid="{00000000-0005-0000-0000-0000DF9E0000}"/>
    <cellStyle name="Standard 257 5 2 2 2 2 7 2" xfId="20514" xr:uid="{00000000-0005-0000-0000-0000E09E0000}"/>
    <cellStyle name="Standard 257 5 2 2 2 2 7 2 2" xfId="46986" xr:uid="{00000000-0005-0000-0000-0000E19E0000}"/>
    <cellStyle name="Standard 257 5 2 2 2 2 7 3" xfId="33750" xr:uid="{00000000-0005-0000-0000-0000E29E0000}"/>
    <cellStyle name="Standard 257 5 2 2 2 2 8" xfId="13897" xr:uid="{00000000-0005-0000-0000-0000E39E0000}"/>
    <cellStyle name="Standard 257 5 2 2 2 2 8 2" xfId="40369" xr:uid="{00000000-0005-0000-0000-0000E49E0000}"/>
    <cellStyle name="Standard 257 5 2 2 2 2 9" xfId="27133" xr:uid="{00000000-0005-0000-0000-0000E59E0000}"/>
    <cellStyle name="Standard 257 5 2 2 2 3" xfId="840" xr:uid="{00000000-0005-0000-0000-0000E69E0000}"/>
    <cellStyle name="Standard 257 5 2 2 2 3 2" xfId="1590" xr:uid="{00000000-0005-0000-0000-0000E79E0000}"/>
    <cellStyle name="Standard 257 5 2 2 2 3 2 2" xfId="4533" xr:uid="{00000000-0005-0000-0000-0000E89E0000}"/>
    <cellStyle name="Standard 257 5 2 2 2 3 2 2 2" xfId="13355" xr:uid="{00000000-0005-0000-0000-0000E99E0000}"/>
    <cellStyle name="Standard 257 5 2 2 2 3 2 2 2 2" xfId="26591" xr:uid="{00000000-0005-0000-0000-0000EA9E0000}"/>
    <cellStyle name="Standard 257 5 2 2 2 3 2 2 2 2 2" xfId="53063" xr:uid="{00000000-0005-0000-0000-0000EB9E0000}"/>
    <cellStyle name="Standard 257 5 2 2 2 3 2 2 2 3" xfId="39827" xr:uid="{00000000-0005-0000-0000-0000EC9E0000}"/>
    <cellStyle name="Standard 257 5 2 2 2 3 2 2 3" xfId="19974" xr:uid="{00000000-0005-0000-0000-0000ED9E0000}"/>
    <cellStyle name="Standard 257 5 2 2 2 3 2 2 3 2" xfId="46446" xr:uid="{00000000-0005-0000-0000-0000EE9E0000}"/>
    <cellStyle name="Standard 257 5 2 2 2 3 2 2 4" xfId="31005" xr:uid="{00000000-0005-0000-0000-0000EF9E0000}"/>
    <cellStyle name="Standard 257 5 2 2 2 3 2 3" xfId="6004" xr:uid="{00000000-0005-0000-0000-0000F09E0000}"/>
    <cellStyle name="Standard 257 5 2 2 2 3 2 3 2" xfId="10414" xr:uid="{00000000-0005-0000-0000-0000F19E0000}"/>
    <cellStyle name="Standard 257 5 2 2 2 3 2 3 2 2" xfId="23650" xr:uid="{00000000-0005-0000-0000-0000F29E0000}"/>
    <cellStyle name="Standard 257 5 2 2 2 3 2 3 2 2 2" xfId="50122" xr:uid="{00000000-0005-0000-0000-0000F39E0000}"/>
    <cellStyle name="Standard 257 5 2 2 2 3 2 3 2 3" xfId="36886" xr:uid="{00000000-0005-0000-0000-0000F49E0000}"/>
    <cellStyle name="Standard 257 5 2 2 2 3 2 3 3" xfId="17033" xr:uid="{00000000-0005-0000-0000-0000F59E0000}"/>
    <cellStyle name="Standard 257 5 2 2 2 3 2 3 3 2" xfId="43505" xr:uid="{00000000-0005-0000-0000-0000F69E0000}"/>
    <cellStyle name="Standard 257 5 2 2 2 3 2 3 4" xfId="32476" xr:uid="{00000000-0005-0000-0000-0000F79E0000}"/>
    <cellStyle name="Standard 257 5 2 2 2 3 2 4" xfId="8943" xr:uid="{00000000-0005-0000-0000-0000F89E0000}"/>
    <cellStyle name="Standard 257 5 2 2 2 3 2 4 2" xfId="22179" xr:uid="{00000000-0005-0000-0000-0000F99E0000}"/>
    <cellStyle name="Standard 257 5 2 2 2 3 2 4 2 2" xfId="48651" xr:uid="{00000000-0005-0000-0000-0000FA9E0000}"/>
    <cellStyle name="Standard 257 5 2 2 2 3 2 4 3" xfId="35415" xr:uid="{00000000-0005-0000-0000-0000FB9E0000}"/>
    <cellStyle name="Standard 257 5 2 2 2 3 2 5" xfId="15562" xr:uid="{00000000-0005-0000-0000-0000FC9E0000}"/>
    <cellStyle name="Standard 257 5 2 2 2 3 2 5 2" xfId="42034" xr:uid="{00000000-0005-0000-0000-0000FD9E0000}"/>
    <cellStyle name="Standard 257 5 2 2 2 3 2 6" xfId="28064" xr:uid="{00000000-0005-0000-0000-0000FE9E0000}"/>
    <cellStyle name="Standard 257 5 2 2 2 3 3" xfId="2326" xr:uid="{00000000-0005-0000-0000-0000FF9E0000}"/>
    <cellStyle name="Standard 257 5 2 2 2 3 3 2" xfId="3797" xr:uid="{00000000-0005-0000-0000-0000009F0000}"/>
    <cellStyle name="Standard 257 5 2 2 2 3 3 2 2" xfId="12619" xr:uid="{00000000-0005-0000-0000-0000019F0000}"/>
    <cellStyle name="Standard 257 5 2 2 2 3 3 2 2 2" xfId="25855" xr:uid="{00000000-0005-0000-0000-0000029F0000}"/>
    <cellStyle name="Standard 257 5 2 2 2 3 3 2 2 2 2" xfId="52327" xr:uid="{00000000-0005-0000-0000-0000039F0000}"/>
    <cellStyle name="Standard 257 5 2 2 2 3 3 2 2 3" xfId="39091" xr:uid="{00000000-0005-0000-0000-0000049F0000}"/>
    <cellStyle name="Standard 257 5 2 2 2 3 3 2 3" xfId="19238" xr:uid="{00000000-0005-0000-0000-0000059F0000}"/>
    <cellStyle name="Standard 257 5 2 2 2 3 3 2 3 2" xfId="45710" xr:uid="{00000000-0005-0000-0000-0000069F0000}"/>
    <cellStyle name="Standard 257 5 2 2 2 3 3 2 4" xfId="30269" xr:uid="{00000000-0005-0000-0000-0000079F0000}"/>
    <cellStyle name="Standard 257 5 2 2 2 3 3 3" xfId="6739" xr:uid="{00000000-0005-0000-0000-0000089F0000}"/>
    <cellStyle name="Standard 257 5 2 2 2 3 3 3 2" xfId="11149" xr:uid="{00000000-0005-0000-0000-0000099F0000}"/>
    <cellStyle name="Standard 257 5 2 2 2 3 3 3 2 2" xfId="24385" xr:uid="{00000000-0005-0000-0000-00000A9F0000}"/>
    <cellStyle name="Standard 257 5 2 2 2 3 3 3 2 2 2" xfId="50857" xr:uid="{00000000-0005-0000-0000-00000B9F0000}"/>
    <cellStyle name="Standard 257 5 2 2 2 3 3 3 2 3" xfId="37621" xr:uid="{00000000-0005-0000-0000-00000C9F0000}"/>
    <cellStyle name="Standard 257 5 2 2 2 3 3 3 3" xfId="17768" xr:uid="{00000000-0005-0000-0000-00000D9F0000}"/>
    <cellStyle name="Standard 257 5 2 2 2 3 3 3 3 2" xfId="44240" xr:uid="{00000000-0005-0000-0000-00000E9F0000}"/>
    <cellStyle name="Standard 257 5 2 2 2 3 3 3 4" xfId="33211" xr:uid="{00000000-0005-0000-0000-00000F9F0000}"/>
    <cellStyle name="Standard 257 5 2 2 2 3 3 4" xfId="8207" xr:uid="{00000000-0005-0000-0000-0000109F0000}"/>
    <cellStyle name="Standard 257 5 2 2 2 3 3 4 2" xfId="21443" xr:uid="{00000000-0005-0000-0000-0000119F0000}"/>
    <cellStyle name="Standard 257 5 2 2 2 3 3 4 2 2" xfId="47915" xr:uid="{00000000-0005-0000-0000-0000129F0000}"/>
    <cellStyle name="Standard 257 5 2 2 2 3 3 4 3" xfId="34679" xr:uid="{00000000-0005-0000-0000-0000139F0000}"/>
    <cellStyle name="Standard 257 5 2 2 2 3 3 5" xfId="14826" xr:uid="{00000000-0005-0000-0000-0000149F0000}"/>
    <cellStyle name="Standard 257 5 2 2 2 3 3 5 2" xfId="41298" xr:uid="{00000000-0005-0000-0000-0000159F0000}"/>
    <cellStyle name="Standard 257 5 2 2 2 3 3 6" xfId="28799" xr:uid="{00000000-0005-0000-0000-0000169F0000}"/>
    <cellStyle name="Standard 257 5 2 2 2 3 4" xfId="3063" xr:uid="{00000000-0005-0000-0000-0000179F0000}"/>
    <cellStyle name="Standard 257 5 2 2 2 3 4 2" xfId="11885" xr:uid="{00000000-0005-0000-0000-0000189F0000}"/>
    <cellStyle name="Standard 257 5 2 2 2 3 4 2 2" xfId="25121" xr:uid="{00000000-0005-0000-0000-0000199F0000}"/>
    <cellStyle name="Standard 257 5 2 2 2 3 4 2 2 2" xfId="51593" xr:uid="{00000000-0005-0000-0000-00001A9F0000}"/>
    <cellStyle name="Standard 257 5 2 2 2 3 4 2 3" xfId="38357" xr:uid="{00000000-0005-0000-0000-00001B9F0000}"/>
    <cellStyle name="Standard 257 5 2 2 2 3 4 3" xfId="18504" xr:uid="{00000000-0005-0000-0000-00001C9F0000}"/>
    <cellStyle name="Standard 257 5 2 2 2 3 4 3 2" xfId="44976" xr:uid="{00000000-0005-0000-0000-00001D9F0000}"/>
    <cellStyle name="Standard 257 5 2 2 2 3 4 4" xfId="29535" xr:uid="{00000000-0005-0000-0000-00001E9F0000}"/>
    <cellStyle name="Standard 257 5 2 2 2 3 5" xfId="5268" xr:uid="{00000000-0005-0000-0000-00001F9F0000}"/>
    <cellStyle name="Standard 257 5 2 2 2 3 5 2" xfId="9678" xr:uid="{00000000-0005-0000-0000-0000209F0000}"/>
    <cellStyle name="Standard 257 5 2 2 2 3 5 2 2" xfId="22914" xr:uid="{00000000-0005-0000-0000-0000219F0000}"/>
    <cellStyle name="Standard 257 5 2 2 2 3 5 2 2 2" xfId="49386" xr:uid="{00000000-0005-0000-0000-0000229F0000}"/>
    <cellStyle name="Standard 257 5 2 2 2 3 5 2 3" xfId="36150" xr:uid="{00000000-0005-0000-0000-0000239F0000}"/>
    <cellStyle name="Standard 257 5 2 2 2 3 5 3" xfId="16297" xr:uid="{00000000-0005-0000-0000-0000249F0000}"/>
    <cellStyle name="Standard 257 5 2 2 2 3 5 3 2" xfId="42769" xr:uid="{00000000-0005-0000-0000-0000259F0000}"/>
    <cellStyle name="Standard 257 5 2 2 2 3 5 4" xfId="31740" xr:uid="{00000000-0005-0000-0000-0000269F0000}"/>
    <cellStyle name="Standard 257 5 2 2 2 3 6" xfId="7473" xr:uid="{00000000-0005-0000-0000-0000279F0000}"/>
    <cellStyle name="Standard 257 5 2 2 2 3 6 2" xfId="20709" xr:uid="{00000000-0005-0000-0000-0000289F0000}"/>
    <cellStyle name="Standard 257 5 2 2 2 3 6 2 2" xfId="47181" xr:uid="{00000000-0005-0000-0000-0000299F0000}"/>
    <cellStyle name="Standard 257 5 2 2 2 3 6 3" xfId="33945" xr:uid="{00000000-0005-0000-0000-00002A9F0000}"/>
    <cellStyle name="Standard 257 5 2 2 2 3 7" xfId="14092" xr:uid="{00000000-0005-0000-0000-00002B9F0000}"/>
    <cellStyle name="Standard 257 5 2 2 2 3 7 2" xfId="40564" xr:uid="{00000000-0005-0000-0000-00002C9F0000}"/>
    <cellStyle name="Standard 257 5 2 2 2 3 8" xfId="27328" xr:uid="{00000000-0005-0000-0000-00002D9F0000}"/>
    <cellStyle name="Standard 257 5 2 2 2 4" xfId="1224" xr:uid="{00000000-0005-0000-0000-00002E9F0000}"/>
    <cellStyle name="Standard 257 5 2 2 2 4 2" xfId="4167" xr:uid="{00000000-0005-0000-0000-00002F9F0000}"/>
    <cellStyle name="Standard 257 5 2 2 2 4 2 2" xfId="12989" xr:uid="{00000000-0005-0000-0000-0000309F0000}"/>
    <cellStyle name="Standard 257 5 2 2 2 4 2 2 2" xfId="26225" xr:uid="{00000000-0005-0000-0000-0000319F0000}"/>
    <cellStyle name="Standard 257 5 2 2 2 4 2 2 2 2" xfId="52697" xr:uid="{00000000-0005-0000-0000-0000329F0000}"/>
    <cellStyle name="Standard 257 5 2 2 2 4 2 2 3" xfId="39461" xr:uid="{00000000-0005-0000-0000-0000339F0000}"/>
    <cellStyle name="Standard 257 5 2 2 2 4 2 3" xfId="19608" xr:uid="{00000000-0005-0000-0000-0000349F0000}"/>
    <cellStyle name="Standard 257 5 2 2 2 4 2 3 2" xfId="46080" xr:uid="{00000000-0005-0000-0000-0000359F0000}"/>
    <cellStyle name="Standard 257 5 2 2 2 4 2 4" xfId="30639" xr:uid="{00000000-0005-0000-0000-0000369F0000}"/>
    <cellStyle name="Standard 257 5 2 2 2 4 3" xfId="5638" xr:uid="{00000000-0005-0000-0000-0000379F0000}"/>
    <cellStyle name="Standard 257 5 2 2 2 4 3 2" xfId="10048" xr:uid="{00000000-0005-0000-0000-0000389F0000}"/>
    <cellStyle name="Standard 257 5 2 2 2 4 3 2 2" xfId="23284" xr:uid="{00000000-0005-0000-0000-0000399F0000}"/>
    <cellStyle name="Standard 257 5 2 2 2 4 3 2 2 2" xfId="49756" xr:uid="{00000000-0005-0000-0000-00003A9F0000}"/>
    <cellStyle name="Standard 257 5 2 2 2 4 3 2 3" xfId="36520" xr:uid="{00000000-0005-0000-0000-00003B9F0000}"/>
    <cellStyle name="Standard 257 5 2 2 2 4 3 3" xfId="16667" xr:uid="{00000000-0005-0000-0000-00003C9F0000}"/>
    <cellStyle name="Standard 257 5 2 2 2 4 3 3 2" xfId="43139" xr:uid="{00000000-0005-0000-0000-00003D9F0000}"/>
    <cellStyle name="Standard 257 5 2 2 2 4 3 4" xfId="32110" xr:uid="{00000000-0005-0000-0000-00003E9F0000}"/>
    <cellStyle name="Standard 257 5 2 2 2 4 4" xfId="8577" xr:uid="{00000000-0005-0000-0000-00003F9F0000}"/>
    <cellStyle name="Standard 257 5 2 2 2 4 4 2" xfId="21813" xr:uid="{00000000-0005-0000-0000-0000409F0000}"/>
    <cellStyle name="Standard 257 5 2 2 2 4 4 2 2" xfId="48285" xr:uid="{00000000-0005-0000-0000-0000419F0000}"/>
    <cellStyle name="Standard 257 5 2 2 2 4 4 3" xfId="35049" xr:uid="{00000000-0005-0000-0000-0000429F0000}"/>
    <cellStyle name="Standard 257 5 2 2 2 4 5" xfId="15196" xr:uid="{00000000-0005-0000-0000-0000439F0000}"/>
    <cellStyle name="Standard 257 5 2 2 2 4 5 2" xfId="41668" xr:uid="{00000000-0005-0000-0000-0000449F0000}"/>
    <cellStyle name="Standard 257 5 2 2 2 4 6" xfId="27698" xr:uid="{00000000-0005-0000-0000-0000459F0000}"/>
    <cellStyle name="Standard 257 5 2 2 2 5" xfId="1960" xr:uid="{00000000-0005-0000-0000-0000469F0000}"/>
    <cellStyle name="Standard 257 5 2 2 2 5 2" xfId="3431" xr:uid="{00000000-0005-0000-0000-0000479F0000}"/>
    <cellStyle name="Standard 257 5 2 2 2 5 2 2" xfId="12253" xr:uid="{00000000-0005-0000-0000-0000489F0000}"/>
    <cellStyle name="Standard 257 5 2 2 2 5 2 2 2" xfId="25489" xr:uid="{00000000-0005-0000-0000-0000499F0000}"/>
    <cellStyle name="Standard 257 5 2 2 2 5 2 2 2 2" xfId="51961" xr:uid="{00000000-0005-0000-0000-00004A9F0000}"/>
    <cellStyle name="Standard 257 5 2 2 2 5 2 2 3" xfId="38725" xr:uid="{00000000-0005-0000-0000-00004B9F0000}"/>
    <cellStyle name="Standard 257 5 2 2 2 5 2 3" xfId="18872" xr:uid="{00000000-0005-0000-0000-00004C9F0000}"/>
    <cellStyle name="Standard 257 5 2 2 2 5 2 3 2" xfId="45344" xr:uid="{00000000-0005-0000-0000-00004D9F0000}"/>
    <cellStyle name="Standard 257 5 2 2 2 5 2 4" xfId="29903" xr:uid="{00000000-0005-0000-0000-00004E9F0000}"/>
    <cellStyle name="Standard 257 5 2 2 2 5 3" xfId="6373" xr:uid="{00000000-0005-0000-0000-00004F9F0000}"/>
    <cellStyle name="Standard 257 5 2 2 2 5 3 2" xfId="10783" xr:uid="{00000000-0005-0000-0000-0000509F0000}"/>
    <cellStyle name="Standard 257 5 2 2 2 5 3 2 2" xfId="24019" xr:uid="{00000000-0005-0000-0000-0000519F0000}"/>
    <cellStyle name="Standard 257 5 2 2 2 5 3 2 2 2" xfId="50491" xr:uid="{00000000-0005-0000-0000-0000529F0000}"/>
    <cellStyle name="Standard 257 5 2 2 2 5 3 2 3" xfId="37255" xr:uid="{00000000-0005-0000-0000-0000539F0000}"/>
    <cellStyle name="Standard 257 5 2 2 2 5 3 3" xfId="17402" xr:uid="{00000000-0005-0000-0000-0000549F0000}"/>
    <cellStyle name="Standard 257 5 2 2 2 5 3 3 2" xfId="43874" xr:uid="{00000000-0005-0000-0000-0000559F0000}"/>
    <cellStyle name="Standard 257 5 2 2 2 5 3 4" xfId="32845" xr:uid="{00000000-0005-0000-0000-0000569F0000}"/>
    <cellStyle name="Standard 257 5 2 2 2 5 4" xfId="7841" xr:uid="{00000000-0005-0000-0000-0000579F0000}"/>
    <cellStyle name="Standard 257 5 2 2 2 5 4 2" xfId="21077" xr:uid="{00000000-0005-0000-0000-0000589F0000}"/>
    <cellStyle name="Standard 257 5 2 2 2 5 4 2 2" xfId="47549" xr:uid="{00000000-0005-0000-0000-0000599F0000}"/>
    <cellStyle name="Standard 257 5 2 2 2 5 4 3" xfId="34313" xr:uid="{00000000-0005-0000-0000-00005A9F0000}"/>
    <cellStyle name="Standard 257 5 2 2 2 5 5" xfId="14460" xr:uid="{00000000-0005-0000-0000-00005B9F0000}"/>
    <cellStyle name="Standard 257 5 2 2 2 5 5 2" xfId="40932" xr:uid="{00000000-0005-0000-0000-00005C9F0000}"/>
    <cellStyle name="Standard 257 5 2 2 2 5 6" xfId="28433" xr:uid="{00000000-0005-0000-0000-00005D9F0000}"/>
    <cellStyle name="Standard 257 5 2 2 2 6" xfId="2697" xr:uid="{00000000-0005-0000-0000-00005E9F0000}"/>
    <cellStyle name="Standard 257 5 2 2 2 6 2" xfId="11519" xr:uid="{00000000-0005-0000-0000-00005F9F0000}"/>
    <cellStyle name="Standard 257 5 2 2 2 6 2 2" xfId="24755" xr:uid="{00000000-0005-0000-0000-0000609F0000}"/>
    <cellStyle name="Standard 257 5 2 2 2 6 2 2 2" xfId="51227" xr:uid="{00000000-0005-0000-0000-0000619F0000}"/>
    <cellStyle name="Standard 257 5 2 2 2 6 2 3" xfId="37991" xr:uid="{00000000-0005-0000-0000-0000629F0000}"/>
    <cellStyle name="Standard 257 5 2 2 2 6 3" xfId="18138" xr:uid="{00000000-0005-0000-0000-0000639F0000}"/>
    <cellStyle name="Standard 257 5 2 2 2 6 3 2" xfId="44610" xr:uid="{00000000-0005-0000-0000-0000649F0000}"/>
    <cellStyle name="Standard 257 5 2 2 2 6 4" xfId="29169" xr:uid="{00000000-0005-0000-0000-0000659F0000}"/>
    <cellStyle name="Standard 257 5 2 2 2 7" xfId="4902" xr:uid="{00000000-0005-0000-0000-0000669F0000}"/>
    <cellStyle name="Standard 257 5 2 2 2 7 2" xfId="9312" xr:uid="{00000000-0005-0000-0000-0000679F0000}"/>
    <cellStyle name="Standard 257 5 2 2 2 7 2 2" xfId="22548" xr:uid="{00000000-0005-0000-0000-0000689F0000}"/>
    <cellStyle name="Standard 257 5 2 2 2 7 2 2 2" xfId="49020" xr:uid="{00000000-0005-0000-0000-0000699F0000}"/>
    <cellStyle name="Standard 257 5 2 2 2 7 2 3" xfId="35784" xr:uid="{00000000-0005-0000-0000-00006A9F0000}"/>
    <cellStyle name="Standard 257 5 2 2 2 7 3" xfId="15931" xr:uid="{00000000-0005-0000-0000-00006B9F0000}"/>
    <cellStyle name="Standard 257 5 2 2 2 7 3 2" xfId="42403" xr:uid="{00000000-0005-0000-0000-00006C9F0000}"/>
    <cellStyle name="Standard 257 5 2 2 2 7 4" xfId="31374" xr:uid="{00000000-0005-0000-0000-00006D9F0000}"/>
    <cellStyle name="Standard 257 5 2 2 2 8" xfId="7107" xr:uid="{00000000-0005-0000-0000-00006E9F0000}"/>
    <cellStyle name="Standard 257 5 2 2 2 8 2" xfId="20343" xr:uid="{00000000-0005-0000-0000-00006F9F0000}"/>
    <cellStyle name="Standard 257 5 2 2 2 8 2 2" xfId="46815" xr:uid="{00000000-0005-0000-0000-0000709F0000}"/>
    <cellStyle name="Standard 257 5 2 2 2 8 3" xfId="33579" xr:uid="{00000000-0005-0000-0000-0000719F0000}"/>
    <cellStyle name="Standard 257 5 2 2 2 9" xfId="13726" xr:uid="{00000000-0005-0000-0000-0000729F0000}"/>
    <cellStyle name="Standard 257 5 2 2 2 9 2" xfId="40198" xr:uid="{00000000-0005-0000-0000-0000739F0000}"/>
    <cellStyle name="Standard 257 5 2 2 3" xfId="542" xr:uid="{00000000-0005-0000-0000-0000749F0000}"/>
    <cellStyle name="Standard 257 5 2 2 3 2" xfId="931" xr:uid="{00000000-0005-0000-0000-0000759F0000}"/>
    <cellStyle name="Standard 257 5 2 2 3 2 2" xfId="1680" xr:uid="{00000000-0005-0000-0000-0000769F0000}"/>
    <cellStyle name="Standard 257 5 2 2 3 2 2 2" xfId="4623" xr:uid="{00000000-0005-0000-0000-0000779F0000}"/>
    <cellStyle name="Standard 257 5 2 2 3 2 2 2 2" xfId="13445" xr:uid="{00000000-0005-0000-0000-0000789F0000}"/>
    <cellStyle name="Standard 257 5 2 2 3 2 2 2 2 2" xfId="26681" xr:uid="{00000000-0005-0000-0000-0000799F0000}"/>
    <cellStyle name="Standard 257 5 2 2 3 2 2 2 2 2 2" xfId="53153" xr:uid="{00000000-0005-0000-0000-00007A9F0000}"/>
    <cellStyle name="Standard 257 5 2 2 3 2 2 2 2 3" xfId="39917" xr:uid="{00000000-0005-0000-0000-00007B9F0000}"/>
    <cellStyle name="Standard 257 5 2 2 3 2 2 2 3" xfId="20064" xr:uid="{00000000-0005-0000-0000-00007C9F0000}"/>
    <cellStyle name="Standard 257 5 2 2 3 2 2 2 3 2" xfId="46536" xr:uid="{00000000-0005-0000-0000-00007D9F0000}"/>
    <cellStyle name="Standard 257 5 2 2 3 2 2 2 4" xfId="31095" xr:uid="{00000000-0005-0000-0000-00007E9F0000}"/>
    <cellStyle name="Standard 257 5 2 2 3 2 2 3" xfId="6094" xr:uid="{00000000-0005-0000-0000-00007F9F0000}"/>
    <cellStyle name="Standard 257 5 2 2 3 2 2 3 2" xfId="10504" xr:uid="{00000000-0005-0000-0000-0000809F0000}"/>
    <cellStyle name="Standard 257 5 2 2 3 2 2 3 2 2" xfId="23740" xr:uid="{00000000-0005-0000-0000-0000819F0000}"/>
    <cellStyle name="Standard 257 5 2 2 3 2 2 3 2 2 2" xfId="50212" xr:uid="{00000000-0005-0000-0000-0000829F0000}"/>
    <cellStyle name="Standard 257 5 2 2 3 2 2 3 2 3" xfId="36976" xr:uid="{00000000-0005-0000-0000-0000839F0000}"/>
    <cellStyle name="Standard 257 5 2 2 3 2 2 3 3" xfId="17123" xr:uid="{00000000-0005-0000-0000-0000849F0000}"/>
    <cellStyle name="Standard 257 5 2 2 3 2 2 3 3 2" xfId="43595" xr:uid="{00000000-0005-0000-0000-0000859F0000}"/>
    <cellStyle name="Standard 257 5 2 2 3 2 2 3 4" xfId="32566" xr:uid="{00000000-0005-0000-0000-0000869F0000}"/>
    <cellStyle name="Standard 257 5 2 2 3 2 2 4" xfId="9033" xr:uid="{00000000-0005-0000-0000-0000879F0000}"/>
    <cellStyle name="Standard 257 5 2 2 3 2 2 4 2" xfId="22269" xr:uid="{00000000-0005-0000-0000-0000889F0000}"/>
    <cellStyle name="Standard 257 5 2 2 3 2 2 4 2 2" xfId="48741" xr:uid="{00000000-0005-0000-0000-0000899F0000}"/>
    <cellStyle name="Standard 257 5 2 2 3 2 2 4 3" xfId="35505" xr:uid="{00000000-0005-0000-0000-00008A9F0000}"/>
    <cellStyle name="Standard 257 5 2 2 3 2 2 5" xfId="15652" xr:uid="{00000000-0005-0000-0000-00008B9F0000}"/>
    <cellStyle name="Standard 257 5 2 2 3 2 2 5 2" xfId="42124" xr:uid="{00000000-0005-0000-0000-00008C9F0000}"/>
    <cellStyle name="Standard 257 5 2 2 3 2 2 6" xfId="28154" xr:uid="{00000000-0005-0000-0000-00008D9F0000}"/>
    <cellStyle name="Standard 257 5 2 2 3 2 3" xfId="2416" xr:uid="{00000000-0005-0000-0000-00008E9F0000}"/>
    <cellStyle name="Standard 257 5 2 2 3 2 3 2" xfId="3887" xr:uid="{00000000-0005-0000-0000-00008F9F0000}"/>
    <cellStyle name="Standard 257 5 2 2 3 2 3 2 2" xfId="12709" xr:uid="{00000000-0005-0000-0000-0000909F0000}"/>
    <cellStyle name="Standard 257 5 2 2 3 2 3 2 2 2" xfId="25945" xr:uid="{00000000-0005-0000-0000-0000919F0000}"/>
    <cellStyle name="Standard 257 5 2 2 3 2 3 2 2 2 2" xfId="52417" xr:uid="{00000000-0005-0000-0000-0000929F0000}"/>
    <cellStyle name="Standard 257 5 2 2 3 2 3 2 2 3" xfId="39181" xr:uid="{00000000-0005-0000-0000-0000939F0000}"/>
    <cellStyle name="Standard 257 5 2 2 3 2 3 2 3" xfId="19328" xr:uid="{00000000-0005-0000-0000-0000949F0000}"/>
    <cellStyle name="Standard 257 5 2 2 3 2 3 2 3 2" xfId="45800" xr:uid="{00000000-0005-0000-0000-0000959F0000}"/>
    <cellStyle name="Standard 257 5 2 2 3 2 3 2 4" xfId="30359" xr:uid="{00000000-0005-0000-0000-0000969F0000}"/>
    <cellStyle name="Standard 257 5 2 2 3 2 3 3" xfId="6829" xr:uid="{00000000-0005-0000-0000-0000979F0000}"/>
    <cellStyle name="Standard 257 5 2 2 3 2 3 3 2" xfId="11239" xr:uid="{00000000-0005-0000-0000-0000989F0000}"/>
    <cellStyle name="Standard 257 5 2 2 3 2 3 3 2 2" xfId="24475" xr:uid="{00000000-0005-0000-0000-0000999F0000}"/>
    <cellStyle name="Standard 257 5 2 2 3 2 3 3 2 2 2" xfId="50947" xr:uid="{00000000-0005-0000-0000-00009A9F0000}"/>
    <cellStyle name="Standard 257 5 2 2 3 2 3 3 2 3" xfId="37711" xr:uid="{00000000-0005-0000-0000-00009B9F0000}"/>
    <cellStyle name="Standard 257 5 2 2 3 2 3 3 3" xfId="17858" xr:uid="{00000000-0005-0000-0000-00009C9F0000}"/>
    <cellStyle name="Standard 257 5 2 2 3 2 3 3 3 2" xfId="44330" xr:uid="{00000000-0005-0000-0000-00009D9F0000}"/>
    <cellStyle name="Standard 257 5 2 2 3 2 3 3 4" xfId="33301" xr:uid="{00000000-0005-0000-0000-00009E9F0000}"/>
    <cellStyle name="Standard 257 5 2 2 3 2 3 4" xfId="8297" xr:uid="{00000000-0005-0000-0000-00009F9F0000}"/>
    <cellStyle name="Standard 257 5 2 2 3 2 3 4 2" xfId="21533" xr:uid="{00000000-0005-0000-0000-0000A09F0000}"/>
    <cellStyle name="Standard 257 5 2 2 3 2 3 4 2 2" xfId="48005" xr:uid="{00000000-0005-0000-0000-0000A19F0000}"/>
    <cellStyle name="Standard 257 5 2 2 3 2 3 4 3" xfId="34769" xr:uid="{00000000-0005-0000-0000-0000A29F0000}"/>
    <cellStyle name="Standard 257 5 2 2 3 2 3 5" xfId="14916" xr:uid="{00000000-0005-0000-0000-0000A39F0000}"/>
    <cellStyle name="Standard 257 5 2 2 3 2 3 5 2" xfId="41388" xr:uid="{00000000-0005-0000-0000-0000A49F0000}"/>
    <cellStyle name="Standard 257 5 2 2 3 2 3 6" xfId="28889" xr:uid="{00000000-0005-0000-0000-0000A59F0000}"/>
    <cellStyle name="Standard 257 5 2 2 3 2 4" xfId="3153" xr:uid="{00000000-0005-0000-0000-0000A69F0000}"/>
    <cellStyle name="Standard 257 5 2 2 3 2 4 2" xfId="11975" xr:uid="{00000000-0005-0000-0000-0000A79F0000}"/>
    <cellStyle name="Standard 257 5 2 2 3 2 4 2 2" xfId="25211" xr:uid="{00000000-0005-0000-0000-0000A89F0000}"/>
    <cellStyle name="Standard 257 5 2 2 3 2 4 2 2 2" xfId="51683" xr:uid="{00000000-0005-0000-0000-0000A99F0000}"/>
    <cellStyle name="Standard 257 5 2 2 3 2 4 2 3" xfId="38447" xr:uid="{00000000-0005-0000-0000-0000AA9F0000}"/>
    <cellStyle name="Standard 257 5 2 2 3 2 4 3" xfId="18594" xr:uid="{00000000-0005-0000-0000-0000AB9F0000}"/>
    <cellStyle name="Standard 257 5 2 2 3 2 4 3 2" xfId="45066" xr:uid="{00000000-0005-0000-0000-0000AC9F0000}"/>
    <cellStyle name="Standard 257 5 2 2 3 2 4 4" xfId="29625" xr:uid="{00000000-0005-0000-0000-0000AD9F0000}"/>
    <cellStyle name="Standard 257 5 2 2 3 2 5" xfId="5358" xr:uid="{00000000-0005-0000-0000-0000AE9F0000}"/>
    <cellStyle name="Standard 257 5 2 2 3 2 5 2" xfId="9768" xr:uid="{00000000-0005-0000-0000-0000AF9F0000}"/>
    <cellStyle name="Standard 257 5 2 2 3 2 5 2 2" xfId="23004" xr:uid="{00000000-0005-0000-0000-0000B09F0000}"/>
    <cellStyle name="Standard 257 5 2 2 3 2 5 2 2 2" xfId="49476" xr:uid="{00000000-0005-0000-0000-0000B19F0000}"/>
    <cellStyle name="Standard 257 5 2 2 3 2 5 2 3" xfId="36240" xr:uid="{00000000-0005-0000-0000-0000B29F0000}"/>
    <cellStyle name="Standard 257 5 2 2 3 2 5 3" xfId="16387" xr:uid="{00000000-0005-0000-0000-0000B39F0000}"/>
    <cellStyle name="Standard 257 5 2 2 3 2 5 3 2" xfId="42859" xr:uid="{00000000-0005-0000-0000-0000B49F0000}"/>
    <cellStyle name="Standard 257 5 2 2 3 2 5 4" xfId="31830" xr:uid="{00000000-0005-0000-0000-0000B59F0000}"/>
    <cellStyle name="Standard 257 5 2 2 3 2 6" xfId="7563" xr:uid="{00000000-0005-0000-0000-0000B69F0000}"/>
    <cellStyle name="Standard 257 5 2 2 3 2 6 2" xfId="20799" xr:uid="{00000000-0005-0000-0000-0000B79F0000}"/>
    <cellStyle name="Standard 257 5 2 2 3 2 6 2 2" xfId="47271" xr:uid="{00000000-0005-0000-0000-0000B89F0000}"/>
    <cellStyle name="Standard 257 5 2 2 3 2 6 3" xfId="34035" xr:uid="{00000000-0005-0000-0000-0000B99F0000}"/>
    <cellStyle name="Standard 257 5 2 2 3 2 7" xfId="14182" xr:uid="{00000000-0005-0000-0000-0000BA9F0000}"/>
    <cellStyle name="Standard 257 5 2 2 3 2 7 2" xfId="40654" xr:uid="{00000000-0005-0000-0000-0000BB9F0000}"/>
    <cellStyle name="Standard 257 5 2 2 3 2 8" xfId="27418" xr:uid="{00000000-0005-0000-0000-0000BC9F0000}"/>
    <cellStyle name="Standard 257 5 2 2 3 3" xfId="1314" xr:uid="{00000000-0005-0000-0000-0000BD9F0000}"/>
    <cellStyle name="Standard 257 5 2 2 3 3 2" xfId="4257" xr:uid="{00000000-0005-0000-0000-0000BE9F0000}"/>
    <cellStyle name="Standard 257 5 2 2 3 3 2 2" xfId="13079" xr:uid="{00000000-0005-0000-0000-0000BF9F0000}"/>
    <cellStyle name="Standard 257 5 2 2 3 3 2 2 2" xfId="26315" xr:uid="{00000000-0005-0000-0000-0000C09F0000}"/>
    <cellStyle name="Standard 257 5 2 2 3 3 2 2 2 2" xfId="52787" xr:uid="{00000000-0005-0000-0000-0000C19F0000}"/>
    <cellStyle name="Standard 257 5 2 2 3 3 2 2 3" xfId="39551" xr:uid="{00000000-0005-0000-0000-0000C29F0000}"/>
    <cellStyle name="Standard 257 5 2 2 3 3 2 3" xfId="19698" xr:uid="{00000000-0005-0000-0000-0000C39F0000}"/>
    <cellStyle name="Standard 257 5 2 2 3 3 2 3 2" xfId="46170" xr:uid="{00000000-0005-0000-0000-0000C49F0000}"/>
    <cellStyle name="Standard 257 5 2 2 3 3 2 4" xfId="30729" xr:uid="{00000000-0005-0000-0000-0000C59F0000}"/>
    <cellStyle name="Standard 257 5 2 2 3 3 3" xfId="5728" xr:uid="{00000000-0005-0000-0000-0000C69F0000}"/>
    <cellStyle name="Standard 257 5 2 2 3 3 3 2" xfId="10138" xr:uid="{00000000-0005-0000-0000-0000C79F0000}"/>
    <cellStyle name="Standard 257 5 2 2 3 3 3 2 2" xfId="23374" xr:uid="{00000000-0005-0000-0000-0000C89F0000}"/>
    <cellStyle name="Standard 257 5 2 2 3 3 3 2 2 2" xfId="49846" xr:uid="{00000000-0005-0000-0000-0000C99F0000}"/>
    <cellStyle name="Standard 257 5 2 2 3 3 3 2 3" xfId="36610" xr:uid="{00000000-0005-0000-0000-0000CA9F0000}"/>
    <cellStyle name="Standard 257 5 2 2 3 3 3 3" xfId="16757" xr:uid="{00000000-0005-0000-0000-0000CB9F0000}"/>
    <cellStyle name="Standard 257 5 2 2 3 3 3 3 2" xfId="43229" xr:uid="{00000000-0005-0000-0000-0000CC9F0000}"/>
    <cellStyle name="Standard 257 5 2 2 3 3 3 4" xfId="32200" xr:uid="{00000000-0005-0000-0000-0000CD9F0000}"/>
    <cellStyle name="Standard 257 5 2 2 3 3 4" xfId="8667" xr:uid="{00000000-0005-0000-0000-0000CE9F0000}"/>
    <cellStyle name="Standard 257 5 2 2 3 3 4 2" xfId="21903" xr:uid="{00000000-0005-0000-0000-0000CF9F0000}"/>
    <cellStyle name="Standard 257 5 2 2 3 3 4 2 2" xfId="48375" xr:uid="{00000000-0005-0000-0000-0000D09F0000}"/>
    <cellStyle name="Standard 257 5 2 2 3 3 4 3" xfId="35139" xr:uid="{00000000-0005-0000-0000-0000D19F0000}"/>
    <cellStyle name="Standard 257 5 2 2 3 3 5" xfId="15286" xr:uid="{00000000-0005-0000-0000-0000D29F0000}"/>
    <cellStyle name="Standard 257 5 2 2 3 3 5 2" xfId="41758" xr:uid="{00000000-0005-0000-0000-0000D39F0000}"/>
    <cellStyle name="Standard 257 5 2 2 3 3 6" xfId="27788" xr:uid="{00000000-0005-0000-0000-0000D49F0000}"/>
    <cellStyle name="Standard 257 5 2 2 3 4" xfId="2050" xr:uid="{00000000-0005-0000-0000-0000D59F0000}"/>
    <cellStyle name="Standard 257 5 2 2 3 4 2" xfId="3521" xr:uid="{00000000-0005-0000-0000-0000D69F0000}"/>
    <cellStyle name="Standard 257 5 2 2 3 4 2 2" xfId="12343" xr:uid="{00000000-0005-0000-0000-0000D79F0000}"/>
    <cellStyle name="Standard 257 5 2 2 3 4 2 2 2" xfId="25579" xr:uid="{00000000-0005-0000-0000-0000D89F0000}"/>
    <cellStyle name="Standard 257 5 2 2 3 4 2 2 2 2" xfId="52051" xr:uid="{00000000-0005-0000-0000-0000D99F0000}"/>
    <cellStyle name="Standard 257 5 2 2 3 4 2 2 3" xfId="38815" xr:uid="{00000000-0005-0000-0000-0000DA9F0000}"/>
    <cellStyle name="Standard 257 5 2 2 3 4 2 3" xfId="18962" xr:uid="{00000000-0005-0000-0000-0000DB9F0000}"/>
    <cellStyle name="Standard 257 5 2 2 3 4 2 3 2" xfId="45434" xr:uid="{00000000-0005-0000-0000-0000DC9F0000}"/>
    <cellStyle name="Standard 257 5 2 2 3 4 2 4" xfId="29993" xr:uid="{00000000-0005-0000-0000-0000DD9F0000}"/>
    <cellStyle name="Standard 257 5 2 2 3 4 3" xfId="6463" xr:uid="{00000000-0005-0000-0000-0000DE9F0000}"/>
    <cellStyle name="Standard 257 5 2 2 3 4 3 2" xfId="10873" xr:uid="{00000000-0005-0000-0000-0000DF9F0000}"/>
    <cellStyle name="Standard 257 5 2 2 3 4 3 2 2" xfId="24109" xr:uid="{00000000-0005-0000-0000-0000E09F0000}"/>
    <cellStyle name="Standard 257 5 2 2 3 4 3 2 2 2" xfId="50581" xr:uid="{00000000-0005-0000-0000-0000E19F0000}"/>
    <cellStyle name="Standard 257 5 2 2 3 4 3 2 3" xfId="37345" xr:uid="{00000000-0005-0000-0000-0000E29F0000}"/>
    <cellStyle name="Standard 257 5 2 2 3 4 3 3" xfId="17492" xr:uid="{00000000-0005-0000-0000-0000E39F0000}"/>
    <cellStyle name="Standard 257 5 2 2 3 4 3 3 2" xfId="43964" xr:uid="{00000000-0005-0000-0000-0000E49F0000}"/>
    <cellStyle name="Standard 257 5 2 2 3 4 3 4" xfId="32935" xr:uid="{00000000-0005-0000-0000-0000E59F0000}"/>
    <cellStyle name="Standard 257 5 2 2 3 4 4" xfId="7931" xr:uid="{00000000-0005-0000-0000-0000E69F0000}"/>
    <cellStyle name="Standard 257 5 2 2 3 4 4 2" xfId="21167" xr:uid="{00000000-0005-0000-0000-0000E79F0000}"/>
    <cellStyle name="Standard 257 5 2 2 3 4 4 2 2" xfId="47639" xr:uid="{00000000-0005-0000-0000-0000E89F0000}"/>
    <cellStyle name="Standard 257 5 2 2 3 4 4 3" xfId="34403" xr:uid="{00000000-0005-0000-0000-0000E99F0000}"/>
    <cellStyle name="Standard 257 5 2 2 3 4 5" xfId="14550" xr:uid="{00000000-0005-0000-0000-0000EA9F0000}"/>
    <cellStyle name="Standard 257 5 2 2 3 4 5 2" xfId="41022" xr:uid="{00000000-0005-0000-0000-0000EB9F0000}"/>
    <cellStyle name="Standard 257 5 2 2 3 4 6" xfId="28523" xr:uid="{00000000-0005-0000-0000-0000EC9F0000}"/>
    <cellStyle name="Standard 257 5 2 2 3 5" xfId="2787" xr:uid="{00000000-0005-0000-0000-0000ED9F0000}"/>
    <cellStyle name="Standard 257 5 2 2 3 5 2" xfId="11609" xr:uid="{00000000-0005-0000-0000-0000EE9F0000}"/>
    <cellStyle name="Standard 257 5 2 2 3 5 2 2" xfId="24845" xr:uid="{00000000-0005-0000-0000-0000EF9F0000}"/>
    <cellStyle name="Standard 257 5 2 2 3 5 2 2 2" xfId="51317" xr:uid="{00000000-0005-0000-0000-0000F09F0000}"/>
    <cellStyle name="Standard 257 5 2 2 3 5 2 3" xfId="38081" xr:uid="{00000000-0005-0000-0000-0000F19F0000}"/>
    <cellStyle name="Standard 257 5 2 2 3 5 3" xfId="18228" xr:uid="{00000000-0005-0000-0000-0000F29F0000}"/>
    <cellStyle name="Standard 257 5 2 2 3 5 3 2" xfId="44700" xr:uid="{00000000-0005-0000-0000-0000F39F0000}"/>
    <cellStyle name="Standard 257 5 2 2 3 5 4" xfId="29259" xr:uid="{00000000-0005-0000-0000-0000F49F0000}"/>
    <cellStyle name="Standard 257 5 2 2 3 6" xfId="4992" xr:uid="{00000000-0005-0000-0000-0000F59F0000}"/>
    <cellStyle name="Standard 257 5 2 2 3 6 2" xfId="9402" xr:uid="{00000000-0005-0000-0000-0000F69F0000}"/>
    <cellStyle name="Standard 257 5 2 2 3 6 2 2" xfId="22638" xr:uid="{00000000-0005-0000-0000-0000F79F0000}"/>
    <cellStyle name="Standard 257 5 2 2 3 6 2 2 2" xfId="49110" xr:uid="{00000000-0005-0000-0000-0000F89F0000}"/>
    <cellStyle name="Standard 257 5 2 2 3 6 2 3" xfId="35874" xr:uid="{00000000-0005-0000-0000-0000F99F0000}"/>
    <cellStyle name="Standard 257 5 2 2 3 6 3" xfId="16021" xr:uid="{00000000-0005-0000-0000-0000FA9F0000}"/>
    <cellStyle name="Standard 257 5 2 2 3 6 3 2" xfId="42493" xr:uid="{00000000-0005-0000-0000-0000FB9F0000}"/>
    <cellStyle name="Standard 257 5 2 2 3 6 4" xfId="31464" xr:uid="{00000000-0005-0000-0000-0000FC9F0000}"/>
    <cellStyle name="Standard 257 5 2 2 3 7" xfId="7197" xr:uid="{00000000-0005-0000-0000-0000FD9F0000}"/>
    <cellStyle name="Standard 257 5 2 2 3 7 2" xfId="20433" xr:uid="{00000000-0005-0000-0000-0000FE9F0000}"/>
    <cellStyle name="Standard 257 5 2 2 3 7 2 2" xfId="46905" xr:uid="{00000000-0005-0000-0000-0000FF9F0000}"/>
    <cellStyle name="Standard 257 5 2 2 3 7 3" xfId="33669" xr:uid="{00000000-0005-0000-0000-000000A00000}"/>
    <cellStyle name="Standard 257 5 2 2 3 8" xfId="13816" xr:uid="{00000000-0005-0000-0000-000001A00000}"/>
    <cellStyle name="Standard 257 5 2 2 3 8 2" xfId="40288" xr:uid="{00000000-0005-0000-0000-000002A00000}"/>
    <cellStyle name="Standard 257 5 2 2 3 9" xfId="27052" xr:uid="{00000000-0005-0000-0000-000003A00000}"/>
    <cellStyle name="Standard 257 5 2 2 4" xfId="759" xr:uid="{00000000-0005-0000-0000-000004A00000}"/>
    <cellStyle name="Standard 257 5 2 2 4 2" xfId="1509" xr:uid="{00000000-0005-0000-0000-000005A00000}"/>
    <cellStyle name="Standard 257 5 2 2 4 2 2" xfId="4452" xr:uid="{00000000-0005-0000-0000-000006A00000}"/>
    <cellStyle name="Standard 257 5 2 2 4 2 2 2" xfId="13274" xr:uid="{00000000-0005-0000-0000-000007A00000}"/>
    <cellStyle name="Standard 257 5 2 2 4 2 2 2 2" xfId="26510" xr:uid="{00000000-0005-0000-0000-000008A00000}"/>
    <cellStyle name="Standard 257 5 2 2 4 2 2 2 2 2" xfId="52982" xr:uid="{00000000-0005-0000-0000-000009A00000}"/>
    <cellStyle name="Standard 257 5 2 2 4 2 2 2 3" xfId="39746" xr:uid="{00000000-0005-0000-0000-00000AA00000}"/>
    <cellStyle name="Standard 257 5 2 2 4 2 2 3" xfId="19893" xr:uid="{00000000-0005-0000-0000-00000BA00000}"/>
    <cellStyle name="Standard 257 5 2 2 4 2 2 3 2" xfId="46365" xr:uid="{00000000-0005-0000-0000-00000CA00000}"/>
    <cellStyle name="Standard 257 5 2 2 4 2 2 4" xfId="30924" xr:uid="{00000000-0005-0000-0000-00000DA00000}"/>
    <cellStyle name="Standard 257 5 2 2 4 2 3" xfId="5923" xr:uid="{00000000-0005-0000-0000-00000EA00000}"/>
    <cellStyle name="Standard 257 5 2 2 4 2 3 2" xfId="10333" xr:uid="{00000000-0005-0000-0000-00000FA00000}"/>
    <cellStyle name="Standard 257 5 2 2 4 2 3 2 2" xfId="23569" xr:uid="{00000000-0005-0000-0000-000010A00000}"/>
    <cellStyle name="Standard 257 5 2 2 4 2 3 2 2 2" xfId="50041" xr:uid="{00000000-0005-0000-0000-000011A00000}"/>
    <cellStyle name="Standard 257 5 2 2 4 2 3 2 3" xfId="36805" xr:uid="{00000000-0005-0000-0000-000012A00000}"/>
    <cellStyle name="Standard 257 5 2 2 4 2 3 3" xfId="16952" xr:uid="{00000000-0005-0000-0000-000013A00000}"/>
    <cellStyle name="Standard 257 5 2 2 4 2 3 3 2" xfId="43424" xr:uid="{00000000-0005-0000-0000-000014A00000}"/>
    <cellStyle name="Standard 257 5 2 2 4 2 3 4" xfId="32395" xr:uid="{00000000-0005-0000-0000-000015A00000}"/>
    <cellStyle name="Standard 257 5 2 2 4 2 4" xfId="8862" xr:uid="{00000000-0005-0000-0000-000016A00000}"/>
    <cellStyle name="Standard 257 5 2 2 4 2 4 2" xfId="22098" xr:uid="{00000000-0005-0000-0000-000017A00000}"/>
    <cellStyle name="Standard 257 5 2 2 4 2 4 2 2" xfId="48570" xr:uid="{00000000-0005-0000-0000-000018A00000}"/>
    <cellStyle name="Standard 257 5 2 2 4 2 4 3" xfId="35334" xr:uid="{00000000-0005-0000-0000-000019A00000}"/>
    <cellStyle name="Standard 257 5 2 2 4 2 5" xfId="15481" xr:uid="{00000000-0005-0000-0000-00001AA00000}"/>
    <cellStyle name="Standard 257 5 2 2 4 2 5 2" xfId="41953" xr:uid="{00000000-0005-0000-0000-00001BA00000}"/>
    <cellStyle name="Standard 257 5 2 2 4 2 6" xfId="27983" xr:uid="{00000000-0005-0000-0000-00001CA00000}"/>
    <cellStyle name="Standard 257 5 2 2 4 3" xfId="2245" xr:uid="{00000000-0005-0000-0000-00001DA00000}"/>
    <cellStyle name="Standard 257 5 2 2 4 3 2" xfId="3716" xr:uid="{00000000-0005-0000-0000-00001EA00000}"/>
    <cellStyle name="Standard 257 5 2 2 4 3 2 2" xfId="12538" xr:uid="{00000000-0005-0000-0000-00001FA00000}"/>
    <cellStyle name="Standard 257 5 2 2 4 3 2 2 2" xfId="25774" xr:uid="{00000000-0005-0000-0000-000020A00000}"/>
    <cellStyle name="Standard 257 5 2 2 4 3 2 2 2 2" xfId="52246" xr:uid="{00000000-0005-0000-0000-000021A00000}"/>
    <cellStyle name="Standard 257 5 2 2 4 3 2 2 3" xfId="39010" xr:uid="{00000000-0005-0000-0000-000022A00000}"/>
    <cellStyle name="Standard 257 5 2 2 4 3 2 3" xfId="19157" xr:uid="{00000000-0005-0000-0000-000023A00000}"/>
    <cellStyle name="Standard 257 5 2 2 4 3 2 3 2" xfId="45629" xr:uid="{00000000-0005-0000-0000-000024A00000}"/>
    <cellStyle name="Standard 257 5 2 2 4 3 2 4" xfId="30188" xr:uid="{00000000-0005-0000-0000-000025A00000}"/>
    <cellStyle name="Standard 257 5 2 2 4 3 3" xfId="6658" xr:uid="{00000000-0005-0000-0000-000026A00000}"/>
    <cellStyle name="Standard 257 5 2 2 4 3 3 2" xfId="11068" xr:uid="{00000000-0005-0000-0000-000027A00000}"/>
    <cellStyle name="Standard 257 5 2 2 4 3 3 2 2" xfId="24304" xr:uid="{00000000-0005-0000-0000-000028A00000}"/>
    <cellStyle name="Standard 257 5 2 2 4 3 3 2 2 2" xfId="50776" xr:uid="{00000000-0005-0000-0000-000029A00000}"/>
    <cellStyle name="Standard 257 5 2 2 4 3 3 2 3" xfId="37540" xr:uid="{00000000-0005-0000-0000-00002AA00000}"/>
    <cellStyle name="Standard 257 5 2 2 4 3 3 3" xfId="17687" xr:uid="{00000000-0005-0000-0000-00002BA00000}"/>
    <cellStyle name="Standard 257 5 2 2 4 3 3 3 2" xfId="44159" xr:uid="{00000000-0005-0000-0000-00002CA00000}"/>
    <cellStyle name="Standard 257 5 2 2 4 3 3 4" xfId="33130" xr:uid="{00000000-0005-0000-0000-00002DA00000}"/>
    <cellStyle name="Standard 257 5 2 2 4 3 4" xfId="8126" xr:uid="{00000000-0005-0000-0000-00002EA00000}"/>
    <cellStyle name="Standard 257 5 2 2 4 3 4 2" xfId="21362" xr:uid="{00000000-0005-0000-0000-00002FA00000}"/>
    <cellStyle name="Standard 257 5 2 2 4 3 4 2 2" xfId="47834" xr:uid="{00000000-0005-0000-0000-000030A00000}"/>
    <cellStyle name="Standard 257 5 2 2 4 3 4 3" xfId="34598" xr:uid="{00000000-0005-0000-0000-000031A00000}"/>
    <cellStyle name="Standard 257 5 2 2 4 3 5" xfId="14745" xr:uid="{00000000-0005-0000-0000-000032A00000}"/>
    <cellStyle name="Standard 257 5 2 2 4 3 5 2" xfId="41217" xr:uid="{00000000-0005-0000-0000-000033A00000}"/>
    <cellStyle name="Standard 257 5 2 2 4 3 6" xfId="28718" xr:uid="{00000000-0005-0000-0000-000034A00000}"/>
    <cellStyle name="Standard 257 5 2 2 4 4" xfId="2982" xr:uid="{00000000-0005-0000-0000-000035A00000}"/>
    <cellStyle name="Standard 257 5 2 2 4 4 2" xfId="11804" xr:uid="{00000000-0005-0000-0000-000036A00000}"/>
    <cellStyle name="Standard 257 5 2 2 4 4 2 2" xfId="25040" xr:uid="{00000000-0005-0000-0000-000037A00000}"/>
    <cellStyle name="Standard 257 5 2 2 4 4 2 2 2" xfId="51512" xr:uid="{00000000-0005-0000-0000-000038A00000}"/>
    <cellStyle name="Standard 257 5 2 2 4 4 2 3" xfId="38276" xr:uid="{00000000-0005-0000-0000-000039A00000}"/>
    <cellStyle name="Standard 257 5 2 2 4 4 3" xfId="18423" xr:uid="{00000000-0005-0000-0000-00003AA00000}"/>
    <cellStyle name="Standard 257 5 2 2 4 4 3 2" xfId="44895" xr:uid="{00000000-0005-0000-0000-00003BA00000}"/>
    <cellStyle name="Standard 257 5 2 2 4 4 4" xfId="29454" xr:uid="{00000000-0005-0000-0000-00003CA00000}"/>
    <cellStyle name="Standard 257 5 2 2 4 5" xfId="5187" xr:uid="{00000000-0005-0000-0000-00003DA00000}"/>
    <cellStyle name="Standard 257 5 2 2 4 5 2" xfId="9597" xr:uid="{00000000-0005-0000-0000-00003EA00000}"/>
    <cellStyle name="Standard 257 5 2 2 4 5 2 2" xfId="22833" xr:uid="{00000000-0005-0000-0000-00003FA00000}"/>
    <cellStyle name="Standard 257 5 2 2 4 5 2 2 2" xfId="49305" xr:uid="{00000000-0005-0000-0000-000040A00000}"/>
    <cellStyle name="Standard 257 5 2 2 4 5 2 3" xfId="36069" xr:uid="{00000000-0005-0000-0000-000041A00000}"/>
    <cellStyle name="Standard 257 5 2 2 4 5 3" xfId="16216" xr:uid="{00000000-0005-0000-0000-000042A00000}"/>
    <cellStyle name="Standard 257 5 2 2 4 5 3 2" xfId="42688" xr:uid="{00000000-0005-0000-0000-000043A00000}"/>
    <cellStyle name="Standard 257 5 2 2 4 5 4" xfId="31659" xr:uid="{00000000-0005-0000-0000-000044A00000}"/>
    <cellStyle name="Standard 257 5 2 2 4 6" xfId="7392" xr:uid="{00000000-0005-0000-0000-000045A00000}"/>
    <cellStyle name="Standard 257 5 2 2 4 6 2" xfId="20628" xr:uid="{00000000-0005-0000-0000-000046A00000}"/>
    <cellStyle name="Standard 257 5 2 2 4 6 2 2" xfId="47100" xr:uid="{00000000-0005-0000-0000-000047A00000}"/>
    <cellStyle name="Standard 257 5 2 2 4 6 3" xfId="33864" xr:uid="{00000000-0005-0000-0000-000048A00000}"/>
    <cellStyle name="Standard 257 5 2 2 4 7" xfId="14011" xr:uid="{00000000-0005-0000-0000-000049A00000}"/>
    <cellStyle name="Standard 257 5 2 2 4 7 2" xfId="40483" xr:uid="{00000000-0005-0000-0000-00004AA00000}"/>
    <cellStyle name="Standard 257 5 2 2 4 8" xfId="27247" xr:uid="{00000000-0005-0000-0000-00004BA00000}"/>
    <cellStyle name="Standard 257 5 2 2 5" xfId="1143" xr:uid="{00000000-0005-0000-0000-00004CA00000}"/>
    <cellStyle name="Standard 257 5 2 2 5 2" xfId="4086" xr:uid="{00000000-0005-0000-0000-00004DA00000}"/>
    <cellStyle name="Standard 257 5 2 2 5 2 2" xfId="12908" xr:uid="{00000000-0005-0000-0000-00004EA00000}"/>
    <cellStyle name="Standard 257 5 2 2 5 2 2 2" xfId="26144" xr:uid="{00000000-0005-0000-0000-00004FA00000}"/>
    <cellStyle name="Standard 257 5 2 2 5 2 2 2 2" xfId="52616" xr:uid="{00000000-0005-0000-0000-000050A00000}"/>
    <cellStyle name="Standard 257 5 2 2 5 2 2 3" xfId="39380" xr:uid="{00000000-0005-0000-0000-000051A00000}"/>
    <cellStyle name="Standard 257 5 2 2 5 2 3" xfId="19527" xr:uid="{00000000-0005-0000-0000-000052A00000}"/>
    <cellStyle name="Standard 257 5 2 2 5 2 3 2" xfId="45999" xr:uid="{00000000-0005-0000-0000-000053A00000}"/>
    <cellStyle name="Standard 257 5 2 2 5 2 4" xfId="30558" xr:uid="{00000000-0005-0000-0000-000054A00000}"/>
    <cellStyle name="Standard 257 5 2 2 5 3" xfId="5557" xr:uid="{00000000-0005-0000-0000-000055A00000}"/>
    <cellStyle name="Standard 257 5 2 2 5 3 2" xfId="9967" xr:uid="{00000000-0005-0000-0000-000056A00000}"/>
    <cellStyle name="Standard 257 5 2 2 5 3 2 2" xfId="23203" xr:uid="{00000000-0005-0000-0000-000057A00000}"/>
    <cellStyle name="Standard 257 5 2 2 5 3 2 2 2" xfId="49675" xr:uid="{00000000-0005-0000-0000-000058A00000}"/>
    <cellStyle name="Standard 257 5 2 2 5 3 2 3" xfId="36439" xr:uid="{00000000-0005-0000-0000-000059A00000}"/>
    <cellStyle name="Standard 257 5 2 2 5 3 3" xfId="16586" xr:uid="{00000000-0005-0000-0000-00005AA00000}"/>
    <cellStyle name="Standard 257 5 2 2 5 3 3 2" xfId="43058" xr:uid="{00000000-0005-0000-0000-00005BA00000}"/>
    <cellStyle name="Standard 257 5 2 2 5 3 4" xfId="32029" xr:uid="{00000000-0005-0000-0000-00005CA00000}"/>
    <cellStyle name="Standard 257 5 2 2 5 4" xfId="8496" xr:uid="{00000000-0005-0000-0000-00005DA00000}"/>
    <cellStyle name="Standard 257 5 2 2 5 4 2" xfId="21732" xr:uid="{00000000-0005-0000-0000-00005EA00000}"/>
    <cellStyle name="Standard 257 5 2 2 5 4 2 2" xfId="48204" xr:uid="{00000000-0005-0000-0000-00005FA00000}"/>
    <cellStyle name="Standard 257 5 2 2 5 4 3" xfId="34968" xr:uid="{00000000-0005-0000-0000-000060A00000}"/>
    <cellStyle name="Standard 257 5 2 2 5 5" xfId="15115" xr:uid="{00000000-0005-0000-0000-000061A00000}"/>
    <cellStyle name="Standard 257 5 2 2 5 5 2" xfId="41587" xr:uid="{00000000-0005-0000-0000-000062A00000}"/>
    <cellStyle name="Standard 257 5 2 2 5 6" xfId="27617" xr:uid="{00000000-0005-0000-0000-000063A00000}"/>
    <cellStyle name="Standard 257 5 2 2 6" xfId="1879" xr:uid="{00000000-0005-0000-0000-000064A00000}"/>
    <cellStyle name="Standard 257 5 2 2 6 2" xfId="3350" xr:uid="{00000000-0005-0000-0000-000065A00000}"/>
    <cellStyle name="Standard 257 5 2 2 6 2 2" xfId="12172" xr:uid="{00000000-0005-0000-0000-000066A00000}"/>
    <cellStyle name="Standard 257 5 2 2 6 2 2 2" xfId="25408" xr:uid="{00000000-0005-0000-0000-000067A00000}"/>
    <cellStyle name="Standard 257 5 2 2 6 2 2 2 2" xfId="51880" xr:uid="{00000000-0005-0000-0000-000068A00000}"/>
    <cellStyle name="Standard 257 5 2 2 6 2 2 3" xfId="38644" xr:uid="{00000000-0005-0000-0000-000069A00000}"/>
    <cellStyle name="Standard 257 5 2 2 6 2 3" xfId="18791" xr:uid="{00000000-0005-0000-0000-00006AA00000}"/>
    <cellStyle name="Standard 257 5 2 2 6 2 3 2" xfId="45263" xr:uid="{00000000-0005-0000-0000-00006BA00000}"/>
    <cellStyle name="Standard 257 5 2 2 6 2 4" xfId="29822" xr:uid="{00000000-0005-0000-0000-00006CA00000}"/>
    <cellStyle name="Standard 257 5 2 2 6 3" xfId="6292" xr:uid="{00000000-0005-0000-0000-00006DA00000}"/>
    <cellStyle name="Standard 257 5 2 2 6 3 2" xfId="10702" xr:uid="{00000000-0005-0000-0000-00006EA00000}"/>
    <cellStyle name="Standard 257 5 2 2 6 3 2 2" xfId="23938" xr:uid="{00000000-0005-0000-0000-00006FA00000}"/>
    <cellStyle name="Standard 257 5 2 2 6 3 2 2 2" xfId="50410" xr:uid="{00000000-0005-0000-0000-000070A00000}"/>
    <cellStyle name="Standard 257 5 2 2 6 3 2 3" xfId="37174" xr:uid="{00000000-0005-0000-0000-000071A00000}"/>
    <cellStyle name="Standard 257 5 2 2 6 3 3" xfId="17321" xr:uid="{00000000-0005-0000-0000-000072A00000}"/>
    <cellStyle name="Standard 257 5 2 2 6 3 3 2" xfId="43793" xr:uid="{00000000-0005-0000-0000-000073A00000}"/>
    <cellStyle name="Standard 257 5 2 2 6 3 4" xfId="32764" xr:uid="{00000000-0005-0000-0000-000074A00000}"/>
    <cellStyle name="Standard 257 5 2 2 6 4" xfId="7760" xr:uid="{00000000-0005-0000-0000-000075A00000}"/>
    <cellStyle name="Standard 257 5 2 2 6 4 2" xfId="20996" xr:uid="{00000000-0005-0000-0000-000076A00000}"/>
    <cellStyle name="Standard 257 5 2 2 6 4 2 2" xfId="47468" xr:uid="{00000000-0005-0000-0000-000077A00000}"/>
    <cellStyle name="Standard 257 5 2 2 6 4 3" xfId="34232" xr:uid="{00000000-0005-0000-0000-000078A00000}"/>
    <cellStyle name="Standard 257 5 2 2 6 5" xfId="14379" xr:uid="{00000000-0005-0000-0000-000079A00000}"/>
    <cellStyle name="Standard 257 5 2 2 6 5 2" xfId="40851" xr:uid="{00000000-0005-0000-0000-00007AA00000}"/>
    <cellStyle name="Standard 257 5 2 2 6 6" xfId="28352" xr:uid="{00000000-0005-0000-0000-00007BA00000}"/>
    <cellStyle name="Standard 257 5 2 2 7" xfId="2616" xr:uid="{00000000-0005-0000-0000-00007CA00000}"/>
    <cellStyle name="Standard 257 5 2 2 7 2" xfId="11438" xr:uid="{00000000-0005-0000-0000-00007DA00000}"/>
    <cellStyle name="Standard 257 5 2 2 7 2 2" xfId="24674" xr:uid="{00000000-0005-0000-0000-00007EA00000}"/>
    <cellStyle name="Standard 257 5 2 2 7 2 2 2" xfId="51146" xr:uid="{00000000-0005-0000-0000-00007FA00000}"/>
    <cellStyle name="Standard 257 5 2 2 7 2 3" xfId="37910" xr:uid="{00000000-0005-0000-0000-000080A00000}"/>
    <cellStyle name="Standard 257 5 2 2 7 3" xfId="18057" xr:uid="{00000000-0005-0000-0000-000081A00000}"/>
    <cellStyle name="Standard 257 5 2 2 7 3 2" xfId="44529" xr:uid="{00000000-0005-0000-0000-000082A00000}"/>
    <cellStyle name="Standard 257 5 2 2 7 4" xfId="29088" xr:uid="{00000000-0005-0000-0000-000083A00000}"/>
    <cellStyle name="Standard 257 5 2 2 8" xfId="4821" xr:uid="{00000000-0005-0000-0000-000084A00000}"/>
    <cellStyle name="Standard 257 5 2 2 8 2" xfId="9231" xr:uid="{00000000-0005-0000-0000-000085A00000}"/>
    <cellStyle name="Standard 257 5 2 2 8 2 2" xfId="22467" xr:uid="{00000000-0005-0000-0000-000086A00000}"/>
    <cellStyle name="Standard 257 5 2 2 8 2 2 2" xfId="48939" xr:uid="{00000000-0005-0000-0000-000087A00000}"/>
    <cellStyle name="Standard 257 5 2 2 8 2 3" xfId="35703" xr:uid="{00000000-0005-0000-0000-000088A00000}"/>
    <cellStyle name="Standard 257 5 2 2 8 3" xfId="15850" xr:uid="{00000000-0005-0000-0000-000089A00000}"/>
    <cellStyle name="Standard 257 5 2 2 8 3 2" xfId="42322" xr:uid="{00000000-0005-0000-0000-00008AA00000}"/>
    <cellStyle name="Standard 257 5 2 2 8 4" xfId="31293" xr:uid="{00000000-0005-0000-0000-00008BA00000}"/>
    <cellStyle name="Standard 257 5 2 2 9" xfId="7026" xr:uid="{00000000-0005-0000-0000-00008CA00000}"/>
    <cellStyle name="Standard 257 5 2 2 9 2" xfId="20262" xr:uid="{00000000-0005-0000-0000-00008DA00000}"/>
    <cellStyle name="Standard 257 5 2 2 9 2 2" xfId="46734" xr:uid="{00000000-0005-0000-0000-00008EA00000}"/>
    <cellStyle name="Standard 257 5 2 2 9 3" xfId="33498" xr:uid="{00000000-0005-0000-0000-00008FA00000}"/>
    <cellStyle name="Standard 257 5 2 3" xfId="407" xr:uid="{00000000-0005-0000-0000-000090A00000}"/>
    <cellStyle name="Standard 257 5 2 3 10" xfId="26922" xr:uid="{00000000-0005-0000-0000-000091A00000}"/>
    <cellStyle name="Standard 257 5 2 3 2" xfId="583" xr:uid="{00000000-0005-0000-0000-000092A00000}"/>
    <cellStyle name="Standard 257 5 2 3 2 2" xfId="972" xr:uid="{00000000-0005-0000-0000-000093A00000}"/>
    <cellStyle name="Standard 257 5 2 3 2 2 2" xfId="1721" xr:uid="{00000000-0005-0000-0000-000094A00000}"/>
    <cellStyle name="Standard 257 5 2 3 2 2 2 2" xfId="4664" xr:uid="{00000000-0005-0000-0000-000095A00000}"/>
    <cellStyle name="Standard 257 5 2 3 2 2 2 2 2" xfId="13486" xr:uid="{00000000-0005-0000-0000-000096A00000}"/>
    <cellStyle name="Standard 257 5 2 3 2 2 2 2 2 2" xfId="26722" xr:uid="{00000000-0005-0000-0000-000097A00000}"/>
    <cellStyle name="Standard 257 5 2 3 2 2 2 2 2 2 2" xfId="53194" xr:uid="{00000000-0005-0000-0000-000098A00000}"/>
    <cellStyle name="Standard 257 5 2 3 2 2 2 2 2 3" xfId="39958" xr:uid="{00000000-0005-0000-0000-000099A00000}"/>
    <cellStyle name="Standard 257 5 2 3 2 2 2 2 3" xfId="20105" xr:uid="{00000000-0005-0000-0000-00009AA00000}"/>
    <cellStyle name="Standard 257 5 2 3 2 2 2 2 3 2" xfId="46577" xr:uid="{00000000-0005-0000-0000-00009BA00000}"/>
    <cellStyle name="Standard 257 5 2 3 2 2 2 2 4" xfId="31136" xr:uid="{00000000-0005-0000-0000-00009CA00000}"/>
    <cellStyle name="Standard 257 5 2 3 2 2 2 3" xfId="6135" xr:uid="{00000000-0005-0000-0000-00009DA00000}"/>
    <cellStyle name="Standard 257 5 2 3 2 2 2 3 2" xfId="10545" xr:uid="{00000000-0005-0000-0000-00009EA00000}"/>
    <cellStyle name="Standard 257 5 2 3 2 2 2 3 2 2" xfId="23781" xr:uid="{00000000-0005-0000-0000-00009FA00000}"/>
    <cellStyle name="Standard 257 5 2 3 2 2 2 3 2 2 2" xfId="50253" xr:uid="{00000000-0005-0000-0000-0000A0A00000}"/>
    <cellStyle name="Standard 257 5 2 3 2 2 2 3 2 3" xfId="37017" xr:uid="{00000000-0005-0000-0000-0000A1A00000}"/>
    <cellStyle name="Standard 257 5 2 3 2 2 2 3 3" xfId="17164" xr:uid="{00000000-0005-0000-0000-0000A2A00000}"/>
    <cellStyle name="Standard 257 5 2 3 2 2 2 3 3 2" xfId="43636" xr:uid="{00000000-0005-0000-0000-0000A3A00000}"/>
    <cellStyle name="Standard 257 5 2 3 2 2 2 3 4" xfId="32607" xr:uid="{00000000-0005-0000-0000-0000A4A00000}"/>
    <cellStyle name="Standard 257 5 2 3 2 2 2 4" xfId="9074" xr:uid="{00000000-0005-0000-0000-0000A5A00000}"/>
    <cellStyle name="Standard 257 5 2 3 2 2 2 4 2" xfId="22310" xr:uid="{00000000-0005-0000-0000-0000A6A00000}"/>
    <cellStyle name="Standard 257 5 2 3 2 2 2 4 2 2" xfId="48782" xr:uid="{00000000-0005-0000-0000-0000A7A00000}"/>
    <cellStyle name="Standard 257 5 2 3 2 2 2 4 3" xfId="35546" xr:uid="{00000000-0005-0000-0000-0000A8A00000}"/>
    <cellStyle name="Standard 257 5 2 3 2 2 2 5" xfId="15693" xr:uid="{00000000-0005-0000-0000-0000A9A00000}"/>
    <cellStyle name="Standard 257 5 2 3 2 2 2 5 2" xfId="42165" xr:uid="{00000000-0005-0000-0000-0000AAA00000}"/>
    <cellStyle name="Standard 257 5 2 3 2 2 2 6" xfId="28195" xr:uid="{00000000-0005-0000-0000-0000ABA00000}"/>
    <cellStyle name="Standard 257 5 2 3 2 2 3" xfId="2457" xr:uid="{00000000-0005-0000-0000-0000ACA00000}"/>
    <cellStyle name="Standard 257 5 2 3 2 2 3 2" xfId="3928" xr:uid="{00000000-0005-0000-0000-0000ADA00000}"/>
    <cellStyle name="Standard 257 5 2 3 2 2 3 2 2" xfId="12750" xr:uid="{00000000-0005-0000-0000-0000AEA00000}"/>
    <cellStyle name="Standard 257 5 2 3 2 2 3 2 2 2" xfId="25986" xr:uid="{00000000-0005-0000-0000-0000AFA00000}"/>
    <cellStyle name="Standard 257 5 2 3 2 2 3 2 2 2 2" xfId="52458" xr:uid="{00000000-0005-0000-0000-0000B0A00000}"/>
    <cellStyle name="Standard 257 5 2 3 2 2 3 2 2 3" xfId="39222" xr:uid="{00000000-0005-0000-0000-0000B1A00000}"/>
    <cellStyle name="Standard 257 5 2 3 2 2 3 2 3" xfId="19369" xr:uid="{00000000-0005-0000-0000-0000B2A00000}"/>
    <cellStyle name="Standard 257 5 2 3 2 2 3 2 3 2" xfId="45841" xr:uid="{00000000-0005-0000-0000-0000B3A00000}"/>
    <cellStyle name="Standard 257 5 2 3 2 2 3 2 4" xfId="30400" xr:uid="{00000000-0005-0000-0000-0000B4A00000}"/>
    <cellStyle name="Standard 257 5 2 3 2 2 3 3" xfId="6870" xr:uid="{00000000-0005-0000-0000-0000B5A00000}"/>
    <cellStyle name="Standard 257 5 2 3 2 2 3 3 2" xfId="11280" xr:uid="{00000000-0005-0000-0000-0000B6A00000}"/>
    <cellStyle name="Standard 257 5 2 3 2 2 3 3 2 2" xfId="24516" xr:uid="{00000000-0005-0000-0000-0000B7A00000}"/>
    <cellStyle name="Standard 257 5 2 3 2 2 3 3 2 2 2" xfId="50988" xr:uid="{00000000-0005-0000-0000-0000B8A00000}"/>
    <cellStyle name="Standard 257 5 2 3 2 2 3 3 2 3" xfId="37752" xr:uid="{00000000-0005-0000-0000-0000B9A00000}"/>
    <cellStyle name="Standard 257 5 2 3 2 2 3 3 3" xfId="17899" xr:uid="{00000000-0005-0000-0000-0000BAA00000}"/>
    <cellStyle name="Standard 257 5 2 3 2 2 3 3 3 2" xfId="44371" xr:uid="{00000000-0005-0000-0000-0000BBA00000}"/>
    <cellStyle name="Standard 257 5 2 3 2 2 3 3 4" xfId="33342" xr:uid="{00000000-0005-0000-0000-0000BCA00000}"/>
    <cellStyle name="Standard 257 5 2 3 2 2 3 4" xfId="8338" xr:uid="{00000000-0005-0000-0000-0000BDA00000}"/>
    <cellStyle name="Standard 257 5 2 3 2 2 3 4 2" xfId="21574" xr:uid="{00000000-0005-0000-0000-0000BEA00000}"/>
    <cellStyle name="Standard 257 5 2 3 2 2 3 4 2 2" xfId="48046" xr:uid="{00000000-0005-0000-0000-0000BFA00000}"/>
    <cellStyle name="Standard 257 5 2 3 2 2 3 4 3" xfId="34810" xr:uid="{00000000-0005-0000-0000-0000C0A00000}"/>
    <cellStyle name="Standard 257 5 2 3 2 2 3 5" xfId="14957" xr:uid="{00000000-0005-0000-0000-0000C1A00000}"/>
    <cellStyle name="Standard 257 5 2 3 2 2 3 5 2" xfId="41429" xr:uid="{00000000-0005-0000-0000-0000C2A00000}"/>
    <cellStyle name="Standard 257 5 2 3 2 2 3 6" xfId="28930" xr:uid="{00000000-0005-0000-0000-0000C3A00000}"/>
    <cellStyle name="Standard 257 5 2 3 2 2 4" xfId="3194" xr:uid="{00000000-0005-0000-0000-0000C4A00000}"/>
    <cellStyle name="Standard 257 5 2 3 2 2 4 2" xfId="12016" xr:uid="{00000000-0005-0000-0000-0000C5A00000}"/>
    <cellStyle name="Standard 257 5 2 3 2 2 4 2 2" xfId="25252" xr:uid="{00000000-0005-0000-0000-0000C6A00000}"/>
    <cellStyle name="Standard 257 5 2 3 2 2 4 2 2 2" xfId="51724" xr:uid="{00000000-0005-0000-0000-0000C7A00000}"/>
    <cellStyle name="Standard 257 5 2 3 2 2 4 2 3" xfId="38488" xr:uid="{00000000-0005-0000-0000-0000C8A00000}"/>
    <cellStyle name="Standard 257 5 2 3 2 2 4 3" xfId="18635" xr:uid="{00000000-0005-0000-0000-0000C9A00000}"/>
    <cellStyle name="Standard 257 5 2 3 2 2 4 3 2" xfId="45107" xr:uid="{00000000-0005-0000-0000-0000CAA00000}"/>
    <cellStyle name="Standard 257 5 2 3 2 2 4 4" xfId="29666" xr:uid="{00000000-0005-0000-0000-0000CBA00000}"/>
    <cellStyle name="Standard 257 5 2 3 2 2 5" xfId="5399" xr:uid="{00000000-0005-0000-0000-0000CCA00000}"/>
    <cellStyle name="Standard 257 5 2 3 2 2 5 2" xfId="9809" xr:uid="{00000000-0005-0000-0000-0000CDA00000}"/>
    <cellStyle name="Standard 257 5 2 3 2 2 5 2 2" xfId="23045" xr:uid="{00000000-0005-0000-0000-0000CEA00000}"/>
    <cellStyle name="Standard 257 5 2 3 2 2 5 2 2 2" xfId="49517" xr:uid="{00000000-0005-0000-0000-0000CFA00000}"/>
    <cellStyle name="Standard 257 5 2 3 2 2 5 2 3" xfId="36281" xr:uid="{00000000-0005-0000-0000-0000D0A00000}"/>
    <cellStyle name="Standard 257 5 2 3 2 2 5 3" xfId="16428" xr:uid="{00000000-0005-0000-0000-0000D1A00000}"/>
    <cellStyle name="Standard 257 5 2 3 2 2 5 3 2" xfId="42900" xr:uid="{00000000-0005-0000-0000-0000D2A00000}"/>
    <cellStyle name="Standard 257 5 2 3 2 2 5 4" xfId="31871" xr:uid="{00000000-0005-0000-0000-0000D3A00000}"/>
    <cellStyle name="Standard 257 5 2 3 2 2 6" xfId="7604" xr:uid="{00000000-0005-0000-0000-0000D4A00000}"/>
    <cellStyle name="Standard 257 5 2 3 2 2 6 2" xfId="20840" xr:uid="{00000000-0005-0000-0000-0000D5A00000}"/>
    <cellStyle name="Standard 257 5 2 3 2 2 6 2 2" xfId="47312" xr:uid="{00000000-0005-0000-0000-0000D6A00000}"/>
    <cellStyle name="Standard 257 5 2 3 2 2 6 3" xfId="34076" xr:uid="{00000000-0005-0000-0000-0000D7A00000}"/>
    <cellStyle name="Standard 257 5 2 3 2 2 7" xfId="14223" xr:uid="{00000000-0005-0000-0000-0000D8A00000}"/>
    <cellStyle name="Standard 257 5 2 3 2 2 7 2" xfId="40695" xr:uid="{00000000-0005-0000-0000-0000D9A00000}"/>
    <cellStyle name="Standard 257 5 2 3 2 2 8" xfId="27459" xr:uid="{00000000-0005-0000-0000-0000DAA00000}"/>
    <cellStyle name="Standard 257 5 2 3 2 3" xfId="1355" xr:uid="{00000000-0005-0000-0000-0000DBA00000}"/>
    <cellStyle name="Standard 257 5 2 3 2 3 2" xfId="4298" xr:uid="{00000000-0005-0000-0000-0000DCA00000}"/>
    <cellStyle name="Standard 257 5 2 3 2 3 2 2" xfId="13120" xr:uid="{00000000-0005-0000-0000-0000DDA00000}"/>
    <cellStyle name="Standard 257 5 2 3 2 3 2 2 2" xfId="26356" xr:uid="{00000000-0005-0000-0000-0000DEA00000}"/>
    <cellStyle name="Standard 257 5 2 3 2 3 2 2 2 2" xfId="52828" xr:uid="{00000000-0005-0000-0000-0000DFA00000}"/>
    <cellStyle name="Standard 257 5 2 3 2 3 2 2 3" xfId="39592" xr:uid="{00000000-0005-0000-0000-0000E0A00000}"/>
    <cellStyle name="Standard 257 5 2 3 2 3 2 3" xfId="19739" xr:uid="{00000000-0005-0000-0000-0000E1A00000}"/>
    <cellStyle name="Standard 257 5 2 3 2 3 2 3 2" xfId="46211" xr:uid="{00000000-0005-0000-0000-0000E2A00000}"/>
    <cellStyle name="Standard 257 5 2 3 2 3 2 4" xfId="30770" xr:uid="{00000000-0005-0000-0000-0000E3A00000}"/>
    <cellStyle name="Standard 257 5 2 3 2 3 3" xfId="5769" xr:uid="{00000000-0005-0000-0000-0000E4A00000}"/>
    <cellStyle name="Standard 257 5 2 3 2 3 3 2" xfId="10179" xr:uid="{00000000-0005-0000-0000-0000E5A00000}"/>
    <cellStyle name="Standard 257 5 2 3 2 3 3 2 2" xfId="23415" xr:uid="{00000000-0005-0000-0000-0000E6A00000}"/>
    <cellStyle name="Standard 257 5 2 3 2 3 3 2 2 2" xfId="49887" xr:uid="{00000000-0005-0000-0000-0000E7A00000}"/>
    <cellStyle name="Standard 257 5 2 3 2 3 3 2 3" xfId="36651" xr:uid="{00000000-0005-0000-0000-0000E8A00000}"/>
    <cellStyle name="Standard 257 5 2 3 2 3 3 3" xfId="16798" xr:uid="{00000000-0005-0000-0000-0000E9A00000}"/>
    <cellStyle name="Standard 257 5 2 3 2 3 3 3 2" xfId="43270" xr:uid="{00000000-0005-0000-0000-0000EAA00000}"/>
    <cellStyle name="Standard 257 5 2 3 2 3 3 4" xfId="32241" xr:uid="{00000000-0005-0000-0000-0000EBA00000}"/>
    <cellStyle name="Standard 257 5 2 3 2 3 4" xfId="8708" xr:uid="{00000000-0005-0000-0000-0000ECA00000}"/>
    <cellStyle name="Standard 257 5 2 3 2 3 4 2" xfId="21944" xr:uid="{00000000-0005-0000-0000-0000EDA00000}"/>
    <cellStyle name="Standard 257 5 2 3 2 3 4 2 2" xfId="48416" xr:uid="{00000000-0005-0000-0000-0000EEA00000}"/>
    <cellStyle name="Standard 257 5 2 3 2 3 4 3" xfId="35180" xr:uid="{00000000-0005-0000-0000-0000EFA00000}"/>
    <cellStyle name="Standard 257 5 2 3 2 3 5" xfId="15327" xr:uid="{00000000-0005-0000-0000-0000F0A00000}"/>
    <cellStyle name="Standard 257 5 2 3 2 3 5 2" xfId="41799" xr:uid="{00000000-0005-0000-0000-0000F1A00000}"/>
    <cellStyle name="Standard 257 5 2 3 2 3 6" xfId="27829" xr:uid="{00000000-0005-0000-0000-0000F2A00000}"/>
    <cellStyle name="Standard 257 5 2 3 2 4" xfId="2091" xr:uid="{00000000-0005-0000-0000-0000F3A00000}"/>
    <cellStyle name="Standard 257 5 2 3 2 4 2" xfId="3562" xr:uid="{00000000-0005-0000-0000-0000F4A00000}"/>
    <cellStyle name="Standard 257 5 2 3 2 4 2 2" xfId="12384" xr:uid="{00000000-0005-0000-0000-0000F5A00000}"/>
    <cellStyle name="Standard 257 5 2 3 2 4 2 2 2" xfId="25620" xr:uid="{00000000-0005-0000-0000-0000F6A00000}"/>
    <cellStyle name="Standard 257 5 2 3 2 4 2 2 2 2" xfId="52092" xr:uid="{00000000-0005-0000-0000-0000F7A00000}"/>
    <cellStyle name="Standard 257 5 2 3 2 4 2 2 3" xfId="38856" xr:uid="{00000000-0005-0000-0000-0000F8A00000}"/>
    <cellStyle name="Standard 257 5 2 3 2 4 2 3" xfId="19003" xr:uid="{00000000-0005-0000-0000-0000F9A00000}"/>
    <cellStyle name="Standard 257 5 2 3 2 4 2 3 2" xfId="45475" xr:uid="{00000000-0005-0000-0000-0000FAA00000}"/>
    <cellStyle name="Standard 257 5 2 3 2 4 2 4" xfId="30034" xr:uid="{00000000-0005-0000-0000-0000FBA00000}"/>
    <cellStyle name="Standard 257 5 2 3 2 4 3" xfId="6504" xr:uid="{00000000-0005-0000-0000-0000FCA00000}"/>
    <cellStyle name="Standard 257 5 2 3 2 4 3 2" xfId="10914" xr:uid="{00000000-0005-0000-0000-0000FDA00000}"/>
    <cellStyle name="Standard 257 5 2 3 2 4 3 2 2" xfId="24150" xr:uid="{00000000-0005-0000-0000-0000FEA00000}"/>
    <cellStyle name="Standard 257 5 2 3 2 4 3 2 2 2" xfId="50622" xr:uid="{00000000-0005-0000-0000-0000FFA00000}"/>
    <cellStyle name="Standard 257 5 2 3 2 4 3 2 3" xfId="37386" xr:uid="{00000000-0005-0000-0000-000000A10000}"/>
    <cellStyle name="Standard 257 5 2 3 2 4 3 3" xfId="17533" xr:uid="{00000000-0005-0000-0000-000001A10000}"/>
    <cellStyle name="Standard 257 5 2 3 2 4 3 3 2" xfId="44005" xr:uid="{00000000-0005-0000-0000-000002A10000}"/>
    <cellStyle name="Standard 257 5 2 3 2 4 3 4" xfId="32976" xr:uid="{00000000-0005-0000-0000-000003A10000}"/>
    <cellStyle name="Standard 257 5 2 3 2 4 4" xfId="7972" xr:uid="{00000000-0005-0000-0000-000004A10000}"/>
    <cellStyle name="Standard 257 5 2 3 2 4 4 2" xfId="21208" xr:uid="{00000000-0005-0000-0000-000005A10000}"/>
    <cellStyle name="Standard 257 5 2 3 2 4 4 2 2" xfId="47680" xr:uid="{00000000-0005-0000-0000-000006A10000}"/>
    <cellStyle name="Standard 257 5 2 3 2 4 4 3" xfId="34444" xr:uid="{00000000-0005-0000-0000-000007A10000}"/>
    <cellStyle name="Standard 257 5 2 3 2 4 5" xfId="14591" xr:uid="{00000000-0005-0000-0000-000008A10000}"/>
    <cellStyle name="Standard 257 5 2 3 2 4 5 2" xfId="41063" xr:uid="{00000000-0005-0000-0000-000009A10000}"/>
    <cellStyle name="Standard 257 5 2 3 2 4 6" xfId="28564" xr:uid="{00000000-0005-0000-0000-00000AA10000}"/>
    <cellStyle name="Standard 257 5 2 3 2 5" xfId="2828" xr:uid="{00000000-0005-0000-0000-00000BA10000}"/>
    <cellStyle name="Standard 257 5 2 3 2 5 2" xfId="11650" xr:uid="{00000000-0005-0000-0000-00000CA10000}"/>
    <cellStyle name="Standard 257 5 2 3 2 5 2 2" xfId="24886" xr:uid="{00000000-0005-0000-0000-00000DA10000}"/>
    <cellStyle name="Standard 257 5 2 3 2 5 2 2 2" xfId="51358" xr:uid="{00000000-0005-0000-0000-00000EA10000}"/>
    <cellStyle name="Standard 257 5 2 3 2 5 2 3" xfId="38122" xr:uid="{00000000-0005-0000-0000-00000FA10000}"/>
    <cellStyle name="Standard 257 5 2 3 2 5 3" xfId="18269" xr:uid="{00000000-0005-0000-0000-000010A10000}"/>
    <cellStyle name="Standard 257 5 2 3 2 5 3 2" xfId="44741" xr:uid="{00000000-0005-0000-0000-000011A10000}"/>
    <cellStyle name="Standard 257 5 2 3 2 5 4" xfId="29300" xr:uid="{00000000-0005-0000-0000-000012A10000}"/>
    <cellStyle name="Standard 257 5 2 3 2 6" xfId="5033" xr:uid="{00000000-0005-0000-0000-000013A10000}"/>
    <cellStyle name="Standard 257 5 2 3 2 6 2" xfId="9443" xr:uid="{00000000-0005-0000-0000-000014A10000}"/>
    <cellStyle name="Standard 257 5 2 3 2 6 2 2" xfId="22679" xr:uid="{00000000-0005-0000-0000-000015A10000}"/>
    <cellStyle name="Standard 257 5 2 3 2 6 2 2 2" xfId="49151" xr:uid="{00000000-0005-0000-0000-000016A10000}"/>
    <cellStyle name="Standard 257 5 2 3 2 6 2 3" xfId="35915" xr:uid="{00000000-0005-0000-0000-000017A10000}"/>
    <cellStyle name="Standard 257 5 2 3 2 6 3" xfId="16062" xr:uid="{00000000-0005-0000-0000-000018A10000}"/>
    <cellStyle name="Standard 257 5 2 3 2 6 3 2" xfId="42534" xr:uid="{00000000-0005-0000-0000-000019A10000}"/>
    <cellStyle name="Standard 257 5 2 3 2 6 4" xfId="31505" xr:uid="{00000000-0005-0000-0000-00001AA10000}"/>
    <cellStyle name="Standard 257 5 2 3 2 7" xfId="7238" xr:uid="{00000000-0005-0000-0000-00001BA10000}"/>
    <cellStyle name="Standard 257 5 2 3 2 7 2" xfId="20474" xr:uid="{00000000-0005-0000-0000-00001CA10000}"/>
    <cellStyle name="Standard 257 5 2 3 2 7 2 2" xfId="46946" xr:uid="{00000000-0005-0000-0000-00001DA10000}"/>
    <cellStyle name="Standard 257 5 2 3 2 7 3" xfId="33710" xr:uid="{00000000-0005-0000-0000-00001EA10000}"/>
    <cellStyle name="Standard 257 5 2 3 2 8" xfId="13857" xr:uid="{00000000-0005-0000-0000-00001FA10000}"/>
    <cellStyle name="Standard 257 5 2 3 2 8 2" xfId="40329" xr:uid="{00000000-0005-0000-0000-000020A10000}"/>
    <cellStyle name="Standard 257 5 2 3 2 9" xfId="27093" xr:uid="{00000000-0005-0000-0000-000021A10000}"/>
    <cellStyle name="Standard 257 5 2 3 3" xfId="800" xr:uid="{00000000-0005-0000-0000-000022A10000}"/>
    <cellStyle name="Standard 257 5 2 3 3 2" xfId="1550" xr:uid="{00000000-0005-0000-0000-000023A10000}"/>
    <cellStyle name="Standard 257 5 2 3 3 2 2" xfId="4493" xr:uid="{00000000-0005-0000-0000-000024A10000}"/>
    <cellStyle name="Standard 257 5 2 3 3 2 2 2" xfId="13315" xr:uid="{00000000-0005-0000-0000-000025A10000}"/>
    <cellStyle name="Standard 257 5 2 3 3 2 2 2 2" xfId="26551" xr:uid="{00000000-0005-0000-0000-000026A10000}"/>
    <cellStyle name="Standard 257 5 2 3 3 2 2 2 2 2" xfId="53023" xr:uid="{00000000-0005-0000-0000-000027A10000}"/>
    <cellStyle name="Standard 257 5 2 3 3 2 2 2 3" xfId="39787" xr:uid="{00000000-0005-0000-0000-000028A10000}"/>
    <cellStyle name="Standard 257 5 2 3 3 2 2 3" xfId="19934" xr:uid="{00000000-0005-0000-0000-000029A10000}"/>
    <cellStyle name="Standard 257 5 2 3 3 2 2 3 2" xfId="46406" xr:uid="{00000000-0005-0000-0000-00002AA10000}"/>
    <cellStyle name="Standard 257 5 2 3 3 2 2 4" xfId="30965" xr:uid="{00000000-0005-0000-0000-00002BA10000}"/>
    <cellStyle name="Standard 257 5 2 3 3 2 3" xfId="5964" xr:uid="{00000000-0005-0000-0000-00002CA10000}"/>
    <cellStyle name="Standard 257 5 2 3 3 2 3 2" xfId="10374" xr:uid="{00000000-0005-0000-0000-00002DA10000}"/>
    <cellStyle name="Standard 257 5 2 3 3 2 3 2 2" xfId="23610" xr:uid="{00000000-0005-0000-0000-00002EA10000}"/>
    <cellStyle name="Standard 257 5 2 3 3 2 3 2 2 2" xfId="50082" xr:uid="{00000000-0005-0000-0000-00002FA10000}"/>
    <cellStyle name="Standard 257 5 2 3 3 2 3 2 3" xfId="36846" xr:uid="{00000000-0005-0000-0000-000030A10000}"/>
    <cellStyle name="Standard 257 5 2 3 3 2 3 3" xfId="16993" xr:uid="{00000000-0005-0000-0000-000031A10000}"/>
    <cellStyle name="Standard 257 5 2 3 3 2 3 3 2" xfId="43465" xr:uid="{00000000-0005-0000-0000-000032A10000}"/>
    <cellStyle name="Standard 257 5 2 3 3 2 3 4" xfId="32436" xr:uid="{00000000-0005-0000-0000-000033A10000}"/>
    <cellStyle name="Standard 257 5 2 3 3 2 4" xfId="8903" xr:uid="{00000000-0005-0000-0000-000034A10000}"/>
    <cellStyle name="Standard 257 5 2 3 3 2 4 2" xfId="22139" xr:uid="{00000000-0005-0000-0000-000035A10000}"/>
    <cellStyle name="Standard 257 5 2 3 3 2 4 2 2" xfId="48611" xr:uid="{00000000-0005-0000-0000-000036A10000}"/>
    <cellStyle name="Standard 257 5 2 3 3 2 4 3" xfId="35375" xr:uid="{00000000-0005-0000-0000-000037A10000}"/>
    <cellStyle name="Standard 257 5 2 3 3 2 5" xfId="15522" xr:uid="{00000000-0005-0000-0000-000038A10000}"/>
    <cellStyle name="Standard 257 5 2 3 3 2 5 2" xfId="41994" xr:uid="{00000000-0005-0000-0000-000039A10000}"/>
    <cellStyle name="Standard 257 5 2 3 3 2 6" xfId="28024" xr:uid="{00000000-0005-0000-0000-00003AA10000}"/>
    <cellStyle name="Standard 257 5 2 3 3 3" xfId="2286" xr:uid="{00000000-0005-0000-0000-00003BA10000}"/>
    <cellStyle name="Standard 257 5 2 3 3 3 2" xfId="3757" xr:uid="{00000000-0005-0000-0000-00003CA10000}"/>
    <cellStyle name="Standard 257 5 2 3 3 3 2 2" xfId="12579" xr:uid="{00000000-0005-0000-0000-00003DA10000}"/>
    <cellStyle name="Standard 257 5 2 3 3 3 2 2 2" xfId="25815" xr:uid="{00000000-0005-0000-0000-00003EA10000}"/>
    <cellStyle name="Standard 257 5 2 3 3 3 2 2 2 2" xfId="52287" xr:uid="{00000000-0005-0000-0000-00003FA10000}"/>
    <cellStyle name="Standard 257 5 2 3 3 3 2 2 3" xfId="39051" xr:uid="{00000000-0005-0000-0000-000040A10000}"/>
    <cellStyle name="Standard 257 5 2 3 3 3 2 3" xfId="19198" xr:uid="{00000000-0005-0000-0000-000041A10000}"/>
    <cellStyle name="Standard 257 5 2 3 3 3 2 3 2" xfId="45670" xr:uid="{00000000-0005-0000-0000-000042A10000}"/>
    <cellStyle name="Standard 257 5 2 3 3 3 2 4" xfId="30229" xr:uid="{00000000-0005-0000-0000-000043A10000}"/>
    <cellStyle name="Standard 257 5 2 3 3 3 3" xfId="6699" xr:uid="{00000000-0005-0000-0000-000044A10000}"/>
    <cellStyle name="Standard 257 5 2 3 3 3 3 2" xfId="11109" xr:uid="{00000000-0005-0000-0000-000045A10000}"/>
    <cellStyle name="Standard 257 5 2 3 3 3 3 2 2" xfId="24345" xr:uid="{00000000-0005-0000-0000-000046A10000}"/>
    <cellStyle name="Standard 257 5 2 3 3 3 3 2 2 2" xfId="50817" xr:uid="{00000000-0005-0000-0000-000047A10000}"/>
    <cellStyle name="Standard 257 5 2 3 3 3 3 2 3" xfId="37581" xr:uid="{00000000-0005-0000-0000-000048A10000}"/>
    <cellStyle name="Standard 257 5 2 3 3 3 3 3" xfId="17728" xr:uid="{00000000-0005-0000-0000-000049A10000}"/>
    <cellStyle name="Standard 257 5 2 3 3 3 3 3 2" xfId="44200" xr:uid="{00000000-0005-0000-0000-00004AA10000}"/>
    <cellStyle name="Standard 257 5 2 3 3 3 3 4" xfId="33171" xr:uid="{00000000-0005-0000-0000-00004BA10000}"/>
    <cellStyle name="Standard 257 5 2 3 3 3 4" xfId="8167" xr:uid="{00000000-0005-0000-0000-00004CA10000}"/>
    <cellStyle name="Standard 257 5 2 3 3 3 4 2" xfId="21403" xr:uid="{00000000-0005-0000-0000-00004DA10000}"/>
    <cellStyle name="Standard 257 5 2 3 3 3 4 2 2" xfId="47875" xr:uid="{00000000-0005-0000-0000-00004EA10000}"/>
    <cellStyle name="Standard 257 5 2 3 3 3 4 3" xfId="34639" xr:uid="{00000000-0005-0000-0000-00004FA10000}"/>
    <cellStyle name="Standard 257 5 2 3 3 3 5" xfId="14786" xr:uid="{00000000-0005-0000-0000-000050A10000}"/>
    <cellStyle name="Standard 257 5 2 3 3 3 5 2" xfId="41258" xr:uid="{00000000-0005-0000-0000-000051A10000}"/>
    <cellStyle name="Standard 257 5 2 3 3 3 6" xfId="28759" xr:uid="{00000000-0005-0000-0000-000052A10000}"/>
    <cellStyle name="Standard 257 5 2 3 3 4" xfId="3023" xr:uid="{00000000-0005-0000-0000-000053A10000}"/>
    <cellStyle name="Standard 257 5 2 3 3 4 2" xfId="11845" xr:uid="{00000000-0005-0000-0000-000054A10000}"/>
    <cellStyle name="Standard 257 5 2 3 3 4 2 2" xfId="25081" xr:uid="{00000000-0005-0000-0000-000055A10000}"/>
    <cellStyle name="Standard 257 5 2 3 3 4 2 2 2" xfId="51553" xr:uid="{00000000-0005-0000-0000-000056A10000}"/>
    <cellStyle name="Standard 257 5 2 3 3 4 2 3" xfId="38317" xr:uid="{00000000-0005-0000-0000-000057A10000}"/>
    <cellStyle name="Standard 257 5 2 3 3 4 3" xfId="18464" xr:uid="{00000000-0005-0000-0000-000058A10000}"/>
    <cellStyle name="Standard 257 5 2 3 3 4 3 2" xfId="44936" xr:uid="{00000000-0005-0000-0000-000059A10000}"/>
    <cellStyle name="Standard 257 5 2 3 3 4 4" xfId="29495" xr:uid="{00000000-0005-0000-0000-00005AA10000}"/>
    <cellStyle name="Standard 257 5 2 3 3 5" xfId="5228" xr:uid="{00000000-0005-0000-0000-00005BA10000}"/>
    <cellStyle name="Standard 257 5 2 3 3 5 2" xfId="9638" xr:uid="{00000000-0005-0000-0000-00005CA10000}"/>
    <cellStyle name="Standard 257 5 2 3 3 5 2 2" xfId="22874" xr:uid="{00000000-0005-0000-0000-00005DA10000}"/>
    <cellStyle name="Standard 257 5 2 3 3 5 2 2 2" xfId="49346" xr:uid="{00000000-0005-0000-0000-00005EA10000}"/>
    <cellStyle name="Standard 257 5 2 3 3 5 2 3" xfId="36110" xr:uid="{00000000-0005-0000-0000-00005FA10000}"/>
    <cellStyle name="Standard 257 5 2 3 3 5 3" xfId="16257" xr:uid="{00000000-0005-0000-0000-000060A10000}"/>
    <cellStyle name="Standard 257 5 2 3 3 5 3 2" xfId="42729" xr:uid="{00000000-0005-0000-0000-000061A10000}"/>
    <cellStyle name="Standard 257 5 2 3 3 5 4" xfId="31700" xr:uid="{00000000-0005-0000-0000-000062A10000}"/>
    <cellStyle name="Standard 257 5 2 3 3 6" xfId="7433" xr:uid="{00000000-0005-0000-0000-000063A10000}"/>
    <cellStyle name="Standard 257 5 2 3 3 6 2" xfId="20669" xr:uid="{00000000-0005-0000-0000-000064A10000}"/>
    <cellStyle name="Standard 257 5 2 3 3 6 2 2" xfId="47141" xr:uid="{00000000-0005-0000-0000-000065A10000}"/>
    <cellStyle name="Standard 257 5 2 3 3 6 3" xfId="33905" xr:uid="{00000000-0005-0000-0000-000066A10000}"/>
    <cellStyle name="Standard 257 5 2 3 3 7" xfId="14052" xr:uid="{00000000-0005-0000-0000-000067A10000}"/>
    <cellStyle name="Standard 257 5 2 3 3 7 2" xfId="40524" xr:uid="{00000000-0005-0000-0000-000068A10000}"/>
    <cellStyle name="Standard 257 5 2 3 3 8" xfId="27288" xr:uid="{00000000-0005-0000-0000-000069A10000}"/>
    <cellStyle name="Standard 257 5 2 3 4" xfId="1184" xr:uid="{00000000-0005-0000-0000-00006AA10000}"/>
    <cellStyle name="Standard 257 5 2 3 4 2" xfId="4127" xr:uid="{00000000-0005-0000-0000-00006BA10000}"/>
    <cellStyle name="Standard 257 5 2 3 4 2 2" xfId="12949" xr:uid="{00000000-0005-0000-0000-00006CA10000}"/>
    <cellStyle name="Standard 257 5 2 3 4 2 2 2" xfId="26185" xr:uid="{00000000-0005-0000-0000-00006DA10000}"/>
    <cellStyle name="Standard 257 5 2 3 4 2 2 2 2" xfId="52657" xr:uid="{00000000-0005-0000-0000-00006EA10000}"/>
    <cellStyle name="Standard 257 5 2 3 4 2 2 3" xfId="39421" xr:uid="{00000000-0005-0000-0000-00006FA10000}"/>
    <cellStyle name="Standard 257 5 2 3 4 2 3" xfId="19568" xr:uid="{00000000-0005-0000-0000-000070A10000}"/>
    <cellStyle name="Standard 257 5 2 3 4 2 3 2" xfId="46040" xr:uid="{00000000-0005-0000-0000-000071A10000}"/>
    <cellStyle name="Standard 257 5 2 3 4 2 4" xfId="30599" xr:uid="{00000000-0005-0000-0000-000072A10000}"/>
    <cellStyle name="Standard 257 5 2 3 4 3" xfId="5598" xr:uid="{00000000-0005-0000-0000-000073A10000}"/>
    <cellStyle name="Standard 257 5 2 3 4 3 2" xfId="10008" xr:uid="{00000000-0005-0000-0000-000074A10000}"/>
    <cellStyle name="Standard 257 5 2 3 4 3 2 2" xfId="23244" xr:uid="{00000000-0005-0000-0000-000075A10000}"/>
    <cellStyle name="Standard 257 5 2 3 4 3 2 2 2" xfId="49716" xr:uid="{00000000-0005-0000-0000-000076A10000}"/>
    <cellStyle name="Standard 257 5 2 3 4 3 2 3" xfId="36480" xr:uid="{00000000-0005-0000-0000-000077A10000}"/>
    <cellStyle name="Standard 257 5 2 3 4 3 3" xfId="16627" xr:uid="{00000000-0005-0000-0000-000078A10000}"/>
    <cellStyle name="Standard 257 5 2 3 4 3 3 2" xfId="43099" xr:uid="{00000000-0005-0000-0000-000079A10000}"/>
    <cellStyle name="Standard 257 5 2 3 4 3 4" xfId="32070" xr:uid="{00000000-0005-0000-0000-00007AA10000}"/>
    <cellStyle name="Standard 257 5 2 3 4 4" xfId="8537" xr:uid="{00000000-0005-0000-0000-00007BA10000}"/>
    <cellStyle name="Standard 257 5 2 3 4 4 2" xfId="21773" xr:uid="{00000000-0005-0000-0000-00007CA10000}"/>
    <cellStyle name="Standard 257 5 2 3 4 4 2 2" xfId="48245" xr:uid="{00000000-0005-0000-0000-00007DA10000}"/>
    <cellStyle name="Standard 257 5 2 3 4 4 3" xfId="35009" xr:uid="{00000000-0005-0000-0000-00007EA10000}"/>
    <cellStyle name="Standard 257 5 2 3 4 5" xfId="15156" xr:uid="{00000000-0005-0000-0000-00007FA10000}"/>
    <cellStyle name="Standard 257 5 2 3 4 5 2" xfId="41628" xr:uid="{00000000-0005-0000-0000-000080A10000}"/>
    <cellStyle name="Standard 257 5 2 3 4 6" xfId="27658" xr:uid="{00000000-0005-0000-0000-000081A10000}"/>
    <cellStyle name="Standard 257 5 2 3 5" xfId="1920" xr:uid="{00000000-0005-0000-0000-000082A10000}"/>
    <cellStyle name="Standard 257 5 2 3 5 2" xfId="3391" xr:uid="{00000000-0005-0000-0000-000083A10000}"/>
    <cellStyle name="Standard 257 5 2 3 5 2 2" xfId="12213" xr:uid="{00000000-0005-0000-0000-000084A10000}"/>
    <cellStyle name="Standard 257 5 2 3 5 2 2 2" xfId="25449" xr:uid="{00000000-0005-0000-0000-000085A10000}"/>
    <cellStyle name="Standard 257 5 2 3 5 2 2 2 2" xfId="51921" xr:uid="{00000000-0005-0000-0000-000086A10000}"/>
    <cellStyle name="Standard 257 5 2 3 5 2 2 3" xfId="38685" xr:uid="{00000000-0005-0000-0000-000087A10000}"/>
    <cellStyle name="Standard 257 5 2 3 5 2 3" xfId="18832" xr:uid="{00000000-0005-0000-0000-000088A10000}"/>
    <cellStyle name="Standard 257 5 2 3 5 2 3 2" xfId="45304" xr:uid="{00000000-0005-0000-0000-000089A10000}"/>
    <cellStyle name="Standard 257 5 2 3 5 2 4" xfId="29863" xr:uid="{00000000-0005-0000-0000-00008AA10000}"/>
    <cellStyle name="Standard 257 5 2 3 5 3" xfId="6333" xr:uid="{00000000-0005-0000-0000-00008BA10000}"/>
    <cellStyle name="Standard 257 5 2 3 5 3 2" xfId="10743" xr:uid="{00000000-0005-0000-0000-00008CA10000}"/>
    <cellStyle name="Standard 257 5 2 3 5 3 2 2" xfId="23979" xr:uid="{00000000-0005-0000-0000-00008DA10000}"/>
    <cellStyle name="Standard 257 5 2 3 5 3 2 2 2" xfId="50451" xr:uid="{00000000-0005-0000-0000-00008EA10000}"/>
    <cellStyle name="Standard 257 5 2 3 5 3 2 3" xfId="37215" xr:uid="{00000000-0005-0000-0000-00008FA10000}"/>
    <cellStyle name="Standard 257 5 2 3 5 3 3" xfId="17362" xr:uid="{00000000-0005-0000-0000-000090A10000}"/>
    <cellStyle name="Standard 257 5 2 3 5 3 3 2" xfId="43834" xr:uid="{00000000-0005-0000-0000-000091A10000}"/>
    <cellStyle name="Standard 257 5 2 3 5 3 4" xfId="32805" xr:uid="{00000000-0005-0000-0000-000092A10000}"/>
    <cellStyle name="Standard 257 5 2 3 5 4" xfId="7801" xr:uid="{00000000-0005-0000-0000-000093A10000}"/>
    <cellStyle name="Standard 257 5 2 3 5 4 2" xfId="21037" xr:uid="{00000000-0005-0000-0000-000094A10000}"/>
    <cellStyle name="Standard 257 5 2 3 5 4 2 2" xfId="47509" xr:uid="{00000000-0005-0000-0000-000095A10000}"/>
    <cellStyle name="Standard 257 5 2 3 5 4 3" xfId="34273" xr:uid="{00000000-0005-0000-0000-000096A10000}"/>
    <cellStyle name="Standard 257 5 2 3 5 5" xfId="14420" xr:uid="{00000000-0005-0000-0000-000097A10000}"/>
    <cellStyle name="Standard 257 5 2 3 5 5 2" xfId="40892" xr:uid="{00000000-0005-0000-0000-000098A10000}"/>
    <cellStyle name="Standard 257 5 2 3 5 6" xfId="28393" xr:uid="{00000000-0005-0000-0000-000099A10000}"/>
    <cellStyle name="Standard 257 5 2 3 6" xfId="2657" xr:uid="{00000000-0005-0000-0000-00009AA10000}"/>
    <cellStyle name="Standard 257 5 2 3 6 2" xfId="11479" xr:uid="{00000000-0005-0000-0000-00009BA10000}"/>
    <cellStyle name="Standard 257 5 2 3 6 2 2" xfId="24715" xr:uid="{00000000-0005-0000-0000-00009CA10000}"/>
    <cellStyle name="Standard 257 5 2 3 6 2 2 2" xfId="51187" xr:uid="{00000000-0005-0000-0000-00009DA10000}"/>
    <cellStyle name="Standard 257 5 2 3 6 2 3" xfId="37951" xr:uid="{00000000-0005-0000-0000-00009EA10000}"/>
    <cellStyle name="Standard 257 5 2 3 6 3" xfId="18098" xr:uid="{00000000-0005-0000-0000-00009FA10000}"/>
    <cellStyle name="Standard 257 5 2 3 6 3 2" xfId="44570" xr:uid="{00000000-0005-0000-0000-0000A0A10000}"/>
    <cellStyle name="Standard 257 5 2 3 6 4" xfId="29129" xr:uid="{00000000-0005-0000-0000-0000A1A10000}"/>
    <cellStyle name="Standard 257 5 2 3 7" xfId="4862" xr:uid="{00000000-0005-0000-0000-0000A2A10000}"/>
    <cellStyle name="Standard 257 5 2 3 7 2" xfId="9272" xr:uid="{00000000-0005-0000-0000-0000A3A10000}"/>
    <cellStyle name="Standard 257 5 2 3 7 2 2" xfId="22508" xr:uid="{00000000-0005-0000-0000-0000A4A10000}"/>
    <cellStyle name="Standard 257 5 2 3 7 2 2 2" xfId="48980" xr:uid="{00000000-0005-0000-0000-0000A5A10000}"/>
    <cellStyle name="Standard 257 5 2 3 7 2 3" xfId="35744" xr:uid="{00000000-0005-0000-0000-0000A6A10000}"/>
    <cellStyle name="Standard 257 5 2 3 7 3" xfId="15891" xr:uid="{00000000-0005-0000-0000-0000A7A10000}"/>
    <cellStyle name="Standard 257 5 2 3 7 3 2" xfId="42363" xr:uid="{00000000-0005-0000-0000-0000A8A10000}"/>
    <cellStyle name="Standard 257 5 2 3 7 4" xfId="31334" xr:uid="{00000000-0005-0000-0000-0000A9A10000}"/>
    <cellStyle name="Standard 257 5 2 3 8" xfId="7067" xr:uid="{00000000-0005-0000-0000-0000AAA10000}"/>
    <cellStyle name="Standard 257 5 2 3 8 2" xfId="20303" xr:uid="{00000000-0005-0000-0000-0000ABA10000}"/>
    <cellStyle name="Standard 257 5 2 3 8 2 2" xfId="46775" xr:uid="{00000000-0005-0000-0000-0000ACA10000}"/>
    <cellStyle name="Standard 257 5 2 3 8 3" xfId="33539" xr:uid="{00000000-0005-0000-0000-0000ADA10000}"/>
    <cellStyle name="Standard 257 5 2 3 9" xfId="13686" xr:uid="{00000000-0005-0000-0000-0000AEA10000}"/>
    <cellStyle name="Standard 257 5 2 3 9 2" xfId="40158" xr:uid="{00000000-0005-0000-0000-0000AFA10000}"/>
    <cellStyle name="Standard 257 5 2 4" xfId="501" xr:uid="{00000000-0005-0000-0000-0000B0A10000}"/>
    <cellStyle name="Standard 257 5 2 4 2" xfId="890" xr:uid="{00000000-0005-0000-0000-0000B1A10000}"/>
    <cellStyle name="Standard 257 5 2 4 2 2" xfId="1639" xr:uid="{00000000-0005-0000-0000-0000B2A10000}"/>
    <cellStyle name="Standard 257 5 2 4 2 2 2" xfId="4582" xr:uid="{00000000-0005-0000-0000-0000B3A10000}"/>
    <cellStyle name="Standard 257 5 2 4 2 2 2 2" xfId="13404" xr:uid="{00000000-0005-0000-0000-0000B4A10000}"/>
    <cellStyle name="Standard 257 5 2 4 2 2 2 2 2" xfId="26640" xr:uid="{00000000-0005-0000-0000-0000B5A10000}"/>
    <cellStyle name="Standard 257 5 2 4 2 2 2 2 2 2" xfId="53112" xr:uid="{00000000-0005-0000-0000-0000B6A10000}"/>
    <cellStyle name="Standard 257 5 2 4 2 2 2 2 3" xfId="39876" xr:uid="{00000000-0005-0000-0000-0000B7A10000}"/>
    <cellStyle name="Standard 257 5 2 4 2 2 2 3" xfId="20023" xr:uid="{00000000-0005-0000-0000-0000B8A10000}"/>
    <cellStyle name="Standard 257 5 2 4 2 2 2 3 2" xfId="46495" xr:uid="{00000000-0005-0000-0000-0000B9A10000}"/>
    <cellStyle name="Standard 257 5 2 4 2 2 2 4" xfId="31054" xr:uid="{00000000-0005-0000-0000-0000BAA10000}"/>
    <cellStyle name="Standard 257 5 2 4 2 2 3" xfId="6053" xr:uid="{00000000-0005-0000-0000-0000BBA10000}"/>
    <cellStyle name="Standard 257 5 2 4 2 2 3 2" xfId="10463" xr:uid="{00000000-0005-0000-0000-0000BCA10000}"/>
    <cellStyle name="Standard 257 5 2 4 2 2 3 2 2" xfId="23699" xr:uid="{00000000-0005-0000-0000-0000BDA10000}"/>
    <cellStyle name="Standard 257 5 2 4 2 2 3 2 2 2" xfId="50171" xr:uid="{00000000-0005-0000-0000-0000BEA10000}"/>
    <cellStyle name="Standard 257 5 2 4 2 2 3 2 3" xfId="36935" xr:uid="{00000000-0005-0000-0000-0000BFA10000}"/>
    <cellStyle name="Standard 257 5 2 4 2 2 3 3" xfId="17082" xr:uid="{00000000-0005-0000-0000-0000C0A10000}"/>
    <cellStyle name="Standard 257 5 2 4 2 2 3 3 2" xfId="43554" xr:uid="{00000000-0005-0000-0000-0000C1A10000}"/>
    <cellStyle name="Standard 257 5 2 4 2 2 3 4" xfId="32525" xr:uid="{00000000-0005-0000-0000-0000C2A10000}"/>
    <cellStyle name="Standard 257 5 2 4 2 2 4" xfId="8992" xr:uid="{00000000-0005-0000-0000-0000C3A10000}"/>
    <cellStyle name="Standard 257 5 2 4 2 2 4 2" xfId="22228" xr:uid="{00000000-0005-0000-0000-0000C4A10000}"/>
    <cellStyle name="Standard 257 5 2 4 2 2 4 2 2" xfId="48700" xr:uid="{00000000-0005-0000-0000-0000C5A10000}"/>
    <cellStyle name="Standard 257 5 2 4 2 2 4 3" xfId="35464" xr:uid="{00000000-0005-0000-0000-0000C6A10000}"/>
    <cellStyle name="Standard 257 5 2 4 2 2 5" xfId="15611" xr:uid="{00000000-0005-0000-0000-0000C7A10000}"/>
    <cellStyle name="Standard 257 5 2 4 2 2 5 2" xfId="42083" xr:uid="{00000000-0005-0000-0000-0000C8A10000}"/>
    <cellStyle name="Standard 257 5 2 4 2 2 6" xfId="28113" xr:uid="{00000000-0005-0000-0000-0000C9A10000}"/>
    <cellStyle name="Standard 257 5 2 4 2 3" xfId="2375" xr:uid="{00000000-0005-0000-0000-0000CAA10000}"/>
    <cellStyle name="Standard 257 5 2 4 2 3 2" xfId="3846" xr:uid="{00000000-0005-0000-0000-0000CBA10000}"/>
    <cellStyle name="Standard 257 5 2 4 2 3 2 2" xfId="12668" xr:uid="{00000000-0005-0000-0000-0000CCA10000}"/>
    <cellStyle name="Standard 257 5 2 4 2 3 2 2 2" xfId="25904" xr:uid="{00000000-0005-0000-0000-0000CDA10000}"/>
    <cellStyle name="Standard 257 5 2 4 2 3 2 2 2 2" xfId="52376" xr:uid="{00000000-0005-0000-0000-0000CEA10000}"/>
    <cellStyle name="Standard 257 5 2 4 2 3 2 2 3" xfId="39140" xr:uid="{00000000-0005-0000-0000-0000CFA10000}"/>
    <cellStyle name="Standard 257 5 2 4 2 3 2 3" xfId="19287" xr:uid="{00000000-0005-0000-0000-0000D0A10000}"/>
    <cellStyle name="Standard 257 5 2 4 2 3 2 3 2" xfId="45759" xr:uid="{00000000-0005-0000-0000-0000D1A10000}"/>
    <cellStyle name="Standard 257 5 2 4 2 3 2 4" xfId="30318" xr:uid="{00000000-0005-0000-0000-0000D2A10000}"/>
    <cellStyle name="Standard 257 5 2 4 2 3 3" xfId="6788" xr:uid="{00000000-0005-0000-0000-0000D3A10000}"/>
    <cellStyle name="Standard 257 5 2 4 2 3 3 2" xfId="11198" xr:uid="{00000000-0005-0000-0000-0000D4A10000}"/>
    <cellStyle name="Standard 257 5 2 4 2 3 3 2 2" xfId="24434" xr:uid="{00000000-0005-0000-0000-0000D5A10000}"/>
    <cellStyle name="Standard 257 5 2 4 2 3 3 2 2 2" xfId="50906" xr:uid="{00000000-0005-0000-0000-0000D6A10000}"/>
    <cellStyle name="Standard 257 5 2 4 2 3 3 2 3" xfId="37670" xr:uid="{00000000-0005-0000-0000-0000D7A10000}"/>
    <cellStyle name="Standard 257 5 2 4 2 3 3 3" xfId="17817" xr:uid="{00000000-0005-0000-0000-0000D8A10000}"/>
    <cellStyle name="Standard 257 5 2 4 2 3 3 3 2" xfId="44289" xr:uid="{00000000-0005-0000-0000-0000D9A10000}"/>
    <cellStyle name="Standard 257 5 2 4 2 3 3 4" xfId="33260" xr:uid="{00000000-0005-0000-0000-0000DAA10000}"/>
    <cellStyle name="Standard 257 5 2 4 2 3 4" xfId="8256" xr:uid="{00000000-0005-0000-0000-0000DBA10000}"/>
    <cellStyle name="Standard 257 5 2 4 2 3 4 2" xfId="21492" xr:uid="{00000000-0005-0000-0000-0000DCA10000}"/>
    <cellStyle name="Standard 257 5 2 4 2 3 4 2 2" xfId="47964" xr:uid="{00000000-0005-0000-0000-0000DDA10000}"/>
    <cellStyle name="Standard 257 5 2 4 2 3 4 3" xfId="34728" xr:uid="{00000000-0005-0000-0000-0000DEA10000}"/>
    <cellStyle name="Standard 257 5 2 4 2 3 5" xfId="14875" xr:uid="{00000000-0005-0000-0000-0000DFA10000}"/>
    <cellStyle name="Standard 257 5 2 4 2 3 5 2" xfId="41347" xr:uid="{00000000-0005-0000-0000-0000E0A10000}"/>
    <cellStyle name="Standard 257 5 2 4 2 3 6" xfId="28848" xr:uid="{00000000-0005-0000-0000-0000E1A10000}"/>
    <cellStyle name="Standard 257 5 2 4 2 4" xfId="3112" xr:uid="{00000000-0005-0000-0000-0000E2A10000}"/>
    <cellStyle name="Standard 257 5 2 4 2 4 2" xfId="11934" xr:uid="{00000000-0005-0000-0000-0000E3A10000}"/>
    <cellStyle name="Standard 257 5 2 4 2 4 2 2" xfId="25170" xr:uid="{00000000-0005-0000-0000-0000E4A10000}"/>
    <cellStyle name="Standard 257 5 2 4 2 4 2 2 2" xfId="51642" xr:uid="{00000000-0005-0000-0000-0000E5A10000}"/>
    <cellStyle name="Standard 257 5 2 4 2 4 2 3" xfId="38406" xr:uid="{00000000-0005-0000-0000-0000E6A10000}"/>
    <cellStyle name="Standard 257 5 2 4 2 4 3" xfId="18553" xr:uid="{00000000-0005-0000-0000-0000E7A10000}"/>
    <cellStyle name="Standard 257 5 2 4 2 4 3 2" xfId="45025" xr:uid="{00000000-0005-0000-0000-0000E8A10000}"/>
    <cellStyle name="Standard 257 5 2 4 2 4 4" xfId="29584" xr:uid="{00000000-0005-0000-0000-0000E9A10000}"/>
    <cellStyle name="Standard 257 5 2 4 2 5" xfId="5317" xr:uid="{00000000-0005-0000-0000-0000EAA10000}"/>
    <cellStyle name="Standard 257 5 2 4 2 5 2" xfId="9727" xr:uid="{00000000-0005-0000-0000-0000EBA10000}"/>
    <cellStyle name="Standard 257 5 2 4 2 5 2 2" xfId="22963" xr:uid="{00000000-0005-0000-0000-0000ECA10000}"/>
    <cellStyle name="Standard 257 5 2 4 2 5 2 2 2" xfId="49435" xr:uid="{00000000-0005-0000-0000-0000EDA10000}"/>
    <cellStyle name="Standard 257 5 2 4 2 5 2 3" xfId="36199" xr:uid="{00000000-0005-0000-0000-0000EEA10000}"/>
    <cellStyle name="Standard 257 5 2 4 2 5 3" xfId="16346" xr:uid="{00000000-0005-0000-0000-0000EFA10000}"/>
    <cellStyle name="Standard 257 5 2 4 2 5 3 2" xfId="42818" xr:uid="{00000000-0005-0000-0000-0000F0A10000}"/>
    <cellStyle name="Standard 257 5 2 4 2 5 4" xfId="31789" xr:uid="{00000000-0005-0000-0000-0000F1A10000}"/>
    <cellStyle name="Standard 257 5 2 4 2 6" xfId="7522" xr:uid="{00000000-0005-0000-0000-0000F2A10000}"/>
    <cellStyle name="Standard 257 5 2 4 2 6 2" xfId="20758" xr:uid="{00000000-0005-0000-0000-0000F3A10000}"/>
    <cellStyle name="Standard 257 5 2 4 2 6 2 2" xfId="47230" xr:uid="{00000000-0005-0000-0000-0000F4A10000}"/>
    <cellStyle name="Standard 257 5 2 4 2 6 3" xfId="33994" xr:uid="{00000000-0005-0000-0000-0000F5A10000}"/>
    <cellStyle name="Standard 257 5 2 4 2 7" xfId="14141" xr:uid="{00000000-0005-0000-0000-0000F6A10000}"/>
    <cellStyle name="Standard 257 5 2 4 2 7 2" xfId="40613" xr:uid="{00000000-0005-0000-0000-0000F7A10000}"/>
    <cellStyle name="Standard 257 5 2 4 2 8" xfId="27377" xr:uid="{00000000-0005-0000-0000-0000F8A10000}"/>
    <cellStyle name="Standard 257 5 2 4 3" xfId="1273" xr:uid="{00000000-0005-0000-0000-0000F9A10000}"/>
    <cellStyle name="Standard 257 5 2 4 3 2" xfId="4216" xr:uid="{00000000-0005-0000-0000-0000FAA10000}"/>
    <cellStyle name="Standard 257 5 2 4 3 2 2" xfId="13038" xr:uid="{00000000-0005-0000-0000-0000FBA10000}"/>
    <cellStyle name="Standard 257 5 2 4 3 2 2 2" xfId="26274" xr:uid="{00000000-0005-0000-0000-0000FCA10000}"/>
    <cellStyle name="Standard 257 5 2 4 3 2 2 2 2" xfId="52746" xr:uid="{00000000-0005-0000-0000-0000FDA10000}"/>
    <cellStyle name="Standard 257 5 2 4 3 2 2 3" xfId="39510" xr:uid="{00000000-0005-0000-0000-0000FEA10000}"/>
    <cellStyle name="Standard 257 5 2 4 3 2 3" xfId="19657" xr:uid="{00000000-0005-0000-0000-0000FFA10000}"/>
    <cellStyle name="Standard 257 5 2 4 3 2 3 2" xfId="46129" xr:uid="{00000000-0005-0000-0000-000000A20000}"/>
    <cellStyle name="Standard 257 5 2 4 3 2 4" xfId="30688" xr:uid="{00000000-0005-0000-0000-000001A20000}"/>
    <cellStyle name="Standard 257 5 2 4 3 3" xfId="5687" xr:uid="{00000000-0005-0000-0000-000002A20000}"/>
    <cellStyle name="Standard 257 5 2 4 3 3 2" xfId="10097" xr:uid="{00000000-0005-0000-0000-000003A20000}"/>
    <cellStyle name="Standard 257 5 2 4 3 3 2 2" xfId="23333" xr:uid="{00000000-0005-0000-0000-000004A20000}"/>
    <cellStyle name="Standard 257 5 2 4 3 3 2 2 2" xfId="49805" xr:uid="{00000000-0005-0000-0000-000005A20000}"/>
    <cellStyle name="Standard 257 5 2 4 3 3 2 3" xfId="36569" xr:uid="{00000000-0005-0000-0000-000006A20000}"/>
    <cellStyle name="Standard 257 5 2 4 3 3 3" xfId="16716" xr:uid="{00000000-0005-0000-0000-000007A20000}"/>
    <cellStyle name="Standard 257 5 2 4 3 3 3 2" xfId="43188" xr:uid="{00000000-0005-0000-0000-000008A20000}"/>
    <cellStyle name="Standard 257 5 2 4 3 3 4" xfId="32159" xr:uid="{00000000-0005-0000-0000-000009A20000}"/>
    <cellStyle name="Standard 257 5 2 4 3 4" xfId="8626" xr:uid="{00000000-0005-0000-0000-00000AA20000}"/>
    <cellStyle name="Standard 257 5 2 4 3 4 2" xfId="21862" xr:uid="{00000000-0005-0000-0000-00000BA20000}"/>
    <cellStyle name="Standard 257 5 2 4 3 4 2 2" xfId="48334" xr:uid="{00000000-0005-0000-0000-00000CA20000}"/>
    <cellStyle name="Standard 257 5 2 4 3 4 3" xfId="35098" xr:uid="{00000000-0005-0000-0000-00000DA20000}"/>
    <cellStyle name="Standard 257 5 2 4 3 5" xfId="15245" xr:uid="{00000000-0005-0000-0000-00000EA20000}"/>
    <cellStyle name="Standard 257 5 2 4 3 5 2" xfId="41717" xr:uid="{00000000-0005-0000-0000-00000FA20000}"/>
    <cellStyle name="Standard 257 5 2 4 3 6" xfId="27747" xr:uid="{00000000-0005-0000-0000-000010A20000}"/>
    <cellStyle name="Standard 257 5 2 4 4" xfId="2009" xr:uid="{00000000-0005-0000-0000-000011A20000}"/>
    <cellStyle name="Standard 257 5 2 4 4 2" xfId="3480" xr:uid="{00000000-0005-0000-0000-000012A20000}"/>
    <cellStyle name="Standard 257 5 2 4 4 2 2" xfId="12302" xr:uid="{00000000-0005-0000-0000-000013A20000}"/>
    <cellStyle name="Standard 257 5 2 4 4 2 2 2" xfId="25538" xr:uid="{00000000-0005-0000-0000-000014A20000}"/>
    <cellStyle name="Standard 257 5 2 4 4 2 2 2 2" xfId="52010" xr:uid="{00000000-0005-0000-0000-000015A20000}"/>
    <cellStyle name="Standard 257 5 2 4 4 2 2 3" xfId="38774" xr:uid="{00000000-0005-0000-0000-000016A20000}"/>
    <cellStyle name="Standard 257 5 2 4 4 2 3" xfId="18921" xr:uid="{00000000-0005-0000-0000-000017A20000}"/>
    <cellStyle name="Standard 257 5 2 4 4 2 3 2" xfId="45393" xr:uid="{00000000-0005-0000-0000-000018A20000}"/>
    <cellStyle name="Standard 257 5 2 4 4 2 4" xfId="29952" xr:uid="{00000000-0005-0000-0000-000019A20000}"/>
    <cellStyle name="Standard 257 5 2 4 4 3" xfId="6422" xr:uid="{00000000-0005-0000-0000-00001AA20000}"/>
    <cellStyle name="Standard 257 5 2 4 4 3 2" xfId="10832" xr:uid="{00000000-0005-0000-0000-00001BA20000}"/>
    <cellStyle name="Standard 257 5 2 4 4 3 2 2" xfId="24068" xr:uid="{00000000-0005-0000-0000-00001CA20000}"/>
    <cellStyle name="Standard 257 5 2 4 4 3 2 2 2" xfId="50540" xr:uid="{00000000-0005-0000-0000-00001DA20000}"/>
    <cellStyle name="Standard 257 5 2 4 4 3 2 3" xfId="37304" xr:uid="{00000000-0005-0000-0000-00001EA20000}"/>
    <cellStyle name="Standard 257 5 2 4 4 3 3" xfId="17451" xr:uid="{00000000-0005-0000-0000-00001FA20000}"/>
    <cellStyle name="Standard 257 5 2 4 4 3 3 2" xfId="43923" xr:uid="{00000000-0005-0000-0000-000020A20000}"/>
    <cellStyle name="Standard 257 5 2 4 4 3 4" xfId="32894" xr:uid="{00000000-0005-0000-0000-000021A20000}"/>
    <cellStyle name="Standard 257 5 2 4 4 4" xfId="7890" xr:uid="{00000000-0005-0000-0000-000022A20000}"/>
    <cellStyle name="Standard 257 5 2 4 4 4 2" xfId="21126" xr:uid="{00000000-0005-0000-0000-000023A20000}"/>
    <cellStyle name="Standard 257 5 2 4 4 4 2 2" xfId="47598" xr:uid="{00000000-0005-0000-0000-000024A20000}"/>
    <cellStyle name="Standard 257 5 2 4 4 4 3" xfId="34362" xr:uid="{00000000-0005-0000-0000-000025A20000}"/>
    <cellStyle name="Standard 257 5 2 4 4 5" xfId="14509" xr:uid="{00000000-0005-0000-0000-000026A20000}"/>
    <cellStyle name="Standard 257 5 2 4 4 5 2" xfId="40981" xr:uid="{00000000-0005-0000-0000-000027A20000}"/>
    <cellStyle name="Standard 257 5 2 4 4 6" xfId="28482" xr:uid="{00000000-0005-0000-0000-000028A20000}"/>
    <cellStyle name="Standard 257 5 2 4 5" xfId="2746" xr:uid="{00000000-0005-0000-0000-000029A20000}"/>
    <cellStyle name="Standard 257 5 2 4 5 2" xfId="11568" xr:uid="{00000000-0005-0000-0000-00002AA20000}"/>
    <cellStyle name="Standard 257 5 2 4 5 2 2" xfId="24804" xr:uid="{00000000-0005-0000-0000-00002BA20000}"/>
    <cellStyle name="Standard 257 5 2 4 5 2 2 2" xfId="51276" xr:uid="{00000000-0005-0000-0000-00002CA20000}"/>
    <cellStyle name="Standard 257 5 2 4 5 2 3" xfId="38040" xr:uid="{00000000-0005-0000-0000-00002DA20000}"/>
    <cellStyle name="Standard 257 5 2 4 5 3" xfId="18187" xr:uid="{00000000-0005-0000-0000-00002EA20000}"/>
    <cellStyle name="Standard 257 5 2 4 5 3 2" xfId="44659" xr:uid="{00000000-0005-0000-0000-00002FA20000}"/>
    <cellStyle name="Standard 257 5 2 4 5 4" xfId="29218" xr:uid="{00000000-0005-0000-0000-000030A20000}"/>
    <cellStyle name="Standard 257 5 2 4 6" xfId="4951" xr:uid="{00000000-0005-0000-0000-000031A20000}"/>
    <cellStyle name="Standard 257 5 2 4 6 2" xfId="9361" xr:uid="{00000000-0005-0000-0000-000032A20000}"/>
    <cellStyle name="Standard 257 5 2 4 6 2 2" xfId="22597" xr:uid="{00000000-0005-0000-0000-000033A20000}"/>
    <cellStyle name="Standard 257 5 2 4 6 2 2 2" xfId="49069" xr:uid="{00000000-0005-0000-0000-000034A20000}"/>
    <cellStyle name="Standard 257 5 2 4 6 2 3" xfId="35833" xr:uid="{00000000-0005-0000-0000-000035A20000}"/>
    <cellStyle name="Standard 257 5 2 4 6 3" xfId="15980" xr:uid="{00000000-0005-0000-0000-000036A20000}"/>
    <cellStyle name="Standard 257 5 2 4 6 3 2" xfId="42452" xr:uid="{00000000-0005-0000-0000-000037A20000}"/>
    <cellStyle name="Standard 257 5 2 4 6 4" xfId="31423" xr:uid="{00000000-0005-0000-0000-000038A20000}"/>
    <cellStyle name="Standard 257 5 2 4 7" xfId="7156" xr:uid="{00000000-0005-0000-0000-000039A20000}"/>
    <cellStyle name="Standard 257 5 2 4 7 2" xfId="20392" xr:uid="{00000000-0005-0000-0000-00003AA20000}"/>
    <cellStyle name="Standard 257 5 2 4 7 2 2" xfId="46864" xr:uid="{00000000-0005-0000-0000-00003BA20000}"/>
    <cellStyle name="Standard 257 5 2 4 7 3" xfId="33628" xr:uid="{00000000-0005-0000-0000-00003CA20000}"/>
    <cellStyle name="Standard 257 5 2 4 8" xfId="13775" xr:uid="{00000000-0005-0000-0000-00003DA20000}"/>
    <cellStyle name="Standard 257 5 2 4 8 2" xfId="40247" xr:uid="{00000000-0005-0000-0000-00003EA20000}"/>
    <cellStyle name="Standard 257 5 2 4 9" xfId="27011" xr:uid="{00000000-0005-0000-0000-00003FA20000}"/>
    <cellStyle name="Standard 257 5 2 5" xfId="632" xr:uid="{00000000-0005-0000-0000-000040A20000}"/>
    <cellStyle name="Standard 257 5 2 5 2" xfId="1021" xr:uid="{00000000-0005-0000-0000-000041A20000}"/>
    <cellStyle name="Standard 257 5 2 5 2 2" xfId="1770" xr:uid="{00000000-0005-0000-0000-000042A20000}"/>
    <cellStyle name="Standard 257 5 2 5 2 2 2" xfId="4713" xr:uid="{00000000-0005-0000-0000-000043A20000}"/>
    <cellStyle name="Standard 257 5 2 5 2 2 2 2" xfId="13535" xr:uid="{00000000-0005-0000-0000-000044A20000}"/>
    <cellStyle name="Standard 257 5 2 5 2 2 2 2 2" xfId="26771" xr:uid="{00000000-0005-0000-0000-000045A20000}"/>
    <cellStyle name="Standard 257 5 2 5 2 2 2 2 2 2" xfId="53243" xr:uid="{00000000-0005-0000-0000-000046A20000}"/>
    <cellStyle name="Standard 257 5 2 5 2 2 2 2 3" xfId="40007" xr:uid="{00000000-0005-0000-0000-000047A20000}"/>
    <cellStyle name="Standard 257 5 2 5 2 2 2 3" xfId="20154" xr:uid="{00000000-0005-0000-0000-000048A20000}"/>
    <cellStyle name="Standard 257 5 2 5 2 2 2 3 2" xfId="46626" xr:uid="{00000000-0005-0000-0000-000049A20000}"/>
    <cellStyle name="Standard 257 5 2 5 2 2 2 4" xfId="31185" xr:uid="{00000000-0005-0000-0000-00004AA20000}"/>
    <cellStyle name="Standard 257 5 2 5 2 2 3" xfId="6184" xr:uid="{00000000-0005-0000-0000-00004BA20000}"/>
    <cellStyle name="Standard 257 5 2 5 2 2 3 2" xfId="10594" xr:uid="{00000000-0005-0000-0000-00004CA20000}"/>
    <cellStyle name="Standard 257 5 2 5 2 2 3 2 2" xfId="23830" xr:uid="{00000000-0005-0000-0000-00004DA20000}"/>
    <cellStyle name="Standard 257 5 2 5 2 2 3 2 2 2" xfId="50302" xr:uid="{00000000-0005-0000-0000-00004EA20000}"/>
    <cellStyle name="Standard 257 5 2 5 2 2 3 2 3" xfId="37066" xr:uid="{00000000-0005-0000-0000-00004FA20000}"/>
    <cellStyle name="Standard 257 5 2 5 2 2 3 3" xfId="17213" xr:uid="{00000000-0005-0000-0000-000050A20000}"/>
    <cellStyle name="Standard 257 5 2 5 2 2 3 3 2" xfId="43685" xr:uid="{00000000-0005-0000-0000-000051A20000}"/>
    <cellStyle name="Standard 257 5 2 5 2 2 3 4" xfId="32656" xr:uid="{00000000-0005-0000-0000-000052A20000}"/>
    <cellStyle name="Standard 257 5 2 5 2 2 4" xfId="9123" xr:uid="{00000000-0005-0000-0000-000053A20000}"/>
    <cellStyle name="Standard 257 5 2 5 2 2 4 2" xfId="22359" xr:uid="{00000000-0005-0000-0000-000054A20000}"/>
    <cellStyle name="Standard 257 5 2 5 2 2 4 2 2" xfId="48831" xr:uid="{00000000-0005-0000-0000-000055A20000}"/>
    <cellStyle name="Standard 257 5 2 5 2 2 4 3" xfId="35595" xr:uid="{00000000-0005-0000-0000-000056A20000}"/>
    <cellStyle name="Standard 257 5 2 5 2 2 5" xfId="15742" xr:uid="{00000000-0005-0000-0000-000057A20000}"/>
    <cellStyle name="Standard 257 5 2 5 2 2 5 2" xfId="42214" xr:uid="{00000000-0005-0000-0000-000058A20000}"/>
    <cellStyle name="Standard 257 5 2 5 2 2 6" xfId="28244" xr:uid="{00000000-0005-0000-0000-000059A20000}"/>
    <cellStyle name="Standard 257 5 2 5 2 3" xfId="2506" xr:uid="{00000000-0005-0000-0000-00005AA20000}"/>
    <cellStyle name="Standard 257 5 2 5 2 3 2" xfId="3977" xr:uid="{00000000-0005-0000-0000-00005BA20000}"/>
    <cellStyle name="Standard 257 5 2 5 2 3 2 2" xfId="12799" xr:uid="{00000000-0005-0000-0000-00005CA20000}"/>
    <cellStyle name="Standard 257 5 2 5 2 3 2 2 2" xfId="26035" xr:uid="{00000000-0005-0000-0000-00005DA20000}"/>
    <cellStyle name="Standard 257 5 2 5 2 3 2 2 2 2" xfId="52507" xr:uid="{00000000-0005-0000-0000-00005EA20000}"/>
    <cellStyle name="Standard 257 5 2 5 2 3 2 2 3" xfId="39271" xr:uid="{00000000-0005-0000-0000-00005FA20000}"/>
    <cellStyle name="Standard 257 5 2 5 2 3 2 3" xfId="19418" xr:uid="{00000000-0005-0000-0000-000060A20000}"/>
    <cellStyle name="Standard 257 5 2 5 2 3 2 3 2" xfId="45890" xr:uid="{00000000-0005-0000-0000-000061A20000}"/>
    <cellStyle name="Standard 257 5 2 5 2 3 2 4" xfId="30449" xr:uid="{00000000-0005-0000-0000-000062A20000}"/>
    <cellStyle name="Standard 257 5 2 5 2 3 3" xfId="6919" xr:uid="{00000000-0005-0000-0000-000063A20000}"/>
    <cellStyle name="Standard 257 5 2 5 2 3 3 2" xfId="11329" xr:uid="{00000000-0005-0000-0000-000064A20000}"/>
    <cellStyle name="Standard 257 5 2 5 2 3 3 2 2" xfId="24565" xr:uid="{00000000-0005-0000-0000-000065A20000}"/>
    <cellStyle name="Standard 257 5 2 5 2 3 3 2 2 2" xfId="51037" xr:uid="{00000000-0005-0000-0000-000066A20000}"/>
    <cellStyle name="Standard 257 5 2 5 2 3 3 2 3" xfId="37801" xr:uid="{00000000-0005-0000-0000-000067A20000}"/>
    <cellStyle name="Standard 257 5 2 5 2 3 3 3" xfId="17948" xr:uid="{00000000-0005-0000-0000-000068A20000}"/>
    <cellStyle name="Standard 257 5 2 5 2 3 3 3 2" xfId="44420" xr:uid="{00000000-0005-0000-0000-000069A20000}"/>
    <cellStyle name="Standard 257 5 2 5 2 3 3 4" xfId="33391" xr:uid="{00000000-0005-0000-0000-00006AA20000}"/>
    <cellStyle name="Standard 257 5 2 5 2 3 4" xfId="8387" xr:uid="{00000000-0005-0000-0000-00006BA20000}"/>
    <cellStyle name="Standard 257 5 2 5 2 3 4 2" xfId="21623" xr:uid="{00000000-0005-0000-0000-00006CA20000}"/>
    <cellStyle name="Standard 257 5 2 5 2 3 4 2 2" xfId="48095" xr:uid="{00000000-0005-0000-0000-00006DA20000}"/>
    <cellStyle name="Standard 257 5 2 5 2 3 4 3" xfId="34859" xr:uid="{00000000-0005-0000-0000-00006EA20000}"/>
    <cellStyle name="Standard 257 5 2 5 2 3 5" xfId="15006" xr:uid="{00000000-0005-0000-0000-00006FA20000}"/>
    <cellStyle name="Standard 257 5 2 5 2 3 5 2" xfId="41478" xr:uid="{00000000-0005-0000-0000-000070A20000}"/>
    <cellStyle name="Standard 257 5 2 5 2 3 6" xfId="28979" xr:uid="{00000000-0005-0000-0000-000071A20000}"/>
    <cellStyle name="Standard 257 5 2 5 2 4" xfId="3243" xr:uid="{00000000-0005-0000-0000-000072A20000}"/>
    <cellStyle name="Standard 257 5 2 5 2 4 2" xfId="12065" xr:uid="{00000000-0005-0000-0000-000073A20000}"/>
    <cellStyle name="Standard 257 5 2 5 2 4 2 2" xfId="25301" xr:uid="{00000000-0005-0000-0000-000074A20000}"/>
    <cellStyle name="Standard 257 5 2 5 2 4 2 2 2" xfId="51773" xr:uid="{00000000-0005-0000-0000-000075A20000}"/>
    <cellStyle name="Standard 257 5 2 5 2 4 2 3" xfId="38537" xr:uid="{00000000-0005-0000-0000-000076A20000}"/>
    <cellStyle name="Standard 257 5 2 5 2 4 3" xfId="18684" xr:uid="{00000000-0005-0000-0000-000077A20000}"/>
    <cellStyle name="Standard 257 5 2 5 2 4 3 2" xfId="45156" xr:uid="{00000000-0005-0000-0000-000078A20000}"/>
    <cellStyle name="Standard 257 5 2 5 2 4 4" xfId="29715" xr:uid="{00000000-0005-0000-0000-000079A20000}"/>
    <cellStyle name="Standard 257 5 2 5 2 5" xfId="5448" xr:uid="{00000000-0005-0000-0000-00007AA20000}"/>
    <cellStyle name="Standard 257 5 2 5 2 5 2" xfId="9858" xr:uid="{00000000-0005-0000-0000-00007BA20000}"/>
    <cellStyle name="Standard 257 5 2 5 2 5 2 2" xfId="23094" xr:uid="{00000000-0005-0000-0000-00007CA20000}"/>
    <cellStyle name="Standard 257 5 2 5 2 5 2 2 2" xfId="49566" xr:uid="{00000000-0005-0000-0000-00007DA20000}"/>
    <cellStyle name="Standard 257 5 2 5 2 5 2 3" xfId="36330" xr:uid="{00000000-0005-0000-0000-00007EA20000}"/>
    <cellStyle name="Standard 257 5 2 5 2 5 3" xfId="16477" xr:uid="{00000000-0005-0000-0000-00007FA20000}"/>
    <cellStyle name="Standard 257 5 2 5 2 5 3 2" xfId="42949" xr:uid="{00000000-0005-0000-0000-000080A20000}"/>
    <cellStyle name="Standard 257 5 2 5 2 5 4" xfId="31920" xr:uid="{00000000-0005-0000-0000-000081A20000}"/>
    <cellStyle name="Standard 257 5 2 5 2 6" xfId="7653" xr:uid="{00000000-0005-0000-0000-000082A20000}"/>
    <cellStyle name="Standard 257 5 2 5 2 6 2" xfId="20889" xr:uid="{00000000-0005-0000-0000-000083A20000}"/>
    <cellStyle name="Standard 257 5 2 5 2 6 2 2" xfId="47361" xr:uid="{00000000-0005-0000-0000-000084A20000}"/>
    <cellStyle name="Standard 257 5 2 5 2 6 3" xfId="34125" xr:uid="{00000000-0005-0000-0000-000085A20000}"/>
    <cellStyle name="Standard 257 5 2 5 2 7" xfId="14272" xr:uid="{00000000-0005-0000-0000-000086A20000}"/>
    <cellStyle name="Standard 257 5 2 5 2 7 2" xfId="40744" xr:uid="{00000000-0005-0000-0000-000087A20000}"/>
    <cellStyle name="Standard 257 5 2 5 2 8" xfId="27508" xr:uid="{00000000-0005-0000-0000-000088A20000}"/>
    <cellStyle name="Standard 257 5 2 5 3" xfId="1404" xr:uid="{00000000-0005-0000-0000-000089A20000}"/>
    <cellStyle name="Standard 257 5 2 5 3 2" xfId="4347" xr:uid="{00000000-0005-0000-0000-00008AA20000}"/>
    <cellStyle name="Standard 257 5 2 5 3 2 2" xfId="13169" xr:uid="{00000000-0005-0000-0000-00008BA20000}"/>
    <cellStyle name="Standard 257 5 2 5 3 2 2 2" xfId="26405" xr:uid="{00000000-0005-0000-0000-00008CA20000}"/>
    <cellStyle name="Standard 257 5 2 5 3 2 2 2 2" xfId="52877" xr:uid="{00000000-0005-0000-0000-00008DA20000}"/>
    <cellStyle name="Standard 257 5 2 5 3 2 2 3" xfId="39641" xr:uid="{00000000-0005-0000-0000-00008EA20000}"/>
    <cellStyle name="Standard 257 5 2 5 3 2 3" xfId="19788" xr:uid="{00000000-0005-0000-0000-00008FA20000}"/>
    <cellStyle name="Standard 257 5 2 5 3 2 3 2" xfId="46260" xr:uid="{00000000-0005-0000-0000-000090A20000}"/>
    <cellStyle name="Standard 257 5 2 5 3 2 4" xfId="30819" xr:uid="{00000000-0005-0000-0000-000091A20000}"/>
    <cellStyle name="Standard 257 5 2 5 3 3" xfId="5818" xr:uid="{00000000-0005-0000-0000-000092A20000}"/>
    <cellStyle name="Standard 257 5 2 5 3 3 2" xfId="10228" xr:uid="{00000000-0005-0000-0000-000093A20000}"/>
    <cellStyle name="Standard 257 5 2 5 3 3 2 2" xfId="23464" xr:uid="{00000000-0005-0000-0000-000094A20000}"/>
    <cellStyle name="Standard 257 5 2 5 3 3 2 2 2" xfId="49936" xr:uid="{00000000-0005-0000-0000-000095A20000}"/>
    <cellStyle name="Standard 257 5 2 5 3 3 2 3" xfId="36700" xr:uid="{00000000-0005-0000-0000-000096A20000}"/>
    <cellStyle name="Standard 257 5 2 5 3 3 3" xfId="16847" xr:uid="{00000000-0005-0000-0000-000097A20000}"/>
    <cellStyle name="Standard 257 5 2 5 3 3 3 2" xfId="43319" xr:uid="{00000000-0005-0000-0000-000098A20000}"/>
    <cellStyle name="Standard 257 5 2 5 3 3 4" xfId="32290" xr:uid="{00000000-0005-0000-0000-000099A20000}"/>
    <cellStyle name="Standard 257 5 2 5 3 4" xfId="8757" xr:uid="{00000000-0005-0000-0000-00009AA20000}"/>
    <cellStyle name="Standard 257 5 2 5 3 4 2" xfId="21993" xr:uid="{00000000-0005-0000-0000-00009BA20000}"/>
    <cellStyle name="Standard 257 5 2 5 3 4 2 2" xfId="48465" xr:uid="{00000000-0005-0000-0000-00009CA20000}"/>
    <cellStyle name="Standard 257 5 2 5 3 4 3" xfId="35229" xr:uid="{00000000-0005-0000-0000-00009DA20000}"/>
    <cellStyle name="Standard 257 5 2 5 3 5" xfId="15376" xr:uid="{00000000-0005-0000-0000-00009EA20000}"/>
    <cellStyle name="Standard 257 5 2 5 3 5 2" xfId="41848" xr:uid="{00000000-0005-0000-0000-00009FA20000}"/>
    <cellStyle name="Standard 257 5 2 5 3 6" xfId="27878" xr:uid="{00000000-0005-0000-0000-0000A0A20000}"/>
    <cellStyle name="Standard 257 5 2 5 4" xfId="2140" xr:uid="{00000000-0005-0000-0000-0000A1A20000}"/>
    <cellStyle name="Standard 257 5 2 5 4 2" xfId="3611" xr:uid="{00000000-0005-0000-0000-0000A2A20000}"/>
    <cellStyle name="Standard 257 5 2 5 4 2 2" xfId="12433" xr:uid="{00000000-0005-0000-0000-0000A3A20000}"/>
    <cellStyle name="Standard 257 5 2 5 4 2 2 2" xfId="25669" xr:uid="{00000000-0005-0000-0000-0000A4A20000}"/>
    <cellStyle name="Standard 257 5 2 5 4 2 2 2 2" xfId="52141" xr:uid="{00000000-0005-0000-0000-0000A5A20000}"/>
    <cellStyle name="Standard 257 5 2 5 4 2 2 3" xfId="38905" xr:uid="{00000000-0005-0000-0000-0000A6A20000}"/>
    <cellStyle name="Standard 257 5 2 5 4 2 3" xfId="19052" xr:uid="{00000000-0005-0000-0000-0000A7A20000}"/>
    <cellStyle name="Standard 257 5 2 5 4 2 3 2" xfId="45524" xr:uid="{00000000-0005-0000-0000-0000A8A20000}"/>
    <cellStyle name="Standard 257 5 2 5 4 2 4" xfId="30083" xr:uid="{00000000-0005-0000-0000-0000A9A20000}"/>
    <cellStyle name="Standard 257 5 2 5 4 3" xfId="6553" xr:uid="{00000000-0005-0000-0000-0000AAA20000}"/>
    <cellStyle name="Standard 257 5 2 5 4 3 2" xfId="10963" xr:uid="{00000000-0005-0000-0000-0000ABA20000}"/>
    <cellStyle name="Standard 257 5 2 5 4 3 2 2" xfId="24199" xr:uid="{00000000-0005-0000-0000-0000ACA20000}"/>
    <cellStyle name="Standard 257 5 2 5 4 3 2 2 2" xfId="50671" xr:uid="{00000000-0005-0000-0000-0000ADA20000}"/>
    <cellStyle name="Standard 257 5 2 5 4 3 2 3" xfId="37435" xr:uid="{00000000-0005-0000-0000-0000AEA20000}"/>
    <cellStyle name="Standard 257 5 2 5 4 3 3" xfId="17582" xr:uid="{00000000-0005-0000-0000-0000AFA20000}"/>
    <cellStyle name="Standard 257 5 2 5 4 3 3 2" xfId="44054" xr:uid="{00000000-0005-0000-0000-0000B0A20000}"/>
    <cellStyle name="Standard 257 5 2 5 4 3 4" xfId="33025" xr:uid="{00000000-0005-0000-0000-0000B1A20000}"/>
    <cellStyle name="Standard 257 5 2 5 4 4" xfId="8021" xr:uid="{00000000-0005-0000-0000-0000B2A20000}"/>
    <cellStyle name="Standard 257 5 2 5 4 4 2" xfId="21257" xr:uid="{00000000-0005-0000-0000-0000B3A20000}"/>
    <cellStyle name="Standard 257 5 2 5 4 4 2 2" xfId="47729" xr:uid="{00000000-0005-0000-0000-0000B4A20000}"/>
    <cellStyle name="Standard 257 5 2 5 4 4 3" xfId="34493" xr:uid="{00000000-0005-0000-0000-0000B5A20000}"/>
    <cellStyle name="Standard 257 5 2 5 4 5" xfId="14640" xr:uid="{00000000-0005-0000-0000-0000B6A20000}"/>
    <cellStyle name="Standard 257 5 2 5 4 5 2" xfId="41112" xr:uid="{00000000-0005-0000-0000-0000B7A20000}"/>
    <cellStyle name="Standard 257 5 2 5 4 6" xfId="28613" xr:uid="{00000000-0005-0000-0000-0000B8A20000}"/>
    <cellStyle name="Standard 257 5 2 5 5" xfId="2877" xr:uid="{00000000-0005-0000-0000-0000B9A20000}"/>
    <cellStyle name="Standard 257 5 2 5 5 2" xfId="11699" xr:uid="{00000000-0005-0000-0000-0000BAA20000}"/>
    <cellStyle name="Standard 257 5 2 5 5 2 2" xfId="24935" xr:uid="{00000000-0005-0000-0000-0000BBA20000}"/>
    <cellStyle name="Standard 257 5 2 5 5 2 2 2" xfId="51407" xr:uid="{00000000-0005-0000-0000-0000BCA20000}"/>
    <cellStyle name="Standard 257 5 2 5 5 2 3" xfId="38171" xr:uid="{00000000-0005-0000-0000-0000BDA20000}"/>
    <cellStyle name="Standard 257 5 2 5 5 3" xfId="18318" xr:uid="{00000000-0005-0000-0000-0000BEA20000}"/>
    <cellStyle name="Standard 257 5 2 5 5 3 2" xfId="44790" xr:uid="{00000000-0005-0000-0000-0000BFA20000}"/>
    <cellStyle name="Standard 257 5 2 5 5 4" xfId="29349" xr:uid="{00000000-0005-0000-0000-0000C0A20000}"/>
    <cellStyle name="Standard 257 5 2 5 6" xfId="5082" xr:uid="{00000000-0005-0000-0000-0000C1A20000}"/>
    <cellStyle name="Standard 257 5 2 5 6 2" xfId="9492" xr:uid="{00000000-0005-0000-0000-0000C2A20000}"/>
    <cellStyle name="Standard 257 5 2 5 6 2 2" xfId="22728" xr:uid="{00000000-0005-0000-0000-0000C3A20000}"/>
    <cellStyle name="Standard 257 5 2 5 6 2 2 2" xfId="49200" xr:uid="{00000000-0005-0000-0000-0000C4A20000}"/>
    <cellStyle name="Standard 257 5 2 5 6 2 3" xfId="35964" xr:uid="{00000000-0005-0000-0000-0000C5A20000}"/>
    <cellStyle name="Standard 257 5 2 5 6 3" xfId="16111" xr:uid="{00000000-0005-0000-0000-0000C6A20000}"/>
    <cellStyle name="Standard 257 5 2 5 6 3 2" xfId="42583" xr:uid="{00000000-0005-0000-0000-0000C7A20000}"/>
    <cellStyle name="Standard 257 5 2 5 6 4" xfId="31554" xr:uid="{00000000-0005-0000-0000-0000C8A20000}"/>
    <cellStyle name="Standard 257 5 2 5 7" xfId="7287" xr:uid="{00000000-0005-0000-0000-0000C9A20000}"/>
    <cellStyle name="Standard 257 5 2 5 7 2" xfId="20523" xr:uid="{00000000-0005-0000-0000-0000CAA20000}"/>
    <cellStyle name="Standard 257 5 2 5 7 2 2" xfId="46995" xr:uid="{00000000-0005-0000-0000-0000CBA20000}"/>
    <cellStyle name="Standard 257 5 2 5 7 3" xfId="33759" xr:uid="{00000000-0005-0000-0000-0000CCA20000}"/>
    <cellStyle name="Standard 257 5 2 5 8" xfId="13906" xr:uid="{00000000-0005-0000-0000-0000CDA20000}"/>
    <cellStyle name="Standard 257 5 2 5 8 2" xfId="40378" xr:uid="{00000000-0005-0000-0000-0000CEA20000}"/>
    <cellStyle name="Standard 257 5 2 5 9" xfId="27142" xr:uid="{00000000-0005-0000-0000-0000CFA20000}"/>
    <cellStyle name="Standard 257 5 2 6" xfId="719" xr:uid="{00000000-0005-0000-0000-0000D0A20000}"/>
    <cellStyle name="Standard 257 5 2 6 2" xfId="1469" xr:uid="{00000000-0005-0000-0000-0000D1A20000}"/>
    <cellStyle name="Standard 257 5 2 6 2 2" xfId="4412" xr:uid="{00000000-0005-0000-0000-0000D2A20000}"/>
    <cellStyle name="Standard 257 5 2 6 2 2 2" xfId="13234" xr:uid="{00000000-0005-0000-0000-0000D3A20000}"/>
    <cellStyle name="Standard 257 5 2 6 2 2 2 2" xfId="26470" xr:uid="{00000000-0005-0000-0000-0000D4A20000}"/>
    <cellStyle name="Standard 257 5 2 6 2 2 2 2 2" xfId="52942" xr:uid="{00000000-0005-0000-0000-0000D5A20000}"/>
    <cellStyle name="Standard 257 5 2 6 2 2 2 3" xfId="39706" xr:uid="{00000000-0005-0000-0000-0000D6A20000}"/>
    <cellStyle name="Standard 257 5 2 6 2 2 3" xfId="19853" xr:uid="{00000000-0005-0000-0000-0000D7A20000}"/>
    <cellStyle name="Standard 257 5 2 6 2 2 3 2" xfId="46325" xr:uid="{00000000-0005-0000-0000-0000D8A20000}"/>
    <cellStyle name="Standard 257 5 2 6 2 2 4" xfId="30884" xr:uid="{00000000-0005-0000-0000-0000D9A20000}"/>
    <cellStyle name="Standard 257 5 2 6 2 3" xfId="5883" xr:uid="{00000000-0005-0000-0000-0000DAA20000}"/>
    <cellStyle name="Standard 257 5 2 6 2 3 2" xfId="10293" xr:uid="{00000000-0005-0000-0000-0000DBA20000}"/>
    <cellStyle name="Standard 257 5 2 6 2 3 2 2" xfId="23529" xr:uid="{00000000-0005-0000-0000-0000DCA20000}"/>
    <cellStyle name="Standard 257 5 2 6 2 3 2 2 2" xfId="50001" xr:uid="{00000000-0005-0000-0000-0000DDA20000}"/>
    <cellStyle name="Standard 257 5 2 6 2 3 2 3" xfId="36765" xr:uid="{00000000-0005-0000-0000-0000DEA20000}"/>
    <cellStyle name="Standard 257 5 2 6 2 3 3" xfId="16912" xr:uid="{00000000-0005-0000-0000-0000DFA20000}"/>
    <cellStyle name="Standard 257 5 2 6 2 3 3 2" xfId="43384" xr:uid="{00000000-0005-0000-0000-0000E0A20000}"/>
    <cellStyle name="Standard 257 5 2 6 2 3 4" xfId="32355" xr:uid="{00000000-0005-0000-0000-0000E1A20000}"/>
    <cellStyle name="Standard 257 5 2 6 2 4" xfId="8822" xr:uid="{00000000-0005-0000-0000-0000E2A20000}"/>
    <cellStyle name="Standard 257 5 2 6 2 4 2" xfId="22058" xr:uid="{00000000-0005-0000-0000-0000E3A20000}"/>
    <cellStyle name="Standard 257 5 2 6 2 4 2 2" xfId="48530" xr:uid="{00000000-0005-0000-0000-0000E4A20000}"/>
    <cellStyle name="Standard 257 5 2 6 2 4 3" xfId="35294" xr:uid="{00000000-0005-0000-0000-0000E5A20000}"/>
    <cellStyle name="Standard 257 5 2 6 2 5" xfId="15441" xr:uid="{00000000-0005-0000-0000-0000E6A20000}"/>
    <cellStyle name="Standard 257 5 2 6 2 5 2" xfId="41913" xr:uid="{00000000-0005-0000-0000-0000E7A20000}"/>
    <cellStyle name="Standard 257 5 2 6 2 6" xfId="27943" xr:uid="{00000000-0005-0000-0000-0000E8A20000}"/>
    <cellStyle name="Standard 257 5 2 6 3" xfId="2205" xr:uid="{00000000-0005-0000-0000-0000E9A20000}"/>
    <cellStyle name="Standard 257 5 2 6 3 2" xfId="3676" xr:uid="{00000000-0005-0000-0000-0000EAA20000}"/>
    <cellStyle name="Standard 257 5 2 6 3 2 2" xfId="12498" xr:uid="{00000000-0005-0000-0000-0000EBA20000}"/>
    <cellStyle name="Standard 257 5 2 6 3 2 2 2" xfId="25734" xr:uid="{00000000-0005-0000-0000-0000ECA20000}"/>
    <cellStyle name="Standard 257 5 2 6 3 2 2 2 2" xfId="52206" xr:uid="{00000000-0005-0000-0000-0000EDA20000}"/>
    <cellStyle name="Standard 257 5 2 6 3 2 2 3" xfId="38970" xr:uid="{00000000-0005-0000-0000-0000EEA20000}"/>
    <cellStyle name="Standard 257 5 2 6 3 2 3" xfId="19117" xr:uid="{00000000-0005-0000-0000-0000EFA20000}"/>
    <cellStyle name="Standard 257 5 2 6 3 2 3 2" xfId="45589" xr:uid="{00000000-0005-0000-0000-0000F0A20000}"/>
    <cellStyle name="Standard 257 5 2 6 3 2 4" xfId="30148" xr:uid="{00000000-0005-0000-0000-0000F1A20000}"/>
    <cellStyle name="Standard 257 5 2 6 3 3" xfId="6618" xr:uid="{00000000-0005-0000-0000-0000F2A20000}"/>
    <cellStyle name="Standard 257 5 2 6 3 3 2" xfId="11028" xr:uid="{00000000-0005-0000-0000-0000F3A20000}"/>
    <cellStyle name="Standard 257 5 2 6 3 3 2 2" xfId="24264" xr:uid="{00000000-0005-0000-0000-0000F4A20000}"/>
    <cellStyle name="Standard 257 5 2 6 3 3 2 2 2" xfId="50736" xr:uid="{00000000-0005-0000-0000-0000F5A20000}"/>
    <cellStyle name="Standard 257 5 2 6 3 3 2 3" xfId="37500" xr:uid="{00000000-0005-0000-0000-0000F6A20000}"/>
    <cellStyle name="Standard 257 5 2 6 3 3 3" xfId="17647" xr:uid="{00000000-0005-0000-0000-0000F7A20000}"/>
    <cellStyle name="Standard 257 5 2 6 3 3 3 2" xfId="44119" xr:uid="{00000000-0005-0000-0000-0000F8A20000}"/>
    <cellStyle name="Standard 257 5 2 6 3 3 4" xfId="33090" xr:uid="{00000000-0005-0000-0000-0000F9A20000}"/>
    <cellStyle name="Standard 257 5 2 6 3 4" xfId="8086" xr:uid="{00000000-0005-0000-0000-0000FAA20000}"/>
    <cellStyle name="Standard 257 5 2 6 3 4 2" xfId="21322" xr:uid="{00000000-0005-0000-0000-0000FBA20000}"/>
    <cellStyle name="Standard 257 5 2 6 3 4 2 2" xfId="47794" xr:uid="{00000000-0005-0000-0000-0000FCA20000}"/>
    <cellStyle name="Standard 257 5 2 6 3 4 3" xfId="34558" xr:uid="{00000000-0005-0000-0000-0000FDA20000}"/>
    <cellStyle name="Standard 257 5 2 6 3 5" xfId="14705" xr:uid="{00000000-0005-0000-0000-0000FEA20000}"/>
    <cellStyle name="Standard 257 5 2 6 3 5 2" xfId="41177" xr:uid="{00000000-0005-0000-0000-0000FFA20000}"/>
    <cellStyle name="Standard 257 5 2 6 3 6" xfId="28678" xr:uid="{00000000-0005-0000-0000-000000A30000}"/>
    <cellStyle name="Standard 257 5 2 6 4" xfId="2942" xr:uid="{00000000-0005-0000-0000-000001A30000}"/>
    <cellStyle name="Standard 257 5 2 6 4 2" xfId="11764" xr:uid="{00000000-0005-0000-0000-000002A30000}"/>
    <cellStyle name="Standard 257 5 2 6 4 2 2" xfId="25000" xr:uid="{00000000-0005-0000-0000-000003A30000}"/>
    <cellStyle name="Standard 257 5 2 6 4 2 2 2" xfId="51472" xr:uid="{00000000-0005-0000-0000-000004A30000}"/>
    <cellStyle name="Standard 257 5 2 6 4 2 3" xfId="38236" xr:uid="{00000000-0005-0000-0000-000005A30000}"/>
    <cellStyle name="Standard 257 5 2 6 4 3" xfId="18383" xr:uid="{00000000-0005-0000-0000-000006A30000}"/>
    <cellStyle name="Standard 257 5 2 6 4 3 2" xfId="44855" xr:uid="{00000000-0005-0000-0000-000007A30000}"/>
    <cellStyle name="Standard 257 5 2 6 4 4" xfId="29414" xr:uid="{00000000-0005-0000-0000-000008A30000}"/>
    <cellStyle name="Standard 257 5 2 6 5" xfId="5147" xr:uid="{00000000-0005-0000-0000-000009A30000}"/>
    <cellStyle name="Standard 257 5 2 6 5 2" xfId="9557" xr:uid="{00000000-0005-0000-0000-00000AA30000}"/>
    <cellStyle name="Standard 257 5 2 6 5 2 2" xfId="22793" xr:uid="{00000000-0005-0000-0000-00000BA30000}"/>
    <cellStyle name="Standard 257 5 2 6 5 2 2 2" xfId="49265" xr:uid="{00000000-0005-0000-0000-00000CA30000}"/>
    <cellStyle name="Standard 257 5 2 6 5 2 3" xfId="36029" xr:uid="{00000000-0005-0000-0000-00000DA30000}"/>
    <cellStyle name="Standard 257 5 2 6 5 3" xfId="16176" xr:uid="{00000000-0005-0000-0000-00000EA30000}"/>
    <cellStyle name="Standard 257 5 2 6 5 3 2" xfId="42648" xr:uid="{00000000-0005-0000-0000-00000FA30000}"/>
    <cellStyle name="Standard 257 5 2 6 5 4" xfId="31619" xr:uid="{00000000-0005-0000-0000-000010A30000}"/>
    <cellStyle name="Standard 257 5 2 6 6" xfId="7352" xr:uid="{00000000-0005-0000-0000-000011A30000}"/>
    <cellStyle name="Standard 257 5 2 6 6 2" xfId="20588" xr:uid="{00000000-0005-0000-0000-000012A30000}"/>
    <cellStyle name="Standard 257 5 2 6 6 2 2" xfId="47060" xr:uid="{00000000-0005-0000-0000-000013A30000}"/>
    <cellStyle name="Standard 257 5 2 6 6 3" xfId="33824" xr:uid="{00000000-0005-0000-0000-000014A30000}"/>
    <cellStyle name="Standard 257 5 2 6 7" xfId="13971" xr:uid="{00000000-0005-0000-0000-000015A30000}"/>
    <cellStyle name="Standard 257 5 2 6 7 2" xfId="40443" xr:uid="{00000000-0005-0000-0000-000016A30000}"/>
    <cellStyle name="Standard 257 5 2 6 8" xfId="27207" xr:uid="{00000000-0005-0000-0000-000017A30000}"/>
    <cellStyle name="Standard 257 5 2 7" xfId="1103" xr:uid="{00000000-0005-0000-0000-000018A30000}"/>
    <cellStyle name="Standard 257 5 2 7 2" xfId="4046" xr:uid="{00000000-0005-0000-0000-000019A30000}"/>
    <cellStyle name="Standard 257 5 2 7 2 2" xfId="12868" xr:uid="{00000000-0005-0000-0000-00001AA30000}"/>
    <cellStyle name="Standard 257 5 2 7 2 2 2" xfId="26104" xr:uid="{00000000-0005-0000-0000-00001BA30000}"/>
    <cellStyle name="Standard 257 5 2 7 2 2 2 2" xfId="52576" xr:uid="{00000000-0005-0000-0000-00001CA30000}"/>
    <cellStyle name="Standard 257 5 2 7 2 2 3" xfId="39340" xr:uid="{00000000-0005-0000-0000-00001DA30000}"/>
    <cellStyle name="Standard 257 5 2 7 2 3" xfId="19487" xr:uid="{00000000-0005-0000-0000-00001EA30000}"/>
    <cellStyle name="Standard 257 5 2 7 2 3 2" xfId="45959" xr:uid="{00000000-0005-0000-0000-00001FA30000}"/>
    <cellStyle name="Standard 257 5 2 7 2 4" xfId="30518" xr:uid="{00000000-0005-0000-0000-000020A30000}"/>
    <cellStyle name="Standard 257 5 2 7 3" xfId="5517" xr:uid="{00000000-0005-0000-0000-000021A30000}"/>
    <cellStyle name="Standard 257 5 2 7 3 2" xfId="9927" xr:uid="{00000000-0005-0000-0000-000022A30000}"/>
    <cellStyle name="Standard 257 5 2 7 3 2 2" xfId="23163" xr:uid="{00000000-0005-0000-0000-000023A30000}"/>
    <cellStyle name="Standard 257 5 2 7 3 2 2 2" xfId="49635" xr:uid="{00000000-0005-0000-0000-000024A30000}"/>
    <cellStyle name="Standard 257 5 2 7 3 2 3" xfId="36399" xr:uid="{00000000-0005-0000-0000-000025A30000}"/>
    <cellStyle name="Standard 257 5 2 7 3 3" xfId="16546" xr:uid="{00000000-0005-0000-0000-000026A30000}"/>
    <cellStyle name="Standard 257 5 2 7 3 3 2" xfId="43018" xr:uid="{00000000-0005-0000-0000-000027A30000}"/>
    <cellStyle name="Standard 257 5 2 7 3 4" xfId="31989" xr:uid="{00000000-0005-0000-0000-000028A30000}"/>
    <cellStyle name="Standard 257 5 2 7 4" xfId="8456" xr:uid="{00000000-0005-0000-0000-000029A30000}"/>
    <cellStyle name="Standard 257 5 2 7 4 2" xfId="21692" xr:uid="{00000000-0005-0000-0000-00002AA30000}"/>
    <cellStyle name="Standard 257 5 2 7 4 2 2" xfId="48164" xr:uid="{00000000-0005-0000-0000-00002BA30000}"/>
    <cellStyle name="Standard 257 5 2 7 4 3" xfId="34928" xr:uid="{00000000-0005-0000-0000-00002CA30000}"/>
    <cellStyle name="Standard 257 5 2 7 5" xfId="15075" xr:uid="{00000000-0005-0000-0000-00002DA30000}"/>
    <cellStyle name="Standard 257 5 2 7 5 2" xfId="41547" xr:uid="{00000000-0005-0000-0000-00002EA30000}"/>
    <cellStyle name="Standard 257 5 2 7 6" xfId="27577" xr:uid="{00000000-0005-0000-0000-00002FA30000}"/>
    <cellStyle name="Standard 257 5 2 8" xfId="1839" xr:uid="{00000000-0005-0000-0000-000030A30000}"/>
    <cellStyle name="Standard 257 5 2 8 2" xfId="3310" xr:uid="{00000000-0005-0000-0000-000031A30000}"/>
    <cellStyle name="Standard 257 5 2 8 2 2" xfId="12132" xr:uid="{00000000-0005-0000-0000-000032A30000}"/>
    <cellStyle name="Standard 257 5 2 8 2 2 2" xfId="25368" xr:uid="{00000000-0005-0000-0000-000033A30000}"/>
    <cellStyle name="Standard 257 5 2 8 2 2 2 2" xfId="51840" xr:uid="{00000000-0005-0000-0000-000034A30000}"/>
    <cellStyle name="Standard 257 5 2 8 2 2 3" xfId="38604" xr:uid="{00000000-0005-0000-0000-000035A30000}"/>
    <cellStyle name="Standard 257 5 2 8 2 3" xfId="18751" xr:uid="{00000000-0005-0000-0000-000036A30000}"/>
    <cellStyle name="Standard 257 5 2 8 2 3 2" xfId="45223" xr:uid="{00000000-0005-0000-0000-000037A30000}"/>
    <cellStyle name="Standard 257 5 2 8 2 4" xfId="29782" xr:uid="{00000000-0005-0000-0000-000038A30000}"/>
    <cellStyle name="Standard 257 5 2 8 3" xfId="6252" xr:uid="{00000000-0005-0000-0000-000039A30000}"/>
    <cellStyle name="Standard 257 5 2 8 3 2" xfId="10662" xr:uid="{00000000-0005-0000-0000-00003AA30000}"/>
    <cellStyle name="Standard 257 5 2 8 3 2 2" xfId="23898" xr:uid="{00000000-0005-0000-0000-00003BA30000}"/>
    <cellStyle name="Standard 257 5 2 8 3 2 2 2" xfId="50370" xr:uid="{00000000-0005-0000-0000-00003CA30000}"/>
    <cellStyle name="Standard 257 5 2 8 3 2 3" xfId="37134" xr:uid="{00000000-0005-0000-0000-00003DA30000}"/>
    <cellStyle name="Standard 257 5 2 8 3 3" xfId="17281" xr:uid="{00000000-0005-0000-0000-00003EA30000}"/>
    <cellStyle name="Standard 257 5 2 8 3 3 2" xfId="43753" xr:uid="{00000000-0005-0000-0000-00003FA30000}"/>
    <cellStyle name="Standard 257 5 2 8 3 4" xfId="32724" xr:uid="{00000000-0005-0000-0000-000040A30000}"/>
    <cellStyle name="Standard 257 5 2 8 4" xfId="7720" xr:uid="{00000000-0005-0000-0000-000041A30000}"/>
    <cellStyle name="Standard 257 5 2 8 4 2" xfId="20956" xr:uid="{00000000-0005-0000-0000-000042A30000}"/>
    <cellStyle name="Standard 257 5 2 8 4 2 2" xfId="47428" xr:uid="{00000000-0005-0000-0000-000043A30000}"/>
    <cellStyle name="Standard 257 5 2 8 4 3" xfId="34192" xr:uid="{00000000-0005-0000-0000-000044A30000}"/>
    <cellStyle name="Standard 257 5 2 8 5" xfId="14339" xr:uid="{00000000-0005-0000-0000-000045A30000}"/>
    <cellStyle name="Standard 257 5 2 8 5 2" xfId="40811" xr:uid="{00000000-0005-0000-0000-000046A30000}"/>
    <cellStyle name="Standard 257 5 2 8 6" xfId="28312" xr:uid="{00000000-0005-0000-0000-000047A30000}"/>
    <cellStyle name="Standard 257 5 2 9" xfId="2576" xr:uid="{00000000-0005-0000-0000-000048A30000}"/>
    <cellStyle name="Standard 257 5 2 9 2" xfId="11398" xr:uid="{00000000-0005-0000-0000-000049A30000}"/>
    <cellStyle name="Standard 257 5 2 9 2 2" xfId="24634" xr:uid="{00000000-0005-0000-0000-00004AA30000}"/>
    <cellStyle name="Standard 257 5 2 9 2 2 2" xfId="51106" xr:uid="{00000000-0005-0000-0000-00004BA30000}"/>
    <cellStyle name="Standard 257 5 2 9 2 3" xfId="37870" xr:uid="{00000000-0005-0000-0000-00004CA30000}"/>
    <cellStyle name="Standard 257 5 2 9 3" xfId="18017" xr:uid="{00000000-0005-0000-0000-00004DA30000}"/>
    <cellStyle name="Standard 257 5 2 9 3 2" xfId="44489" xr:uid="{00000000-0005-0000-0000-00004EA30000}"/>
    <cellStyle name="Standard 257 5 2 9 4" xfId="29048" xr:uid="{00000000-0005-0000-0000-00004FA30000}"/>
    <cellStyle name="Standard 257 5 3" xfId="300" xr:uid="{00000000-0005-0000-0000-000050A30000}"/>
    <cellStyle name="Standard 257 5 3 10" xfId="4773" xr:uid="{00000000-0005-0000-0000-000051A30000}"/>
    <cellStyle name="Standard 257 5 3 10 2" xfId="9183" xr:uid="{00000000-0005-0000-0000-000052A30000}"/>
    <cellStyle name="Standard 257 5 3 10 2 2" xfId="22419" xr:uid="{00000000-0005-0000-0000-000053A30000}"/>
    <cellStyle name="Standard 257 5 3 10 2 2 2" xfId="48891" xr:uid="{00000000-0005-0000-0000-000054A30000}"/>
    <cellStyle name="Standard 257 5 3 10 2 3" xfId="35655" xr:uid="{00000000-0005-0000-0000-000055A30000}"/>
    <cellStyle name="Standard 257 5 3 10 3" xfId="15802" xr:uid="{00000000-0005-0000-0000-000056A30000}"/>
    <cellStyle name="Standard 257 5 3 10 3 2" xfId="42274" xr:uid="{00000000-0005-0000-0000-000057A30000}"/>
    <cellStyle name="Standard 257 5 3 10 4" xfId="31245" xr:uid="{00000000-0005-0000-0000-000058A30000}"/>
    <cellStyle name="Standard 257 5 3 11" xfId="6978" xr:uid="{00000000-0005-0000-0000-000059A30000}"/>
    <cellStyle name="Standard 257 5 3 11 2" xfId="20214" xr:uid="{00000000-0005-0000-0000-00005AA30000}"/>
    <cellStyle name="Standard 257 5 3 11 2 2" xfId="46686" xr:uid="{00000000-0005-0000-0000-00005BA30000}"/>
    <cellStyle name="Standard 257 5 3 11 3" xfId="33450" xr:uid="{00000000-0005-0000-0000-00005CA30000}"/>
    <cellStyle name="Standard 257 5 3 12" xfId="13597" xr:uid="{00000000-0005-0000-0000-00005DA30000}"/>
    <cellStyle name="Standard 257 5 3 12 2" xfId="40069" xr:uid="{00000000-0005-0000-0000-00005EA30000}"/>
    <cellStyle name="Standard 257 5 3 13" xfId="26833" xr:uid="{00000000-0005-0000-0000-00005FA30000}"/>
    <cellStyle name="Standard 257 5 3 2" xfId="351" xr:uid="{00000000-0005-0000-0000-000060A30000}"/>
    <cellStyle name="Standard 257 5 3 2 10" xfId="13637" xr:uid="{00000000-0005-0000-0000-000061A30000}"/>
    <cellStyle name="Standard 257 5 3 2 10 2" xfId="40109" xr:uid="{00000000-0005-0000-0000-000062A30000}"/>
    <cellStyle name="Standard 257 5 3 2 11" xfId="26873" xr:uid="{00000000-0005-0000-0000-000063A30000}"/>
    <cellStyle name="Standard 257 5 3 2 2" xfId="439" xr:uid="{00000000-0005-0000-0000-000064A30000}"/>
    <cellStyle name="Standard 257 5 3 2 2 10" xfId="26954" xr:uid="{00000000-0005-0000-0000-000065A30000}"/>
    <cellStyle name="Standard 257 5 3 2 2 2" xfId="615" xr:uid="{00000000-0005-0000-0000-000066A30000}"/>
    <cellStyle name="Standard 257 5 3 2 2 2 2" xfId="1004" xr:uid="{00000000-0005-0000-0000-000067A30000}"/>
    <cellStyle name="Standard 257 5 3 2 2 2 2 2" xfId="1753" xr:uid="{00000000-0005-0000-0000-000068A30000}"/>
    <cellStyle name="Standard 257 5 3 2 2 2 2 2 2" xfId="4696" xr:uid="{00000000-0005-0000-0000-000069A30000}"/>
    <cellStyle name="Standard 257 5 3 2 2 2 2 2 2 2" xfId="13518" xr:uid="{00000000-0005-0000-0000-00006AA30000}"/>
    <cellStyle name="Standard 257 5 3 2 2 2 2 2 2 2 2" xfId="26754" xr:uid="{00000000-0005-0000-0000-00006BA30000}"/>
    <cellStyle name="Standard 257 5 3 2 2 2 2 2 2 2 2 2" xfId="53226" xr:uid="{00000000-0005-0000-0000-00006CA30000}"/>
    <cellStyle name="Standard 257 5 3 2 2 2 2 2 2 2 3" xfId="39990" xr:uid="{00000000-0005-0000-0000-00006DA30000}"/>
    <cellStyle name="Standard 257 5 3 2 2 2 2 2 2 3" xfId="20137" xr:uid="{00000000-0005-0000-0000-00006EA30000}"/>
    <cellStyle name="Standard 257 5 3 2 2 2 2 2 2 3 2" xfId="46609" xr:uid="{00000000-0005-0000-0000-00006FA30000}"/>
    <cellStyle name="Standard 257 5 3 2 2 2 2 2 2 4" xfId="31168" xr:uid="{00000000-0005-0000-0000-000070A30000}"/>
    <cellStyle name="Standard 257 5 3 2 2 2 2 2 3" xfId="6167" xr:uid="{00000000-0005-0000-0000-000071A30000}"/>
    <cellStyle name="Standard 257 5 3 2 2 2 2 2 3 2" xfId="10577" xr:uid="{00000000-0005-0000-0000-000072A30000}"/>
    <cellStyle name="Standard 257 5 3 2 2 2 2 2 3 2 2" xfId="23813" xr:uid="{00000000-0005-0000-0000-000073A30000}"/>
    <cellStyle name="Standard 257 5 3 2 2 2 2 2 3 2 2 2" xfId="50285" xr:uid="{00000000-0005-0000-0000-000074A30000}"/>
    <cellStyle name="Standard 257 5 3 2 2 2 2 2 3 2 3" xfId="37049" xr:uid="{00000000-0005-0000-0000-000075A30000}"/>
    <cellStyle name="Standard 257 5 3 2 2 2 2 2 3 3" xfId="17196" xr:uid="{00000000-0005-0000-0000-000076A30000}"/>
    <cellStyle name="Standard 257 5 3 2 2 2 2 2 3 3 2" xfId="43668" xr:uid="{00000000-0005-0000-0000-000077A30000}"/>
    <cellStyle name="Standard 257 5 3 2 2 2 2 2 3 4" xfId="32639" xr:uid="{00000000-0005-0000-0000-000078A30000}"/>
    <cellStyle name="Standard 257 5 3 2 2 2 2 2 4" xfId="9106" xr:uid="{00000000-0005-0000-0000-000079A30000}"/>
    <cellStyle name="Standard 257 5 3 2 2 2 2 2 4 2" xfId="22342" xr:uid="{00000000-0005-0000-0000-00007AA30000}"/>
    <cellStyle name="Standard 257 5 3 2 2 2 2 2 4 2 2" xfId="48814" xr:uid="{00000000-0005-0000-0000-00007BA30000}"/>
    <cellStyle name="Standard 257 5 3 2 2 2 2 2 4 3" xfId="35578" xr:uid="{00000000-0005-0000-0000-00007CA30000}"/>
    <cellStyle name="Standard 257 5 3 2 2 2 2 2 5" xfId="15725" xr:uid="{00000000-0005-0000-0000-00007DA30000}"/>
    <cellStyle name="Standard 257 5 3 2 2 2 2 2 5 2" xfId="42197" xr:uid="{00000000-0005-0000-0000-00007EA30000}"/>
    <cellStyle name="Standard 257 5 3 2 2 2 2 2 6" xfId="28227" xr:uid="{00000000-0005-0000-0000-00007FA30000}"/>
    <cellStyle name="Standard 257 5 3 2 2 2 2 3" xfId="2489" xr:uid="{00000000-0005-0000-0000-000080A30000}"/>
    <cellStyle name="Standard 257 5 3 2 2 2 2 3 2" xfId="3960" xr:uid="{00000000-0005-0000-0000-000081A30000}"/>
    <cellStyle name="Standard 257 5 3 2 2 2 2 3 2 2" xfId="12782" xr:uid="{00000000-0005-0000-0000-000082A30000}"/>
    <cellStyle name="Standard 257 5 3 2 2 2 2 3 2 2 2" xfId="26018" xr:uid="{00000000-0005-0000-0000-000083A30000}"/>
    <cellStyle name="Standard 257 5 3 2 2 2 2 3 2 2 2 2" xfId="52490" xr:uid="{00000000-0005-0000-0000-000084A30000}"/>
    <cellStyle name="Standard 257 5 3 2 2 2 2 3 2 2 3" xfId="39254" xr:uid="{00000000-0005-0000-0000-000085A30000}"/>
    <cellStyle name="Standard 257 5 3 2 2 2 2 3 2 3" xfId="19401" xr:uid="{00000000-0005-0000-0000-000086A30000}"/>
    <cellStyle name="Standard 257 5 3 2 2 2 2 3 2 3 2" xfId="45873" xr:uid="{00000000-0005-0000-0000-000087A30000}"/>
    <cellStyle name="Standard 257 5 3 2 2 2 2 3 2 4" xfId="30432" xr:uid="{00000000-0005-0000-0000-000088A30000}"/>
    <cellStyle name="Standard 257 5 3 2 2 2 2 3 3" xfId="6902" xr:uid="{00000000-0005-0000-0000-000089A30000}"/>
    <cellStyle name="Standard 257 5 3 2 2 2 2 3 3 2" xfId="11312" xr:uid="{00000000-0005-0000-0000-00008AA30000}"/>
    <cellStyle name="Standard 257 5 3 2 2 2 2 3 3 2 2" xfId="24548" xr:uid="{00000000-0005-0000-0000-00008BA30000}"/>
    <cellStyle name="Standard 257 5 3 2 2 2 2 3 3 2 2 2" xfId="51020" xr:uid="{00000000-0005-0000-0000-00008CA30000}"/>
    <cellStyle name="Standard 257 5 3 2 2 2 2 3 3 2 3" xfId="37784" xr:uid="{00000000-0005-0000-0000-00008DA30000}"/>
    <cellStyle name="Standard 257 5 3 2 2 2 2 3 3 3" xfId="17931" xr:uid="{00000000-0005-0000-0000-00008EA30000}"/>
    <cellStyle name="Standard 257 5 3 2 2 2 2 3 3 3 2" xfId="44403" xr:uid="{00000000-0005-0000-0000-00008FA30000}"/>
    <cellStyle name="Standard 257 5 3 2 2 2 2 3 3 4" xfId="33374" xr:uid="{00000000-0005-0000-0000-000090A30000}"/>
    <cellStyle name="Standard 257 5 3 2 2 2 2 3 4" xfId="8370" xr:uid="{00000000-0005-0000-0000-000091A30000}"/>
    <cellStyle name="Standard 257 5 3 2 2 2 2 3 4 2" xfId="21606" xr:uid="{00000000-0005-0000-0000-000092A30000}"/>
    <cellStyle name="Standard 257 5 3 2 2 2 2 3 4 2 2" xfId="48078" xr:uid="{00000000-0005-0000-0000-000093A30000}"/>
    <cellStyle name="Standard 257 5 3 2 2 2 2 3 4 3" xfId="34842" xr:uid="{00000000-0005-0000-0000-000094A30000}"/>
    <cellStyle name="Standard 257 5 3 2 2 2 2 3 5" xfId="14989" xr:uid="{00000000-0005-0000-0000-000095A30000}"/>
    <cellStyle name="Standard 257 5 3 2 2 2 2 3 5 2" xfId="41461" xr:uid="{00000000-0005-0000-0000-000096A30000}"/>
    <cellStyle name="Standard 257 5 3 2 2 2 2 3 6" xfId="28962" xr:uid="{00000000-0005-0000-0000-000097A30000}"/>
    <cellStyle name="Standard 257 5 3 2 2 2 2 4" xfId="3226" xr:uid="{00000000-0005-0000-0000-000098A30000}"/>
    <cellStyle name="Standard 257 5 3 2 2 2 2 4 2" xfId="12048" xr:uid="{00000000-0005-0000-0000-000099A30000}"/>
    <cellStyle name="Standard 257 5 3 2 2 2 2 4 2 2" xfId="25284" xr:uid="{00000000-0005-0000-0000-00009AA30000}"/>
    <cellStyle name="Standard 257 5 3 2 2 2 2 4 2 2 2" xfId="51756" xr:uid="{00000000-0005-0000-0000-00009BA30000}"/>
    <cellStyle name="Standard 257 5 3 2 2 2 2 4 2 3" xfId="38520" xr:uid="{00000000-0005-0000-0000-00009CA30000}"/>
    <cellStyle name="Standard 257 5 3 2 2 2 2 4 3" xfId="18667" xr:uid="{00000000-0005-0000-0000-00009DA30000}"/>
    <cellStyle name="Standard 257 5 3 2 2 2 2 4 3 2" xfId="45139" xr:uid="{00000000-0005-0000-0000-00009EA30000}"/>
    <cellStyle name="Standard 257 5 3 2 2 2 2 4 4" xfId="29698" xr:uid="{00000000-0005-0000-0000-00009FA30000}"/>
    <cellStyle name="Standard 257 5 3 2 2 2 2 5" xfId="5431" xr:uid="{00000000-0005-0000-0000-0000A0A30000}"/>
    <cellStyle name="Standard 257 5 3 2 2 2 2 5 2" xfId="9841" xr:uid="{00000000-0005-0000-0000-0000A1A30000}"/>
    <cellStyle name="Standard 257 5 3 2 2 2 2 5 2 2" xfId="23077" xr:uid="{00000000-0005-0000-0000-0000A2A30000}"/>
    <cellStyle name="Standard 257 5 3 2 2 2 2 5 2 2 2" xfId="49549" xr:uid="{00000000-0005-0000-0000-0000A3A30000}"/>
    <cellStyle name="Standard 257 5 3 2 2 2 2 5 2 3" xfId="36313" xr:uid="{00000000-0005-0000-0000-0000A4A30000}"/>
    <cellStyle name="Standard 257 5 3 2 2 2 2 5 3" xfId="16460" xr:uid="{00000000-0005-0000-0000-0000A5A30000}"/>
    <cellStyle name="Standard 257 5 3 2 2 2 2 5 3 2" xfId="42932" xr:uid="{00000000-0005-0000-0000-0000A6A30000}"/>
    <cellStyle name="Standard 257 5 3 2 2 2 2 5 4" xfId="31903" xr:uid="{00000000-0005-0000-0000-0000A7A30000}"/>
    <cellStyle name="Standard 257 5 3 2 2 2 2 6" xfId="7636" xr:uid="{00000000-0005-0000-0000-0000A8A30000}"/>
    <cellStyle name="Standard 257 5 3 2 2 2 2 6 2" xfId="20872" xr:uid="{00000000-0005-0000-0000-0000A9A30000}"/>
    <cellStyle name="Standard 257 5 3 2 2 2 2 6 2 2" xfId="47344" xr:uid="{00000000-0005-0000-0000-0000AAA30000}"/>
    <cellStyle name="Standard 257 5 3 2 2 2 2 6 3" xfId="34108" xr:uid="{00000000-0005-0000-0000-0000ABA30000}"/>
    <cellStyle name="Standard 257 5 3 2 2 2 2 7" xfId="14255" xr:uid="{00000000-0005-0000-0000-0000ACA30000}"/>
    <cellStyle name="Standard 257 5 3 2 2 2 2 7 2" xfId="40727" xr:uid="{00000000-0005-0000-0000-0000ADA30000}"/>
    <cellStyle name="Standard 257 5 3 2 2 2 2 8" xfId="27491" xr:uid="{00000000-0005-0000-0000-0000AEA30000}"/>
    <cellStyle name="Standard 257 5 3 2 2 2 3" xfId="1387" xr:uid="{00000000-0005-0000-0000-0000AFA30000}"/>
    <cellStyle name="Standard 257 5 3 2 2 2 3 2" xfId="4330" xr:uid="{00000000-0005-0000-0000-0000B0A30000}"/>
    <cellStyle name="Standard 257 5 3 2 2 2 3 2 2" xfId="13152" xr:uid="{00000000-0005-0000-0000-0000B1A30000}"/>
    <cellStyle name="Standard 257 5 3 2 2 2 3 2 2 2" xfId="26388" xr:uid="{00000000-0005-0000-0000-0000B2A30000}"/>
    <cellStyle name="Standard 257 5 3 2 2 2 3 2 2 2 2" xfId="52860" xr:uid="{00000000-0005-0000-0000-0000B3A30000}"/>
    <cellStyle name="Standard 257 5 3 2 2 2 3 2 2 3" xfId="39624" xr:uid="{00000000-0005-0000-0000-0000B4A30000}"/>
    <cellStyle name="Standard 257 5 3 2 2 2 3 2 3" xfId="19771" xr:uid="{00000000-0005-0000-0000-0000B5A30000}"/>
    <cellStyle name="Standard 257 5 3 2 2 2 3 2 3 2" xfId="46243" xr:uid="{00000000-0005-0000-0000-0000B6A30000}"/>
    <cellStyle name="Standard 257 5 3 2 2 2 3 2 4" xfId="30802" xr:uid="{00000000-0005-0000-0000-0000B7A30000}"/>
    <cellStyle name="Standard 257 5 3 2 2 2 3 3" xfId="5801" xr:uid="{00000000-0005-0000-0000-0000B8A30000}"/>
    <cellStyle name="Standard 257 5 3 2 2 2 3 3 2" xfId="10211" xr:uid="{00000000-0005-0000-0000-0000B9A30000}"/>
    <cellStyle name="Standard 257 5 3 2 2 2 3 3 2 2" xfId="23447" xr:uid="{00000000-0005-0000-0000-0000BAA30000}"/>
    <cellStyle name="Standard 257 5 3 2 2 2 3 3 2 2 2" xfId="49919" xr:uid="{00000000-0005-0000-0000-0000BBA30000}"/>
    <cellStyle name="Standard 257 5 3 2 2 2 3 3 2 3" xfId="36683" xr:uid="{00000000-0005-0000-0000-0000BCA30000}"/>
    <cellStyle name="Standard 257 5 3 2 2 2 3 3 3" xfId="16830" xr:uid="{00000000-0005-0000-0000-0000BDA30000}"/>
    <cellStyle name="Standard 257 5 3 2 2 2 3 3 3 2" xfId="43302" xr:uid="{00000000-0005-0000-0000-0000BEA30000}"/>
    <cellStyle name="Standard 257 5 3 2 2 2 3 3 4" xfId="32273" xr:uid="{00000000-0005-0000-0000-0000BFA30000}"/>
    <cellStyle name="Standard 257 5 3 2 2 2 3 4" xfId="8740" xr:uid="{00000000-0005-0000-0000-0000C0A30000}"/>
    <cellStyle name="Standard 257 5 3 2 2 2 3 4 2" xfId="21976" xr:uid="{00000000-0005-0000-0000-0000C1A30000}"/>
    <cellStyle name="Standard 257 5 3 2 2 2 3 4 2 2" xfId="48448" xr:uid="{00000000-0005-0000-0000-0000C2A30000}"/>
    <cellStyle name="Standard 257 5 3 2 2 2 3 4 3" xfId="35212" xr:uid="{00000000-0005-0000-0000-0000C3A30000}"/>
    <cellStyle name="Standard 257 5 3 2 2 2 3 5" xfId="15359" xr:uid="{00000000-0005-0000-0000-0000C4A30000}"/>
    <cellStyle name="Standard 257 5 3 2 2 2 3 5 2" xfId="41831" xr:uid="{00000000-0005-0000-0000-0000C5A30000}"/>
    <cellStyle name="Standard 257 5 3 2 2 2 3 6" xfId="27861" xr:uid="{00000000-0005-0000-0000-0000C6A30000}"/>
    <cellStyle name="Standard 257 5 3 2 2 2 4" xfId="2123" xr:uid="{00000000-0005-0000-0000-0000C7A30000}"/>
    <cellStyle name="Standard 257 5 3 2 2 2 4 2" xfId="3594" xr:uid="{00000000-0005-0000-0000-0000C8A30000}"/>
    <cellStyle name="Standard 257 5 3 2 2 2 4 2 2" xfId="12416" xr:uid="{00000000-0005-0000-0000-0000C9A30000}"/>
    <cellStyle name="Standard 257 5 3 2 2 2 4 2 2 2" xfId="25652" xr:uid="{00000000-0005-0000-0000-0000CAA30000}"/>
    <cellStyle name="Standard 257 5 3 2 2 2 4 2 2 2 2" xfId="52124" xr:uid="{00000000-0005-0000-0000-0000CBA30000}"/>
    <cellStyle name="Standard 257 5 3 2 2 2 4 2 2 3" xfId="38888" xr:uid="{00000000-0005-0000-0000-0000CCA30000}"/>
    <cellStyle name="Standard 257 5 3 2 2 2 4 2 3" xfId="19035" xr:uid="{00000000-0005-0000-0000-0000CDA30000}"/>
    <cellStyle name="Standard 257 5 3 2 2 2 4 2 3 2" xfId="45507" xr:uid="{00000000-0005-0000-0000-0000CEA30000}"/>
    <cellStyle name="Standard 257 5 3 2 2 2 4 2 4" xfId="30066" xr:uid="{00000000-0005-0000-0000-0000CFA30000}"/>
    <cellStyle name="Standard 257 5 3 2 2 2 4 3" xfId="6536" xr:uid="{00000000-0005-0000-0000-0000D0A30000}"/>
    <cellStyle name="Standard 257 5 3 2 2 2 4 3 2" xfId="10946" xr:uid="{00000000-0005-0000-0000-0000D1A30000}"/>
    <cellStyle name="Standard 257 5 3 2 2 2 4 3 2 2" xfId="24182" xr:uid="{00000000-0005-0000-0000-0000D2A30000}"/>
    <cellStyle name="Standard 257 5 3 2 2 2 4 3 2 2 2" xfId="50654" xr:uid="{00000000-0005-0000-0000-0000D3A30000}"/>
    <cellStyle name="Standard 257 5 3 2 2 2 4 3 2 3" xfId="37418" xr:uid="{00000000-0005-0000-0000-0000D4A30000}"/>
    <cellStyle name="Standard 257 5 3 2 2 2 4 3 3" xfId="17565" xr:uid="{00000000-0005-0000-0000-0000D5A30000}"/>
    <cellStyle name="Standard 257 5 3 2 2 2 4 3 3 2" xfId="44037" xr:uid="{00000000-0005-0000-0000-0000D6A30000}"/>
    <cellStyle name="Standard 257 5 3 2 2 2 4 3 4" xfId="33008" xr:uid="{00000000-0005-0000-0000-0000D7A30000}"/>
    <cellStyle name="Standard 257 5 3 2 2 2 4 4" xfId="8004" xr:uid="{00000000-0005-0000-0000-0000D8A30000}"/>
    <cellStyle name="Standard 257 5 3 2 2 2 4 4 2" xfId="21240" xr:uid="{00000000-0005-0000-0000-0000D9A30000}"/>
    <cellStyle name="Standard 257 5 3 2 2 2 4 4 2 2" xfId="47712" xr:uid="{00000000-0005-0000-0000-0000DAA30000}"/>
    <cellStyle name="Standard 257 5 3 2 2 2 4 4 3" xfId="34476" xr:uid="{00000000-0005-0000-0000-0000DBA30000}"/>
    <cellStyle name="Standard 257 5 3 2 2 2 4 5" xfId="14623" xr:uid="{00000000-0005-0000-0000-0000DCA30000}"/>
    <cellStyle name="Standard 257 5 3 2 2 2 4 5 2" xfId="41095" xr:uid="{00000000-0005-0000-0000-0000DDA30000}"/>
    <cellStyle name="Standard 257 5 3 2 2 2 4 6" xfId="28596" xr:uid="{00000000-0005-0000-0000-0000DEA30000}"/>
    <cellStyle name="Standard 257 5 3 2 2 2 5" xfId="2860" xr:uid="{00000000-0005-0000-0000-0000DFA30000}"/>
    <cellStyle name="Standard 257 5 3 2 2 2 5 2" xfId="11682" xr:uid="{00000000-0005-0000-0000-0000E0A30000}"/>
    <cellStyle name="Standard 257 5 3 2 2 2 5 2 2" xfId="24918" xr:uid="{00000000-0005-0000-0000-0000E1A30000}"/>
    <cellStyle name="Standard 257 5 3 2 2 2 5 2 2 2" xfId="51390" xr:uid="{00000000-0005-0000-0000-0000E2A30000}"/>
    <cellStyle name="Standard 257 5 3 2 2 2 5 2 3" xfId="38154" xr:uid="{00000000-0005-0000-0000-0000E3A30000}"/>
    <cellStyle name="Standard 257 5 3 2 2 2 5 3" xfId="18301" xr:uid="{00000000-0005-0000-0000-0000E4A30000}"/>
    <cellStyle name="Standard 257 5 3 2 2 2 5 3 2" xfId="44773" xr:uid="{00000000-0005-0000-0000-0000E5A30000}"/>
    <cellStyle name="Standard 257 5 3 2 2 2 5 4" xfId="29332" xr:uid="{00000000-0005-0000-0000-0000E6A30000}"/>
    <cellStyle name="Standard 257 5 3 2 2 2 6" xfId="5065" xr:uid="{00000000-0005-0000-0000-0000E7A30000}"/>
    <cellStyle name="Standard 257 5 3 2 2 2 6 2" xfId="9475" xr:uid="{00000000-0005-0000-0000-0000E8A30000}"/>
    <cellStyle name="Standard 257 5 3 2 2 2 6 2 2" xfId="22711" xr:uid="{00000000-0005-0000-0000-0000E9A30000}"/>
    <cellStyle name="Standard 257 5 3 2 2 2 6 2 2 2" xfId="49183" xr:uid="{00000000-0005-0000-0000-0000EAA30000}"/>
    <cellStyle name="Standard 257 5 3 2 2 2 6 2 3" xfId="35947" xr:uid="{00000000-0005-0000-0000-0000EBA30000}"/>
    <cellStyle name="Standard 257 5 3 2 2 2 6 3" xfId="16094" xr:uid="{00000000-0005-0000-0000-0000ECA30000}"/>
    <cellStyle name="Standard 257 5 3 2 2 2 6 3 2" xfId="42566" xr:uid="{00000000-0005-0000-0000-0000EDA30000}"/>
    <cellStyle name="Standard 257 5 3 2 2 2 6 4" xfId="31537" xr:uid="{00000000-0005-0000-0000-0000EEA30000}"/>
    <cellStyle name="Standard 257 5 3 2 2 2 7" xfId="7270" xr:uid="{00000000-0005-0000-0000-0000EFA30000}"/>
    <cellStyle name="Standard 257 5 3 2 2 2 7 2" xfId="20506" xr:uid="{00000000-0005-0000-0000-0000F0A30000}"/>
    <cellStyle name="Standard 257 5 3 2 2 2 7 2 2" xfId="46978" xr:uid="{00000000-0005-0000-0000-0000F1A30000}"/>
    <cellStyle name="Standard 257 5 3 2 2 2 7 3" xfId="33742" xr:uid="{00000000-0005-0000-0000-0000F2A30000}"/>
    <cellStyle name="Standard 257 5 3 2 2 2 8" xfId="13889" xr:uid="{00000000-0005-0000-0000-0000F3A30000}"/>
    <cellStyle name="Standard 257 5 3 2 2 2 8 2" xfId="40361" xr:uid="{00000000-0005-0000-0000-0000F4A30000}"/>
    <cellStyle name="Standard 257 5 3 2 2 2 9" xfId="27125" xr:uid="{00000000-0005-0000-0000-0000F5A30000}"/>
    <cellStyle name="Standard 257 5 3 2 2 3" xfId="832" xr:uid="{00000000-0005-0000-0000-0000F6A30000}"/>
    <cellStyle name="Standard 257 5 3 2 2 3 2" xfId="1582" xr:uid="{00000000-0005-0000-0000-0000F7A30000}"/>
    <cellStyle name="Standard 257 5 3 2 2 3 2 2" xfId="4525" xr:uid="{00000000-0005-0000-0000-0000F8A30000}"/>
    <cellStyle name="Standard 257 5 3 2 2 3 2 2 2" xfId="13347" xr:uid="{00000000-0005-0000-0000-0000F9A30000}"/>
    <cellStyle name="Standard 257 5 3 2 2 3 2 2 2 2" xfId="26583" xr:uid="{00000000-0005-0000-0000-0000FAA30000}"/>
    <cellStyle name="Standard 257 5 3 2 2 3 2 2 2 2 2" xfId="53055" xr:uid="{00000000-0005-0000-0000-0000FBA30000}"/>
    <cellStyle name="Standard 257 5 3 2 2 3 2 2 2 3" xfId="39819" xr:uid="{00000000-0005-0000-0000-0000FCA30000}"/>
    <cellStyle name="Standard 257 5 3 2 2 3 2 2 3" xfId="19966" xr:uid="{00000000-0005-0000-0000-0000FDA30000}"/>
    <cellStyle name="Standard 257 5 3 2 2 3 2 2 3 2" xfId="46438" xr:uid="{00000000-0005-0000-0000-0000FEA30000}"/>
    <cellStyle name="Standard 257 5 3 2 2 3 2 2 4" xfId="30997" xr:uid="{00000000-0005-0000-0000-0000FFA30000}"/>
    <cellStyle name="Standard 257 5 3 2 2 3 2 3" xfId="5996" xr:uid="{00000000-0005-0000-0000-000000A40000}"/>
    <cellStyle name="Standard 257 5 3 2 2 3 2 3 2" xfId="10406" xr:uid="{00000000-0005-0000-0000-000001A40000}"/>
    <cellStyle name="Standard 257 5 3 2 2 3 2 3 2 2" xfId="23642" xr:uid="{00000000-0005-0000-0000-000002A40000}"/>
    <cellStyle name="Standard 257 5 3 2 2 3 2 3 2 2 2" xfId="50114" xr:uid="{00000000-0005-0000-0000-000003A40000}"/>
    <cellStyle name="Standard 257 5 3 2 2 3 2 3 2 3" xfId="36878" xr:uid="{00000000-0005-0000-0000-000004A40000}"/>
    <cellStyle name="Standard 257 5 3 2 2 3 2 3 3" xfId="17025" xr:uid="{00000000-0005-0000-0000-000005A40000}"/>
    <cellStyle name="Standard 257 5 3 2 2 3 2 3 3 2" xfId="43497" xr:uid="{00000000-0005-0000-0000-000006A40000}"/>
    <cellStyle name="Standard 257 5 3 2 2 3 2 3 4" xfId="32468" xr:uid="{00000000-0005-0000-0000-000007A40000}"/>
    <cellStyle name="Standard 257 5 3 2 2 3 2 4" xfId="8935" xr:uid="{00000000-0005-0000-0000-000008A40000}"/>
    <cellStyle name="Standard 257 5 3 2 2 3 2 4 2" xfId="22171" xr:uid="{00000000-0005-0000-0000-000009A40000}"/>
    <cellStyle name="Standard 257 5 3 2 2 3 2 4 2 2" xfId="48643" xr:uid="{00000000-0005-0000-0000-00000AA40000}"/>
    <cellStyle name="Standard 257 5 3 2 2 3 2 4 3" xfId="35407" xr:uid="{00000000-0005-0000-0000-00000BA40000}"/>
    <cellStyle name="Standard 257 5 3 2 2 3 2 5" xfId="15554" xr:uid="{00000000-0005-0000-0000-00000CA40000}"/>
    <cellStyle name="Standard 257 5 3 2 2 3 2 5 2" xfId="42026" xr:uid="{00000000-0005-0000-0000-00000DA40000}"/>
    <cellStyle name="Standard 257 5 3 2 2 3 2 6" xfId="28056" xr:uid="{00000000-0005-0000-0000-00000EA40000}"/>
    <cellStyle name="Standard 257 5 3 2 2 3 3" xfId="2318" xr:uid="{00000000-0005-0000-0000-00000FA40000}"/>
    <cellStyle name="Standard 257 5 3 2 2 3 3 2" xfId="3789" xr:uid="{00000000-0005-0000-0000-000010A40000}"/>
    <cellStyle name="Standard 257 5 3 2 2 3 3 2 2" xfId="12611" xr:uid="{00000000-0005-0000-0000-000011A40000}"/>
    <cellStyle name="Standard 257 5 3 2 2 3 3 2 2 2" xfId="25847" xr:uid="{00000000-0005-0000-0000-000012A40000}"/>
    <cellStyle name="Standard 257 5 3 2 2 3 3 2 2 2 2" xfId="52319" xr:uid="{00000000-0005-0000-0000-000013A40000}"/>
    <cellStyle name="Standard 257 5 3 2 2 3 3 2 2 3" xfId="39083" xr:uid="{00000000-0005-0000-0000-000014A40000}"/>
    <cellStyle name="Standard 257 5 3 2 2 3 3 2 3" xfId="19230" xr:uid="{00000000-0005-0000-0000-000015A40000}"/>
    <cellStyle name="Standard 257 5 3 2 2 3 3 2 3 2" xfId="45702" xr:uid="{00000000-0005-0000-0000-000016A40000}"/>
    <cellStyle name="Standard 257 5 3 2 2 3 3 2 4" xfId="30261" xr:uid="{00000000-0005-0000-0000-000017A40000}"/>
    <cellStyle name="Standard 257 5 3 2 2 3 3 3" xfId="6731" xr:uid="{00000000-0005-0000-0000-000018A40000}"/>
    <cellStyle name="Standard 257 5 3 2 2 3 3 3 2" xfId="11141" xr:uid="{00000000-0005-0000-0000-000019A40000}"/>
    <cellStyle name="Standard 257 5 3 2 2 3 3 3 2 2" xfId="24377" xr:uid="{00000000-0005-0000-0000-00001AA40000}"/>
    <cellStyle name="Standard 257 5 3 2 2 3 3 3 2 2 2" xfId="50849" xr:uid="{00000000-0005-0000-0000-00001BA40000}"/>
    <cellStyle name="Standard 257 5 3 2 2 3 3 3 2 3" xfId="37613" xr:uid="{00000000-0005-0000-0000-00001CA40000}"/>
    <cellStyle name="Standard 257 5 3 2 2 3 3 3 3" xfId="17760" xr:uid="{00000000-0005-0000-0000-00001DA40000}"/>
    <cellStyle name="Standard 257 5 3 2 2 3 3 3 3 2" xfId="44232" xr:uid="{00000000-0005-0000-0000-00001EA40000}"/>
    <cellStyle name="Standard 257 5 3 2 2 3 3 3 4" xfId="33203" xr:uid="{00000000-0005-0000-0000-00001FA40000}"/>
    <cellStyle name="Standard 257 5 3 2 2 3 3 4" xfId="8199" xr:uid="{00000000-0005-0000-0000-000020A40000}"/>
    <cellStyle name="Standard 257 5 3 2 2 3 3 4 2" xfId="21435" xr:uid="{00000000-0005-0000-0000-000021A40000}"/>
    <cellStyle name="Standard 257 5 3 2 2 3 3 4 2 2" xfId="47907" xr:uid="{00000000-0005-0000-0000-000022A40000}"/>
    <cellStyle name="Standard 257 5 3 2 2 3 3 4 3" xfId="34671" xr:uid="{00000000-0005-0000-0000-000023A40000}"/>
    <cellStyle name="Standard 257 5 3 2 2 3 3 5" xfId="14818" xr:uid="{00000000-0005-0000-0000-000024A40000}"/>
    <cellStyle name="Standard 257 5 3 2 2 3 3 5 2" xfId="41290" xr:uid="{00000000-0005-0000-0000-000025A40000}"/>
    <cellStyle name="Standard 257 5 3 2 2 3 3 6" xfId="28791" xr:uid="{00000000-0005-0000-0000-000026A40000}"/>
    <cellStyle name="Standard 257 5 3 2 2 3 4" xfId="3055" xr:uid="{00000000-0005-0000-0000-000027A40000}"/>
    <cellStyle name="Standard 257 5 3 2 2 3 4 2" xfId="11877" xr:uid="{00000000-0005-0000-0000-000028A40000}"/>
    <cellStyle name="Standard 257 5 3 2 2 3 4 2 2" xfId="25113" xr:uid="{00000000-0005-0000-0000-000029A40000}"/>
    <cellStyle name="Standard 257 5 3 2 2 3 4 2 2 2" xfId="51585" xr:uid="{00000000-0005-0000-0000-00002AA40000}"/>
    <cellStyle name="Standard 257 5 3 2 2 3 4 2 3" xfId="38349" xr:uid="{00000000-0005-0000-0000-00002BA40000}"/>
    <cellStyle name="Standard 257 5 3 2 2 3 4 3" xfId="18496" xr:uid="{00000000-0005-0000-0000-00002CA40000}"/>
    <cellStyle name="Standard 257 5 3 2 2 3 4 3 2" xfId="44968" xr:uid="{00000000-0005-0000-0000-00002DA40000}"/>
    <cellStyle name="Standard 257 5 3 2 2 3 4 4" xfId="29527" xr:uid="{00000000-0005-0000-0000-00002EA40000}"/>
    <cellStyle name="Standard 257 5 3 2 2 3 5" xfId="5260" xr:uid="{00000000-0005-0000-0000-00002FA40000}"/>
    <cellStyle name="Standard 257 5 3 2 2 3 5 2" xfId="9670" xr:uid="{00000000-0005-0000-0000-000030A40000}"/>
    <cellStyle name="Standard 257 5 3 2 2 3 5 2 2" xfId="22906" xr:uid="{00000000-0005-0000-0000-000031A40000}"/>
    <cellStyle name="Standard 257 5 3 2 2 3 5 2 2 2" xfId="49378" xr:uid="{00000000-0005-0000-0000-000032A40000}"/>
    <cellStyle name="Standard 257 5 3 2 2 3 5 2 3" xfId="36142" xr:uid="{00000000-0005-0000-0000-000033A40000}"/>
    <cellStyle name="Standard 257 5 3 2 2 3 5 3" xfId="16289" xr:uid="{00000000-0005-0000-0000-000034A40000}"/>
    <cellStyle name="Standard 257 5 3 2 2 3 5 3 2" xfId="42761" xr:uid="{00000000-0005-0000-0000-000035A40000}"/>
    <cellStyle name="Standard 257 5 3 2 2 3 5 4" xfId="31732" xr:uid="{00000000-0005-0000-0000-000036A40000}"/>
    <cellStyle name="Standard 257 5 3 2 2 3 6" xfId="7465" xr:uid="{00000000-0005-0000-0000-000037A40000}"/>
    <cellStyle name="Standard 257 5 3 2 2 3 6 2" xfId="20701" xr:uid="{00000000-0005-0000-0000-000038A40000}"/>
    <cellStyle name="Standard 257 5 3 2 2 3 6 2 2" xfId="47173" xr:uid="{00000000-0005-0000-0000-000039A40000}"/>
    <cellStyle name="Standard 257 5 3 2 2 3 6 3" xfId="33937" xr:uid="{00000000-0005-0000-0000-00003AA40000}"/>
    <cellStyle name="Standard 257 5 3 2 2 3 7" xfId="14084" xr:uid="{00000000-0005-0000-0000-00003BA40000}"/>
    <cellStyle name="Standard 257 5 3 2 2 3 7 2" xfId="40556" xr:uid="{00000000-0005-0000-0000-00003CA40000}"/>
    <cellStyle name="Standard 257 5 3 2 2 3 8" xfId="27320" xr:uid="{00000000-0005-0000-0000-00003DA40000}"/>
    <cellStyle name="Standard 257 5 3 2 2 4" xfId="1216" xr:uid="{00000000-0005-0000-0000-00003EA40000}"/>
    <cellStyle name="Standard 257 5 3 2 2 4 2" xfId="4159" xr:uid="{00000000-0005-0000-0000-00003FA40000}"/>
    <cellStyle name="Standard 257 5 3 2 2 4 2 2" xfId="12981" xr:uid="{00000000-0005-0000-0000-000040A40000}"/>
    <cellStyle name="Standard 257 5 3 2 2 4 2 2 2" xfId="26217" xr:uid="{00000000-0005-0000-0000-000041A40000}"/>
    <cellStyle name="Standard 257 5 3 2 2 4 2 2 2 2" xfId="52689" xr:uid="{00000000-0005-0000-0000-000042A40000}"/>
    <cellStyle name="Standard 257 5 3 2 2 4 2 2 3" xfId="39453" xr:uid="{00000000-0005-0000-0000-000043A40000}"/>
    <cellStyle name="Standard 257 5 3 2 2 4 2 3" xfId="19600" xr:uid="{00000000-0005-0000-0000-000044A40000}"/>
    <cellStyle name="Standard 257 5 3 2 2 4 2 3 2" xfId="46072" xr:uid="{00000000-0005-0000-0000-000045A40000}"/>
    <cellStyle name="Standard 257 5 3 2 2 4 2 4" xfId="30631" xr:uid="{00000000-0005-0000-0000-000046A40000}"/>
    <cellStyle name="Standard 257 5 3 2 2 4 3" xfId="5630" xr:uid="{00000000-0005-0000-0000-000047A40000}"/>
    <cellStyle name="Standard 257 5 3 2 2 4 3 2" xfId="10040" xr:uid="{00000000-0005-0000-0000-000048A40000}"/>
    <cellStyle name="Standard 257 5 3 2 2 4 3 2 2" xfId="23276" xr:uid="{00000000-0005-0000-0000-000049A40000}"/>
    <cellStyle name="Standard 257 5 3 2 2 4 3 2 2 2" xfId="49748" xr:uid="{00000000-0005-0000-0000-00004AA40000}"/>
    <cellStyle name="Standard 257 5 3 2 2 4 3 2 3" xfId="36512" xr:uid="{00000000-0005-0000-0000-00004BA40000}"/>
    <cellStyle name="Standard 257 5 3 2 2 4 3 3" xfId="16659" xr:uid="{00000000-0005-0000-0000-00004CA40000}"/>
    <cellStyle name="Standard 257 5 3 2 2 4 3 3 2" xfId="43131" xr:uid="{00000000-0005-0000-0000-00004DA40000}"/>
    <cellStyle name="Standard 257 5 3 2 2 4 3 4" xfId="32102" xr:uid="{00000000-0005-0000-0000-00004EA40000}"/>
    <cellStyle name="Standard 257 5 3 2 2 4 4" xfId="8569" xr:uid="{00000000-0005-0000-0000-00004FA40000}"/>
    <cellStyle name="Standard 257 5 3 2 2 4 4 2" xfId="21805" xr:uid="{00000000-0005-0000-0000-000050A40000}"/>
    <cellStyle name="Standard 257 5 3 2 2 4 4 2 2" xfId="48277" xr:uid="{00000000-0005-0000-0000-000051A40000}"/>
    <cellStyle name="Standard 257 5 3 2 2 4 4 3" xfId="35041" xr:uid="{00000000-0005-0000-0000-000052A40000}"/>
    <cellStyle name="Standard 257 5 3 2 2 4 5" xfId="15188" xr:uid="{00000000-0005-0000-0000-000053A40000}"/>
    <cellStyle name="Standard 257 5 3 2 2 4 5 2" xfId="41660" xr:uid="{00000000-0005-0000-0000-000054A40000}"/>
    <cellStyle name="Standard 257 5 3 2 2 4 6" xfId="27690" xr:uid="{00000000-0005-0000-0000-000055A40000}"/>
    <cellStyle name="Standard 257 5 3 2 2 5" xfId="1952" xr:uid="{00000000-0005-0000-0000-000056A40000}"/>
    <cellStyle name="Standard 257 5 3 2 2 5 2" xfId="3423" xr:uid="{00000000-0005-0000-0000-000057A40000}"/>
    <cellStyle name="Standard 257 5 3 2 2 5 2 2" xfId="12245" xr:uid="{00000000-0005-0000-0000-000058A40000}"/>
    <cellStyle name="Standard 257 5 3 2 2 5 2 2 2" xfId="25481" xr:uid="{00000000-0005-0000-0000-000059A40000}"/>
    <cellStyle name="Standard 257 5 3 2 2 5 2 2 2 2" xfId="51953" xr:uid="{00000000-0005-0000-0000-00005AA40000}"/>
    <cellStyle name="Standard 257 5 3 2 2 5 2 2 3" xfId="38717" xr:uid="{00000000-0005-0000-0000-00005BA40000}"/>
    <cellStyle name="Standard 257 5 3 2 2 5 2 3" xfId="18864" xr:uid="{00000000-0005-0000-0000-00005CA40000}"/>
    <cellStyle name="Standard 257 5 3 2 2 5 2 3 2" xfId="45336" xr:uid="{00000000-0005-0000-0000-00005DA40000}"/>
    <cellStyle name="Standard 257 5 3 2 2 5 2 4" xfId="29895" xr:uid="{00000000-0005-0000-0000-00005EA40000}"/>
    <cellStyle name="Standard 257 5 3 2 2 5 3" xfId="6365" xr:uid="{00000000-0005-0000-0000-00005FA40000}"/>
    <cellStyle name="Standard 257 5 3 2 2 5 3 2" xfId="10775" xr:uid="{00000000-0005-0000-0000-000060A40000}"/>
    <cellStyle name="Standard 257 5 3 2 2 5 3 2 2" xfId="24011" xr:uid="{00000000-0005-0000-0000-000061A40000}"/>
    <cellStyle name="Standard 257 5 3 2 2 5 3 2 2 2" xfId="50483" xr:uid="{00000000-0005-0000-0000-000062A40000}"/>
    <cellStyle name="Standard 257 5 3 2 2 5 3 2 3" xfId="37247" xr:uid="{00000000-0005-0000-0000-000063A40000}"/>
    <cellStyle name="Standard 257 5 3 2 2 5 3 3" xfId="17394" xr:uid="{00000000-0005-0000-0000-000064A40000}"/>
    <cellStyle name="Standard 257 5 3 2 2 5 3 3 2" xfId="43866" xr:uid="{00000000-0005-0000-0000-000065A40000}"/>
    <cellStyle name="Standard 257 5 3 2 2 5 3 4" xfId="32837" xr:uid="{00000000-0005-0000-0000-000066A40000}"/>
    <cellStyle name="Standard 257 5 3 2 2 5 4" xfId="7833" xr:uid="{00000000-0005-0000-0000-000067A40000}"/>
    <cellStyle name="Standard 257 5 3 2 2 5 4 2" xfId="21069" xr:uid="{00000000-0005-0000-0000-000068A40000}"/>
    <cellStyle name="Standard 257 5 3 2 2 5 4 2 2" xfId="47541" xr:uid="{00000000-0005-0000-0000-000069A40000}"/>
    <cellStyle name="Standard 257 5 3 2 2 5 4 3" xfId="34305" xr:uid="{00000000-0005-0000-0000-00006AA40000}"/>
    <cellStyle name="Standard 257 5 3 2 2 5 5" xfId="14452" xr:uid="{00000000-0005-0000-0000-00006BA40000}"/>
    <cellStyle name="Standard 257 5 3 2 2 5 5 2" xfId="40924" xr:uid="{00000000-0005-0000-0000-00006CA40000}"/>
    <cellStyle name="Standard 257 5 3 2 2 5 6" xfId="28425" xr:uid="{00000000-0005-0000-0000-00006DA40000}"/>
    <cellStyle name="Standard 257 5 3 2 2 6" xfId="2689" xr:uid="{00000000-0005-0000-0000-00006EA40000}"/>
    <cellStyle name="Standard 257 5 3 2 2 6 2" xfId="11511" xr:uid="{00000000-0005-0000-0000-00006FA40000}"/>
    <cellStyle name="Standard 257 5 3 2 2 6 2 2" xfId="24747" xr:uid="{00000000-0005-0000-0000-000070A40000}"/>
    <cellStyle name="Standard 257 5 3 2 2 6 2 2 2" xfId="51219" xr:uid="{00000000-0005-0000-0000-000071A40000}"/>
    <cellStyle name="Standard 257 5 3 2 2 6 2 3" xfId="37983" xr:uid="{00000000-0005-0000-0000-000072A40000}"/>
    <cellStyle name="Standard 257 5 3 2 2 6 3" xfId="18130" xr:uid="{00000000-0005-0000-0000-000073A40000}"/>
    <cellStyle name="Standard 257 5 3 2 2 6 3 2" xfId="44602" xr:uid="{00000000-0005-0000-0000-000074A40000}"/>
    <cellStyle name="Standard 257 5 3 2 2 6 4" xfId="29161" xr:uid="{00000000-0005-0000-0000-000075A40000}"/>
    <cellStyle name="Standard 257 5 3 2 2 7" xfId="4894" xr:uid="{00000000-0005-0000-0000-000076A40000}"/>
    <cellStyle name="Standard 257 5 3 2 2 7 2" xfId="9304" xr:uid="{00000000-0005-0000-0000-000077A40000}"/>
    <cellStyle name="Standard 257 5 3 2 2 7 2 2" xfId="22540" xr:uid="{00000000-0005-0000-0000-000078A40000}"/>
    <cellStyle name="Standard 257 5 3 2 2 7 2 2 2" xfId="49012" xr:uid="{00000000-0005-0000-0000-000079A40000}"/>
    <cellStyle name="Standard 257 5 3 2 2 7 2 3" xfId="35776" xr:uid="{00000000-0005-0000-0000-00007AA40000}"/>
    <cellStyle name="Standard 257 5 3 2 2 7 3" xfId="15923" xr:uid="{00000000-0005-0000-0000-00007BA40000}"/>
    <cellStyle name="Standard 257 5 3 2 2 7 3 2" xfId="42395" xr:uid="{00000000-0005-0000-0000-00007CA40000}"/>
    <cellStyle name="Standard 257 5 3 2 2 7 4" xfId="31366" xr:uid="{00000000-0005-0000-0000-00007DA40000}"/>
    <cellStyle name="Standard 257 5 3 2 2 8" xfId="7099" xr:uid="{00000000-0005-0000-0000-00007EA40000}"/>
    <cellStyle name="Standard 257 5 3 2 2 8 2" xfId="20335" xr:uid="{00000000-0005-0000-0000-00007FA40000}"/>
    <cellStyle name="Standard 257 5 3 2 2 8 2 2" xfId="46807" xr:uid="{00000000-0005-0000-0000-000080A40000}"/>
    <cellStyle name="Standard 257 5 3 2 2 8 3" xfId="33571" xr:uid="{00000000-0005-0000-0000-000081A40000}"/>
    <cellStyle name="Standard 257 5 3 2 2 9" xfId="13718" xr:uid="{00000000-0005-0000-0000-000082A40000}"/>
    <cellStyle name="Standard 257 5 3 2 2 9 2" xfId="40190" xr:uid="{00000000-0005-0000-0000-000083A40000}"/>
    <cellStyle name="Standard 257 5 3 2 3" xfId="534" xr:uid="{00000000-0005-0000-0000-000084A40000}"/>
    <cellStyle name="Standard 257 5 3 2 3 2" xfId="923" xr:uid="{00000000-0005-0000-0000-000085A40000}"/>
    <cellStyle name="Standard 257 5 3 2 3 2 2" xfId="1672" xr:uid="{00000000-0005-0000-0000-000086A40000}"/>
    <cellStyle name="Standard 257 5 3 2 3 2 2 2" xfId="4615" xr:uid="{00000000-0005-0000-0000-000087A40000}"/>
    <cellStyle name="Standard 257 5 3 2 3 2 2 2 2" xfId="13437" xr:uid="{00000000-0005-0000-0000-000088A40000}"/>
    <cellStyle name="Standard 257 5 3 2 3 2 2 2 2 2" xfId="26673" xr:uid="{00000000-0005-0000-0000-000089A40000}"/>
    <cellStyle name="Standard 257 5 3 2 3 2 2 2 2 2 2" xfId="53145" xr:uid="{00000000-0005-0000-0000-00008AA40000}"/>
    <cellStyle name="Standard 257 5 3 2 3 2 2 2 2 3" xfId="39909" xr:uid="{00000000-0005-0000-0000-00008BA40000}"/>
    <cellStyle name="Standard 257 5 3 2 3 2 2 2 3" xfId="20056" xr:uid="{00000000-0005-0000-0000-00008CA40000}"/>
    <cellStyle name="Standard 257 5 3 2 3 2 2 2 3 2" xfId="46528" xr:uid="{00000000-0005-0000-0000-00008DA40000}"/>
    <cellStyle name="Standard 257 5 3 2 3 2 2 2 4" xfId="31087" xr:uid="{00000000-0005-0000-0000-00008EA40000}"/>
    <cellStyle name="Standard 257 5 3 2 3 2 2 3" xfId="6086" xr:uid="{00000000-0005-0000-0000-00008FA40000}"/>
    <cellStyle name="Standard 257 5 3 2 3 2 2 3 2" xfId="10496" xr:uid="{00000000-0005-0000-0000-000090A40000}"/>
    <cellStyle name="Standard 257 5 3 2 3 2 2 3 2 2" xfId="23732" xr:uid="{00000000-0005-0000-0000-000091A40000}"/>
    <cellStyle name="Standard 257 5 3 2 3 2 2 3 2 2 2" xfId="50204" xr:uid="{00000000-0005-0000-0000-000092A40000}"/>
    <cellStyle name="Standard 257 5 3 2 3 2 2 3 2 3" xfId="36968" xr:uid="{00000000-0005-0000-0000-000093A40000}"/>
    <cellStyle name="Standard 257 5 3 2 3 2 2 3 3" xfId="17115" xr:uid="{00000000-0005-0000-0000-000094A40000}"/>
    <cellStyle name="Standard 257 5 3 2 3 2 2 3 3 2" xfId="43587" xr:uid="{00000000-0005-0000-0000-000095A40000}"/>
    <cellStyle name="Standard 257 5 3 2 3 2 2 3 4" xfId="32558" xr:uid="{00000000-0005-0000-0000-000096A40000}"/>
    <cellStyle name="Standard 257 5 3 2 3 2 2 4" xfId="9025" xr:uid="{00000000-0005-0000-0000-000097A40000}"/>
    <cellStyle name="Standard 257 5 3 2 3 2 2 4 2" xfId="22261" xr:uid="{00000000-0005-0000-0000-000098A40000}"/>
    <cellStyle name="Standard 257 5 3 2 3 2 2 4 2 2" xfId="48733" xr:uid="{00000000-0005-0000-0000-000099A40000}"/>
    <cellStyle name="Standard 257 5 3 2 3 2 2 4 3" xfId="35497" xr:uid="{00000000-0005-0000-0000-00009AA40000}"/>
    <cellStyle name="Standard 257 5 3 2 3 2 2 5" xfId="15644" xr:uid="{00000000-0005-0000-0000-00009BA40000}"/>
    <cellStyle name="Standard 257 5 3 2 3 2 2 5 2" xfId="42116" xr:uid="{00000000-0005-0000-0000-00009CA40000}"/>
    <cellStyle name="Standard 257 5 3 2 3 2 2 6" xfId="28146" xr:uid="{00000000-0005-0000-0000-00009DA40000}"/>
    <cellStyle name="Standard 257 5 3 2 3 2 3" xfId="2408" xr:uid="{00000000-0005-0000-0000-00009EA40000}"/>
    <cellStyle name="Standard 257 5 3 2 3 2 3 2" xfId="3879" xr:uid="{00000000-0005-0000-0000-00009FA40000}"/>
    <cellStyle name="Standard 257 5 3 2 3 2 3 2 2" xfId="12701" xr:uid="{00000000-0005-0000-0000-0000A0A40000}"/>
    <cellStyle name="Standard 257 5 3 2 3 2 3 2 2 2" xfId="25937" xr:uid="{00000000-0005-0000-0000-0000A1A40000}"/>
    <cellStyle name="Standard 257 5 3 2 3 2 3 2 2 2 2" xfId="52409" xr:uid="{00000000-0005-0000-0000-0000A2A40000}"/>
    <cellStyle name="Standard 257 5 3 2 3 2 3 2 2 3" xfId="39173" xr:uid="{00000000-0005-0000-0000-0000A3A40000}"/>
    <cellStyle name="Standard 257 5 3 2 3 2 3 2 3" xfId="19320" xr:uid="{00000000-0005-0000-0000-0000A4A40000}"/>
    <cellStyle name="Standard 257 5 3 2 3 2 3 2 3 2" xfId="45792" xr:uid="{00000000-0005-0000-0000-0000A5A40000}"/>
    <cellStyle name="Standard 257 5 3 2 3 2 3 2 4" xfId="30351" xr:uid="{00000000-0005-0000-0000-0000A6A40000}"/>
    <cellStyle name="Standard 257 5 3 2 3 2 3 3" xfId="6821" xr:uid="{00000000-0005-0000-0000-0000A7A40000}"/>
    <cellStyle name="Standard 257 5 3 2 3 2 3 3 2" xfId="11231" xr:uid="{00000000-0005-0000-0000-0000A8A40000}"/>
    <cellStyle name="Standard 257 5 3 2 3 2 3 3 2 2" xfId="24467" xr:uid="{00000000-0005-0000-0000-0000A9A40000}"/>
    <cellStyle name="Standard 257 5 3 2 3 2 3 3 2 2 2" xfId="50939" xr:uid="{00000000-0005-0000-0000-0000AAA40000}"/>
    <cellStyle name="Standard 257 5 3 2 3 2 3 3 2 3" xfId="37703" xr:uid="{00000000-0005-0000-0000-0000ABA40000}"/>
    <cellStyle name="Standard 257 5 3 2 3 2 3 3 3" xfId="17850" xr:uid="{00000000-0005-0000-0000-0000ACA40000}"/>
    <cellStyle name="Standard 257 5 3 2 3 2 3 3 3 2" xfId="44322" xr:uid="{00000000-0005-0000-0000-0000ADA40000}"/>
    <cellStyle name="Standard 257 5 3 2 3 2 3 3 4" xfId="33293" xr:uid="{00000000-0005-0000-0000-0000AEA40000}"/>
    <cellStyle name="Standard 257 5 3 2 3 2 3 4" xfId="8289" xr:uid="{00000000-0005-0000-0000-0000AFA40000}"/>
    <cellStyle name="Standard 257 5 3 2 3 2 3 4 2" xfId="21525" xr:uid="{00000000-0005-0000-0000-0000B0A40000}"/>
    <cellStyle name="Standard 257 5 3 2 3 2 3 4 2 2" xfId="47997" xr:uid="{00000000-0005-0000-0000-0000B1A40000}"/>
    <cellStyle name="Standard 257 5 3 2 3 2 3 4 3" xfId="34761" xr:uid="{00000000-0005-0000-0000-0000B2A40000}"/>
    <cellStyle name="Standard 257 5 3 2 3 2 3 5" xfId="14908" xr:uid="{00000000-0005-0000-0000-0000B3A40000}"/>
    <cellStyle name="Standard 257 5 3 2 3 2 3 5 2" xfId="41380" xr:uid="{00000000-0005-0000-0000-0000B4A40000}"/>
    <cellStyle name="Standard 257 5 3 2 3 2 3 6" xfId="28881" xr:uid="{00000000-0005-0000-0000-0000B5A40000}"/>
    <cellStyle name="Standard 257 5 3 2 3 2 4" xfId="3145" xr:uid="{00000000-0005-0000-0000-0000B6A40000}"/>
    <cellStyle name="Standard 257 5 3 2 3 2 4 2" xfId="11967" xr:uid="{00000000-0005-0000-0000-0000B7A40000}"/>
    <cellStyle name="Standard 257 5 3 2 3 2 4 2 2" xfId="25203" xr:uid="{00000000-0005-0000-0000-0000B8A40000}"/>
    <cellStyle name="Standard 257 5 3 2 3 2 4 2 2 2" xfId="51675" xr:uid="{00000000-0005-0000-0000-0000B9A40000}"/>
    <cellStyle name="Standard 257 5 3 2 3 2 4 2 3" xfId="38439" xr:uid="{00000000-0005-0000-0000-0000BAA40000}"/>
    <cellStyle name="Standard 257 5 3 2 3 2 4 3" xfId="18586" xr:uid="{00000000-0005-0000-0000-0000BBA40000}"/>
    <cellStyle name="Standard 257 5 3 2 3 2 4 3 2" xfId="45058" xr:uid="{00000000-0005-0000-0000-0000BCA40000}"/>
    <cellStyle name="Standard 257 5 3 2 3 2 4 4" xfId="29617" xr:uid="{00000000-0005-0000-0000-0000BDA40000}"/>
    <cellStyle name="Standard 257 5 3 2 3 2 5" xfId="5350" xr:uid="{00000000-0005-0000-0000-0000BEA40000}"/>
    <cellStyle name="Standard 257 5 3 2 3 2 5 2" xfId="9760" xr:uid="{00000000-0005-0000-0000-0000BFA40000}"/>
    <cellStyle name="Standard 257 5 3 2 3 2 5 2 2" xfId="22996" xr:uid="{00000000-0005-0000-0000-0000C0A40000}"/>
    <cellStyle name="Standard 257 5 3 2 3 2 5 2 2 2" xfId="49468" xr:uid="{00000000-0005-0000-0000-0000C1A40000}"/>
    <cellStyle name="Standard 257 5 3 2 3 2 5 2 3" xfId="36232" xr:uid="{00000000-0005-0000-0000-0000C2A40000}"/>
    <cellStyle name="Standard 257 5 3 2 3 2 5 3" xfId="16379" xr:uid="{00000000-0005-0000-0000-0000C3A40000}"/>
    <cellStyle name="Standard 257 5 3 2 3 2 5 3 2" xfId="42851" xr:uid="{00000000-0005-0000-0000-0000C4A40000}"/>
    <cellStyle name="Standard 257 5 3 2 3 2 5 4" xfId="31822" xr:uid="{00000000-0005-0000-0000-0000C5A40000}"/>
    <cellStyle name="Standard 257 5 3 2 3 2 6" xfId="7555" xr:uid="{00000000-0005-0000-0000-0000C6A40000}"/>
    <cellStyle name="Standard 257 5 3 2 3 2 6 2" xfId="20791" xr:uid="{00000000-0005-0000-0000-0000C7A40000}"/>
    <cellStyle name="Standard 257 5 3 2 3 2 6 2 2" xfId="47263" xr:uid="{00000000-0005-0000-0000-0000C8A40000}"/>
    <cellStyle name="Standard 257 5 3 2 3 2 6 3" xfId="34027" xr:uid="{00000000-0005-0000-0000-0000C9A40000}"/>
    <cellStyle name="Standard 257 5 3 2 3 2 7" xfId="14174" xr:uid="{00000000-0005-0000-0000-0000CAA40000}"/>
    <cellStyle name="Standard 257 5 3 2 3 2 7 2" xfId="40646" xr:uid="{00000000-0005-0000-0000-0000CBA40000}"/>
    <cellStyle name="Standard 257 5 3 2 3 2 8" xfId="27410" xr:uid="{00000000-0005-0000-0000-0000CCA40000}"/>
    <cellStyle name="Standard 257 5 3 2 3 3" xfId="1306" xr:uid="{00000000-0005-0000-0000-0000CDA40000}"/>
    <cellStyle name="Standard 257 5 3 2 3 3 2" xfId="4249" xr:uid="{00000000-0005-0000-0000-0000CEA40000}"/>
    <cellStyle name="Standard 257 5 3 2 3 3 2 2" xfId="13071" xr:uid="{00000000-0005-0000-0000-0000CFA40000}"/>
    <cellStyle name="Standard 257 5 3 2 3 3 2 2 2" xfId="26307" xr:uid="{00000000-0005-0000-0000-0000D0A40000}"/>
    <cellStyle name="Standard 257 5 3 2 3 3 2 2 2 2" xfId="52779" xr:uid="{00000000-0005-0000-0000-0000D1A40000}"/>
    <cellStyle name="Standard 257 5 3 2 3 3 2 2 3" xfId="39543" xr:uid="{00000000-0005-0000-0000-0000D2A40000}"/>
    <cellStyle name="Standard 257 5 3 2 3 3 2 3" xfId="19690" xr:uid="{00000000-0005-0000-0000-0000D3A40000}"/>
    <cellStyle name="Standard 257 5 3 2 3 3 2 3 2" xfId="46162" xr:uid="{00000000-0005-0000-0000-0000D4A40000}"/>
    <cellStyle name="Standard 257 5 3 2 3 3 2 4" xfId="30721" xr:uid="{00000000-0005-0000-0000-0000D5A40000}"/>
    <cellStyle name="Standard 257 5 3 2 3 3 3" xfId="5720" xr:uid="{00000000-0005-0000-0000-0000D6A40000}"/>
    <cellStyle name="Standard 257 5 3 2 3 3 3 2" xfId="10130" xr:uid="{00000000-0005-0000-0000-0000D7A40000}"/>
    <cellStyle name="Standard 257 5 3 2 3 3 3 2 2" xfId="23366" xr:uid="{00000000-0005-0000-0000-0000D8A40000}"/>
    <cellStyle name="Standard 257 5 3 2 3 3 3 2 2 2" xfId="49838" xr:uid="{00000000-0005-0000-0000-0000D9A40000}"/>
    <cellStyle name="Standard 257 5 3 2 3 3 3 2 3" xfId="36602" xr:uid="{00000000-0005-0000-0000-0000DAA40000}"/>
    <cellStyle name="Standard 257 5 3 2 3 3 3 3" xfId="16749" xr:uid="{00000000-0005-0000-0000-0000DBA40000}"/>
    <cellStyle name="Standard 257 5 3 2 3 3 3 3 2" xfId="43221" xr:uid="{00000000-0005-0000-0000-0000DCA40000}"/>
    <cellStyle name="Standard 257 5 3 2 3 3 3 4" xfId="32192" xr:uid="{00000000-0005-0000-0000-0000DDA40000}"/>
    <cellStyle name="Standard 257 5 3 2 3 3 4" xfId="8659" xr:uid="{00000000-0005-0000-0000-0000DEA40000}"/>
    <cellStyle name="Standard 257 5 3 2 3 3 4 2" xfId="21895" xr:uid="{00000000-0005-0000-0000-0000DFA40000}"/>
    <cellStyle name="Standard 257 5 3 2 3 3 4 2 2" xfId="48367" xr:uid="{00000000-0005-0000-0000-0000E0A40000}"/>
    <cellStyle name="Standard 257 5 3 2 3 3 4 3" xfId="35131" xr:uid="{00000000-0005-0000-0000-0000E1A40000}"/>
    <cellStyle name="Standard 257 5 3 2 3 3 5" xfId="15278" xr:uid="{00000000-0005-0000-0000-0000E2A40000}"/>
    <cellStyle name="Standard 257 5 3 2 3 3 5 2" xfId="41750" xr:uid="{00000000-0005-0000-0000-0000E3A40000}"/>
    <cellStyle name="Standard 257 5 3 2 3 3 6" xfId="27780" xr:uid="{00000000-0005-0000-0000-0000E4A40000}"/>
    <cellStyle name="Standard 257 5 3 2 3 4" xfId="2042" xr:uid="{00000000-0005-0000-0000-0000E5A40000}"/>
    <cellStyle name="Standard 257 5 3 2 3 4 2" xfId="3513" xr:uid="{00000000-0005-0000-0000-0000E6A40000}"/>
    <cellStyle name="Standard 257 5 3 2 3 4 2 2" xfId="12335" xr:uid="{00000000-0005-0000-0000-0000E7A40000}"/>
    <cellStyle name="Standard 257 5 3 2 3 4 2 2 2" xfId="25571" xr:uid="{00000000-0005-0000-0000-0000E8A40000}"/>
    <cellStyle name="Standard 257 5 3 2 3 4 2 2 2 2" xfId="52043" xr:uid="{00000000-0005-0000-0000-0000E9A40000}"/>
    <cellStyle name="Standard 257 5 3 2 3 4 2 2 3" xfId="38807" xr:uid="{00000000-0005-0000-0000-0000EAA40000}"/>
    <cellStyle name="Standard 257 5 3 2 3 4 2 3" xfId="18954" xr:uid="{00000000-0005-0000-0000-0000EBA40000}"/>
    <cellStyle name="Standard 257 5 3 2 3 4 2 3 2" xfId="45426" xr:uid="{00000000-0005-0000-0000-0000ECA40000}"/>
    <cellStyle name="Standard 257 5 3 2 3 4 2 4" xfId="29985" xr:uid="{00000000-0005-0000-0000-0000EDA40000}"/>
    <cellStyle name="Standard 257 5 3 2 3 4 3" xfId="6455" xr:uid="{00000000-0005-0000-0000-0000EEA40000}"/>
    <cellStyle name="Standard 257 5 3 2 3 4 3 2" xfId="10865" xr:uid="{00000000-0005-0000-0000-0000EFA40000}"/>
    <cellStyle name="Standard 257 5 3 2 3 4 3 2 2" xfId="24101" xr:uid="{00000000-0005-0000-0000-0000F0A40000}"/>
    <cellStyle name="Standard 257 5 3 2 3 4 3 2 2 2" xfId="50573" xr:uid="{00000000-0005-0000-0000-0000F1A40000}"/>
    <cellStyle name="Standard 257 5 3 2 3 4 3 2 3" xfId="37337" xr:uid="{00000000-0005-0000-0000-0000F2A40000}"/>
    <cellStyle name="Standard 257 5 3 2 3 4 3 3" xfId="17484" xr:uid="{00000000-0005-0000-0000-0000F3A40000}"/>
    <cellStyle name="Standard 257 5 3 2 3 4 3 3 2" xfId="43956" xr:uid="{00000000-0005-0000-0000-0000F4A40000}"/>
    <cellStyle name="Standard 257 5 3 2 3 4 3 4" xfId="32927" xr:uid="{00000000-0005-0000-0000-0000F5A40000}"/>
    <cellStyle name="Standard 257 5 3 2 3 4 4" xfId="7923" xr:uid="{00000000-0005-0000-0000-0000F6A40000}"/>
    <cellStyle name="Standard 257 5 3 2 3 4 4 2" xfId="21159" xr:uid="{00000000-0005-0000-0000-0000F7A40000}"/>
    <cellStyle name="Standard 257 5 3 2 3 4 4 2 2" xfId="47631" xr:uid="{00000000-0005-0000-0000-0000F8A40000}"/>
    <cellStyle name="Standard 257 5 3 2 3 4 4 3" xfId="34395" xr:uid="{00000000-0005-0000-0000-0000F9A40000}"/>
    <cellStyle name="Standard 257 5 3 2 3 4 5" xfId="14542" xr:uid="{00000000-0005-0000-0000-0000FAA40000}"/>
    <cellStyle name="Standard 257 5 3 2 3 4 5 2" xfId="41014" xr:uid="{00000000-0005-0000-0000-0000FBA40000}"/>
    <cellStyle name="Standard 257 5 3 2 3 4 6" xfId="28515" xr:uid="{00000000-0005-0000-0000-0000FCA40000}"/>
    <cellStyle name="Standard 257 5 3 2 3 5" xfId="2779" xr:uid="{00000000-0005-0000-0000-0000FDA40000}"/>
    <cellStyle name="Standard 257 5 3 2 3 5 2" xfId="11601" xr:uid="{00000000-0005-0000-0000-0000FEA40000}"/>
    <cellStyle name="Standard 257 5 3 2 3 5 2 2" xfId="24837" xr:uid="{00000000-0005-0000-0000-0000FFA40000}"/>
    <cellStyle name="Standard 257 5 3 2 3 5 2 2 2" xfId="51309" xr:uid="{00000000-0005-0000-0000-000000A50000}"/>
    <cellStyle name="Standard 257 5 3 2 3 5 2 3" xfId="38073" xr:uid="{00000000-0005-0000-0000-000001A50000}"/>
    <cellStyle name="Standard 257 5 3 2 3 5 3" xfId="18220" xr:uid="{00000000-0005-0000-0000-000002A50000}"/>
    <cellStyle name="Standard 257 5 3 2 3 5 3 2" xfId="44692" xr:uid="{00000000-0005-0000-0000-000003A50000}"/>
    <cellStyle name="Standard 257 5 3 2 3 5 4" xfId="29251" xr:uid="{00000000-0005-0000-0000-000004A50000}"/>
    <cellStyle name="Standard 257 5 3 2 3 6" xfId="4984" xr:uid="{00000000-0005-0000-0000-000005A50000}"/>
    <cellStyle name="Standard 257 5 3 2 3 6 2" xfId="9394" xr:uid="{00000000-0005-0000-0000-000006A50000}"/>
    <cellStyle name="Standard 257 5 3 2 3 6 2 2" xfId="22630" xr:uid="{00000000-0005-0000-0000-000007A50000}"/>
    <cellStyle name="Standard 257 5 3 2 3 6 2 2 2" xfId="49102" xr:uid="{00000000-0005-0000-0000-000008A50000}"/>
    <cellStyle name="Standard 257 5 3 2 3 6 2 3" xfId="35866" xr:uid="{00000000-0005-0000-0000-000009A50000}"/>
    <cellStyle name="Standard 257 5 3 2 3 6 3" xfId="16013" xr:uid="{00000000-0005-0000-0000-00000AA50000}"/>
    <cellStyle name="Standard 257 5 3 2 3 6 3 2" xfId="42485" xr:uid="{00000000-0005-0000-0000-00000BA50000}"/>
    <cellStyle name="Standard 257 5 3 2 3 6 4" xfId="31456" xr:uid="{00000000-0005-0000-0000-00000CA50000}"/>
    <cellStyle name="Standard 257 5 3 2 3 7" xfId="7189" xr:uid="{00000000-0005-0000-0000-00000DA50000}"/>
    <cellStyle name="Standard 257 5 3 2 3 7 2" xfId="20425" xr:uid="{00000000-0005-0000-0000-00000EA50000}"/>
    <cellStyle name="Standard 257 5 3 2 3 7 2 2" xfId="46897" xr:uid="{00000000-0005-0000-0000-00000FA50000}"/>
    <cellStyle name="Standard 257 5 3 2 3 7 3" xfId="33661" xr:uid="{00000000-0005-0000-0000-000010A50000}"/>
    <cellStyle name="Standard 257 5 3 2 3 8" xfId="13808" xr:uid="{00000000-0005-0000-0000-000011A50000}"/>
    <cellStyle name="Standard 257 5 3 2 3 8 2" xfId="40280" xr:uid="{00000000-0005-0000-0000-000012A50000}"/>
    <cellStyle name="Standard 257 5 3 2 3 9" xfId="27044" xr:uid="{00000000-0005-0000-0000-000013A50000}"/>
    <cellStyle name="Standard 257 5 3 2 4" xfId="751" xr:uid="{00000000-0005-0000-0000-000014A50000}"/>
    <cellStyle name="Standard 257 5 3 2 4 2" xfId="1501" xr:uid="{00000000-0005-0000-0000-000015A50000}"/>
    <cellStyle name="Standard 257 5 3 2 4 2 2" xfId="4444" xr:uid="{00000000-0005-0000-0000-000016A50000}"/>
    <cellStyle name="Standard 257 5 3 2 4 2 2 2" xfId="13266" xr:uid="{00000000-0005-0000-0000-000017A50000}"/>
    <cellStyle name="Standard 257 5 3 2 4 2 2 2 2" xfId="26502" xr:uid="{00000000-0005-0000-0000-000018A50000}"/>
    <cellStyle name="Standard 257 5 3 2 4 2 2 2 2 2" xfId="52974" xr:uid="{00000000-0005-0000-0000-000019A50000}"/>
    <cellStyle name="Standard 257 5 3 2 4 2 2 2 3" xfId="39738" xr:uid="{00000000-0005-0000-0000-00001AA50000}"/>
    <cellStyle name="Standard 257 5 3 2 4 2 2 3" xfId="19885" xr:uid="{00000000-0005-0000-0000-00001BA50000}"/>
    <cellStyle name="Standard 257 5 3 2 4 2 2 3 2" xfId="46357" xr:uid="{00000000-0005-0000-0000-00001CA50000}"/>
    <cellStyle name="Standard 257 5 3 2 4 2 2 4" xfId="30916" xr:uid="{00000000-0005-0000-0000-00001DA50000}"/>
    <cellStyle name="Standard 257 5 3 2 4 2 3" xfId="5915" xr:uid="{00000000-0005-0000-0000-00001EA50000}"/>
    <cellStyle name="Standard 257 5 3 2 4 2 3 2" xfId="10325" xr:uid="{00000000-0005-0000-0000-00001FA50000}"/>
    <cellStyle name="Standard 257 5 3 2 4 2 3 2 2" xfId="23561" xr:uid="{00000000-0005-0000-0000-000020A50000}"/>
    <cellStyle name="Standard 257 5 3 2 4 2 3 2 2 2" xfId="50033" xr:uid="{00000000-0005-0000-0000-000021A50000}"/>
    <cellStyle name="Standard 257 5 3 2 4 2 3 2 3" xfId="36797" xr:uid="{00000000-0005-0000-0000-000022A50000}"/>
    <cellStyle name="Standard 257 5 3 2 4 2 3 3" xfId="16944" xr:uid="{00000000-0005-0000-0000-000023A50000}"/>
    <cellStyle name="Standard 257 5 3 2 4 2 3 3 2" xfId="43416" xr:uid="{00000000-0005-0000-0000-000024A50000}"/>
    <cellStyle name="Standard 257 5 3 2 4 2 3 4" xfId="32387" xr:uid="{00000000-0005-0000-0000-000025A50000}"/>
    <cellStyle name="Standard 257 5 3 2 4 2 4" xfId="8854" xr:uid="{00000000-0005-0000-0000-000026A50000}"/>
    <cellStyle name="Standard 257 5 3 2 4 2 4 2" xfId="22090" xr:uid="{00000000-0005-0000-0000-000027A50000}"/>
    <cellStyle name="Standard 257 5 3 2 4 2 4 2 2" xfId="48562" xr:uid="{00000000-0005-0000-0000-000028A50000}"/>
    <cellStyle name="Standard 257 5 3 2 4 2 4 3" xfId="35326" xr:uid="{00000000-0005-0000-0000-000029A50000}"/>
    <cellStyle name="Standard 257 5 3 2 4 2 5" xfId="15473" xr:uid="{00000000-0005-0000-0000-00002AA50000}"/>
    <cellStyle name="Standard 257 5 3 2 4 2 5 2" xfId="41945" xr:uid="{00000000-0005-0000-0000-00002BA50000}"/>
    <cellStyle name="Standard 257 5 3 2 4 2 6" xfId="27975" xr:uid="{00000000-0005-0000-0000-00002CA50000}"/>
    <cellStyle name="Standard 257 5 3 2 4 3" xfId="2237" xr:uid="{00000000-0005-0000-0000-00002DA50000}"/>
    <cellStyle name="Standard 257 5 3 2 4 3 2" xfId="3708" xr:uid="{00000000-0005-0000-0000-00002EA50000}"/>
    <cellStyle name="Standard 257 5 3 2 4 3 2 2" xfId="12530" xr:uid="{00000000-0005-0000-0000-00002FA50000}"/>
    <cellStyle name="Standard 257 5 3 2 4 3 2 2 2" xfId="25766" xr:uid="{00000000-0005-0000-0000-000030A50000}"/>
    <cellStyle name="Standard 257 5 3 2 4 3 2 2 2 2" xfId="52238" xr:uid="{00000000-0005-0000-0000-000031A50000}"/>
    <cellStyle name="Standard 257 5 3 2 4 3 2 2 3" xfId="39002" xr:uid="{00000000-0005-0000-0000-000032A50000}"/>
    <cellStyle name="Standard 257 5 3 2 4 3 2 3" xfId="19149" xr:uid="{00000000-0005-0000-0000-000033A50000}"/>
    <cellStyle name="Standard 257 5 3 2 4 3 2 3 2" xfId="45621" xr:uid="{00000000-0005-0000-0000-000034A50000}"/>
    <cellStyle name="Standard 257 5 3 2 4 3 2 4" xfId="30180" xr:uid="{00000000-0005-0000-0000-000035A50000}"/>
    <cellStyle name="Standard 257 5 3 2 4 3 3" xfId="6650" xr:uid="{00000000-0005-0000-0000-000036A50000}"/>
    <cellStyle name="Standard 257 5 3 2 4 3 3 2" xfId="11060" xr:uid="{00000000-0005-0000-0000-000037A50000}"/>
    <cellStyle name="Standard 257 5 3 2 4 3 3 2 2" xfId="24296" xr:uid="{00000000-0005-0000-0000-000038A50000}"/>
    <cellStyle name="Standard 257 5 3 2 4 3 3 2 2 2" xfId="50768" xr:uid="{00000000-0005-0000-0000-000039A50000}"/>
    <cellStyle name="Standard 257 5 3 2 4 3 3 2 3" xfId="37532" xr:uid="{00000000-0005-0000-0000-00003AA50000}"/>
    <cellStyle name="Standard 257 5 3 2 4 3 3 3" xfId="17679" xr:uid="{00000000-0005-0000-0000-00003BA50000}"/>
    <cellStyle name="Standard 257 5 3 2 4 3 3 3 2" xfId="44151" xr:uid="{00000000-0005-0000-0000-00003CA50000}"/>
    <cellStyle name="Standard 257 5 3 2 4 3 3 4" xfId="33122" xr:uid="{00000000-0005-0000-0000-00003DA50000}"/>
    <cellStyle name="Standard 257 5 3 2 4 3 4" xfId="8118" xr:uid="{00000000-0005-0000-0000-00003EA50000}"/>
    <cellStyle name="Standard 257 5 3 2 4 3 4 2" xfId="21354" xr:uid="{00000000-0005-0000-0000-00003FA50000}"/>
    <cellStyle name="Standard 257 5 3 2 4 3 4 2 2" xfId="47826" xr:uid="{00000000-0005-0000-0000-000040A50000}"/>
    <cellStyle name="Standard 257 5 3 2 4 3 4 3" xfId="34590" xr:uid="{00000000-0005-0000-0000-000041A50000}"/>
    <cellStyle name="Standard 257 5 3 2 4 3 5" xfId="14737" xr:uid="{00000000-0005-0000-0000-000042A50000}"/>
    <cellStyle name="Standard 257 5 3 2 4 3 5 2" xfId="41209" xr:uid="{00000000-0005-0000-0000-000043A50000}"/>
    <cellStyle name="Standard 257 5 3 2 4 3 6" xfId="28710" xr:uid="{00000000-0005-0000-0000-000044A50000}"/>
    <cellStyle name="Standard 257 5 3 2 4 4" xfId="2974" xr:uid="{00000000-0005-0000-0000-000045A50000}"/>
    <cellStyle name="Standard 257 5 3 2 4 4 2" xfId="11796" xr:uid="{00000000-0005-0000-0000-000046A50000}"/>
    <cellStyle name="Standard 257 5 3 2 4 4 2 2" xfId="25032" xr:uid="{00000000-0005-0000-0000-000047A50000}"/>
    <cellStyle name="Standard 257 5 3 2 4 4 2 2 2" xfId="51504" xr:uid="{00000000-0005-0000-0000-000048A50000}"/>
    <cellStyle name="Standard 257 5 3 2 4 4 2 3" xfId="38268" xr:uid="{00000000-0005-0000-0000-000049A50000}"/>
    <cellStyle name="Standard 257 5 3 2 4 4 3" xfId="18415" xr:uid="{00000000-0005-0000-0000-00004AA50000}"/>
    <cellStyle name="Standard 257 5 3 2 4 4 3 2" xfId="44887" xr:uid="{00000000-0005-0000-0000-00004BA50000}"/>
    <cellStyle name="Standard 257 5 3 2 4 4 4" xfId="29446" xr:uid="{00000000-0005-0000-0000-00004CA50000}"/>
    <cellStyle name="Standard 257 5 3 2 4 5" xfId="5179" xr:uid="{00000000-0005-0000-0000-00004DA50000}"/>
    <cellStyle name="Standard 257 5 3 2 4 5 2" xfId="9589" xr:uid="{00000000-0005-0000-0000-00004EA50000}"/>
    <cellStyle name="Standard 257 5 3 2 4 5 2 2" xfId="22825" xr:uid="{00000000-0005-0000-0000-00004FA50000}"/>
    <cellStyle name="Standard 257 5 3 2 4 5 2 2 2" xfId="49297" xr:uid="{00000000-0005-0000-0000-000050A50000}"/>
    <cellStyle name="Standard 257 5 3 2 4 5 2 3" xfId="36061" xr:uid="{00000000-0005-0000-0000-000051A50000}"/>
    <cellStyle name="Standard 257 5 3 2 4 5 3" xfId="16208" xr:uid="{00000000-0005-0000-0000-000052A50000}"/>
    <cellStyle name="Standard 257 5 3 2 4 5 3 2" xfId="42680" xr:uid="{00000000-0005-0000-0000-000053A50000}"/>
    <cellStyle name="Standard 257 5 3 2 4 5 4" xfId="31651" xr:uid="{00000000-0005-0000-0000-000054A50000}"/>
    <cellStyle name="Standard 257 5 3 2 4 6" xfId="7384" xr:uid="{00000000-0005-0000-0000-000055A50000}"/>
    <cellStyle name="Standard 257 5 3 2 4 6 2" xfId="20620" xr:uid="{00000000-0005-0000-0000-000056A50000}"/>
    <cellStyle name="Standard 257 5 3 2 4 6 2 2" xfId="47092" xr:uid="{00000000-0005-0000-0000-000057A50000}"/>
    <cellStyle name="Standard 257 5 3 2 4 6 3" xfId="33856" xr:uid="{00000000-0005-0000-0000-000058A50000}"/>
    <cellStyle name="Standard 257 5 3 2 4 7" xfId="14003" xr:uid="{00000000-0005-0000-0000-000059A50000}"/>
    <cellStyle name="Standard 257 5 3 2 4 7 2" xfId="40475" xr:uid="{00000000-0005-0000-0000-00005AA50000}"/>
    <cellStyle name="Standard 257 5 3 2 4 8" xfId="27239" xr:uid="{00000000-0005-0000-0000-00005BA50000}"/>
    <cellStyle name="Standard 257 5 3 2 5" xfId="1135" xr:uid="{00000000-0005-0000-0000-00005CA50000}"/>
    <cellStyle name="Standard 257 5 3 2 5 2" xfId="4078" xr:uid="{00000000-0005-0000-0000-00005DA50000}"/>
    <cellStyle name="Standard 257 5 3 2 5 2 2" xfId="12900" xr:uid="{00000000-0005-0000-0000-00005EA50000}"/>
    <cellStyle name="Standard 257 5 3 2 5 2 2 2" xfId="26136" xr:uid="{00000000-0005-0000-0000-00005FA50000}"/>
    <cellStyle name="Standard 257 5 3 2 5 2 2 2 2" xfId="52608" xr:uid="{00000000-0005-0000-0000-000060A50000}"/>
    <cellStyle name="Standard 257 5 3 2 5 2 2 3" xfId="39372" xr:uid="{00000000-0005-0000-0000-000061A50000}"/>
    <cellStyle name="Standard 257 5 3 2 5 2 3" xfId="19519" xr:uid="{00000000-0005-0000-0000-000062A50000}"/>
    <cellStyle name="Standard 257 5 3 2 5 2 3 2" xfId="45991" xr:uid="{00000000-0005-0000-0000-000063A50000}"/>
    <cellStyle name="Standard 257 5 3 2 5 2 4" xfId="30550" xr:uid="{00000000-0005-0000-0000-000064A50000}"/>
    <cellStyle name="Standard 257 5 3 2 5 3" xfId="5549" xr:uid="{00000000-0005-0000-0000-000065A50000}"/>
    <cellStyle name="Standard 257 5 3 2 5 3 2" xfId="9959" xr:uid="{00000000-0005-0000-0000-000066A50000}"/>
    <cellStyle name="Standard 257 5 3 2 5 3 2 2" xfId="23195" xr:uid="{00000000-0005-0000-0000-000067A50000}"/>
    <cellStyle name="Standard 257 5 3 2 5 3 2 2 2" xfId="49667" xr:uid="{00000000-0005-0000-0000-000068A50000}"/>
    <cellStyle name="Standard 257 5 3 2 5 3 2 3" xfId="36431" xr:uid="{00000000-0005-0000-0000-000069A50000}"/>
    <cellStyle name="Standard 257 5 3 2 5 3 3" xfId="16578" xr:uid="{00000000-0005-0000-0000-00006AA50000}"/>
    <cellStyle name="Standard 257 5 3 2 5 3 3 2" xfId="43050" xr:uid="{00000000-0005-0000-0000-00006BA50000}"/>
    <cellStyle name="Standard 257 5 3 2 5 3 4" xfId="32021" xr:uid="{00000000-0005-0000-0000-00006CA50000}"/>
    <cellStyle name="Standard 257 5 3 2 5 4" xfId="8488" xr:uid="{00000000-0005-0000-0000-00006DA50000}"/>
    <cellStyle name="Standard 257 5 3 2 5 4 2" xfId="21724" xr:uid="{00000000-0005-0000-0000-00006EA50000}"/>
    <cellStyle name="Standard 257 5 3 2 5 4 2 2" xfId="48196" xr:uid="{00000000-0005-0000-0000-00006FA50000}"/>
    <cellStyle name="Standard 257 5 3 2 5 4 3" xfId="34960" xr:uid="{00000000-0005-0000-0000-000070A50000}"/>
    <cellStyle name="Standard 257 5 3 2 5 5" xfId="15107" xr:uid="{00000000-0005-0000-0000-000071A50000}"/>
    <cellStyle name="Standard 257 5 3 2 5 5 2" xfId="41579" xr:uid="{00000000-0005-0000-0000-000072A50000}"/>
    <cellStyle name="Standard 257 5 3 2 5 6" xfId="27609" xr:uid="{00000000-0005-0000-0000-000073A50000}"/>
    <cellStyle name="Standard 257 5 3 2 6" xfId="1871" xr:uid="{00000000-0005-0000-0000-000074A50000}"/>
    <cellStyle name="Standard 257 5 3 2 6 2" xfId="3342" xr:uid="{00000000-0005-0000-0000-000075A50000}"/>
    <cellStyle name="Standard 257 5 3 2 6 2 2" xfId="12164" xr:uid="{00000000-0005-0000-0000-000076A50000}"/>
    <cellStyle name="Standard 257 5 3 2 6 2 2 2" xfId="25400" xr:uid="{00000000-0005-0000-0000-000077A50000}"/>
    <cellStyle name="Standard 257 5 3 2 6 2 2 2 2" xfId="51872" xr:uid="{00000000-0005-0000-0000-000078A50000}"/>
    <cellStyle name="Standard 257 5 3 2 6 2 2 3" xfId="38636" xr:uid="{00000000-0005-0000-0000-000079A50000}"/>
    <cellStyle name="Standard 257 5 3 2 6 2 3" xfId="18783" xr:uid="{00000000-0005-0000-0000-00007AA50000}"/>
    <cellStyle name="Standard 257 5 3 2 6 2 3 2" xfId="45255" xr:uid="{00000000-0005-0000-0000-00007BA50000}"/>
    <cellStyle name="Standard 257 5 3 2 6 2 4" xfId="29814" xr:uid="{00000000-0005-0000-0000-00007CA50000}"/>
    <cellStyle name="Standard 257 5 3 2 6 3" xfId="6284" xr:uid="{00000000-0005-0000-0000-00007DA50000}"/>
    <cellStyle name="Standard 257 5 3 2 6 3 2" xfId="10694" xr:uid="{00000000-0005-0000-0000-00007EA50000}"/>
    <cellStyle name="Standard 257 5 3 2 6 3 2 2" xfId="23930" xr:uid="{00000000-0005-0000-0000-00007FA50000}"/>
    <cellStyle name="Standard 257 5 3 2 6 3 2 2 2" xfId="50402" xr:uid="{00000000-0005-0000-0000-000080A50000}"/>
    <cellStyle name="Standard 257 5 3 2 6 3 2 3" xfId="37166" xr:uid="{00000000-0005-0000-0000-000081A50000}"/>
    <cellStyle name="Standard 257 5 3 2 6 3 3" xfId="17313" xr:uid="{00000000-0005-0000-0000-000082A50000}"/>
    <cellStyle name="Standard 257 5 3 2 6 3 3 2" xfId="43785" xr:uid="{00000000-0005-0000-0000-000083A50000}"/>
    <cellStyle name="Standard 257 5 3 2 6 3 4" xfId="32756" xr:uid="{00000000-0005-0000-0000-000084A50000}"/>
    <cellStyle name="Standard 257 5 3 2 6 4" xfId="7752" xr:uid="{00000000-0005-0000-0000-000085A50000}"/>
    <cellStyle name="Standard 257 5 3 2 6 4 2" xfId="20988" xr:uid="{00000000-0005-0000-0000-000086A50000}"/>
    <cellStyle name="Standard 257 5 3 2 6 4 2 2" xfId="47460" xr:uid="{00000000-0005-0000-0000-000087A50000}"/>
    <cellStyle name="Standard 257 5 3 2 6 4 3" xfId="34224" xr:uid="{00000000-0005-0000-0000-000088A50000}"/>
    <cellStyle name="Standard 257 5 3 2 6 5" xfId="14371" xr:uid="{00000000-0005-0000-0000-000089A50000}"/>
    <cellStyle name="Standard 257 5 3 2 6 5 2" xfId="40843" xr:uid="{00000000-0005-0000-0000-00008AA50000}"/>
    <cellStyle name="Standard 257 5 3 2 6 6" xfId="28344" xr:uid="{00000000-0005-0000-0000-00008BA50000}"/>
    <cellStyle name="Standard 257 5 3 2 7" xfId="2608" xr:uid="{00000000-0005-0000-0000-00008CA50000}"/>
    <cellStyle name="Standard 257 5 3 2 7 2" xfId="11430" xr:uid="{00000000-0005-0000-0000-00008DA50000}"/>
    <cellStyle name="Standard 257 5 3 2 7 2 2" xfId="24666" xr:uid="{00000000-0005-0000-0000-00008EA50000}"/>
    <cellStyle name="Standard 257 5 3 2 7 2 2 2" xfId="51138" xr:uid="{00000000-0005-0000-0000-00008FA50000}"/>
    <cellStyle name="Standard 257 5 3 2 7 2 3" xfId="37902" xr:uid="{00000000-0005-0000-0000-000090A50000}"/>
    <cellStyle name="Standard 257 5 3 2 7 3" xfId="18049" xr:uid="{00000000-0005-0000-0000-000091A50000}"/>
    <cellStyle name="Standard 257 5 3 2 7 3 2" xfId="44521" xr:uid="{00000000-0005-0000-0000-000092A50000}"/>
    <cellStyle name="Standard 257 5 3 2 7 4" xfId="29080" xr:uid="{00000000-0005-0000-0000-000093A50000}"/>
    <cellStyle name="Standard 257 5 3 2 8" xfId="4813" xr:uid="{00000000-0005-0000-0000-000094A50000}"/>
    <cellStyle name="Standard 257 5 3 2 8 2" xfId="9223" xr:uid="{00000000-0005-0000-0000-000095A50000}"/>
    <cellStyle name="Standard 257 5 3 2 8 2 2" xfId="22459" xr:uid="{00000000-0005-0000-0000-000096A50000}"/>
    <cellStyle name="Standard 257 5 3 2 8 2 2 2" xfId="48931" xr:uid="{00000000-0005-0000-0000-000097A50000}"/>
    <cellStyle name="Standard 257 5 3 2 8 2 3" xfId="35695" xr:uid="{00000000-0005-0000-0000-000098A50000}"/>
    <cellStyle name="Standard 257 5 3 2 8 3" xfId="15842" xr:uid="{00000000-0005-0000-0000-000099A50000}"/>
    <cellStyle name="Standard 257 5 3 2 8 3 2" xfId="42314" xr:uid="{00000000-0005-0000-0000-00009AA50000}"/>
    <cellStyle name="Standard 257 5 3 2 8 4" xfId="31285" xr:uid="{00000000-0005-0000-0000-00009BA50000}"/>
    <cellStyle name="Standard 257 5 3 2 9" xfId="7018" xr:uid="{00000000-0005-0000-0000-00009CA50000}"/>
    <cellStyle name="Standard 257 5 3 2 9 2" xfId="20254" xr:uid="{00000000-0005-0000-0000-00009DA50000}"/>
    <cellStyle name="Standard 257 5 3 2 9 2 2" xfId="46726" xr:uid="{00000000-0005-0000-0000-00009EA50000}"/>
    <cellStyle name="Standard 257 5 3 2 9 3" xfId="33490" xr:uid="{00000000-0005-0000-0000-00009FA50000}"/>
    <cellStyle name="Standard 257 5 3 3" xfId="399" xr:uid="{00000000-0005-0000-0000-0000A0A50000}"/>
    <cellStyle name="Standard 257 5 3 3 10" xfId="26914" xr:uid="{00000000-0005-0000-0000-0000A1A50000}"/>
    <cellStyle name="Standard 257 5 3 3 2" xfId="575" xr:uid="{00000000-0005-0000-0000-0000A2A50000}"/>
    <cellStyle name="Standard 257 5 3 3 2 2" xfId="964" xr:uid="{00000000-0005-0000-0000-0000A3A50000}"/>
    <cellStyle name="Standard 257 5 3 3 2 2 2" xfId="1713" xr:uid="{00000000-0005-0000-0000-0000A4A50000}"/>
    <cellStyle name="Standard 257 5 3 3 2 2 2 2" xfId="4656" xr:uid="{00000000-0005-0000-0000-0000A5A50000}"/>
    <cellStyle name="Standard 257 5 3 3 2 2 2 2 2" xfId="13478" xr:uid="{00000000-0005-0000-0000-0000A6A50000}"/>
    <cellStyle name="Standard 257 5 3 3 2 2 2 2 2 2" xfId="26714" xr:uid="{00000000-0005-0000-0000-0000A7A50000}"/>
    <cellStyle name="Standard 257 5 3 3 2 2 2 2 2 2 2" xfId="53186" xr:uid="{00000000-0005-0000-0000-0000A8A50000}"/>
    <cellStyle name="Standard 257 5 3 3 2 2 2 2 2 3" xfId="39950" xr:uid="{00000000-0005-0000-0000-0000A9A50000}"/>
    <cellStyle name="Standard 257 5 3 3 2 2 2 2 3" xfId="20097" xr:uid="{00000000-0005-0000-0000-0000AAA50000}"/>
    <cellStyle name="Standard 257 5 3 3 2 2 2 2 3 2" xfId="46569" xr:uid="{00000000-0005-0000-0000-0000ABA50000}"/>
    <cellStyle name="Standard 257 5 3 3 2 2 2 2 4" xfId="31128" xr:uid="{00000000-0005-0000-0000-0000ACA50000}"/>
    <cellStyle name="Standard 257 5 3 3 2 2 2 3" xfId="6127" xr:uid="{00000000-0005-0000-0000-0000ADA50000}"/>
    <cellStyle name="Standard 257 5 3 3 2 2 2 3 2" xfId="10537" xr:uid="{00000000-0005-0000-0000-0000AEA50000}"/>
    <cellStyle name="Standard 257 5 3 3 2 2 2 3 2 2" xfId="23773" xr:uid="{00000000-0005-0000-0000-0000AFA50000}"/>
    <cellStyle name="Standard 257 5 3 3 2 2 2 3 2 2 2" xfId="50245" xr:uid="{00000000-0005-0000-0000-0000B0A50000}"/>
    <cellStyle name="Standard 257 5 3 3 2 2 2 3 2 3" xfId="37009" xr:uid="{00000000-0005-0000-0000-0000B1A50000}"/>
    <cellStyle name="Standard 257 5 3 3 2 2 2 3 3" xfId="17156" xr:uid="{00000000-0005-0000-0000-0000B2A50000}"/>
    <cellStyle name="Standard 257 5 3 3 2 2 2 3 3 2" xfId="43628" xr:uid="{00000000-0005-0000-0000-0000B3A50000}"/>
    <cellStyle name="Standard 257 5 3 3 2 2 2 3 4" xfId="32599" xr:uid="{00000000-0005-0000-0000-0000B4A50000}"/>
    <cellStyle name="Standard 257 5 3 3 2 2 2 4" xfId="9066" xr:uid="{00000000-0005-0000-0000-0000B5A50000}"/>
    <cellStyle name="Standard 257 5 3 3 2 2 2 4 2" xfId="22302" xr:uid="{00000000-0005-0000-0000-0000B6A50000}"/>
    <cellStyle name="Standard 257 5 3 3 2 2 2 4 2 2" xfId="48774" xr:uid="{00000000-0005-0000-0000-0000B7A50000}"/>
    <cellStyle name="Standard 257 5 3 3 2 2 2 4 3" xfId="35538" xr:uid="{00000000-0005-0000-0000-0000B8A50000}"/>
    <cellStyle name="Standard 257 5 3 3 2 2 2 5" xfId="15685" xr:uid="{00000000-0005-0000-0000-0000B9A50000}"/>
    <cellStyle name="Standard 257 5 3 3 2 2 2 5 2" xfId="42157" xr:uid="{00000000-0005-0000-0000-0000BAA50000}"/>
    <cellStyle name="Standard 257 5 3 3 2 2 2 6" xfId="28187" xr:uid="{00000000-0005-0000-0000-0000BBA50000}"/>
    <cellStyle name="Standard 257 5 3 3 2 2 3" xfId="2449" xr:uid="{00000000-0005-0000-0000-0000BCA50000}"/>
    <cellStyle name="Standard 257 5 3 3 2 2 3 2" xfId="3920" xr:uid="{00000000-0005-0000-0000-0000BDA50000}"/>
    <cellStyle name="Standard 257 5 3 3 2 2 3 2 2" xfId="12742" xr:uid="{00000000-0005-0000-0000-0000BEA50000}"/>
    <cellStyle name="Standard 257 5 3 3 2 2 3 2 2 2" xfId="25978" xr:uid="{00000000-0005-0000-0000-0000BFA50000}"/>
    <cellStyle name="Standard 257 5 3 3 2 2 3 2 2 2 2" xfId="52450" xr:uid="{00000000-0005-0000-0000-0000C0A50000}"/>
    <cellStyle name="Standard 257 5 3 3 2 2 3 2 2 3" xfId="39214" xr:uid="{00000000-0005-0000-0000-0000C1A50000}"/>
    <cellStyle name="Standard 257 5 3 3 2 2 3 2 3" xfId="19361" xr:uid="{00000000-0005-0000-0000-0000C2A50000}"/>
    <cellStyle name="Standard 257 5 3 3 2 2 3 2 3 2" xfId="45833" xr:uid="{00000000-0005-0000-0000-0000C3A50000}"/>
    <cellStyle name="Standard 257 5 3 3 2 2 3 2 4" xfId="30392" xr:uid="{00000000-0005-0000-0000-0000C4A50000}"/>
    <cellStyle name="Standard 257 5 3 3 2 2 3 3" xfId="6862" xr:uid="{00000000-0005-0000-0000-0000C5A50000}"/>
    <cellStyle name="Standard 257 5 3 3 2 2 3 3 2" xfId="11272" xr:uid="{00000000-0005-0000-0000-0000C6A50000}"/>
    <cellStyle name="Standard 257 5 3 3 2 2 3 3 2 2" xfId="24508" xr:uid="{00000000-0005-0000-0000-0000C7A50000}"/>
    <cellStyle name="Standard 257 5 3 3 2 2 3 3 2 2 2" xfId="50980" xr:uid="{00000000-0005-0000-0000-0000C8A50000}"/>
    <cellStyle name="Standard 257 5 3 3 2 2 3 3 2 3" xfId="37744" xr:uid="{00000000-0005-0000-0000-0000C9A50000}"/>
    <cellStyle name="Standard 257 5 3 3 2 2 3 3 3" xfId="17891" xr:uid="{00000000-0005-0000-0000-0000CAA50000}"/>
    <cellStyle name="Standard 257 5 3 3 2 2 3 3 3 2" xfId="44363" xr:uid="{00000000-0005-0000-0000-0000CBA50000}"/>
    <cellStyle name="Standard 257 5 3 3 2 2 3 3 4" xfId="33334" xr:uid="{00000000-0005-0000-0000-0000CCA50000}"/>
    <cellStyle name="Standard 257 5 3 3 2 2 3 4" xfId="8330" xr:uid="{00000000-0005-0000-0000-0000CDA50000}"/>
    <cellStyle name="Standard 257 5 3 3 2 2 3 4 2" xfId="21566" xr:uid="{00000000-0005-0000-0000-0000CEA50000}"/>
    <cellStyle name="Standard 257 5 3 3 2 2 3 4 2 2" xfId="48038" xr:uid="{00000000-0005-0000-0000-0000CFA50000}"/>
    <cellStyle name="Standard 257 5 3 3 2 2 3 4 3" xfId="34802" xr:uid="{00000000-0005-0000-0000-0000D0A50000}"/>
    <cellStyle name="Standard 257 5 3 3 2 2 3 5" xfId="14949" xr:uid="{00000000-0005-0000-0000-0000D1A50000}"/>
    <cellStyle name="Standard 257 5 3 3 2 2 3 5 2" xfId="41421" xr:uid="{00000000-0005-0000-0000-0000D2A50000}"/>
    <cellStyle name="Standard 257 5 3 3 2 2 3 6" xfId="28922" xr:uid="{00000000-0005-0000-0000-0000D3A50000}"/>
    <cellStyle name="Standard 257 5 3 3 2 2 4" xfId="3186" xr:uid="{00000000-0005-0000-0000-0000D4A50000}"/>
    <cellStyle name="Standard 257 5 3 3 2 2 4 2" xfId="12008" xr:uid="{00000000-0005-0000-0000-0000D5A50000}"/>
    <cellStyle name="Standard 257 5 3 3 2 2 4 2 2" xfId="25244" xr:uid="{00000000-0005-0000-0000-0000D6A50000}"/>
    <cellStyle name="Standard 257 5 3 3 2 2 4 2 2 2" xfId="51716" xr:uid="{00000000-0005-0000-0000-0000D7A50000}"/>
    <cellStyle name="Standard 257 5 3 3 2 2 4 2 3" xfId="38480" xr:uid="{00000000-0005-0000-0000-0000D8A50000}"/>
    <cellStyle name="Standard 257 5 3 3 2 2 4 3" xfId="18627" xr:uid="{00000000-0005-0000-0000-0000D9A50000}"/>
    <cellStyle name="Standard 257 5 3 3 2 2 4 3 2" xfId="45099" xr:uid="{00000000-0005-0000-0000-0000DAA50000}"/>
    <cellStyle name="Standard 257 5 3 3 2 2 4 4" xfId="29658" xr:uid="{00000000-0005-0000-0000-0000DBA50000}"/>
    <cellStyle name="Standard 257 5 3 3 2 2 5" xfId="5391" xr:uid="{00000000-0005-0000-0000-0000DCA50000}"/>
    <cellStyle name="Standard 257 5 3 3 2 2 5 2" xfId="9801" xr:uid="{00000000-0005-0000-0000-0000DDA50000}"/>
    <cellStyle name="Standard 257 5 3 3 2 2 5 2 2" xfId="23037" xr:uid="{00000000-0005-0000-0000-0000DEA50000}"/>
    <cellStyle name="Standard 257 5 3 3 2 2 5 2 2 2" xfId="49509" xr:uid="{00000000-0005-0000-0000-0000DFA50000}"/>
    <cellStyle name="Standard 257 5 3 3 2 2 5 2 3" xfId="36273" xr:uid="{00000000-0005-0000-0000-0000E0A50000}"/>
    <cellStyle name="Standard 257 5 3 3 2 2 5 3" xfId="16420" xr:uid="{00000000-0005-0000-0000-0000E1A50000}"/>
    <cellStyle name="Standard 257 5 3 3 2 2 5 3 2" xfId="42892" xr:uid="{00000000-0005-0000-0000-0000E2A50000}"/>
    <cellStyle name="Standard 257 5 3 3 2 2 5 4" xfId="31863" xr:uid="{00000000-0005-0000-0000-0000E3A50000}"/>
    <cellStyle name="Standard 257 5 3 3 2 2 6" xfId="7596" xr:uid="{00000000-0005-0000-0000-0000E4A50000}"/>
    <cellStyle name="Standard 257 5 3 3 2 2 6 2" xfId="20832" xr:uid="{00000000-0005-0000-0000-0000E5A50000}"/>
    <cellStyle name="Standard 257 5 3 3 2 2 6 2 2" xfId="47304" xr:uid="{00000000-0005-0000-0000-0000E6A50000}"/>
    <cellStyle name="Standard 257 5 3 3 2 2 6 3" xfId="34068" xr:uid="{00000000-0005-0000-0000-0000E7A50000}"/>
    <cellStyle name="Standard 257 5 3 3 2 2 7" xfId="14215" xr:uid="{00000000-0005-0000-0000-0000E8A50000}"/>
    <cellStyle name="Standard 257 5 3 3 2 2 7 2" xfId="40687" xr:uid="{00000000-0005-0000-0000-0000E9A50000}"/>
    <cellStyle name="Standard 257 5 3 3 2 2 8" xfId="27451" xr:uid="{00000000-0005-0000-0000-0000EAA50000}"/>
    <cellStyle name="Standard 257 5 3 3 2 3" xfId="1347" xr:uid="{00000000-0005-0000-0000-0000EBA50000}"/>
    <cellStyle name="Standard 257 5 3 3 2 3 2" xfId="4290" xr:uid="{00000000-0005-0000-0000-0000ECA50000}"/>
    <cellStyle name="Standard 257 5 3 3 2 3 2 2" xfId="13112" xr:uid="{00000000-0005-0000-0000-0000EDA50000}"/>
    <cellStyle name="Standard 257 5 3 3 2 3 2 2 2" xfId="26348" xr:uid="{00000000-0005-0000-0000-0000EEA50000}"/>
    <cellStyle name="Standard 257 5 3 3 2 3 2 2 2 2" xfId="52820" xr:uid="{00000000-0005-0000-0000-0000EFA50000}"/>
    <cellStyle name="Standard 257 5 3 3 2 3 2 2 3" xfId="39584" xr:uid="{00000000-0005-0000-0000-0000F0A50000}"/>
    <cellStyle name="Standard 257 5 3 3 2 3 2 3" xfId="19731" xr:uid="{00000000-0005-0000-0000-0000F1A50000}"/>
    <cellStyle name="Standard 257 5 3 3 2 3 2 3 2" xfId="46203" xr:uid="{00000000-0005-0000-0000-0000F2A50000}"/>
    <cellStyle name="Standard 257 5 3 3 2 3 2 4" xfId="30762" xr:uid="{00000000-0005-0000-0000-0000F3A50000}"/>
    <cellStyle name="Standard 257 5 3 3 2 3 3" xfId="5761" xr:uid="{00000000-0005-0000-0000-0000F4A50000}"/>
    <cellStyle name="Standard 257 5 3 3 2 3 3 2" xfId="10171" xr:uid="{00000000-0005-0000-0000-0000F5A50000}"/>
    <cellStyle name="Standard 257 5 3 3 2 3 3 2 2" xfId="23407" xr:uid="{00000000-0005-0000-0000-0000F6A50000}"/>
    <cellStyle name="Standard 257 5 3 3 2 3 3 2 2 2" xfId="49879" xr:uid="{00000000-0005-0000-0000-0000F7A50000}"/>
    <cellStyle name="Standard 257 5 3 3 2 3 3 2 3" xfId="36643" xr:uid="{00000000-0005-0000-0000-0000F8A50000}"/>
    <cellStyle name="Standard 257 5 3 3 2 3 3 3" xfId="16790" xr:uid="{00000000-0005-0000-0000-0000F9A50000}"/>
    <cellStyle name="Standard 257 5 3 3 2 3 3 3 2" xfId="43262" xr:uid="{00000000-0005-0000-0000-0000FAA50000}"/>
    <cellStyle name="Standard 257 5 3 3 2 3 3 4" xfId="32233" xr:uid="{00000000-0005-0000-0000-0000FBA50000}"/>
    <cellStyle name="Standard 257 5 3 3 2 3 4" xfId="8700" xr:uid="{00000000-0005-0000-0000-0000FCA50000}"/>
    <cellStyle name="Standard 257 5 3 3 2 3 4 2" xfId="21936" xr:uid="{00000000-0005-0000-0000-0000FDA50000}"/>
    <cellStyle name="Standard 257 5 3 3 2 3 4 2 2" xfId="48408" xr:uid="{00000000-0005-0000-0000-0000FEA50000}"/>
    <cellStyle name="Standard 257 5 3 3 2 3 4 3" xfId="35172" xr:uid="{00000000-0005-0000-0000-0000FFA50000}"/>
    <cellStyle name="Standard 257 5 3 3 2 3 5" xfId="15319" xr:uid="{00000000-0005-0000-0000-000000A60000}"/>
    <cellStyle name="Standard 257 5 3 3 2 3 5 2" xfId="41791" xr:uid="{00000000-0005-0000-0000-000001A60000}"/>
    <cellStyle name="Standard 257 5 3 3 2 3 6" xfId="27821" xr:uid="{00000000-0005-0000-0000-000002A60000}"/>
    <cellStyle name="Standard 257 5 3 3 2 4" xfId="2083" xr:uid="{00000000-0005-0000-0000-000003A60000}"/>
    <cellStyle name="Standard 257 5 3 3 2 4 2" xfId="3554" xr:uid="{00000000-0005-0000-0000-000004A60000}"/>
    <cellStyle name="Standard 257 5 3 3 2 4 2 2" xfId="12376" xr:uid="{00000000-0005-0000-0000-000005A60000}"/>
    <cellStyle name="Standard 257 5 3 3 2 4 2 2 2" xfId="25612" xr:uid="{00000000-0005-0000-0000-000006A60000}"/>
    <cellStyle name="Standard 257 5 3 3 2 4 2 2 2 2" xfId="52084" xr:uid="{00000000-0005-0000-0000-000007A60000}"/>
    <cellStyle name="Standard 257 5 3 3 2 4 2 2 3" xfId="38848" xr:uid="{00000000-0005-0000-0000-000008A60000}"/>
    <cellStyle name="Standard 257 5 3 3 2 4 2 3" xfId="18995" xr:uid="{00000000-0005-0000-0000-000009A60000}"/>
    <cellStyle name="Standard 257 5 3 3 2 4 2 3 2" xfId="45467" xr:uid="{00000000-0005-0000-0000-00000AA60000}"/>
    <cellStyle name="Standard 257 5 3 3 2 4 2 4" xfId="30026" xr:uid="{00000000-0005-0000-0000-00000BA60000}"/>
    <cellStyle name="Standard 257 5 3 3 2 4 3" xfId="6496" xr:uid="{00000000-0005-0000-0000-00000CA60000}"/>
    <cellStyle name="Standard 257 5 3 3 2 4 3 2" xfId="10906" xr:uid="{00000000-0005-0000-0000-00000DA60000}"/>
    <cellStyle name="Standard 257 5 3 3 2 4 3 2 2" xfId="24142" xr:uid="{00000000-0005-0000-0000-00000EA60000}"/>
    <cellStyle name="Standard 257 5 3 3 2 4 3 2 2 2" xfId="50614" xr:uid="{00000000-0005-0000-0000-00000FA60000}"/>
    <cellStyle name="Standard 257 5 3 3 2 4 3 2 3" xfId="37378" xr:uid="{00000000-0005-0000-0000-000010A60000}"/>
    <cellStyle name="Standard 257 5 3 3 2 4 3 3" xfId="17525" xr:uid="{00000000-0005-0000-0000-000011A60000}"/>
    <cellStyle name="Standard 257 5 3 3 2 4 3 3 2" xfId="43997" xr:uid="{00000000-0005-0000-0000-000012A60000}"/>
    <cellStyle name="Standard 257 5 3 3 2 4 3 4" xfId="32968" xr:uid="{00000000-0005-0000-0000-000013A60000}"/>
    <cellStyle name="Standard 257 5 3 3 2 4 4" xfId="7964" xr:uid="{00000000-0005-0000-0000-000014A60000}"/>
    <cellStyle name="Standard 257 5 3 3 2 4 4 2" xfId="21200" xr:uid="{00000000-0005-0000-0000-000015A60000}"/>
    <cellStyle name="Standard 257 5 3 3 2 4 4 2 2" xfId="47672" xr:uid="{00000000-0005-0000-0000-000016A60000}"/>
    <cellStyle name="Standard 257 5 3 3 2 4 4 3" xfId="34436" xr:uid="{00000000-0005-0000-0000-000017A60000}"/>
    <cellStyle name="Standard 257 5 3 3 2 4 5" xfId="14583" xr:uid="{00000000-0005-0000-0000-000018A60000}"/>
    <cellStyle name="Standard 257 5 3 3 2 4 5 2" xfId="41055" xr:uid="{00000000-0005-0000-0000-000019A60000}"/>
    <cellStyle name="Standard 257 5 3 3 2 4 6" xfId="28556" xr:uid="{00000000-0005-0000-0000-00001AA60000}"/>
    <cellStyle name="Standard 257 5 3 3 2 5" xfId="2820" xr:uid="{00000000-0005-0000-0000-00001BA60000}"/>
    <cellStyle name="Standard 257 5 3 3 2 5 2" xfId="11642" xr:uid="{00000000-0005-0000-0000-00001CA60000}"/>
    <cellStyle name="Standard 257 5 3 3 2 5 2 2" xfId="24878" xr:uid="{00000000-0005-0000-0000-00001DA60000}"/>
    <cellStyle name="Standard 257 5 3 3 2 5 2 2 2" xfId="51350" xr:uid="{00000000-0005-0000-0000-00001EA60000}"/>
    <cellStyle name="Standard 257 5 3 3 2 5 2 3" xfId="38114" xr:uid="{00000000-0005-0000-0000-00001FA60000}"/>
    <cellStyle name="Standard 257 5 3 3 2 5 3" xfId="18261" xr:uid="{00000000-0005-0000-0000-000020A60000}"/>
    <cellStyle name="Standard 257 5 3 3 2 5 3 2" xfId="44733" xr:uid="{00000000-0005-0000-0000-000021A60000}"/>
    <cellStyle name="Standard 257 5 3 3 2 5 4" xfId="29292" xr:uid="{00000000-0005-0000-0000-000022A60000}"/>
    <cellStyle name="Standard 257 5 3 3 2 6" xfId="5025" xr:uid="{00000000-0005-0000-0000-000023A60000}"/>
    <cellStyle name="Standard 257 5 3 3 2 6 2" xfId="9435" xr:uid="{00000000-0005-0000-0000-000024A60000}"/>
    <cellStyle name="Standard 257 5 3 3 2 6 2 2" xfId="22671" xr:uid="{00000000-0005-0000-0000-000025A60000}"/>
    <cellStyle name="Standard 257 5 3 3 2 6 2 2 2" xfId="49143" xr:uid="{00000000-0005-0000-0000-000026A60000}"/>
    <cellStyle name="Standard 257 5 3 3 2 6 2 3" xfId="35907" xr:uid="{00000000-0005-0000-0000-000027A60000}"/>
    <cellStyle name="Standard 257 5 3 3 2 6 3" xfId="16054" xr:uid="{00000000-0005-0000-0000-000028A60000}"/>
    <cellStyle name="Standard 257 5 3 3 2 6 3 2" xfId="42526" xr:uid="{00000000-0005-0000-0000-000029A60000}"/>
    <cellStyle name="Standard 257 5 3 3 2 6 4" xfId="31497" xr:uid="{00000000-0005-0000-0000-00002AA60000}"/>
    <cellStyle name="Standard 257 5 3 3 2 7" xfId="7230" xr:uid="{00000000-0005-0000-0000-00002BA60000}"/>
    <cellStyle name="Standard 257 5 3 3 2 7 2" xfId="20466" xr:uid="{00000000-0005-0000-0000-00002CA60000}"/>
    <cellStyle name="Standard 257 5 3 3 2 7 2 2" xfId="46938" xr:uid="{00000000-0005-0000-0000-00002DA60000}"/>
    <cellStyle name="Standard 257 5 3 3 2 7 3" xfId="33702" xr:uid="{00000000-0005-0000-0000-00002EA60000}"/>
    <cellStyle name="Standard 257 5 3 3 2 8" xfId="13849" xr:uid="{00000000-0005-0000-0000-00002FA60000}"/>
    <cellStyle name="Standard 257 5 3 3 2 8 2" xfId="40321" xr:uid="{00000000-0005-0000-0000-000030A60000}"/>
    <cellStyle name="Standard 257 5 3 3 2 9" xfId="27085" xr:uid="{00000000-0005-0000-0000-000031A60000}"/>
    <cellStyle name="Standard 257 5 3 3 3" xfId="792" xr:uid="{00000000-0005-0000-0000-000032A60000}"/>
    <cellStyle name="Standard 257 5 3 3 3 2" xfId="1542" xr:uid="{00000000-0005-0000-0000-000033A60000}"/>
    <cellStyle name="Standard 257 5 3 3 3 2 2" xfId="4485" xr:uid="{00000000-0005-0000-0000-000034A60000}"/>
    <cellStyle name="Standard 257 5 3 3 3 2 2 2" xfId="13307" xr:uid="{00000000-0005-0000-0000-000035A60000}"/>
    <cellStyle name="Standard 257 5 3 3 3 2 2 2 2" xfId="26543" xr:uid="{00000000-0005-0000-0000-000036A60000}"/>
    <cellStyle name="Standard 257 5 3 3 3 2 2 2 2 2" xfId="53015" xr:uid="{00000000-0005-0000-0000-000037A60000}"/>
    <cellStyle name="Standard 257 5 3 3 3 2 2 2 3" xfId="39779" xr:uid="{00000000-0005-0000-0000-000038A60000}"/>
    <cellStyle name="Standard 257 5 3 3 3 2 2 3" xfId="19926" xr:uid="{00000000-0005-0000-0000-000039A60000}"/>
    <cellStyle name="Standard 257 5 3 3 3 2 2 3 2" xfId="46398" xr:uid="{00000000-0005-0000-0000-00003AA60000}"/>
    <cellStyle name="Standard 257 5 3 3 3 2 2 4" xfId="30957" xr:uid="{00000000-0005-0000-0000-00003BA60000}"/>
    <cellStyle name="Standard 257 5 3 3 3 2 3" xfId="5956" xr:uid="{00000000-0005-0000-0000-00003CA60000}"/>
    <cellStyle name="Standard 257 5 3 3 3 2 3 2" xfId="10366" xr:uid="{00000000-0005-0000-0000-00003DA60000}"/>
    <cellStyle name="Standard 257 5 3 3 3 2 3 2 2" xfId="23602" xr:uid="{00000000-0005-0000-0000-00003EA60000}"/>
    <cellStyle name="Standard 257 5 3 3 3 2 3 2 2 2" xfId="50074" xr:uid="{00000000-0005-0000-0000-00003FA60000}"/>
    <cellStyle name="Standard 257 5 3 3 3 2 3 2 3" xfId="36838" xr:uid="{00000000-0005-0000-0000-000040A60000}"/>
    <cellStyle name="Standard 257 5 3 3 3 2 3 3" xfId="16985" xr:uid="{00000000-0005-0000-0000-000041A60000}"/>
    <cellStyle name="Standard 257 5 3 3 3 2 3 3 2" xfId="43457" xr:uid="{00000000-0005-0000-0000-000042A60000}"/>
    <cellStyle name="Standard 257 5 3 3 3 2 3 4" xfId="32428" xr:uid="{00000000-0005-0000-0000-000043A60000}"/>
    <cellStyle name="Standard 257 5 3 3 3 2 4" xfId="8895" xr:uid="{00000000-0005-0000-0000-000044A60000}"/>
    <cellStyle name="Standard 257 5 3 3 3 2 4 2" xfId="22131" xr:uid="{00000000-0005-0000-0000-000045A60000}"/>
    <cellStyle name="Standard 257 5 3 3 3 2 4 2 2" xfId="48603" xr:uid="{00000000-0005-0000-0000-000046A60000}"/>
    <cellStyle name="Standard 257 5 3 3 3 2 4 3" xfId="35367" xr:uid="{00000000-0005-0000-0000-000047A60000}"/>
    <cellStyle name="Standard 257 5 3 3 3 2 5" xfId="15514" xr:uid="{00000000-0005-0000-0000-000048A60000}"/>
    <cellStyle name="Standard 257 5 3 3 3 2 5 2" xfId="41986" xr:uid="{00000000-0005-0000-0000-000049A60000}"/>
    <cellStyle name="Standard 257 5 3 3 3 2 6" xfId="28016" xr:uid="{00000000-0005-0000-0000-00004AA60000}"/>
    <cellStyle name="Standard 257 5 3 3 3 3" xfId="2278" xr:uid="{00000000-0005-0000-0000-00004BA60000}"/>
    <cellStyle name="Standard 257 5 3 3 3 3 2" xfId="3749" xr:uid="{00000000-0005-0000-0000-00004CA60000}"/>
    <cellStyle name="Standard 257 5 3 3 3 3 2 2" xfId="12571" xr:uid="{00000000-0005-0000-0000-00004DA60000}"/>
    <cellStyle name="Standard 257 5 3 3 3 3 2 2 2" xfId="25807" xr:uid="{00000000-0005-0000-0000-00004EA60000}"/>
    <cellStyle name="Standard 257 5 3 3 3 3 2 2 2 2" xfId="52279" xr:uid="{00000000-0005-0000-0000-00004FA60000}"/>
    <cellStyle name="Standard 257 5 3 3 3 3 2 2 3" xfId="39043" xr:uid="{00000000-0005-0000-0000-000050A60000}"/>
    <cellStyle name="Standard 257 5 3 3 3 3 2 3" xfId="19190" xr:uid="{00000000-0005-0000-0000-000051A60000}"/>
    <cellStyle name="Standard 257 5 3 3 3 3 2 3 2" xfId="45662" xr:uid="{00000000-0005-0000-0000-000052A60000}"/>
    <cellStyle name="Standard 257 5 3 3 3 3 2 4" xfId="30221" xr:uid="{00000000-0005-0000-0000-000053A60000}"/>
    <cellStyle name="Standard 257 5 3 3 3 3 3" xfId="6691" xr:uid="{00000000-0005-0000-0000-000054A60000}"/>
    <cellStyle name="Standard 257 5 3 3 3 3 3 2" xfId="11101" xr:uid="{00000000-0005-0000-0000-000055A60000}"/>
    <cellStyle name="Standard 257 5 3 3 3 3 3 2 2" xfId="24337" xr:uid="{00000000-0005-0000-0000-000056A60000}"/>
    <cellStyle name="Standard 257 5 3 3 3 3 3 2 2 2" xfId="50809" xr:uid="{00000000-0005-0000-0000-000057A60000}"/>
    <cellStyle name="Standard 257 5 3 3 3 3 3 2 3" xfId="37573" xr:uid="{00000000-0005-0000-0000-000058A60000}"/>
    <cellStyle name="Standard 257 5 3 3 3 3 3 3" xfId="17720" xr:uid="{00000000-0005-0000-0000-000059A60000}"/>
    <cellStyle name="Standard 257 5 3 3 3 3 3 3 2" xfId="44192" xr:uid="{00000000-0005-0000-0000-00005AA60000}"/>
    <cellStyle name="Standard 257 5 3 3 3 3 3 4" xfId="33163" xr:uid="{00000000-0005-0000-0000-00005BA60000}"/>
    <cellStyle name="Standard 257 5 3 3 3 3 4" xfId="8159" xr:uid="{00000000-0005-0000-0000-00005CA60000}"/>
    <cellStyle name="Standard 257 5 3 3 3 3 4 2" xfId="21395" xr:uid="{00000000-0005-0000-0000-00005DA60000}"/>
    <cellStyle name="Standard 257 5 3 3 3 3 4 2 2" xfId="47867" xr:uid="{00000000-0005-0000-0000-00005EA60000}"/>
    <cellStyle name="Standard 257 5 3 3 3 3 4 3" xfId="34631" xr:uid="{00000000-0005-0000-0000-00005FA60000}"/>
    <cellStyle name="Standard 257 5 3 3 3 3 5" xfId="14778" xr:uid="{00000000-0005-0000-0000-000060A60000}"/>
    <cellStyle name="Standard 257 5 3 3 3 3 5 2" xfId="41250" xr:uid="{00000000-0005-0000-0000-000061A60000}"/>
    <cellStyle name="Standard 257 5 3 3 3 3 6" xfId="28751" xr:uid="{00000000-0005-0000-0000-000062A60000}"/>
    <cellStyle name="Standard 257 5 3 3 3 4" xfId="3015" xr:uid="{00000000-0005-0000-0000-000063A60000}"/>
    <cellStyle name="Standard 257 5 3 3 3 4 2" xfId="11837" xr:uid="{00000000-0005-0000-0000-000064A60000}"/>
    <cellStyle name="Standard 257 5 3 3 3 4 2 2" xfId="25073" xr:uid="{00000000-0005-0000-0000-000065A60000}"/>
    <cellStyle name="Standard 257 5 3 3 3 4 2 2 2" xfId="51545" xr:uid="{00000000-0005-0000-0000-000066A60000}"/>
    <cellStyle name="Standard 257 5 3 3 3 4 2 3" xfId="38309" xr:uid="{00000000-0005-0000-0000-000067A60000}"/>
    <cellStyle name="Standard 257 5 3 3 3 4 3" xfId="18456" xr:uid="{00000000-0005-0000-0000-000068A60000}"/>
    <cellStyle name="Standard 257 5 3 3 3 4 3 2" xfId="44928" xr:uid="{00000000-0005-0000-0000-000069A60000}"/>
    <cellStyle name="Standard 257 5 3 3 3 4 4" xfId="29487" xr:uid="{00000000-0005-0000-0000-00006AA60000}"/>
    <cellStyle name="Standard 257 5 3 3 3 5" xfId="5220" xr:uid="{00000000-0005-0000-0000-00006BA60000}"/>
    <cellStyle name="Standard 257 5 3 3 3 5 2" xfId="9630" xr:uid="{00000000-0005-0000-0000-00006CA60000}"/>
    <cellStyle name="Standard 257 5 3 3 3 5 2 2" xfId="22866" xr:uid="{00000000-0005-0000-0000-00006DA60000}"/>
    <cellStyle name="Standard 257 5 3 3 3 5 2 2 2" xfId="49338" xr:uid="{00000000-0005-0000-0000-00006EA60000}"/>
    <cellStyle name="Standard 257 5 3 3 3 5 2 3" xfId="36102" xr:uid="{00000000-0005-0000-0000-00006FA60000}"/>
    <cellStyle name="Standard 257 5 3 3 3 5 3" xfId="16249" xr:uid="{00000000-0005-0000-0000-000070A60000}"/>
    <cellStyle name="Standard 257 5 3 3 3 5 3 2" xfId="42721" xr:uid="{00000000-0005-0000-0000-000071A60000}"/>
    <cellStyle name="Standard 257 5 3 3 3 5 4" xfId="31692" xr:uid="{00000000-0005-0000-0000-000072A60000}"/>
    <cellStyle name="Standard 257 5 3 3 3 6" xfId="7425" xr:uid="{00000000-0005-0000-0000-000073A60000}"/>
    <cellStyle name="Standard 257 5 3 3 3 6 2" xfId="20661" xr:uid="{00000000-0005-0000-0000-000074A60000}"/>
    <cellStyle name="Standard 257 5 3 3 3 6 2 2" xfId="47133" xr:uid="{00000000-0005-0000-0000-000075A60000}"/>
    <cellStyle name="Standard 257 5 3 3 3 6 3" xfId="33897" xr:uid="{00000000-0005-0000-0000-000076A60000}"/>
    <cellStyle name="Standard 257 5 3 3 3 7" xfId="14044" xr:uid="{00000000-0005-0000-0000-000077A60000}"/>
    <cellStyle name="Standard 257 5 3 3 3 7 2" xfId="40516" xr:uid="{00000000-0005-0000-0000-000078A60000}"/>
    <cellStyle name="Standard 257 5 3 3 3 8" xfId="27280" xr:uid="{00000000-0005-0000-0000-000079A60000}"/>
    <cellStyle name="Standard 257 5 3 3 4" xfId="1176" xr:uid="{00000000-0005-0000-0000-00007AA60000}"/>
    <cellStyle name="Standard 257 5 3 3 4 2" xfId="4119" xr:uid="{00000000-0005-0000-0000-00007BA60000}"/>
    <cellStyle name="Standard 257 5 3 3 4 2 2" xfId="12941" xr:uid="{00000000-0005-0000-0000-00007CA60000}"/>
    <cellStyle name="Standard 257 5 3 3 4 2 2 2" xfId="26177" xr:uid="{00000000-0005-0000-0000-00007DA60000}"/>
    <cellStyle name="Standard 257 5 3 3 4 2 2 2 2" xfId="52649" xr:uid="{00000000-0005-0000-0000-00007EA60000}"/>
    <cellStyle name="Standard 257 5 3 3 4 2 2 3" xfId="39413" xr:uid="{00000000-0005-0000-0000-00007FA60000}"/>
    <cellStyle name="Standard 257 5 3 3 4 2 3" xfId="19560" xr:uid="{00000000-0005-0000-0000-000080A60000}"/>
    <cellStyle name="Standard 257 5 3 3 4 2 3 2" xfId="46032" xr:uid="{00000000-0005-0000-0000-000081A60000}"/>
    <cellStyle name="Standard 257 5 3 3 4 2 4" xfId="30591" xr:uid="{00000000-0005-0000-0000-000082A60000}"/>
    <cellStyle name="Standard 257 5 3 3 4 3" xfId="5590" xr:uid="{00000000-0005-0000-0000-000083A60000}"/>
    <cellStyle name="Standard 257 5 3 3 4 3 2" xfId="10000" xr:uid="{00000000-0005-0000-0000-000084A60000}"/>
    <cellStyle name="Standard 257 5 3 3 4 3 2 2" xfId="23236" xr:uid="{00000000-0005-0000-0000-000085A60000}"/>
    <cellStyle name="Standard 257 5 3 3 4 3 2 2 2" xfId="49708" xr:uid="{00000000-0005-0000-0000-000086A60000}"/>
    <cellStyle name="Standard 257 5 3 3 4 3 2 3" xfId="36472" xr:uid="{00000000-0005-0000-0000-000087A60000}"/>
    <cellStyle name="Standard 257 5 3 3 4 3 3" xfId="16619" xr:uid="{00000000-0005-0000-0000-000088A60000}"/>
    <cellStyle name="Standard 257 5 3 3 4 3 3 2" xfId="43091" xr:uid="{00000000-0005-0000-0000-000089A60000}"/>
    <cellStyle name="Standard 257 5 3 3 4 3 4" xfId="32062" xr:uid="{00000000-0005-0000-0000-00008AA60000}"/>
    <cellStyle name="Standard 257 5 3 3 4 4" xfId="8529" xr:uid="{00000000-0005-0000-0000-00008BA60000}"/>
    <cellStyle name="Standard 257 5 3 3 4 4 2" xfId="21765" xr:uid="{00000000-0005-0000-0000-00008CA60000}"/>
    <cellStyle name="Standard 257 5 3 3 4 4 2 2" xfId="48237" xr:uid="{00000000-0005-0000-0000-00008DA60000}"/>
    <cellStyle name="Standard 257 5 3 3 4 4 3" xfId="35001" xr:uid="{00000000-0005-0000-0000-00008EA60000}"/>
    <cellStyle name="Standard 257 5 3 3 4 5" xfId="15148" xr:uid="{00000000-0005-0000-0000-00008FA60000}"/>
    <cellStyle name="Standard 257 5 3 3 4 5 2" xfId="41620" xr:uid="{00000000-0005-0000-0000-000090A60000}"/>
    <cellStyle name="Standard 257 5 3 3 4 6" xfId="27650" xr:uid="{00000000-0005-0000-0000-000091A60000}"/>
    <cellStyle name="Standard 257 5 3 3 5" xfId="1912" xr:uid="{00000000-0005-0000-0000-000092A60000}"/>
    <cellStyle name="Standard 257 5 3 3 5 2" xfId="3383" xr:uid="{00000000-0005-0000-0000-000093A60000}"/>
    <cellStyle name="Standard 257 5 3 3 5 2 2" xfId="12205" xr:uid="{00000000-0005-0000-0000-000094A60000}"/>
    <cellStyle name="Standard 257 5 3 3 5 2 2 2" xfId="25441" xr:uid="{00000000-0005-0000-0000-000095A60000}"/>
    <cellStyle name="Standard 257 5 3 3 5 2 2 2 2" xfId="51913" xr:uid="{00000000-0005-0000-0000-000096A60000}"/>
    <cellStyle name="Standard 257 5 3 3 5 2 2 3" xfId="38677" xr:uid="{00000000-0005-0000-0000-000097A60000}"/>
    <cellStyle name="Standard 257 5 3 3 5 2 3" xfId="18824" xr:uid="{00000000-0005-0000-0000-000098A60000}"/>
    <cellStyle name="Standard 257 5 3 3 5 2 3 2" xfId="45296" xr:uid="{00000000-0005-0000-0000-000099A60000}"/>
    <cellStyle name="Standard 257 5 3 3 5 2 4" xfId="29855" xr:uid="{00000000-0005-0000-0000-00009AA60000}"/>
    <cellStyle name="Standard 257 5 3 3 5 3" xfId="6325" xr:uid="{00000000-0005-0000-0000-00009BA60000}"/>
    <cellStyle name="Standard 257 5 3 3 5 3 2" xfId="10735" xr:uid="{00000000-0005-0000-0000-00009CA60000}"/>
    <cellStyle name="Standard 257 5 3 3 5 3 2 2" xfId="23971" xr:uid="{00000000-0005-0000-0000-00009DA60000}"/>
    <cellStyle name="Standard 257 5 3 3 5 3 2 2 2" xfId="50443" xr:uid="{00000000-0005-0000-0000-00009EA60000}"/>
    <cellStyle name="Standard 257 5 3 3 5 3 2 3" xfId="37207" xr:uid="{00000000-0005-0000-0000-00009FA60000}"/>
    <cellStyle name="Standard 257 5 3 3 5 3 3" xfId="17354" xr:uid="{00000000-0005-0000-0000-0000A0A60000}"/>
    <cellStyle name="Standard 257 5 3 3 5 3 3 2" xfId="43826" xr:uid="{00000000-0005-0000-0000-0000A1A60000}"/>
    <cellStyle name="Standard 257 5 3 3 5 3 4" xfId="32797" xr:uid="{00000000-0005-0000-0000-0000A2A60000}"/>
    <cellStyle name="Standard 257 5 3 3 5 4" xfId="7793" xr:uid="{00000000-0005-0000-0000-0000A3A60000}"/>
    <cellStyle name="Standard 257 5 3 3 5 4 2" xfId="21029" xr:uid="{00000000-0005-0000-0000-0000A4A60000}"/>
    <cellStyle name="Standard 257 5 3 3 5 4 2 2" xfId="47501" xr:uid="{00000000-0005-0000-0000-0000A5A60000}"/>
    <cellStyle name="Standard 257 5 3 3 5 4 3" xfId="34265" xr:uid="{00000000-0005-0000-0000-0000A6A60000}"/>
    <cellStyle name="Standard 257 5 3 3 5 5" xfId="14412" xr:uid="{00000000-0005-0000-0000-0000A7A60000}"/>
    <cellStyle name="Standard 257 5 3 3 5 5 2" xfId="40884" xr:uid="{00000000-0005-0000-0000-0000A8A60000}"/>
    <cellStyle name="Standard 257 5 3 3 5 6" xfId="28385" xr:uid="{00000000-0005-0000-0000-0000A9A60000}"/>
    <cellStyle name="Standard 257 5 3 3 6" xfId="2649" xr:uid="{00000000-0005-0000-0000-0000AAA60000}"/>
    <cellStyle name="Standard 257 5 3 3 6 2" xfId="11471" xr:uid="{00000000-0005-0000-0000-0000ABA60000}"/>
    <cellStyle name="Standard 257 5 3 3 6 2 2" xfId="24707" xr:uid="{00000000-0005-0000-0000-0000ACA60000}"/>
    <cellStyle name="Standard 257 5 3 3 6 2 2 2" xfId="51179" xr:uid="{00000000-0005-0000-0000-0000ADA60000}"/>
    <cellStyle name="Standard 257 5 3 3 6 2 3" xfId="37943" xr:uid="{00000000-0005-0000-0000-0000AEA60000}"/>
    <cellStyle name="Standard 257 5 3 3 6 3" xfId="18090" xr:uid="{00000000-0005-0000-0000-0000AFA60000}"/>
    <cellStyle name="Standard 257 5 3 3 6 3 2" xfId="44562" xr:uid="{00000000-0005-0000-0000-0000B0A60000}"/>
    <cellStyle name="Standard 257 5 3 3 6 4" xfId="29121" xr:uid="{00000000-0005-0000-0000-0000B1A60000}"/>
    <cellStyle name="Standard 257 5 3 3 7" xfId="4854" xr:uid="{00000000-0005-0000-0000-0000B2A60000}"/>
    <cellStyle name="Standard 257 5 3 3 7 2" xfId="9264" xr:uid="{00000000-0005-0000-0000-0000B3A60000}"/>
    <cellStyle name="Standard 257 5 3 3 7 2 2" xfId="22500" xr:uid="{00000000-0005-0000-0000-0000B4A60000}"/>
    <cellStyle name="Standard 257 5 3 3 7 2 2 2" xfId="48972" xr:uid="{00000000-0005-0000-0000-0000B5A60000}"/>
    <cellStyle name="Standard 257 5 3 3 7 2 3" xfId="35736" xr:uid="{00000000-0005-0000-0000-0000B6A60000}"/>
    <cellStyle name="Standard 257 5 3 3 7 3" xfId="15883" xr:uid="{00000000-0005-0000-0000-0000B7A60000}"/>
    <cellStyle name="Standard 257 5 3 3 7 3 2" xfId="42355" xr:uid="{00000000-0005-0000-0000-0000B8A60000}"/>
    <cellStyle name="Standard 257 5 3 3 7 4" xfId="31326" xr:uid="{00000000-0005-0000-0000-0000B9A60000}"/>
    <cellStyle name="Standard 257 5 3 3 8" xfId="7059" xr:uid="{00000000-0005-0000-0000-0000BAA60000}"/>
    <cellStyle name="Standard 257 5 3 3 8 2" xfId="20295" xr:uid="{00000000-0005-0000-0000-0000BBA60000}"/>
    <cellStyle name="Standard 257 5 3 3 8 2 2" xfId="46767" xr:uid="{00000000-0005-0000-0000-0000BCA60000}"/>
    <cellStyle name="Standard 257 5 3 3 8 3" xfId="33531" xr:uid="{00000000-0005-0000-0000-0000BDA60000}"/>
    <cellStyle name="Standard 257 5 3 3 9" xfId="13678" xr:uid="{00000000-0005-0000-0000-0000BEA60000}"/>
    <cellStyle name="Standard 257 5 3 3 9 2" xfId="40150" xr:uid="{00000000-0005-0000-0000-0000BFA60000}"/>
    <cellStyle name="Standard 257 5 3 4" xfId="493" xr:uid="{00000000-0005-0000-0000-0000C0A60000}"/>
    <cellStyle name="Standard 257 5 3 4 2" xfId="882" xr:uid="{00000000-0005-0000-0000-0000C1A60000}"/>
    <cellStyle name="Standard 257 5 3 4 2 2" xfId="1631" xr:uid="{00000000-0005-0000-0000-0000C2A60000}"/>
    <cellStyle name="Standard 257 5 3 4 2 2 2" xfId="4574" xr:uid="{00000000-0005-0000-0000-0000C3A60000}"/>
    <cellStyle name="Standard 257 5 3 4 2 2 2 2" xfId="13396" xr:uid="{00000000-0005-0000-0000-0000C4A60000}"/>
    <cellStyle name="Standard 257 5 3 4 2 2 2 2 2" xfId="26632" xr:uid="{00000000-0005-0000-0000-0000C5A60000}"/>
    <cellStyle name="Standard 257 5 3 4 2 2 2 2 2 2" xfId="53104" xr:uid="{00000000-0005-0000-0000-0000C6A60000}"/>
    <cellStyle name="Standard 257 5 3 4 2 2 2 2 3" xfId="39868" xr:uid="{00000000-0005-0000-0000-0000C7A60000}"/>
    <cellStyle name="Standard 257 5 3 4 2 2 2 3" xfId="20015" xr:uid="{00000000-0005-0000-0000-0000C8A60000}"/>
    <cellStyle name="Standard 257 5 3 4 2 2 2 3 2" xfId="46487" xr:uid="{00000000-0005-0000-0000-0000C9A60000}"/>
    <cellStyle name="Standard 257 5 3 4 2 2 2 4" xfId="31046" xr:uid="{00000000-0005-0000-0000-0000CAA60000}"/>
    <cellStyle name="Standard 257 5 3 4 2 2 3" xfId="6045" xr:uid="{00000000-0005-0000-0000-0000CBA60000}"/>
    <cellStyle name="Standard 257 5 3 4 2 2 3 2" xfId="10455" xr:uid="{00000000-0005-0000-0000-0000CCA60000}"/>
    <cellStyle name="Standard 257 5 3 4 2 2 3 2 2" xfId="23691" xr:uid="{00000000-0005-0000-0000-0000CDA60000}"/>
    <cellStyle name="Standard 257 5 3 4 2 2 3 2 2 2" xfId="50163" xr:uid="{00000000-0005-0000-0000-0000CEA60000}"/>
    <cellStyle name="Standard 257 5 3 4 2 2 3 2 3" xfId="36927" xr:uid="{00000000-0005-0000-0000-0000CFA60000}"/>
    <cellStyle name="Standard 257 5 3 4 2 2 3 3" xfId="17074" xr:uid="{00000000-0005-0000-0000-0000D0A60000}"/>
    <cellStyle name="Standard 257 5 3 4 2 2 3 3 2" xfId="43546" xr:uid="{00000000-0005-0000-0000-0000D1A60000}"/>
    <cellStyle name="Standard 257 5 3 4 2 2 3 4" xfId="32517" xr:uid="{00000000-0005-0000-0000-0000D2A60000}"/>
    <cellStyle name="Standard 257 5 3 4 2 2 4" xfId="8984" xr:uid="{00000000-0005-0000-0000-0000D3A60000}"/>
    <cellStyle name="Standard 257 5 3 4 2 2 4 2" xfId="22220" xr:uid="{00000000-0005-0000-0000-0000D4A60000}"/>
    <cellStyle name="Standard 257 5 3 4 2 2 4 2 2" xfId="48692" xr:uid="{00000000-0005-0000-0000-0000D5A60000}"/>
    <cellStyle name="Standard 257 5 3 4 2 2 4 3" xfId="35456" xr:uid="{00000000-0005-0000-0000-0000D6A60000}"/>
    <cellStyle name="Standard 257 5 3 4 2 2 5" xfId="15603" xr:uid="{00000000-0005-0000-0000-0000D7A60000}"/>
    <cellStyle name="Standard 257 5 3 4 2 2 5 2" xfId="42075" xr:uid="{00000000-0005-0000-0000-0000D8A60000}"/>
    <cellStyle name="Standard 257 5 3 4 2 2 6" xfId="28105" xr:uid="{00000000-0005-0000-0000-0000D9A60000}"/>
    <cellStyle name="Standard 257 5 3 4 2 3" xfId="2367" xr:uid="{00000000-0005-0000-0000-0000DAA60000}"/>
    <cellStyle name="Standard 257 5 3 4 2 3 2" xfId="3838" xr:uid="{00000000-0005-0000-0000-0000DBA60000}"/>
    <cellStyle name="Standard 257 5 3 4 2 3 2 2" xfId="12660" xr:uid="{00000000-0005-0000-0000-0000DCA60000}"/>
    <cellStyle name="Standard 257 5 3 4 2 3 2 2 2" xfId="25896" xr:uid="{00000000-0005-0000-0000-0000DDA60000}"/>
    <cellStyle name="Standard 257 5 3 4 2 3 2 2 2 2" xfId="52368" xr:uid="{00000000-0005-0000-0000-0000DEA60000}"/>
    <cellStyle name="Standard 257 5 3 4 2 3 2 2 3" xfId="39132" xr:uid="{00000000-0005-0000-0000-0000DFA60000}"/>
    <cellStyle name="Standard 257 5 3 4 2 3 2 3" xfId="19279" xr:uid="{00000000-0005-0000-0000-0000E0A60000}"/>
    <cellStyle name="Standard 257 5 3 4 2 3 2 3 2" xfId="45751" xr:uid="{00000000-0005-0000-0000-0000E1A60000}"/>
    <cellStyle name="Standard 257 5 3 4 2 3 2 4" xfId="30310" xr:uid="{00000000-0005-0000-0000-0000E2A60000}"/>
    <cellStyle name="Standard 257 5 3 4 2 3 3" xfId="6780" xr:uid="{00000000-0005-0000-0000-0000E3A60000}"/>
    <cellStyle name="Standard 257 5 3 4 2 3 3 2" xfId="11190" xr:uid="{00000000-0005-0000-0000-0000E4A60000}"/>
    <cellStyle name="Standard 257 5 3 4 2 3 3 2 2" xfId="24426" xr:uid="{00000000-0005-0000-0000-0000E5A60000}"/>
    <cellStyle name="Standard 257 5 3 4 2 3 3 2 2 2" xfId="50898" xr:uid="{00000000-0005-0000-0000-0000E6A60000}"/>
    <cellStyle name="Standard 257 5 3 4 2 3 3 2 3" xfId="37662" xr:uid="{00000000-0005-0000-0000-0000E7A60000}"/>
    <cellStyle name="Standard 257 5 3 4 2 3 3 3" xfId="17809" xr:uid="{00000000-0005-0000-0000-0000E8A60000}"/>
    <cellStyle name="Standard 257 5 3 4 2 3 3 3 2" xfId="44281" xr:uid="{00000000-0005-0000-0000-0000E9A60000}"/>
    <cellStyle name="Standard 257 5 3 4 2 3 3 4" xfId="33252" xr:uid="{00000000-0005-0000-0000-0000EAA60000}"/>
    <cellStyle name="Standard 257 5 3 4 2 3 4" xfId="8248" xr:uid="{00000000-0005-0000-0000-0000EBA60000}"/>
    <cellStyle name="Standard 257 5 3 4 2 3 4 2" xfId="21484" xr:uid="{00000000-0005-0000-0000-0000ECA60000}"/>
    <cellStyle name="Standard 257 5 3 4 2 3 4 2 2" xfId="47956" xr:uid="{00000000-0005-0000-0000-0000EDA60000}"/>
    <cellStyle name="Standard 257 5 3 4 2 3 4 3" xfId="34720" xr:uid="{00000000-0005-0000-0000-0000EEA60000}"/>
    <cellStyle name="Standard 257 5 3 4 2 3 5" xfId="14867" xr:uid="{00000000-0005-0000-0000-0000EFA60000}"/>
    <cellStyle name="Standard 257 5 3 4 2 3 5 2" xfId="41339" xr:uid="{00000000-0005-0000-0000-0000F0A60000}"/>
    <cellStyle name="Standard 257 5 3 4 2 3 6" xfId="28840" xr:uid="{00000000-0005-0000-0000-0000F1A60000}"/>
    <cellStyle name="Standard 257 5 3 4 2 4" xfId="3104" xr:uid="{00000000-0005-0000-0000-0000F2A60000}"/>
    <cellStyle name="Standard 257 5 3 4 2 4 2" xfId="11926" xr:uid="{00000000-0005-0000-0000-0000F3A60000}"/>
    <cellStyle name="Standard 257 5 3 4 2 4 2 2" xfId="25162" xr:uid="{00000000-0005-0000-0000-0000F4A60000}"/>
    <cellStyle name="Standard 257 5 3 4 2 4 2 2 2" xfId="51634" xr:uid="{00000000-0005-0000-0000-0000F5A60000}"/>
    <cellStyle name="Standard 257 5 3 4 2 4 2 3" xfId="38398" xr:uid="{00000000-0005-0000-0000-0000F6A60000}"/>
    <cellStyle name="Standard 257 5 3 4 2 4 3" xfId="18545" xr:uid="{00000000-0005-0000-0000-0000F7A60000}"/>
    <cellStyle name="Standard 257 5 3 4 2 4 3 2" xfId="45017" xr:uid="{00000000-0005-0000-0000-0000F8A60000}"/>
    <cellStyle name="Standard 257 5 3 4 2 4 4" xfId="29576" xr:uid="{00000000-0005-0000-0000-0000F9A60000}"/>
    <cellStyle name="Standard 257 5 3 4 2 5" xfId="5309" xr:uid="{00000000-0005-0000-0000-0000FAA60000}"/>
    <cellStyle name="Standard 257 5 3 4 2 5 2" xfId="9719" xr:uid="{00000000-0005-0000-0000-0000FBA60000}"/>
    <cellStyle name="Standard 257 5 3 4 2 5 2 2" xfId="22955" xr:uid="{00000000-0005-0000-0000-0000FCA60000}"/>
    <cellStyle name="Standard 257 5 3 4 2 5 2 2 2" xfId="49427" xr:uid="{00000000-0005-0000-0000-0000FDA60000}"/>
    <cellStyle name="Standard 257 5 3 4 2 5 2 3" xfId="36191" xr:uid="{00000000-0005-0000-0000-0000FEA60000}"/>
    <cellStyle name="Standard 257 5 3 4 2 5 3" xfId="16338" xr:uid="{00000000-0005-0000-0000-0000FFA60000}"/>
    <cellStyle name="Standard 257 5 3 4 2 5 3 2" xfId="42810" xr:uid="{00000000-0005-0000-0000-000000A70000}"/>
    <cellStyle name="Standard 257 5 3 4 2 5 4" xfId="31781" xr:uid="{00000000-0005-0000-0000-000001A70000}"/>
    <cellStyle name="Standard 257 5 3 4 2 6" xfId="7514" xr:uid="{00000000-0005-0000-0000-000002A70000}"/>
    <cellStyle name="Standard 257 5 3 4 2 6 2" xfId="20750" xr:uid="{00000000-0005-0000-0000-000003A70000}"/>
    <cellStyle name="Standard 257 5 3 4 2 6 2 2" xfId="47222" xr:uid="{00000000-0005-0000-0000-000004A70000}"/>
    <cellStyle name="Standard 257 5 3 4 2 6 3" xfId="33986" xr:uid="{00000000-0005-0000-0000-000005A70000}"/>
    <cellStyle name="Standard 257 5 3 4 2 7" xfId="14133" xr:uid="{00000000-0005-0000-0000-000006A70000}"/>
    <cellStyle name="Standard 257 5 3 4 2 7 2" xfId="40605" xr:uid="{00000000-0005-0000-0000-000007A70000}"/>
    <cellStyle name="Standard 257 5 3 4 2 8" xfId="27369" xr:uid="{00000000-0005-0000-0000-000008A70000}"/>
    <cellStyle name="Standard 257 5 3 4 3" xfId="1265" xr:uid="{00000000-0005-0000-0000-000009A70000}"/>
    <cellStyle name="Standard 257 5 3 4 3 2" xfId="4208" xr:uid="{00000000-0005-0000-0000-00000AA70000}"/>
    <cellStyle name="Standard 257 5 3 4 3 2 2" xfId="13030" xr:uid="{00000000-0005-0000-0000-00000BA70000}"/>
    <cellStyle name="Standard 257 5 3 4 3 2 2 2" xfId="26266" xr:uid="{00000000-0005-0000-0000-00000CA70000}"/>
    <cellStyle name="Standard 257 5 3 4 3 2 2 2 2" xfId="52738" xr:uid="{00000000-0005-0000-0000-00000DA70000}"/>
    <cellStyle name="Standard 257 5 3 4 3 2 2 3" xfId="39502" xr:uid="{00000000-0005-0000-0000-00000EA70000}"/>
    <cellStyle name="Standard 257 5 3 4 3 2 3" xfId="19649" xr:uid="{00000000-0005-0000-0000-00000FA70000}"/>
    <cellStyle name="Standard 257 5 3 4 3 2 3 2" xfId="46121" xr:uid="{00000000-0005-0000-0000-000010A70000}"/>
    <cellStyle name="Standard 257 5 3 4 3 2 4" xfId="30680" xr:uid="{00000000-0005-0000-0000-000011A70000}"/>
    <cellStyle name="Standard 257 5 3 4 3 3" xfId="5679" xr:uid="{00000000-0005-0000-0000-000012A70000}"/>
    <cellStyle name="Standard 257 5 3 4 3 3 2" xfId="10089" xr:uid="{00000000-0005-0000-0000-000013A70000}"/>
    <cellStyle name="Standard 257 5 3 4 3 3 2 2" xfId="23325" xr:uid="{00000000-0005-0000-0000-000014A70000}"/>
    <cellStyle name="Standard 257 5 3 4 3 3 2 2 2" xfId="49797" xr:uid="{00000000-0005-0000-0000-000015A70000}"/>
    <cellStyle name="Standard 257 5 3 4 3 3 2 3" xfId="36561" xr:uid="{00000000-0005-0000-0000-000016A70000}"/>
    <cellStyle name="Standard 257 5 3 4 3 3 3" xfId="16708" xr:uid="{00000000-0005-0000-0000-000017A70000}"/>
    <cellStyle name="Standard 257 5 3 4 3 3 3 2" xfId="43180" xr:uid="{00000000-0005-0000-0000-000018A70000}"/>
    <cellStyle name="Standard 257 5 3 4 3 3 4" xfId="32151" xr:uid="{00000000-0005-0000-0000-000019A70000}"/>
    <cellStyle name="Standard 257 5 3 4 3 4" xfId="8618" xr:uid="{00000000-0005-0000-0000-00001AA70000}"/>
    <cellStyle name="Standard 257 5 3 4 3 4 2" xfId="21854" xr:uid="{00000000-0005-0000-0000-00001BA70000}"/>
    <cellStyle name="Standard 257 5 3 4 3 4 2 2" xfId="48326" xr:uid="{00000000-0005-0000-0000-00001CA70000}"/>
    <cellStyle name="Standard 257 5 3 4 3 4 3" xfId="35090" xr:uid="{00000000-0005-0000-0000-00001DA70000}"/>
    <cellStyle name="Standard 257 5 3 4 3 5" xfId="15237" xr:uid="{00000000-0005-0000-0000-00001EA70000}"/>
    <cellStyle name="Standard 257 5 3 4 3 5 2" xfId="41709" xr:uid="{00000000-0005-0000-0000-00001FA70000}"/>
    <cellStyle name="Standard 257 5 3 4 3 6" xfId="27739" xr:uid="{00000000-0005-0000-0000-000020A70000}"/>
    <cellStyle name="Standard 257 5 3 4 4" xfId="2001" xr:uid="{00000000-0005-0000-0000-000021A70000}"/>
    <cellStyle name="Standard 257 5 3 4 4 2" xfId="3472" xr:uid="{00000000-0005-0000-0000-000022A70000}"/>
    <cellStyle name="Standard 257 5 3 4 4 2 2" xfId="12294" xr:uid="{00000000-0005-0000-0000-000023A70000}"/>
    <cellStyle name="Standard 257 5 3 4 4 2 2 2" xfId="25530" xr:uid="{00000000-0005-0000-0000-000024A70000}"/>
    <cellStyle name="Standard 257 5 3 4 4 2 2 2 2" xfId="52002" xr:uid="{00000000-0005-0000-0000-000025A70000}"/>
    <cellStyle name="Standard 257 5 3 4 4 2 2 3" xfId="38766" xr:uid="{00000000-0005-0000-0000-000026A70000}"/>
    <cellStyle name="Standard 257 5 3 4 4 2 3" xfId="18913" xr:uid="{00000000-0005-0000-0000-000027A70000}"/>
    <cellStyle name="Standard 257 5 3 4 4 2 3 2" xfId="45385" xr:uid="{00000000-0005-0000-0000-000028A70000}"/>
    <cellStyle name="Standard 257 5 3 4 4 2 4" xfId="29944" xr:uid="{00000000-0005-0000-0000-000029A70000}"/>
    <cellStyle name="Standard 257 5 3 4 4 3" xfId="6414" xr:uid="{00000000-0005-0000-0000-00002AA70000}"/>
    <cellStyle name="Standard 257 5 3 4 4 3 2" xfId="10824" xr:uid="{00000000-0005-0000-0000-00002BA70000}"/>
    <cellStyle name="Standard 257 5 3 4 4 3 2 2" xfId="24060" xr:uid="{00000000-0005-0000-0000-00002CA70000}"/>
    <cellStyle name="Standard 257 5 3 4 4 3 2 2 2" xfId="50532" xr:uid="{00000000-0005-0000-0000-00002DA70000}"/>
    <cellStyle name="Standard 257 5 3 4 4 3 2 3" xfId="37296" xr:uid="{00000000-0005-0000-0000-00002EA70000}"/>
    <cellStyle name="Standard 257 5 3 4 4 3 3" xfId="17443" xr:uid="{00000000-0005-0000-0000-00002FA70000}"/>
    <cellStyle name="Standard 257 5 3 4 4 3 3 2" xfId="43915" xr:uid="{00000000-0005-0000-0000-000030A70000}"/>
    <cellStyle name="Standard 257 5 3 4 4 3 4" xfId="32886" xr:uid="{00000000-0005-0000-0000-000031A70000}"/>
    <cellStyle name="Standard 257 5 3 4 4 4" xfId="7882" xr:uid="{00000000-0005-0000-0000-000032A70000}"/>
    <cellStyle name="Standard 257 5 3 4 4 4 2" xfId="21118" xr:uid="{00000000-0005-0000-0000-000033A70000}"/>
    <cellStyle name="Standard 257 5 3 4 4 4 2 2" xfId="47590" xr:uid="{00000000-0005-0000-0000-000034A70000}"/>
    <cellStyle name="Standard 257 5 3 4 4 4 3" xfId="34354" xr:uid="{00000000-0005-0000-0000-000035A70000}"/>
    <cellStyle name="Standard 257 5 3 4 4 5" xfId="14501" xr:uid="{00000000-0005-0000-0000-000036A70000}"/>
    <cellStyle name="Standard 257 5 3 4 4 5 2" xfId="40973" xr:uid="{00000000-0005-0000-0000-000037A70000}"/>
    <cellStyle name="Standard 257 5 3 4 4 6" xfId="28474" xr:uid="{00000000-0005-0000-0000-000038A70000}"/>
    <cellStyle name="Standard 257 5 3 4 5" xfId="2738" xr:uid="{00000000-0005-0000-0000-000039A70000}"/>
    <cellStyle name="Standard 257 5 3 4 5 2" xfId="11560" xr:uid="{00000000-0005-0000-0000-00003AA70000}"/>
    <cellStyle name="Standard 257 5 3 4 5 2 2" xfId="24796" xr:uid="{00000000-0005-0000-0000-00003BA70000}"/>
    <cellStyle name="Standard 257 5 3 4 5 2 2 2" xfId="51268" xr:uid="{00000000-0005-0000-0000-00003CA70000}"/>
    <cellStyle name="Standard 257 5 3 4 5 2 3" xfId="38032" xr:uid="{00000000-0005-0000-0000-00003DA70000}"/>
    <cellStyle name="Standard 257 5 3 4 5 3" xfId="18179" xr:uid="{00000000-0005-0000-0000-00003EA70000}"/>
    <cellStyle name="Standard 257 5 3 4 5 3 2" xfId="44651" xr:uid="{00000000-0005-0000-0000-00003FA70000}"/>
    <cellStyle name="Standard 257 5 3 4 5 4" xfId="29210" xr:uid="{00000000-0005-0000-0000-000040A70000}"/>
    <cellStyle name="Standard 257 5 3 4 6" xfId="4943" xr:uid="{00000000-0005-0000-0000-000041A70000}"/>
    <cellStyle name="Standard 257 5 3 4 6 2" xfId="9353" xr:uid="{00000000-0005-0000-0000-000042A70000}"/>
    <cellStyle name="Standard 257 5 3 4 6 2 2" xfId="22589" xr:uid="{00000000-0005-0000-0000-000043A70000}"/>
    <cellStyle name="Standard 257 5 3 4 6 2 2 2" xfId="49061" xr:uid="{00000000-0005-0000-0000-000044A70000}"/>
    <cellStyle name="Standard 257 5 3 4 6 2 3" xfId="35825" xr:uid="{00000000-0005-0000-0000-000045A70000}"/>
    <cellStyle name="Standard 257 5 3 4 6 3" xfId="15972" xr:uid="{00000000-0005-0000-0000-000046A70000}"/>
    <cellStyle name="Standard 257 5 3 4 6 3 2" xfId="42444" xr:uid="{00000000-0005-0000-0000-000047A70000}"/>
    <cellStyle name="Standard 257 5 3 4 6 4" xfId="31415" xr:uid="{00000000-0005-0000-0000-000048A70000}"/>
    <cellStyle name="Standard 257 5 3 4 7" xfId="7148" xr:uid="{00000000-0005-0000-0000-000049A70000}"/>
    <cellStyle name="Standard 257 5 3 4 7 2" xfId="20384" xr:uid="{00000000-0005-0000-0000-00004AA70000}"/>
    <cellStyle name="Standard 257 5 3 4 7 2 2" xfId="46856" xr:uid="{00000000-0005-0000-0000-00004BA70000}"/>
    <cellStyle name="Standard 257 5 3 4 7 3" xfId="33620" xr:uid="{00000000-0005-0000-0000-00004CA70000}"/>
    <cellStyle name="Standard 257 5 3 4 8" xfId="13767" xr:uid="{00000000-0005-0000-0000-00004DA70000}"/>
    <cellStyle name="Standard 257 5 3 4 8 2" xfId="40239" xr:uid="{00000000-0005-0000-0000-00004EA70000}"/>
    <cellStyle name="Standard 257 5 3 4 9" xfId="27003" xr:uid="{00000000-0005-0000-0000-00004FA70000}"/>
    <cellStyle name="Standard 257 5 3 5" xfId="642" xr:uid="{00000000-0005-0000-0000-000050A70000}"/>
    <cellStyle name="Standard 257 5 3 5 2" xfId="1031" xr:uid="{00000000-0005-0000-0000-000051A70000}"/>
    <cellStyle name="Standard 257 5 3 5 2 2" xfId="1780" xr:uid="{00000000-0005-0000-0000-000052A70000}"/>
    <cellStyle name="Standard 257 5 3 5 2 2 2" xfId="4723" xr:uid="{00000000-0005-0000-0000-000053A70000}"/>
    <cellStyle name="Standard 257 5 3 5 2 2 2 2" xfId="13545" xr:uid="{00000000-0005-0000-0000-000054A70000}"/>
    <cellStyle name="Standard 257 5 3 5 2 2 2 2 2" xfId="26781" xr:uid="{00000000-0005-0000-0000-000055A70000}"/>
    <cellStyle name="Standard 257 5 3 5 2 2 2 2 2 2" xfId="53253" xr:uid="{00000000-0005-0000-0000-000056A70000}"/>
    <cellStyle name="Standard 257 5 3 5 2 2 2 2 3" xfId="40017" xr:uid="{00000000-0005-0000-0000-000057A70000}"/>
    <cellStyle name="Standard 257 5 3 5 2 2 2 3" xfId="20164" xr:uid="{00000000-0005-0000-0000-000058A70000}"/>
    <cellStyle name="Standard 257 5 3 5 2 2 2 3 2" xfId="46636" xr:uid="{00000000-0005-0000-0000-000059A70000}"/>
    <cellStyle name="Standard 257 5 3 5 2 2 2 4" xfId="31195" xr:uid="{00000000-0005-0000-0000-00005AA70000}"/>
    <cellStyle name="Standard 257 5 3 5 2 2 3" xfId="6194" xr:uid="{00000000-0005-0000-0000-00005BA70000}"/>
    <cellStyle name="Standard 257 5 3 5 2 2 3 2" xfId="10604" xr:uid="{00000000-0005-0000-0000-00005CA70000}"/>
    <cellStyle name="Standard 257 5 3 5 2 2 3 2 2" xfId="23840" xr:uid="{00000000-0005-0000-0000-00005DA70000}"/>
    <cellStyle name="Standard 257 5 3 5 2 2 3 2 2 2" xfId="50312" xr:uid="{00000000-0005-0000-0000-00005EA70000}"/>
    <cellStyle name="Standard 257 5 3 5 2 2 3 2 3" xfId="37076" xr:uid="{00000000-0005-0000-0000-00005FA70000}"/>
    <cellStyle name="Standard 257 5 3 5 2 2 3 3" xfId="17223" xr:uid="{00000000-0005-0000-0000-000060A70000}"/>
    <cellStyle name="Standard 257 5 3 5 2 2 3 3 2" xfId="43695" xr:uid="{00000000-0005-0000-0000-000061A70000}"/>
    <cellStyle name="Standard 257 5 3 5 2 2 3 4" xfId="32666" xr:uid="{00000000-0005-0000-0000-000062A70000}"/>
    <cellStyle name="Standard 257 5 3 5 2 2 4" xfId="9133" xr:uid="{00000000-0005-0000-0000-000063A70000}"/>
    <cellStyle name="Standard 257 5 3 5 2 2 4 2" xfId="22369" xr:uid="{00000000-0005-0000-0000-000064A70000}"/>
    <cellStyle name="Standard 257 5 3 5 2 2 4 2 2" xfId="48841" xr:uid="{00000000-0005-0000-0000-000065A70000}"/>
    <cellStyle name="Standard 257 5 3 5 2 2 4 3" xfId="35605" xr:uid="{00000000-0005-0000-0000-000066A70000}"/>
    <cellStyle name="Standard 257 5 3 5 2 2 5" xfId="15752" xr:uid="{00000000-0005-0000-0000-000067A70000}"/>
    <cellStyle name="Standard 257 5 3 5 2 2 5 2" xfId="42224" xr:uid="{00000000-0005-0000-0000-000068A70000}"/>
    <cellStyle name="Standard 257 5 3 5 2 2 6" xfId="28254" xr:uid="{00000000-0005-0000-0000-000069A70000}"/>
    <cellStyle name="Standard 257 5 3 5 2 3" xfId="2516" xr:uid="{00000000-0005-0000-0000-00006AA70000}"/>
    <cellStyle name="Standard 257 5 3 5 2 3 2" xfId="3987" xr:uid="{00000000-0005-0000-0000-00006BA70000}"/>
    <cellStyle name="Standard 257 5 3 5 2 3 2 2" xfId="12809" xr:uid="{00000000-0005-0000-0000-00006CA70000}"/>
    <cellStyle name="Standard 257 5 3 5 2 3 2 2 2" xfId="26045" xr:uid="{00000000-0005-0000-0000-00006DA70000}"/>
    <cellStyle name="Standard 257 5 3 5 2 3 2 2 2 2" xfId="52517" xr:uid="{00000000-0005-0000-0000-00006EA70000}"/>
    <cellStyle name="Standard 257 5 3 5 2 3 2 2 3" xfId="39281" xr:uid="{00000000-0005-0000-0000-00006FA70000}"/>
    <cellStyle name="Standard 257 5 3 5 2 3 2 3" xfId="19428" xr:uid="{00000000-0005-0000-0000-000070A70000}"/>
    <cellStyle name="Standard 257 5 3 5 2 3 2 3 2" xfId="45900" xr:uid="{00000000-0005-0000-0000-000071A70000}"/>
    <cellStyle name="Standard 257 5 3 5 2 3 2 4" xfId="30459" xr:uid="{00000000-0005-0000-0000-000072A70000}"/>
    <cellStyle name="Standard 257 5 3 5 2 3 3" xfId="6929" xr:uid="{00000000-0005-0000-0000-000073A70000}"/>
    <cellStyle name="Standard 257 5 3 5 2 3 3 2" xfId="11339" xr:uid="{00000000-0005-0000-0000-000074A70000}"/>
    <cellStyle name="Standard 257 5 3 5 2 3 3 2 2" xfId="24575" xr:uid="{00000000-0005-0000-0000-000075A70000}"/>
    <cellStyle name="Standard 257 5 3 5 2 3 3 2 2 2" xfId="51047" xr:uid="{00000000-0005-0000-0000-000076A70000}"/>
    <cellStyle name="Standard 257 5 3 5 2 3 3 2 3" xfId="37811" xr:uid="{00000000-0005-0000-0000-000077A70000}"/>
    <cellStyle name="Standard 257 5 3 5 2 3 3 3" xfId="17958" xr:uid="{00000000-0005-0000-0000-000078A70000}"/>
    <cellStyle name="Standard 257 5 3 5 2 3 3 3 2" xfId="44430" xr:uid="{00000000-0005-0000-0000-000079A70000}"/>
    <cellStyle name="Standard 257 5 3 5 2 3 3 4" xfId="33401" xr:uid="{00000000-0005-0000-0000-00007AA70000}"/>
    <cellStyle name="Standard 257 5 3 5 2 3 4" xfId="8397" xr:uid="{00000000-0005-0000-0000-00007BA70000}"/>
    <cellStyle name="Standard 257 5 3 5 2 3 4 2" xfId="21633" xr:uid="{00000000-0005-0000-0000-00007CA70000}"/>
    <cellStyle name="Standard 257 5 3 5 2 3 4 2 2" xfId="48105" xr:uid="{00000000-0005-0000-0000-00007DA70000}"/>
    <cellStyle name="Standard 257 5 3 5 2 3 4 3" xfId="34869" xr:uid="{00000000-0005-0000-0000-00007EA70000}"/>
    <cellStyle name="Standard 257 5 3 5 2 3 5" xfId="15016" xr:uid="{00000000-0005-0000-0000-00007FA70000}"/>
    <cellStyle name="Standard 257 5 3 5 2 3 5 2" xfId="41488" xr:uid="{00000000-0005-0000-0000-000080A70000}"/>
    <cellStyle name="Standard 257 5 3 5 2 3 6" xfId="28989" xr:uid="{00000000-0005-0000-0000-000081A70000}"/>
    <cellStyle name="Standard 257 5 3 5 2 4" xfId="3253" xr:uid="{00000000-0005-0000-0000-000082A70000}"/>
    <cellStyle name="Standard 257 5 3 5 2 4 2" xfId="12075" xr:uid="{00000000-0005-0000-0000-000083A70000}"/>
    <cellStyle name="Standard 257 5 3 5 2 4 2 2" xfId="25311" xr:uid="{00000000-0005-0000-0000-000084A70000}"/>
    <cellStyle name="Standard 257 5 3 5 2 4 2 2 2" xfId="51783" xr:uid="{00000000-0005-0000-0000-000085A70000}"/>
    <cellStyle name="Standard 257 5 3 5 2 4 2 3" xfId="38547" xr:uid="{00000000-0005-0000-0000-000086A70000}"/>
    <cellStyle name="Standard 257 5 3 5 2 4 3" xfId="18694" xr:uid="{00000000-0005-0000-0000-000087A70000}"/>
    <cellStyle name="Standard 257 5 3 5 2 4 3 2" xfId="45166" xr:uid="{00000000-0005-0000-0000-000088A70000}"/>
    <cellStyle name="Standard 257 5 3 5 2 4 4" xfId="29725" xr:uid="{00000000-0005-0000-0000-000089A70000}"/>
    <cellStyle name="Standard 257 5 3 5 2 5" xfId="5458" xr:uid="{00000000-0005-0000-0000-00008AA70000}"/>
    <cellStyle name="Standard 257 5 3 5 2 5 2" xfId="9868" xr:uid="{00000000-0005-0000-0000-00008BA70000}"/>
    <cellStyle name="Standard 257 5 3 5 2 5 2 2" xfId="23104" xr:uid="{00000000-0005-0000-0000-00008CA70000}"/>
    <cellStyle name="Standard 257 5 3 5 2 5 2 2 2" xfId="49576" xr:uid="{00000000-0005-0000-0000-00008DA70000}"/>
    <cellStyle name="Standard 257 5 3 5 2 5 2 3" xfId="36340" xr:uid="{00000000-0005-0000-0000-00008EA70000}"/>
    <cellStyle name="Standard 257 5 3 5 2 5 3" xfId="16487" xr:uid="{00000000-0005-0000-0000-00008FA70000}"/>
    <cellStyle name="Standard 257 5 3 5 2 5 3 2" xfId="42959" xr:uid="{00000000-0005-0000-0000-000090A70000}"/>
    <cellStyle name="Standard 257 5 3 5 2 5 4" xfId="31930" xr:uid="{00000000-0005-0000-0000-000091A70000}"/>
    <cellStyle name="Standard 257 5 3 5 2 6" xfId="7663" xr:uid="{00000000-0005-0000-0000-000092A70000}"/>
    <cellStyle name="Standard 257 5 3 5 2 6 2" xfId="20899" xr:uid="{00000000-0005-0000-0000-000093A70000}"/>
    <cellStyle name="Standard 257 5 3 5 2 6 2 2" xfId="47371" xr:uid="{00000000-0005-0000-0000-000094A70000}"/>
    <cellStyle name="Standard 257 5 3 5 2 6 3" xfId="34135" xr:uid="{00000000-0005-0000-0000-000095A70000}"/>
    <cellStyle name="Standard 257 5 3 5 2 7" xfId="14282" xr:uid="{00000000-0005-0000-0000-000096A70000}"/>
    <cellStyle name="Standard 257 5 3 5 2 7 2" xfId="40754" xr:uid="{00000000-0005-0000-0000-000097A70000}"/>
    <cellStyle name="Standard 257 5 3 5 2 8" xfId="27518" xr:uid="{00000000-0005-0000-0000-000098A70000}"/>
    <cellStyle name="Standard 257 5 3 5 3" xfId="1414" xr:uid="{00000000-0005-0000-0000-000099A70000}"/>
    <cellStyle name="Standard 257 5 3 5 3 2" xfId="4357" xr:uid="{00000000-0005-0000-0000-00009AA70000}"/>
    <cellStyle name="Standard 257 5 3 5 3 2 2" xfId="13179" xr:uid="{00000000-0005-0000-0000-00009BA70000}"/>
    <cellStyle name="Standard 257 5 3 5 3 2 2 2" xfId="26415" xr:uid="{00000000-0005-0000-0000-00009CA70000}"/>
    <cellStyle name="Standard 257 5 3 5 3 2 2 2 2" xfId="52887" xr:uid="{00000000-0005-0000-0000-00009DA70000}"/>
    <cellStyle name="Standard 257 5 3 5 3 2 2 3" xfId="39651" xr:uid="{00000000-0005-0000-0000-00009EA70000}"/>
    <cellStyle name="Standard 257 5 3 5 3 2 3" xfId="19798" xr:uid="{00000000-0005-0000-0000-00009FA70000}"/>
    <cellStyle name="Standard 257 5 3 5 3 2 3 2" xfId="46270" xr:uid="{00000000-0005-0000-0000-0000A0A70000}"/>
    <cellStyle name="Standard 257 5 3 5 3 2 4" xfId="30829" xr:uid="{00000000-0005-0000-0000-0000A1A70000}"/>
    <cellStyle name="Standard 257 5 3 5 3 3" xfId="5828" xr:uid="{00000000-0005-0000-0000-0000A2A70000}"/>
    <cellStyle name="Standard 257 5 3 5 3 3 2" xfId="10238" xr:uid="{00000000-0005-0000-0000-0000A3A70000}"/>
    <cellStyle name="Standard 257 5 3 5 3 3 2 2" xfId="23474" xr:uid="{00000000-0005-0000-0000-0000A4A70000}"/>
    <cellStyle name="Standard 257 5 3 5 3 3 2 2 2" xfId="49946" xr:uid="{00000000-0005-0000-0000-0000A5A70000}"/>
    <cellStyle name="Standard 257 5 3 5 3 3 2 3" xfId="36710" xr:uid="{00000000-0005-0000-0000-0000A6A70000}"/>
    <cellStyle name="Standard 257 5 3 5 3 3 3" xfId="16857" xr:uid="{00000000-0005-0000-0000-0000A7A70000}"/>
    <cellStyle name="Standard 257 5 3 5 3 3 3 2" xfId="43329" xr:uid="{00000000-0005-0000-0000-0000A8A70000}"/>
    <cellStyle name="Standard 257 5 3 5 3 3 4" xfId="32300" xr:uid="{00000000-0005-0000-0000-0000A9A70000}"/>
    <cellStyle name="Standard 257 5 3 5 3 4" xfId="8767" xr:uid="{00000000-0005-0000-0000-0000AAA70000}"/>
    <cellStyle name="Standard 257 5 3 5 3 4 2" xfId="22003" xr:uid="{00000000-0005-0000-0000-0000ABA70000}"/>
    <cellStyle name="Standard 257 5 3 5 3 4 2 2" xfId="48475" xr:uid="{00000000-0005-0000-0000-0000ACA70000}"/>
    <cellStyle name="Standard 257 5 3 5 3 4 3" xfId="35239" xr:uid="{00000000-0005-0000-0000-0000ADA70000}"/>
    <cellStyle name="Standard 257 5 3 5 3 5" xfId="15386" xr:uid="{00000000-0005-0000-0000-0000AEA70000}"/>
    <cellStyle name="Standard 257 5 3 5 3 5 2" xfId="41858" xr:uid="{00000000-0005-0000-0000-0000AFA70000}"/>
    <cellStyle name="Standard 257 5 3 5 3 6" xfId="27888" xr:uid="{00000000-0005-0000-0000-0000B0A70000}"/>
    <cellStyle name="Standard 257 5 3 5 4" xfId="2150" xr:uid="{00000000-0005-0000-0000-0000B1A70000}"/>
    <cellStyle name="Standard 257 5 3 5 4 2" xfId="3621" xr:uid="{00000000-0005-0000-0000-0000B2A70000}"/>
    <cellStyle name="Standard 257 5 3 5 4 2 2" xfId="12443" xr:uid="{00000000-0005-0000-0000-0000B3A70000}"/>
    <cellStyle name="Standard 257 5 3 5 4 2 2 2" xfId="25679" xr:uid="{00000000-0005-0000-0000-0000B4A70000}"/>
    <cellStyle name="Standard 257 5 3 5 4 2 2 2 2" xfId="52151" xr:uid="{00000000-0005-0000-0000-0000B5A70000}"/>
    <cellStyle name="Standard 257 5 3 5 4 2 2 3" xfId="38915" xr:uid="{00000000-0005-0000-0000-0000B6A70000}"/>
    <cellStyle name="Standard 257 5 3 5 4 2 3" xfId="19062" xr:uid="{00000000-0005-0000-0000-0000B7A70000}"/>
    <cellStyle name="Standard 257 5 3 5 4 2 3 2" xfId="45534" xr:uid="{00000000-0005-0000-0000-0000B8A70000}"/>
    <cellStyle name="Standard 257 5 3 5 4 2 4" xfId="30093" xr:uid="{00000000-0005-0000-0000-0000B9A70000}"/>
    <cellStyle name="Standard 257 5 3 5 4 3" xfId="6563" xr:uid="{00000000-0005-0000-0000-0000BAA70000}"/>
    <cellStyle name="Standard 257 5 3 5 4 3 2" xfId="10973" xr:uid="{00000000-0005-0000-0000-0000BBA70000}"/>
    <cellStyle name="Standard 257 5 3 5 4 3 2 2" xfId="24209" xr:uid="{00000000-0005-0000-0000-0000BCA70000}"/>
    <cellStyle name="Standard 257 5 3 5 4 3 2 2 2" xfId="50681" xr:uid="{00000000-0005-0000-0000-0000BDA70000}"/>
    <cellStyle name="Standard 257 5 3 5 4 3 2 3" xfId="37445" xr:uid="{00000000-0005-0000-0000-0000BEA70000}"/>
    <cellStyle name="Standard 257 5 3 5 4 3 3" xfId="17592" xr:uid="{00000000-0005-0000-0000-0000BFA70000}"/>
    <cellStyle name="Standard 257 5 3 5 4 3 3 2" xfId="44064" xr:uid="{00000000-0005-0000-0000-0000C0A70000}"/>
    <cellStyle name="Standard 257 5 3 5 4 3 4" xfId="33035" xr:uid="{00000000-0005-0000-0000-0000C1A70000}"/>
    <cellStyle name="Standard 257 5 3 5 4 4" xfId="8031" xr:uid="{00000000-0005-0000-0000-0000C2A70000}"/>
    <cellStyle name="Standard 257 5 3 5 4 4 2" xfId="21267" xr:uid="{00000000-0005-0000-0000-0000C3A70000}"/>
    <cellStyle name="Standard 257 5 3 5 4 4 2 2" xfId="47739" xr:uid="{00000000-0005-0000-0000-0000C4A70000}"/>
    <cellStyle name="Standard 257 5 3 5 4 4 3" xfId="34503" xr:uid="{00000000-0005-0000-0000-0000C5A70000}"/>
    <cellStyle name="Standard 257 5 3 5 4 5" xfId="14650" xr:uid="{00000000-0005-0000-0000-0000C6A70000}"/>
    <cellStyle name="Standard 257 5 3 5 4 5 2" xfId="41122" xr:uid="{00000000-0005-0000-0000-0000C7A70000}"/>
    <cellStyle name="Standard 257 5 3 5 4 6" xfId="28623" xr:uid="{00000000-0005-0000-0000-0000C8A70000}"/>
    <cellStyle name="Standard 257 5 3 5 5" xfId="2887" xr:uid="{00000000-0005-0000-0000-0000C9A70000}"/>
    <cellStyle name="Standard 257 5 3 5 5 2" xfId="11709" xr:uid="{00000000-0005-0000-0000-0000CAA70000}"/>
    <cellStyle name="Standard 257 5 3 5 5 2 2" xfId="24945" xr:uid="{00000000-0005-0000-0000-0000CBA70000}"/>
    <cellStyle name="Standard 257 5 3 5 5 2 2 2" xfId="51417" xr:uid="{00000000-0005-0000-0000-0000CCA70000}"/>
    <cellStyle name="Standard 257 5 3 5 5 2 3" xfId="38181" xr:uid="{00000000-0005-0000-0000-0000CDA70000}"/>
    <cellStyle name="Standard 257 5 3 5 5 3" xfId="18328" xr:uid="{00000000-0005-0000-0000-0000CEA70000}"/>
    <cellStyle name="Standard 257 5 3 5 5 3 2" xfId="44800" xr:uid="{00000000-0005-0000-0000-0000CFA70000}"/>
    <cellStyle name="Standard 257 5 3 5 5 4" xfId="29359" xr:uid="{00000000-0005-0000-0000-0000D0A70000}"/>
    <cellStyle name="Standard 257 5 3 5 6" xfId="5092" xr:uid="{00000000-0005-0000-0000-0000D1A70000}"/>
    <cellStyle name="Standard 257 5 3 5 6 2" xfId="9502" xr:uid="{00000000-0005-0000-0000-0000D2A70000}"/>
    <cellStyle name="Standard 257 5 3 5 6 2 2" xfId="22738" xr:uid="{00000000-0005-0000-0000-0000D3A70000}"/>
    <cellStyle name="Standard 257 5 3 5 6 2 2 2" xfId="49210" xr:uid="{00000000-0005-0000-0000-0000D4A70000}"/>
    <cellStyle name="Standard 257 5 3 5 6 2 3" xfId="35974" xr:uid="{00000000-0005-0000-0000-0000D5A70000}"/>
    <cellStyle name="Standard 257 5 3 5 6 3" xfId="16121" xr:uid="{00000000-0005-0000-0000-0000D6A70000}"/>
    <cellStyle name="Standard 257 5 3 5 6 3 2" xfId="42593" xr:uid="{00000000-0005-0000-0000-0000D7A70000}"/>
    <cellStyle name="Standard 257 5 3 5 6 4" xfId="31564" xr:uid="{00000000-0005-0000-0000-0000D8A70000}"/>
    <cellStyle name="Standard 257 5 3 5 7" xfId="7297" xr:uid="{00000000-0005-0000-0000-0000D9A70000}"/>
    <cellStyle name="Standard 257 5 3 5 7 2" xfId="20533" xr:uid="{00000000-0005-0000-0000-0000DAA70000}"/>
    <cellStyle name="Standard 257 5 3 5 7 2 2" xfId="47005" xr:uid="{00000000-0005-0000-0000-0000DBA70000}"/>
    <cellStyle name="Standard 257 5 3 5 7 3" xfId="33769" xr:uid="{00000000-0005-0000-0000-0000DCA70000}"/>
    <cellStyle name="Standard 257 5 3 5 8" xfId="13916" xr:uid="{00000000-0005-0000-0000-0000DDA70000}"/>
    <cellStyle name="Standard 257 5 3 5 8 2" xfId="40388" xr:uid="{00000000-0005-0000-0000-0000DEA70000}"/>
    <cellStyle name="Standard 257 5 3 5 9" xfId="27152" xr:uid="{00000000-0005-0000-0000-0000DFA70000}"/>
    <cellStyle name="Standard 257 5 3 6" xfId="711" xr:uid="{00000000-0005-0000-0000-0000E0A70000}"/>
    <cellStyle name="Standard 257 5 3 6 2" xfId="1461" xr:uid="{00000000-0005-0000-0000-0000E1A70000}"/>
    <cellStyle name="Standard 257 5 3 6 2 2" xfId="4404" xr:uid="{00000000-0005-0000-0000-0000E2A70000}"/>
    <cellStyle name="Standard 257 5 3 6 2 2 2" xfId="13226" xr:uid="{00000000-0005-0000-0000-0000E3A70000}"/>
    <cellStyle name="Standard 257 5 3 6 2 2 2 2" xfId="26462" xr:uid="{00000000-0005-0000-0000-0000E4A70000}"/>
    <cellStyle name="Standard 257 5 3 6 2 2 2 2 2" xfId="52934" xr:uid="{00000000-0005-0000-0000-0000E5A70000}"/>
    <cellStyle name="Standard 257 5 3 6 2 2 2 3" xfId="39698" xr:uid="{00000000-0005-0000-0000-0000E6A70000}"/>
    <cellStyle name="Standard 257 5 3 6 2 2 3" xfId="19845" xr:uid="{00000000-0005-0000-0000-0000E7A70000}"/>
    <cellStyle name="Standard 257 5 3 6 2 2 3 2" xfId="46317" xr:uid="{00000000-0005-0000-0000-0000E8A70000}"/>
    <cellStyle name="Standard 257 5 3 6 2 2 4" xfId="30876" xr:uid="{00000000-0005-0000-0000-0000E9A70000}"/>
    <cellStyle name="Standard 257 5 3 6 2 3" xfId="5875" xr:uid="{00000000-0005-0000-0000-0000EAA70000}"/>
    <cellStyle name="Standard 257 5 3 6 2 3 2" xfId="10285" xr:uid="{00000000-0005-0000-0000-0000EBA70000}"/>
    <cellStyle name="Standard 257 5 3 6 2 3 2 2" xfId="23521" xr:uid="{00000000-0005-0000-0000-0000ECA70000}"/>
    <cellStyle name="Standard 257 5 3 6 2 3 2 2 2" xfId="49993" xr:uid="{00000000-0005-0000-0000-0000EDA70000}"/>
    <cellStyle name="Standard 257 5 3 6 2 3 2 3" xfId="36757" xr:uid="{00000000-0005-0000-0000-0000EEA70000}"/>
    <cellStyle name="Standard 257 5 3 6 2 3 3" xfId="16904" xr:uid="{00000000-0005-0000-0000-0000EFA70000}"/>
    <cellStyle name="Standard 257 5 3 6 2 3 3 2" xfId="43376" xr:uid="{00000000-0005-0000-0000-0000F0A70000}"/>
    <cellStyle name="Standard 257 5 3 6 2 3 4" xfId="32347" xr:uid="{00000000-0005-0000-0000-0000F1A70000}"/>
    <cellStyle name="Standard 257 5 3 6 2 4" xfId="8814" xr:uid="{00000000-0005-0000-0000-0000F2A70000}"/>
    <cellStyle name="Standard 257 5 3 6 2 4 2" xfId="22050" xr:uid="{00000000-0005-0000-0000-0000F3A70000}"/>
    <cellStyle name="Standard 257 5 3 6 2 4 2 2" xfId="48522" xr:uid="{00000000-0005-0000-0000-0000F4A70000}"/>
    <cellStyle name="Standard 257 5 3 6 2 4 3" xfId="35286" xr:uid="{00000000-0005-0000-0000-0000F5A70000}"/>
    <cellStyle name="Standard 257 5 3 6 2 5" xfId="15433" xr:uid="{00000000-0005-0000-0000-0000F6A70000}"/>
    <cellStyle name="Standard 257 5 3 6 2 5 2" xfId="41905" xr:uid="{00000000-0005-0000-0000-0000F7A70000}"/>
    <cellStyle name="Standard 257 5 3 6 2 6" xfId="27935" xr:uid="{00000000-0005-0000-0000-0000F8A70000}"/>
    <cellStyle name="Standard 257 5 3 6 3" xfId="2197" xr:uid="{00000000-0005-0000-0000-0000F9A70000}"/>
    <cellStyle name="Standard 257 5 3 6 3 2" xfId="3668" xr:uid="{00000000-0005-0000-0000-0000FAA70000}"/>
    <cellStyle name="Standard 257 5 3 6 3 2 2" xfId="12490" xr:uid="{00000000-0005-0000-0000-0000FBA70000}"/>
    <cellStyle name="Standard 257 5 3 6 3 2 2 2" xfId="25726" xr:uid="{00000000-0005-0000-0000-0000FCA70000}"/>
    <cellStyle name="Standard 257 5 3 6 3 2 2 2 2" xfId="52198" xr:uid="{00000000-0005-0000-0000-0000FDA70000}"/>
    <cellStyle name="Standard 257 5 3 6 3 2 2 3" xfId="38962" xr:uid="{00000000-0005-0000-0000-0000FEA70000}"/>
    <cellStyle name="Standard 257 5 3 6 3 2 3" xfId="19109" xr:uid="{00000000-0005-0000-0000-0000FFA70000}"/>
    <cellStyle name="Standard 257 5 3 6 3 2 3 2" xfId="45581" xr:uid="{00000000-0005-0000-0000-000000A80000}"/>
    <cellStyle name="Standard 257 5 3 6 3 2 4" xfId="30140" xr:uid="{00000000-0005-0000-0000-000001A80000}"/>
    <cellStyle name="Standard 257 5 3 6 3 3" xfId="6610" xr:uid="{00000000-0005-0000-0000-000002A80000}"/>
    <cellStyle name="Standard 257 5 3 6 3 3 2" xfId="11020" xr:uid="{00000000-0005-0000-0000-000003A80000}"/>
    <cellStyle name="Standard 257 5 3 6 3 3 2 2" xfId="24256" xr:uid="{00000000-0005-0000-0000-000004A80000}"/>
    <cellStyle name="Standard 257 5 3 6 3 3 2 2 2" xfId="50728" xr:uid="{00000000-0005-0000-0000-000005A80000}"/>
    <cellStyle name="Standard 257 5 3 6 3 3 2 3" xfId="37492" xr:uid="{00000000-0005-0000-0000-000006A80000}"/>
    <cellStyle name="Standard 257 5 3 6 3 3 3" xfId="17639" xr:uid="{00000000-0005-0000-0000-000007A80000}"/>
    <cellStyle name="Standard 257 5 3 6 3 3 3 2" xfId="44111" xr:uid="{00000000-0005-0000-0000-000008A80000}"/>
    <cellStyle name="Standard 257 5 3 6 3 3 4" xfId="33082" xr:uid="{00000000-0005-0000-0000-000009A80000}"/>
    <cellStyle name="Standard 257 5 3 6 3 4" xfId="8078" xr:uid="{00000000-0005-0000-0000-00000AA80000}"/>
    <cellStyle name="Standard 257 5 3 6 3 4 2" xfId="21314" xr:uid="{00000000-0005-0000-0000-00000BA80000}"/>
    <cellStyle name="Standard 257 5 3 6 3 4 2 2" xfId="47786" xr:uid="{00000000-0005-0000-0000-00000CA80000}"/>
    <cellStyle name="Standard 257 5 3 6 3 4 3" xfId="34550" xr:uid="{00000000-0005-0000-0000-00000DA80000}"/>
    <cellStyle name="Standard 257 5 3 6 3 5" xfId="14697" xr:uid="{00000000-0005-0000-0000-00000EA80000}"/>
    <cellStyle name="Standard 257 5 3 6 3 5 2" xfId="41169" xr:uid="{00000000-0005-0000-0000-00000FA80000}"/>
    <cellStyle name="Standard 257 5 3 6 3 6" xfId="28670" xr:uid="{00000000-0005-0000-0000-000010A80000}"/>
    <cellStyle name="Standard 257 5 3 6 4" xfId="2934" xr:uid="{00000000-0005-0000-0000-000011A80000}"/>
    <cellStyle name="Standard 257 5 3 6 4 2" xfId="11756" xr:uid="{00000000-0005-0000-0000-000012A80000}"/>
    <cellStyle name="Standard 257 5 3 6 4 2 2" xfId="24992" xr:uid="{00000000-0005-0000-0000-000013A80000}"/>
    <cellStyle name="Standard 257 5 3 6 4 2 2 2" xfId="51464" xr:uid="{00000000-0005-0000-0000-000014A80000}"/>
    <cellStyle name="Standard 257 5 3 6 4 2 3" xfId="38228" xr:uid="{00000000-0005-0000-0000-000015A80000}"/>
    <cellStyle name="Standard 257 5 3 6 4 3" xfId="18375" xr:uid="{00000000-0005-0000-0000-000016A80000}"/>
    <cellStyle name="Standard 257 5 3 6 4 3 2" xfId="44847" xr:uid="{00000000-0005-0000-0000-000017A80000}"/>
    <cellStyle name="Standard 257 5 3 6 4 4" xfId="29406" xr:uid="{00000000-0005-0000-0000-000018A80000}"/>
    <cellStyle name="Standard 257 5 3 6 5" xfId="5139" xr:uid="{00000000-0005-0000-0000-000019A80000}"/>
    <cellStyle name="Standard 257 5 3 6 5 2" xfId="9549" xr:uid="{00000000-0005-0000-0000-00001AA80000}"/>
    <cellStyle name="Standard 257 5 3 6 5 2 2" xfId="22785" xr:uid="{00000000-0005-0000-0000-00001BA80000}"/>
    <cellStyle name="Standard 257 5 3 6 5 2 2 2" xfId="49257" xr:uid="{00000000-0005-0000-0000-00001CA80000}"/>
    <cellStyle name="Standard 257 5 3 6 5 2 3" xfId="36021" xr:uid="{00000000-0005-0000-0000-00001DA80000}"/>
    <cellStyle name="Standard 257 5 3 6 5 3" xfId="16168" xr:uid="{00000000-0005-0000-0000-00001EA80000}"/>
    <cellStyle name="Standard 257 5 3 6 5 3 2" xfId="42640" xr:uid="{00000000-0005-0000-0000-00001FA80000}"/>
    <cellStyle name="Standard 257 5 3 6 5 4" xfId="31611" xr:uid="{00000000-0005-0000-0000-000020A80000}"/>
    <cellStyle name="Standard 257 5 3 6 6" xfId="7344" xr:uid="{00000000-0005-0000-0000-000021A80000}"/>
    <cellStyle name="Standard 257 5 3 6 6 2" xfId="20580" xr:uid="{00000000-0005-0000-0000-000022A80000}"/>
    <cellStyle name="Standard 257 5 3 6 6 2 2" xfId="47052" xr:uid="{00000000-0005-0000-0000-000023A80000}"/>
    <cellStyle name="Standard 257 5 3 6 6 3" xfId="33816" xr:uid="{00000000-0005-0000-0000-000024A80000}"/>
    <cellStyle name="Standard 257 5 3 6 7" xfId="13963" xr:uid="{00000000-0005-0000-0000-000025A80000}"/>
    <cellStyle name="Standard 257 5 3 6 7 2" xfId="40435" xr:uid="{00000000-0005-0000-0000-000026A80000}"/>
    <cellStyle name="Standard 257 5 3 6 8" xfId="27199" xr:uid="{00000000-0005-0000-0000-000027A80000}"/>
    <cellStyle name="Standard 257 5 3 7" xfId="1095" xr:uid="{00000000-0005-0000-0000-000028A80000}"/>
    <cellStyle name="Standard 257 5 3 7 2" xfId="4038" xr:uid="{00000000-0005-0000-0000-000029A80000}"/>
    <cellStyle name="Standard 257 5 3 7 2 2" xfId="12860" xr:uid="{00000000-0005-0000-0000-00002AA80000}"/>
    <cellStyle name="Standard 257 5 3 7 2 2 2" xfId="26096" xr:uid="{00000000-0005-0000-0000-00002BA80000}"/>
    <cellStyle name="Standard 257 5 3 7 2 2 2 2" xfId="52568" xr:uid="{00000000-0005-0000-0000-00002CA80000}"/>
    <cellStyle name="Standard 257 5 3 7 2 2 3" xfId="39332" xr:uid="{00000000-0005-0000-0000-00002DA80000}"/>
    <cellStyle name="Standard 257 5 3 7 2 3" xfId="19479" xr:uid="{00000000-0005-0000-0000-00002EA80000}"/>
    <cellStyle name="Standard 257 5 3 7 2 3 2" xfId="45951" xr:uid="{00000000-0005-0000-0000-00002FA80000}"/>
    <cellStyle name="Standard 257 5 3 7 2 4" xfId="30510" xr:uid="{00000000-0005-0000-0000-000030A80000}"/>
    <cellStyle name="Standard 257 5 3 7 3" xfId="5509" xr:uid="{00000000-0005-0000-0000-000031A80000}"/>
    <cellStyle name="Standard 257 5 3 7 3 2" xfId="9919" xr:uid="{00000000-0005-0000-0000-000032A80000}"/>
    <cellStyle name="Standard 257 5 3 7 3 2 2" xfId="23155" xr:uid="{00000000-0005-0000-0000-000033A80000}"/>
    <cellStyle name="Standard 257 5 3 7 3 2 2 2" xfId="49627" xr:uid="{00000000-0005-0000-0000-000034A80000}"/>
    <cellStyle name="Standard 257 5 3 7 3 2 3" xfId="36391" xr:uid="{00000000-0005-0000-0000-000035A80000}"/>
    <cellStyle name="Standard 257 5 3 7 3 3" xfId="16538" xr:uid="{00000000-0005-0000-0000-000036A80000}"/>
    <cellStyle name="Standard 257 5 3 7 3 3 2" xfId="43010" xr:uid="{00000000-0005-0000-0000-000037A80000}"/>
    <cellStyle name="Standard 257 5 3 7 3 4" xfId="31981" xr:uid="{00000000-0005-0000-0000-000038A80000}"/>
    <cellStyle name="Standard 257 5 3 7 4" xfId="8448" xr:uid="{00000000-0005-0000-0000-000039A80000}"/>
    <cellStyle name="Standard 257 5 3 7 4 2" xfId="21684" xr:uid="{00000000-0005-0000-0000-00003AA80000}"/>
    <cellStyle name="Standard 257 5 3 7 4 2 2" xfId="48156" xr:uid="{00000000-0005-0000-0000-00003BA80000}"/>
    <cellStyle name="Standard 257 5 3 7 4 3" xfId="34920" xr:uid="{00000000-0005-0000-0000-00003CA80000}"/>
    <cellStyle name="Standard 257 5 3 7 5" xfId="15067" xr:uid="{00000000-0005-0000-0000-00003DA80000}"/>
    <cellStyle name="Standard 257 5 3 7 5 2" xfId="41539" xr:uid="{00000000-0005-0000-0000-00003EA80000}"/>
    <cellStyle name="Standard 257 5 3 7 6" xfId="27569" xr:uid="{00000000-0005-0000-0000-00003FA80000}"/>
    <cellStyle name="Standard 257 5 3 8" xfId="1831" xr:uid="{00000000-0005-0000-0000-000040A80000}"/>
    <cellStyle name="Standard 257 5 3 8 2" xfId="3302" xr:uid="{00000000-0005-0000-0000-000041A80000}"/>
    <cellStyle name="Standard 257 5 3 8 2 2" xfId="12124" xr:uid="{00000000-0005-0000-0000-000042A80000}"/>
    <cellStyle name="Standard 257 5 3 8 2 2 2" xfId="25360" xr:uid="{00000000-0005-0000-0000-000043A80000}"/>
    <cellStyle name="Standard 257 5 3 8 2 2 2 2" xfId="51832" xr:uid="{00000000-0005-0000-0000-000044A80000}"/>
    <cellStyle name="Standard 257 5 3 8 2 2 3" xfId="38596" xr:uid="{00000000-0005-0000-0000-000045A80000}"/>
    <cellStyle name="Standard 257 5 3 8 2 3" xfId="18743" xr:uid="{00000000-0005-0000-0000-000046A80000}"/>
    <cellStyle name="Standard 257 5 3 8 2 3 2" xfId="45215" xr:uid="{00000000-0005-0000-0000-000047A80000}"/>
    <cellStyle name="Standard 257 5 3 8 2 4" xfId="29774" xr:uid="{00000000-0005-0000-0000-000048A80000}"/>
    <cellStyle name="Standard 257 5 3 8 3" xfId="6244" xr:uid="{00000000-0005-0000-0000-000049A80000}"/>
    <cellStyle name="Standard 257 5 3 8 3 2" xfId="10654" xr:uid="{00000000-0005-0000-0000-00004AA80000}"/>
    <cellStyle name="Standard 257 5 3 8 3 2 2" xfId="23890" xr:uid="{00000000-0005-0000-0000-00004BA80000}"/>
    <cellStyle name="Standard 257 5 3 8 3 2 2 2" xfId="50362" xr:uid="{00000000-0005-0000-0000-00004CA80000}"/>
    <cellStyle name="Standard 257 5 3 8 3 2 3" xfId="37126" xr:uid="{00000000-0005-0000-0000-00004DA80000}"/>
    <cellStyle name="Standard 257 5 3 8 3 3" xfId="17273" xr:uid="{00000000-0005-0000-0000-00004EA80000}"/>
    <cellStyle name="Standard 257 5 3 8 3 3 2" xfId="43745" xr:uid="{00000000-0005-0000-0000-00004FA80000}"/>
    <cellStyle name="Standard 257 5 3 8 3 4" xfId="32716" xr:uid="{00000000-0005-0000-0000-000050A80000}"/>
    <cellStyle name="Standard 257 5 3 8 4" xfId="7712" xr:uid="{00000000-0005-0000-0000-000051A80000}"/>
    <cellStyle name="Standard 257 5 3 8 4 2" xfId="20948" xr:uid="{00000000-0005-0000-0000-000052A80000}"/>
    <cellStyle name="Standard 257 5 3 8 4 2 2" xfId="47420" xr:uid="{00000000-0005-0000-0000-000053A80000}"/>
    <cellStyle name="Standard 257 5 3 8 4 3" xfId="34184" xr:uid="{00000000-0005-0000-0000-000054A80000}"/>
    <cellStyle name="Standard 257 5 3 8 5" xfId="14331" xr:uid="{00000000-0005-0000-0000-000055A80000}"/>
    <cellStyle name="Standard 257 5 3 8 5 2" xfId="40803" xr:uid="{00000000-0005-0000-0000-000056A80000}"/>
    <cellStyle name="Standard 257 5 3 8 6" xfId="28304" xr:uid="{00000000-0005-0000-0000-000057A80000}"/>
    <cellStyle name="Standard 257 5 3 9" xfId="2568" xr:uid="{00000000-0005-0000-0000-000058A80000}"/>
    <cellStyle name="Standard 257 5 3 9 2" xfId="11390" xr:uid="{00000000-0005-0000-0000-000059A80000}"/>
    <cellStyle name="Standard 257 5 3 9 2 2" xfId="24626" xr:uid="{00000000-0005-0000-0000-00005AA80000}"/>
    <cellStyle name="Standard 257 5 3 9 2 2 2" xfId="51098" xr:uid="{00000000-0005-0000-0000-00005BA80000}"/>
    <cellStyle name="Standard 257 5 3 9 2 3" xfId="37862" xr:uid="{00000000-0005-0000-0000-00005CA80000}"/>
    <cellStyle name="Standard 257 5 3 9 3" xfId="18009" xr:uid="{00000000-0005-0000-0000-00005DA80000}"/>
    <cellStyle name="Standard 257 5 3 9 3 2" xfId="44481" xr:uid="{00000000-0005-0000-0000-00005EA80000}"/>
    <cellStyle name="Standard 257 5 3 9 4" xfId="29040" xr:uid="{00000000-0005-0000-0000-00005FA80000}"/>
    <cellStyle name="Standard 257 5 4" xfId="319" xr:uid="{00000000-0005-0000-0000-000060A80000}"/>
    <cellStyle name="Standard 257 5 4 10" xfId="4786" xr:uid="{00000000-0005-0000-0000-000061A80000}"/>
    <cellStyle name="Standard 257 5 4 10 2" xfId="9196" xr:uid="{00000000-0005-0000-0000-000062A80000}"/>
    <cellStyle name="Standard 257 5 4 10 2 2" xfId="22432" xr:uid="{00000000-0005-0000-0000-000063A80000}"/>
    <cellStyle name="Standard 257 5 4 10 2 2 2" xfId="48904" xr:uid="{00000000-0005-0000-0000-000064A80000}"/>
    <cellStyle name="Standard 257 5 4 10 2 3" xfId="35668" xr:uid="{00000000-0005-0000-0000-000065A80000}"/>
    <cellStyle name="Standard 257 5 4 10 3" xfId="15815" xr:uid="{00000000-0005-0000-0000-000066A80000}"/>
    <cellStyle name="Standard 257 5 4 10 3 2" xfId="42287" xr:uid="{00000000-0005-0000-0000-000067A80000}"/>
    <cellStyle name="Standard 257 5 4 10 4" xfId="31258" xr:uid="{00000000-0005-0000-0000-000068A80000}"/>
    <cellStyle name="Standard 257 5 4 11" xfId="6991" xr:uid="{00000000-0005-0000-0000-000069A80000}"/>
    <cellStyle name="Standard 257 5 4 11 2" xfId="20227" xr:uid="{00000000-0005-0000-0000-00006AA80000}"/>
    <cellStyle name="Standard 257 5 4 11 2 2" xfId="46699" xr:uid="{00000000-0005-0000-0000-00006BA80000}"/>
    <cellStyle name="Standard 257 5 4 11 3" xfId="33463" xr:uid="{00000000-0005-0000-0000-00006CA80000}"/>
    <cellStyle name="Standard 257 5 4 12" xfId="13610" xr:uid="{00000000-0005-0000-0000-00006DA80000}"/>
    <cellStyle name="Standard 257 5 4 12 2" xfId="40082" xr:uid="{00000000-0005-0000-0000-00006EA80000}"/>
    <cellStyle name="Standard 257 5 4 13" xfId="26846" xr:uid="{00000000-0005-0000-0000-00006FA80000}"/>
    <cellStyle name="Standard 257 5 4 2" xfId="364" xr:uid="{00000000-0005-0000-0000-000070A80000}"/>
    <cellStyle name="Standard 257 5 4 2 10" xfId="13650" xr:uid="{00000000-0005-0000-0000-000071A80000}"/>
    <cellStyle name="Standard 257 5 4 2 10 2" xfId="40122" xr:uid="{00000000-0005-0000-0000-000072A80000}"/>
    <cellStyle name="Standard 257 5 4 2 11" xfId="26886" xr:uid="{00000000-0005-0000-0000-000073A80000}"/>
    <cellStyle name="Standard 257 5 4 2 2" xfId="452" xr:uid="{00000000-0005-0000-0000-000074A80000}"/>
    <cellStyle name="Standard 257 5 4 2 2 10" xfId="26967" xr:uid="{00000000-0005-0000-0000-000075A80000}"/>
    <cellStyle name="Standard 257 5 4 2 2 2" xfId="628" xr:uid="{00000000-0005-0000-0000-000076A80000}"/>
    <cellStyle name="Standard 257 5 4 2 2 2 2" xfId="1017" xr:uid="{00000000-0005-0000-0000-000077A80000}"/>
    <cellStyle name="Standard 257 5 4 2 2 2 2 2" xfId="1766" xr:uid="{00000000-0005-0000-0000-000078A80000}"/>
    <cellStyle name="Standard 257 5 4 2 2 2 2 2 2" xfId="4709" xr:uid="{00000000-0005-0000-0000-000079A80000}"/>
    <cellStyle name="Standard 257 5 4 2 2 2 2 2 2 2" xfId="13531" xr:uid="{00000000-0005-0000-0000-00007AA80000}"/>
    <cellStyle name="Standard 257 5 4 2 2 2 2 2 2 2 2" xfId="26767" xr:uid="{00000000-0005-0000-0000-00007BA80000}"/>
    <cellStyle name="Standard 257 5 4 2 2 2 2 2 2 2 2 2" xfId="53239" xr:uid="{00000000-0005-0000-0000-00007CA80000}"/>
    <cellStyle name="Standard 257 5 4 2 2 2 2 2 2 2 3" xfId="40003" xr:uid="{00000000-0005-0000-0000-00007DA80000}"/>
    <cellStyle name="Standard 257 5 4 2 2 2 2 2 2 3" xfId="20150" xr:uid="{00000000-0005-0000-0000-00007EA80000}"/>
    <cellStyle name="Standard 257 5 4 2 2 2 2 2 2 3 2" xfId="46622" xr:uid="{00000000-0005-0000-0000-00007FA80000}"/>
    <cellStyle name="Standard 257 5 4 2 2 2 2 2 2 4" xfId="31181" xr:uid="{00000000-0005-0000-0000-000080A80000}"/>
    <cellStyle name="Standard 257 5 4 2 2 2 2 2 3" xfId="6180" xr:uid="{00000000-0005-0000-0000-000081A80000}"/>
    <cellStyle name="Standard 257 5 4 2 2 2 2 2 3 2" xfId="10590" xr:uid="{00000000-0005-0000-0000-000082A80000}"/>
    <cellStyle name="Standard 257 5 4 2 2 2 2 2 3 2 2" xfId="23826" xr:uid="{00000000-0005-0000-0000-000083A80000}"/>
    <cellStyle name="Standard 257 5 4 2 2 2 2 2 3 2 2 2" xfId="50298" xr:uid="{00000000-0005-0000-0000-000084A80000}"/>
    <cellStyle name="Standard 257 5 4 2 2 2 2 2 3 2 3" xfId="37062" xr:uid="{00000000-0005-0000-0000-000085A80000}"/>
    <cellStyle name="Standard 257 5 4 2 2 2 2 2 3 3" xfId="17209" xr:uid="{00000000-0005-0000-0000-000086A80000}"/>
    <cellStyle name="Standard 257 5 4 2 2 2 2 2 3 3 2" xfId="43681" xr:uid="{00000000-0005-0000-0000-000087A80000}"/>
    <cellStyle name="Standard 257 5 4 2 2 2 2 2 3 4" xfId="32652" xr:uid="{00000000-0005-0000-0000-000088A80000}"/>
    <cellStyle name="Standard 257 5 4 2 2 2 2 2 4" xfId="9119" xr:uid="{00000000-0005-0000-0000-000089A80000}"/>
    <cellStyle name="Standard 257 5 4 2 2 2 2 2 4 2" xfId="22355" xr:uid="{00000000-0005-0000-0000-00008AA80000}"/>
    <cellStyle name="Standard 257 5 4 2 2 2 2 2 4 2 2" xfId="48827" xr:uid="{00000000-0005-0000-0000-00008BA80000}"/>
    <cellStyle name="Standard 257 5 4 2 2 2 2 2 4 3" xfId="35591" xr:uid="{00000000-0005-0000-0000-00008CA80000}"/>
    <cellStyle name="Standard 257 5 4 2 2 2 2 2 5" xfId="15738" xr:uid="{00000000-0005-0000-0000-00008DA80000}"/>
    <cellStyle name="Standard 257 5 4 2 2 2 2 2 5 2" xfId="42210" xr:uid="{00000000-0005-0000-0000-00008EA80000}"/>
    <cellStyle name="Standard 257 5 4 2 2 2 2 2 6" xfId="28240" xr:uid="{00000000-0005-0000-0000-00008FA80000}"/>
    <cellStyle name="Standard 257 5 4 2 2 2 2 3" xfId="2502" xr:uid="{00000000-0005-0000-0000-000090A80000}"/>
    <cellStyle name="Standard 257 5 4 2 2 2 2 3 2" xfId="3973" xr:uid="{00000000-0005-0000-0000-000091A80000}"/>
    <cellStyle name="Standard 257 5 4 2 2 2 2 3 2 2" xfId="12795" xr:uid="{00000000-0005-0000-0000-000092A80000}"/>
    <cellStyle name="Standard 257 5 4 2 2 2 2 3 2 2 2" xfId="26031" xr:uid="{00000000-0005-0000-0000-000093A80000}"/>
    <cellStyle name="Standard 257 5 4 2 2 2 2 3 2 2 2 2" xfId="52503" xr:uid="{00000000-0005-0000-0000-000094A80000}"/>
    <cellStyle name="Standard 257 5 4 2 2 2 2 3 2 2 3" xfId="39267" xr:uid="{00000000-0005-0000-0000-000095A80000}"/>
    <cellStyle name="Standard 257 5 4 2 2 2 2 3 2 3" xfId="19414" xr:uid="{00000000-0005-0000-0000-000096A80000}"/>
    <cellStyle name="Standard 257 5 4 2 2 2 2 3 2 3 2" xfId="45886" xr:uid="{00000000-0005-0000-0000-000097A80000}"/>
    <cellStyle name="Standard 257 5 4 2 2 2 2 3 2 4" xfId="30445" xr:uid="{00000000-0005-0000-0000-000098A80000}"/>
    <cellStyle name="Standard 257 5 4 2 2 2 2 3 3" xfId="6915" xr:uid="{00000000-0005-0000-0000-000099A80000}"/>
    <cellStyle name="Standard 257 5 4 2 2 2 2 3 3 2" xfId="11325" xr:uid="{00000000-0005-0000-0000-00009AA80000}"/>
    <cellStyle name="Standard 257 5 4 2 2 2 2 3 3 2 2" xfId="24561" xr:uid="{00000000-0005-0000-0000-00009BA80000}"/>
    <cellStyle name="Standard 257 5 4 2 2 2 2 3 3 2 2 2" xfId="51033" xr:uid="{00000000-0005-0000-0000-00009CA80000}"/>
    <cellStyle name="Standard 257 5 4 2 2 2 2 3 3 2 3" xfId="37797" xr:uid="{00000000-0005-0000-0000-00009DA80000}"/>
    <cellStyle name="Standard 257 5 4 2 2 2 2 3 3 3" xfId="17944" xr:uid="{00000000-0005-0000-0000-00009EA80000}"/>
    <cellStyle name="Standard 257 5 4 2 2 2 2 3 3 3 2" xfId="44416" xr:uid="{00000000-0005-0000-0000-00009FA80000}"/>
    <cellStyle name="Standard 257 5 4 2 2 2 2 3 3 4" xfId="33387" xr:uid="{00000000-0005-0000-0000-0000A0A80000}"/>
    <cellStyle name="Standard 257 5 4 2 2 2 2 3 4" xfId="8383" xr:uid="{00000000-0005-0000-0000-0000A1A80000}"/>
    <cellStyle name="Standard 257 5 4 2 2 2 2 3 4 2" xfId="21619" xr:uid="{00000000-0005-0000-0000-0000A2A80000}"/>
    <cellStyle name="Standard 257 5 4 2 2 2 2 3 4 2 2" xfId="48091" xr:uid="{00000000-0005-0000-0000-0000A3A80000}"/>
    <cellStyle name="Standard 257 5 4 2 2 2 2 3 4 3" xfId="34855" xr:uid="{00000000-0005-0000-0000-0000A4A80000}"/>
    <cellStyle name="Standard 257 5 4 2 2 2 2 3 5" xfId="15002" xr:uid="{00000000-0005-0000-0000-0000A5A80000}"/>
    <cellStyle name="Standard 257 5 4 2 2 2 2 3 5 2" xfId="41474" xr:uid="{00000000-0005-0000-0000-0000A6A80000}"/>
    <cellStyle name="Standard 257 5 4 2 2 2 2 3 6" xfId="28975" xr:uid="{00000000-0005-0000-0000-0000A7A80000}"/>
    <cellStyle name="Standard 257 5 4 2 2 2 2 4" xfId="3239" xr:uid="{00000000-0005-0000-0000-0000A8A80000}"/>
    <cellStyle name="Standard 257 5 4 2 2 2 2 4 2" xfId="12061" xr:uid="{00000000-0005-0000-0000-0000A9A80000}"/>
    <cellStyle name="Standard 257 5 4 2 2 2 2 4 2 2" xfId="25297" xr:uid="{00000000-0005-0000-0000-0000AAA80000}"/>
    <cellStyle name="Standard 257 5 4 2 2 2 2 4 2 2 2" xfId="51769" xr:uid="{00000000-0005-0000-0000-0000ABA80000}"/>
    <cellStyle name="Standard 257 5 4 2 2 2 2 4 2 3" xfId="38533" xr:uid="{00000000-0005-0000-0000-0000ACA80000}"/>
    <cellStyle name="Standard 257 5 4 2 2 2 2 4 3" xfId="18680" xr:uid="{00000000-0005-0000-0000-0000ADA80000}"/>
    <cellStyle name="Standard 257 5 4 2 2 2 2 4 3 2" xfId="45152" xr:uid="{00000000-0005-0000-0000-0000AEA80000}"/>
    <cellStyle name="Standard 257 5 4 2 2 2 2 4 4" xfId="29711" xr:uid="{00000000-0005-0000-0000-0000AFA80000}"/>
    <cellStyle name="Standard 257 5 4 2 2 2 2 5" xfId="5444" xr:uid="{00000000-0005-0000-0000-0000B0A80000}"/>
    <cellStyle name="Standard 257 5 4 2 2 2 2 5 2" xfId="9854" xr:uid="{00000000-0005-0000-0000-0000B1A80000}"/>
    <cellStyle name="Standard 257 5 4 2 2 2 2 5 2 2" xfId="23090" xr:uid="{00000000-0005-0000-0000-0000B2A80000}"/>
    <cellStyle name="Standard 257 5 4 2 2 2 2 5 2 2 2" xfId="49562" xr:uid="{00000000-0005-0000-0000-0000B3A80000}"/>
    <cellStyle name="Standard 257 5 4 2 2 2 2 5 2 3" xfId="36326" xr:uid="{00000000-0005-0000-0000-0000B4A80000}"/>
    <cellStyle name="Standard 257 5 4 2 2 2 2 5 3" xfId="16473" xr:uid="{00000000-0005-0000-0000-0000B5A80000}"/>
    <cellStyle name="Standard 257 5 4 2 2 2 2 5 3 2" xfId="42945" xr:uid="{00000000-0005-0000-0000-0000B6A80000}"/>
    <cellStyle name="Standard 257 5 4 2 2 2 2 5 4" xfId="31916" xr:uid="{00000000-0005-0000-0000-0000B7A80000}"/>
    <cellStyle name="Standard 257 5 4 2 2 2 2 6" xfId="7649" xr:uid="{00000000-0005-0000-0000-0000B8A80000}"/>
    <cellStyle name="Standard 257 5 4 2 2 2 2 6 2" xfId="20885" xr:uid="{00000000-0005-0000-0000-0000B9A80000}"/>
    <cellStyle name="Standard 257 5 4 2 2 2 2 6 2 2" xfId="47357" xr:uid="{00000000-0005-0000-0000-0000BAA80000}"/>
    <cellStyle name="Standard 257 5 4 2 2 2 2 6 3" xfId="34121" xr:uid="{00000000-0005-0000-0000-0000BBA80000}"/>
    <cellStyle name="Standard 257 5 4 2 2 2 2 7" xfId="14268" xr:uid="{00000000-0005-0000-0000-0000BCA80000}"/>
    <cellStyle name="Standard 257 5 4 2 2 2 2 7 2" xfId="40740" xr:uid="{00000000-0005-0000-0000-0000BDA80000}"/>
    <cellStyle name="Standard 257 5 4 2 2 2 2 8" xfId="27504" xr:uid="{00000000-0005-0000-0000-0000BEA80000}"/>
    <cellStyle name="Standard 257 5 4 2 2 2 3" xfId="1400" xr:uid="{00000000-0005-0000-0000-0000BFA80000}"/>
    <cellStyle name="Standard 257 5 4 2 2 2 3 2" xfId="4343" xr:uid="{00000000-0005-0000-0000-0000C0A80000}"/>
    <cellStyle name="Standard 257 5 4 2 2 2 3 2 2" xfId="13165" xr:uid="{00000000-0005-0000-0000-0000C1A80000}"/>
    <cellStyle name="Standard 257 5 4 2 2 2 3 2 2 2" xfId="26401" xr:uid="{00000000-0005-0000-0000-0000C2A80000}"/>
    <cellStyle name="Standard 257 5 4 2 2 2 3 2 2 2 2" xfId="52873" xr:uid="{00000000-0005-0000-0000-0000C3A80000}"/>
    <cellStyle name="Standard 257 5 4 2 2 2 3 2 2 3" xfId="39637" xr:uid="{00000000-0005-0000-0000-0000C4A80000}"/>
    <cellStyle name="Standard 257 5 4 2 2 2 3 2 3" xfId="19784" xr:uid="{00000000-0005-0000-0000-0000C5A80000}"/>
    <cellStyle name="Standard 257 5 4 2 2 2 3 2 3 2" xfId="46256" xr:uid="{00000000-0005-0000-0000-0000C6A80000}"/>
    <cellStyle name="Standard 257 5 4 2 2 2 3 2 4" xfId="30815" xr:uid="{00000000-0005-0000-0000-0000C7A80000}"/>
    <cellStyle name="Standard 257 5 4 2 2 2 3 3" xfId="5814" xr:uid="{00000000-0005-0000-0000-0000C8A80000}"/>
    <cellStyle name="Standard 257 5 4 2 2 2 3 3 2" xfId="10224" xr:uid="{00000000-0005-0000-0000-0000C9A80000}"/>
    <cellStyle name="Standard 257 5 4 2 2 2 3 3 2 2" xfId="23460" xr:uid="{00000000-0005-0000-0000-0000CAA80000}"/>
    <cellStyle name="Standard 257 5 4 2 2 2 3 3 2 2 2" xfId="49932" xr:uid="{00000000-0005-0000-0000-0000CBA80000}"/>
    <cellStyle name="Standard 257 5 4 2 2 2 3 3 2 3" xfId="36696" xr:uid="{00000000-0005-0000-0000-0000CCA80000}"/>
    <cellStyle name="Standard 257 5 4 2 2 2 3 3 3" xfId="16843" xr:uid="{00000000-0005-0000-0000-0000CDA80000}"/>
    <cellStyle name="Standard 257 5 4 2 2 2 3 3 3 2" xfId="43315" xr:uid="{00000000-0005-0000-0000-0000CEA80000}"/>
    <cellStyle name="Standard 257 5 4 2 2 2 3 3 4" xfId="32286" xr:uid="{00000000-0005-0000-0000-0000CFA80000}"/>
    <cellStyle name="Standard 257 5 4 2 2 2 3 4" xfId="8753" xr:uid="{00000000-0005-0000-0000-0000D0A80000}"/>
    <cellStyle name="Standard 257 5 4 2 2 2 3 4 2" xfId="21989" xr:uid="{00000000-0005-0000-0000-0000D1A80000}"/>
    <cellStyle name="Standard 257 5 4 2 2 2 3 4 2 2" xfId="48461" xr:uid="{00000000-0005-0000-0000-0000D2A80000}"/>
    <cellStyle name="Standard 257 5 4 2 2 2 3 4 3" xfId="35225" xr:uid="{00000000-0005-0000-0000-0000D3A80000}"/>
    <cellStyle name="Standard 257 5 4 2 2 2 3 5" xfId="15372" xr:uid="{00000000-0005-0000-0000-0000D4A80000}"/>
    <cellStyle name="Standard 257 5 4 2 2 2 3 5 2" xfId="41844" xr:uid="{00000000-0005-0000-0000-0000D5A80000}"/>
    <cellStyle name="Standard 257 5 4 2 2 2 3 6" xfId="27874" xr:uid="{00000000-0005-0000-0000-0000D6A80000}"/>
    <cellStyle name="Standard 257 5 4 2 2 2 4" xfId="2136" xr:uid="{00000000-0005-0000-0000-0000D7A80000}"/>
    <cellStyle name="Standard 257 5 4 2 2 2 4 2" xfId="3607" xr:uid="{00000000-0005-0000-0000-0000D8A80000}"/>
    <cellStyle name="Standard 257 5 4 2 2 2 4 2 2" xfId="12429" xr:uid="{00000000-0005-0000-0000-0000D9A80000}"/>
    <cellStyle name="Standard 257 5 4 2 2 2 4 2 2 2" xfId="25665" xr:uid="{00000000-0005-0000-0000-0000DAA80000}"/>
    <cellStyle name="Standard 257 5 4 2 2 2 4 2 2 2 2" xfId="52137" xr:uid="{00000000-0005-0000-0000-0000DBA80000}"/>
    <cellStyle name="Standard 257 5 4 2 2 2 4 2 2 3" xfId="38901" xr:uid="{00000000-0005-0000-0000-0000DCA80000}"/>
    <cellStyle name="Standard 257 5 4 2 2 2 4 2 3" xfId="19048" xr:uid="{00000000-0005-0000-0000-0000DDA80000}"/>
    <cellStyle name="Standard 257 5 4 2 2 2 4 2 3 2" xfId="45520" xr:uid="{00000000-0005-0000-0000-0000DEA80000}"/>
    <cellStyle name="Standard 257 5 4 2 2 2 4 2 4" xfId="30079" xr:uid="{00000000-0005-0000-0000-0000DFA80000}"/>
    <cellStyle name="Standard 257 5 4 2 2 2 4 3" xfId="6549" xr:uid="{00000000-0005-0000-0000-0000E0A80000}"/>
    <cellStyle name="Standard 257 5 4 2 2 2 4 3 2" xfId="10959" xr:uid="{00000000-0005-0000-0000-0000E1A80000}"/>
    <cellStyle name="Standard 257 5 4 2 2 2 4 3 2 2" xfId="24195" xr:uid="{00000000-0005-0000-0000-0000E2A80000}"/>
    <cellStyle name="Standard 257 5 4 2 2 2 4 3 2 2 2" xfId="50667" xr:uid="{00000000-0005-0000-0000-0000E3A80000}"/>
    <cellStyle name="Standard 257 5 4 2 2 2 4 3 2 3" xfId="37431" xr:uid="{00000000-0005-0000-0000-0000E4A80000}"/>
    <cellStyle name="Standard 257 5 4 2 2 2 4 3 3" xfId="17578" xr:uid="{00000000-0005-0000-0000-0000E5A80000}"/>
    <cellStyle name="Standard 257 5 4 2 2 2 4 3 3 2" xfId="44050" xr:uid="{00000000-0005-0000-0000-0000E6A80000}"/>
    <cellStyle name="Standard 257 5 4 2 2 2 4 3 4" xfId="33021" xr:uid="{00000000-0005-0000-0000-0000E7A80000}"/>
    <cellStyle name="Standard 257 5 4 2 2 2 4 4" xfId="8017" xr:uid="{00000000-0005-0000-0000-0000E8A80000}"/>
    <cellStyle name="Standard 257 5 4 2 2 2 4 4 2" xfId="21253" xr:uid="{00000000-0005-0000-0000-0000E9A80000}"/>
    <cellStyle name="Standard 257 5 4 2 2 2 4 4 2 2" xfId="47725" xr:uid="{00000000-0005-0000-0000-0000EAA80000}"/>
    <cellStyle name="Standard 257 5 4 2 2 2 4 4 3" xfId="34489" xr:uid="{00000000-0005-0000-0000-0000EBA80000}"/>
    <cellStyle name="Standard 257 5 4 2 2 2 4 5" xfId="14636" xr:uid="{00000000-0005-0000-0000-0000ECA80000}"/>
    <cellStyle name="Standard 257 5 4 2 2 2 4 5 2" xfId="41108" xr:uid="{00000000-0005-0000-0000-0000EDA80000}"/>
    <cellStyle name="Standard 257 5 4 2 2 2 4 6" xfId="28609" xr:uid="{00000000-0005-0000-0000-0000EEA80000}"/>
    <cellStyle name="Standard 257 5 4 2 2 2 5" xfId="2873" xr:uid="{00000000-0005-0000-0000-0000EFA80000}"/>
    <cellStyle name="Standard 257 5 4 2 2 2 5 2" xfId="11695" xr:uid="{00000000-0005-0000-0000-0000F0A80000}"/>
    <cellStyle name="Standard 257 5 4 2 2 2 5 2 2" xfId="24931" xr:uid="{00000000-0005-0000-0000-0000F1A80000}"/>
    <cellStyle name="Standard 257 5 4 2 2 2 5 2 2 2" xfId="51403" xr:uid="{00000000-0005-0000-0000-0000F2A80000}"/>
    <cellStyle name="Standard 257 5 4 2 2 2 5 2 3" xfId="38167" xr:uid="{00000000-0005-0000-0000-0000F3A80000}"/>
    <cellStyle name="Standard 257 5 4 2 2 2 5 3" xfId="18314" xr:uid="{00000000-0005-0000-0000-0000F4A80000}"/>
    <cellStyle name="Standard 257 5 4 2 2 2 5 3 2" xfId="44786" xr:uid="{00000000-0005-0000-0000-0000F5A80000}"/>
    <cellStyle name="Standard 257 5 4 2 2 2 5 4" xfId="29345" xr:uid="{00000000-0005-0000-0000-0000F6A80000}"/>
    <cellStyle name="Standard 257 5 4 2 2 2 6" xfId="5078" xr:uid="{00000000-0005-0000-0000-0000F7A80000}"/>
    <cellStyle name="Standard 257 5 4 2 2 2 6 2" xfId="9488" xr:uid="{00000000-0005-0000-0000-0000F8A80000}"/>
    <cellStyle name="Standard 257 5 4 2 2 2 6 2 2" xfId="22724" xr:uid="{00000000-0005-0000-0000-0000F9A80000}"/>
    <cellStyle name="Standard 257 5 4 2 2 2 6 2 2 2" xfId="49196" xr:uid="{00000000-0005-0000-0000-0000FAA80000}"/>
    <cellStyle name="Standard 257 5 4 2 2 2 6 2 3" xfId="35960" xr:uid="{00000000-0005-0000-0000-0000FBA80000}"/>
    <cellStyle name="Standard 257 5 4 2 2 2 6 3" xfId="16107" xr:uid="{00000000-0005-0000-0000-0000FCA80000}"/>
    <cellStyle name="Standard 257 5 4 2 2 2 6 3 2" xfId="42579" xr:uid="{00000000-0005-0000-0000-0000FDA80000}"/>
    <cellStyle name="Standard 257 5 4 2 2 2 6 4" xfId="31550" xr:uid="{00000000-0005-0000-0000-0000FEA80000}"/>
    <cellStyle name="Standard 257 5 4 2 2 2 7" xfId="7283" xr:uid="{00000000-0005-0000-0000-0000FFA80000}"/>
    <cellStyle name="Standard 257 5 4 2 2 2 7 2" xfId="20519" xr:uid="{00000000-0005-0000-0000-000000A90000}"/>
    <cellStyle name="Standard 257 5 4 2 2 2 7 2 2" xfId="46991" xr:uid="{00000000-0005-0000-0000-000001A90000}"/>
    <cellStyle name="Standard 257 5 4 2 2 2 7 3" xfId="33755" xr:uid="{00000000-0005-0000-0000-000002A90000}"/>
    <cellStyle name="Standard 257 5 4 2 2 2 8" xfId="13902" xr:uid="{00000000-0005-0000-0000-000003A90000}"/>
    <cellStyle name="Standard 257 5 4 2 2 2 8 2" xfId="40374" xr:uid="{00000000-0005-0000-0000-000004A90000}"/>
    <cellStyle name="Standard 257 5 4 2 2 2 9" xfId="27138" xr:uid="{00000000-0005-0000-0000-000005A90000}"/>
    <cellStyle name="Standard 257 5 4 2 2 3" xfId="845" xr:uid="{00000000-0005-0000-0000-000006A90000}"/>
    <cellStyle name="Standard 257 5 4 2 2 3 2" xfId="1595" xr:uid="{00000000-0005-0000-0000-000007A90000}"/>
    <cellStyle name="Standard 257 5 4 2 2 3 2 2" xfId="4538" xr:uid="{00000000-0005-0000-0000-000008A90000}"/>
    <cellStyle name="Standard 257 5 4 2 2 3 2 2 2" xfId="13360" xr:uid="{00000000-0005-0000-0000-000009A90000}"/>
    <cellStyle name="Standard 257 5 4 2 2 3 2 2 2 2" xfId="26596" xr:uid="{00000000-0005-0000-0000-00000AA90000}"/>
    <cellStyle name="Standard 257 5 4 2 2 3 2 2 2 2 2" xfId="53068" xr:uid="{00000000-0005-0000-0000-00000BA90000}"/>
    <cellStyle name="Standard 257 5 4 2 2 3 2 2 2 3" xfId="39832" xr:uid="{00000000-0005-0000-0000-00000CA90000}"/>
    <cellStyle name="Standard 257 5 4 2 2 3 2 2 3" xfId="19979" xr:uid="{00000000-0005-0000-0000-00000DA90000}"/>
    <cellStyle name="Standard 257 5 4 2 2 3 2 2 3 2" xfId="46451" xr:uid="{00000000-0005-0000-0000-00000EA90000}"/>
    <cellStyle name="Standard 257 5 4 2 2 3 2 2 4" xfId="31010" xr:uid="{00000000-0005-0000-0000-00000FA90000}"/>
    <cellStyle name="Standard 257 5 4 2 2 3 2 3" xfId="6009" xr:uid="{00000000-0005-0000-0000-000010A90000}"/>
    <cellStyle name="Standard 257 5 4 2 2 3 2 3 2" xfId="10419" xr:uid="{00000000-0005-0000-0000-000011A90000}"/>
    <cellStyle name="Standard 257 5 4 2 2 3 2 3 2 2" xfId="23655" xr:uid="{00000000-0005-0000-0000-000012A90000}"/>
    <cellStyle name="Standard 257 5 4 2 2 3 2 3 2 2 2" xfId="50127" xr:uid="{00000000-0005-0000-0000-000013A90000}"/>
    <cellStyle name="Standard 257 5 4 2 2 3 2 3 2 3" xfId="36891" xr:uid="{00000000-0005-0000-0000-000014A90000}"/>
    <cellStyle name="Standard 257 5 4 2 2 3 2 3 3" xfId="17038" xr:uid="{00000000-0005-0000-0000-000015A90000}"/>
    <cellStyle name="Standard 257 5 4 2 2 3 2 3 3 2" xfId="43510" xr:uid="{00000000-0005-0000-0000-000016A90000}"/>
    <cellStyle name="Standard 257 5 4 2 2 3 2 3 4" xfId="32481" xr:uid="{00000000-0005-0000-0000-000017A90000}"/>
    <cellStyle name="Standard 257 5 4 2 2 3 2 4" xfId="8948" xr:uid="{00000000-0005-0000-0000-000018A90000}"/>
    <cellStyle name="Standard 257 5 4 2 2 3 2 4 2" xfId="22184" xr:uid="{00000000-0005-0000-0000-000019A90000}"/>
    <cellStyle name="Standard 257 5 4 2 2 3 2 4 2 2" xfId="48656" xr:uid="{00000000-0005-0000-0000-00001AA90000}"/>
    <cellStyle name="Standard 257 5 4 2 2 3 2 4 3" xfId="35420" xr:uid="{00000000-0005-0000-0000-00001BA90000}"/>
    <cellStyle name="Standard 257 5 4 2 2 3 2 5" xfId="15567" xr:uid="{00000000-0005-0000-0000-00001CA90000}"/>
    <cellStyle name="Standard 257 5 4 2 2 3 2 5 2" xfId="42039" xr:uid="{00000000-0005-0000-0000-00001DA90000}"/>
    <cellStyle name="Standard 257 5 4 2 2 3 2 6" xfId="28069" xr:uid="{00000000-0005-0000-0000-00001EA90000}"/>
    <cellStyle name="Standard 257 5 4 2 2 3 3" xfId="2331" xr:uid="{00000000-0005-0000-0000-00001FA90000}"/>
    <cellStyle name="Standard 257 5 4 2 2 3 3 2" xfId="3802" xr:uid="{00000000-0005-0000-0000-000020A90000}"/>
    <cellStyle name="Standard 257 5 4 2 2 3 3 2 2" xfId="12624" xr:uid="{00000000-0005-0000-0000-000021A90000}"/>
    <cellStyle name="Standard 257 5 4 2 2 3 3 2 2 2" xfId="25860" xr:uid="{00000000-0005-0000-0000-000022A90000}"/>
    <cellStyle name="Standard 257 5 4 2 2 3 3 2 2 2 2" xfId="52332" xr:uid="{00000000-0005-0000-0000-000023A90000}"/>
    <cellStyle name="Standard 257 5 4 2 2 3 3 2 2 3" xfId="39096" xr:uid="{00000000-0005-0000-0000-000024A90000}"/>
    <cellStyle name="Standard 257 5 4 2 2 3 3 2 3" xfId="19243" xr:uid="{00000000-0005-0000-0000-000025A90000}"/>
    <cellStyle name="Standard 257 5 4 2 2 3 3 2 3 2" xfId="45715" xr:uid="{00000000-0005-0000-0000-000026A90000}"/>
    <cellStyle name="Standard 257 5 4 2 2 3 3 2 4" xfId="30274" xr:uid="{00000000-0005-0000-0000-000027A90000}"/>
    <cellStyle name="Standard 257 5 4 2 2 3 3 3" xfId="6744" xr:uid="{00000000-0005-0000-0000-000028A90000}"/>
    <cellStyle name="Standard 257 5 4 2 2 3 3 3 2" xfId="11154" xr:uid="{00000000-0005-0000-0000-000029A90000}"/>
    <cellStyle name="Standard 257 5 4 2 2 3 3 3 2 2" xfId="24390" xr:uid="{00000000-0005-0000-0000-00002AA90000}"/>
    <cellStyle name="Standard 257 5 4 2 2 3 3 3 2 2 2" xfId="50862" xr:uid="{00000000-0005-0000-0000-00002BA90000}"/>
    <cellStyle name="Standard 257 5 4 2 2 3 3 3 2 3" xfId="37626" xr:uid="{00000000-0005-0000-0000-00002CA90000}"/>
    <cellStyle name="Standard 257 5 4 2 2 3 3 3 3" xfId="17773" xr:uid="{00000000-0005-0000-0000-00002DA90000}"/>
    <cellStyle name="Standard 257 5 4 2 2 3 3 3 3 2" xfId="44245" xr:uid="{00000000-0005-0000-0000-00002EA90000}"/>
    <cellStyle name="Standard 257 5 4 2 2 3 3 3 4" xfId="33216" xr:uid="{00000000-0005-0000-0000-00002FA90000}"/>
    <cellStyle name="Standard 257 5 4 2 2 3 3 4" xfId="8212" xr:uid="{00000000-0005-0000-0000-000030A90000}"/>
    <cellStyle name="Standard 257 5 4 2 2 3 3 4 2" xfId="21448" xr:uid="{00000000-0005-0000-0000-000031A90000}"/>
    <cellStyle name="Standard 257 5 4 2 2 3 3 4 2 2" xfId="47920" xr:uid="{00000000-0005-0000-0000-000032A90000}"/>
    <cellStyle name="Standard 257 5 4 2 2 3 3 4 3" xfId="34684" xr:uid="{00000000-0005-0000-0000-000033A90000}"/>
    <cellStyle name="Standard 257 5 4 2 2 3 3 5" xfId="14831" xr:uid="{00000000-0005-0000-0000-000034A90000}"/>
    <cellStyle name="Standard 257 5 4 2 2 3 3 5 2" xfId="41303" xr:uid="{00000000-0005-0000-0000-000035A90000}"/>
    <cellStyle name="Standard 257 5 4 2 2 3 3 6" xfId="28804" xr:uid="{00000000-0005-0000-0000-000036A90000}"/>
    <cellStyle name="Standard 257 5 4 2 2 3 4" xfId="3068" xr:uid="{00000000-0005-0000-0000-000037A90000}"/>
    <cellStyle name="Standard 257 5 4 2 2 3 4 2" xfId="11890" xr:uid="{00000000-0005-0000-0000-000038A90000}"/>
    <cellStyle name="Standard 257 5 4 2 2 3 4 2 2" xfId="25126" xr:uid="{00000000-0005-0000-0000-000039A90000}"/>
    <cellStyle name="Standard 257 5 4 2 2 3 4 2 2 2" xfId="51598" xr:uid="{00000000-0005-0000-0000-00003AA90000}"/>
    <cellStyle name="Standard 257 5 4 2 2 3 4 2 3" xfId="38362" xr:uid="{00000000-0005-0000-0000-00003BA90000}"/>
    <cellStyle name="Standard 257 5 4 2 2 3 4 3" xfId="18509" xr:uid="{00000000-0005-0000-0000-00003CA90000}"/>
    <cellStyle name="Standard 257 5 4 2 2 3 4 3 2" xfId="44981" xr:uid="{00000000-0005-0000-0000-00003DA90000}"/>
    <cellStyle name="Standard 257 5 4 2 2 3 4 4" xfId="29540" xr:uid="{00000000-0005-0000-0000-00003EA90000}"/>
    <cellStyle name="Standard 257 5 4 2 2 3 5" xfId="5273" xr:uid="{00000000-0005-0000-0000-00003FA90000}"/>
    <cellStyle name="Standard 257 5 4 2 2 3 5 2" xfId="9683" xr:uid="{00000000-0005-0000-0000-000040A90000}"/>
    <cellStyle name="Standard 257 5 4 2 2 3 5 2 2" xfId="22919" xr:uid="{00000000-0005-0000-0000-000041A90000}"/>
    <cellStyle name="Standard 257 5 4 2 2 3 5 2 2 2" xfId="49391" xr:uid="{00000000-0005-0000-0000-000042A90000}"/>
    <cellStyle name="Standard 257 5 4 2 2 3 5 2 3" xfId="36155" xr:uid="{00000000-0005-0000-0000-000043A90000}"/>
    <cellStyle name="Standard 257 5 4 2 2 3 5 3" xfId="16302" xr:uid="{00000000-0005-0000-0000-000044A90000}"/>
    <cellStyle name="Standard 257 5 4 2 2 3 5 3 2" xfId="42774" xr:uid="{00000000-0005-0000-0000-000045A90000}"/>
    <cellStyle name="Standard 257 5 4 2 2 3 5 4" xfId="31745" xr:uid="{00000000-0005-0000-0000-000046A90000}"/>
    <cellStyle name="Standard 257 5 4 2 2 3 6" xfId="7478" xr:uid="{00000000-0005-0000-0000-000047A90000}"/>
    <cellStyle name="Standard 257 5 4 2 2 3 6 2" xfId="20714" xr:uid="{00000000-0005-0000-0000-000048A90000}"/>
    <cellStyle name="Standard 257 5 4 2 2 3 6 2 2" xfId="47186" xr:uid="{00000000-0005-0000-0000-000049A90000}"/>
    <cellStyle name="Standard 257 5 4 2 2 3 6 3" xfId="33950" xr:uid="{00000000-0005-0000-0000-00004AA90000}"/>
    <cellStyle name="Standard 257 5 4 2 2 3 7" xfId="14097" xr:uid="{00000000-0005-0000-0000-00004BA90000}"/>
    <cellStyle name="Standard 257 5 4 2 2 3 7 2" xfId="40569" xr:uid="{00000000-0005-0000-0000-00004CA90000}"/>
    <cellStyle name="Standard 257 5 4 2 2 3 8" xfId="27333" xr:uid="{00000000-0005-0000-0000-00004DA90000}"/>
    <cellStyle name="Standard 257 5 4 2 2 4" xfId="1229" xr:uid="{00000000-0005-0000-0000-00004EA90000}"/>
    <cellStyle name="Standard 257 5 4 2 2 4 2" xfId="4172" xr:uid="{00000000-0005-0000-0000-00004FA90000}"/>
    <cellStyle name="Standard 257 5 4 2 2 4 2 2" xfId="12994" xr:uid="{00000000-0005-0000-0000-000050A90000}"/>
    <cellStyle name="Standard 257 5 4 2 2 4 2 2 2" xfId="26230" xr:uid="{00000000-0005-0000-0000-000051A90000}"/>
    <cellStyle name="Standard 257 5 4 2 2 4 2 2 2 2" xfId="52702" xr:uid="{00000000-0005-0000-0000-000052A90000}"/>
    <cellStyle name="Standard 257 5 4 2 2 4 2 2 3" xfId="39466" xr:uid="{00000000-0005-0000-0000-000053A90000}"/>
    <cellStyle name="Standard 257 5 4 2 2 4 2 3" xfId="19613" xr:uid="{00000000-0005-0000-0000-000054A90000}"/>
    <cellStyle name="Standard 257 5 4 2 2 4 2 3 2" xfId="46085" xr:uid="{00000000-0005-0000-0000-000055A90000}"/>
    <cellStyle name="Standard 257 5 4 2 2 4 2 4" xfId="30644" xr:uid="{00000000-0005-0000-0000-000056A90000}"/>
    <cellStyle name="Standard 257 5 4 2 2 4 3" xfId="5643" xr:uid="{00000000-0005-0000-0000-000057A90000}"/>
    <cellStyle name="Standard 257 5 4 2 2 4 3 2" xfId="10053" xr:uid="{00000000-0005-0000-0000-000058A90000}"/>
    <cellStyle name="Standard 257 5 4 2 2 4 3 2 2" xfId="23289" xr:uid="{00000000-0005-0000-0000-000059A90000}"/>
    <cellStyle name="Standard 257 5 4 2 2 4 3 2 2 2" xfId="49761" xr:uid="{00000000-0005-0000-0000-00005AA90000}"/>
    <cellStyle name="Standard 257 5 4 2 2 4 3 2 3" xfId="36525" xr:uid="{00000000-0005-0000-0000-00005BA90000}"/>
    <cellStyle name="Standard 257 5 4 2 2 4 3 3" xfId="16672" xr:uid="{00000000-0005-0000-0000-00005CA90000}"/>
    <cellStyle name="Standard 257 5 4 2 2 4 3 3 2" xfId="43144" xr:uid="{00000000-0005-0000-0000-00005DA90000}"/>
    <cellStyle name="Standard 257 5 4 2 2 4 3 4" xfId="32115" xr:uid="{00000000-0005-0000-0000-00005EA90000}"/>
    <cellStyle name="Standard 257 5 4 2 2 4 4" xfId="8582" xr:uid="{00000000-0005-0000-0000-00005FA90000}"/>
    <cellStyle name="Standard 257 5 4 2 2 4 4 2" xfId="21818" xr:uid="{00000000-0005-0000-0000-000060A90000}"/>
    <cellStyle name="Standard 257 5 4 2 2 4 4 2 2" xfId="48290" xr:uid="{00000000-0005-0000-0000-000061A90000}"/>
    <cellStyle name="Standard 257 5 4 2 2 4 4 3" xfId="35054" xr:uid="{00000000-0005-0000-0000-000062A90000}"/>
    <cellStyle name="Standard 257 5 4 2 2 4 5" xfId="15201" xr:uid="{00000000-0005-0000-0000-000063A90000}"/>
    <cellStyle name="Standard 257 5 4 2 2 4 5 2" xfId="41673" xr:uid="{00000000-0005-0000-0000-000064A90000}"/>
    <cellStyle name="Standard 257 5 4 2 2 4 6" xfId="27703" xr:uid="{00000000-0005-0000-0000-000065A90000}"/>
    <cellStyle name="Standard 257 5 4 2 2 5" xfId="1965" xr:uid="{00000000-0005-0000-0000-000066A90000}"/>
    <cellStyle name="Standard 257 5 4 2 2 5 2" xfId="3436" xr:uid="{00000000-0005-0000-0000-000067A90000}"/>
    <cellStyle name="Standard 257 5 4 2 2 5 2 2" xfId="12258" xr:uid="{00000000-0005-0000-0000-000068A90000}"/>
    <cellStyle name="Standard 257 5 4 2 2 5 2 2 2" xfId="25494" xr:uid="{00000000-0005-0000-0000-000069A90000}"/>
    <cellStyle name="Standard 257 5 4 2 2 5 2 2 2 2" xfId="51966" xr:uid="{00000000-0005-0000-0000-00006AA90000}"/>
    <cellStyle name="Standard 257 5 4 2 2 5 2 2 3" xfId="38730" xr:uid="{00000000-0005-0000-0000-00006BA90000}"/>
    <cellStyle name="Standard 257 5 4 2 2 5 2 3" xfId="18877" xr:uid="{00000000-0005-0000-0000-00006CA90000}"/>
    <cellStyle name="Standard 257 5 4 2 2 5 2 3 2" xfId="45349" xr:uid="{00000000-0005-0000-0000-00006DA90000}"/>
    <cellStyle name="Standard 257 5 4 2 2 5 2 4" xfId="29908" xr:uid="{00000000-0005-0000-0000-00006EA90000}"/>
    <cellStyle name="Standard 257 5 4 2 2 5 3" xfId="6378" xr:uid="{00000000-0005-0000-0000-00006FA90000}"/>
    <cellStyle name="Standard 257 5 4 2 2 5 3 2" xfId="10788" xr:uid="{00000000-0005-0000-0000-000070A90000}"/>
    <cellStyle name="Standard 257 5 4 2 2 5 3 2 2" xfId="24024" xr:uid="{00000000-0005-0000-0000-000071A90000}"/>
    <cellStyle name="Standard 257 5 4 2 2 5 3 2 2 2" xfId="50496" xr:uid="{00000000-0005-0000-0000-000072A90000}"/>
    <cellStyle name="Standard 257 5 4 2 2 5 3 2 3" xfId="37260" xr:uid="{00000000-0005-0000-0000-000073A90000}"/>
    <cellStyle name="Standard 257 5 4 2 2 5 3 3" xfId="17407" xr:uid="{00000000-0005-0000-0000-000074A90000}"/>
    <cellStyle name="Standard 257 5 4 2 2 5 3 3 2" xfId="43879" xr:uid="{00000000-0005-0000-0000-000075A90000}"/>
    <cellStyle name="Standard 257 5 4 2 2 5 3 4" xfId="32850" xr:uid="{00000000-0005-0000-0000-000076A90000}"/>
    <cellStyle name="Standard 257 5 4 2 2 5 4" xfId="7846" xr:uid="{00000000-0005-0000-0000-000077A90000}"/>
    <cellStyle name="Standard 257 5 4 2 2 5 4 2" xfId="21082" xr:uid="{00000000-0005-0000-0000-000078A90000}"/>
    <cellStyle name="Standard 257 5 4 2 2 5 4 2 2" xfId="47554" xr:uid="{00000000-0005-0000-0000-000079A90000}"/>
    <cellStyle name="Standard 257 5 4 2 2 5 4 3" xfId="34318" xr:uid="{00000000-0005-0000-0000-00007AA90000}"/>
    <cellStyle name="Standard 257 5 4 2 2 5 5" xfId="14465" xr:uid="{00000000-0005-0000-0000-00007BA90000}"/>
    <cellStyle name="Standard 257 5 4 2 2 5 5 2" xfId="40937" xr:uid="{00000000-0005-0000-0000-00007CA90000}"/>
    <cellStyle name="Standard 257 5 4 2 2 5 6" xfId="28438" xr:uid="{00000000-0005-0000-0000-00007DA90000}"/>
    <cellStyle name="Standard 257 5 4 2 2 6" xfId="2702" xr:uid="{00000000-0005-0000-0000-00007EA90000}"/>
    <cellStyle name="Standard 257 5 4 2 2 6 2" xfId="11524" xr:uid="{00000000-0005-0000-0000-00007FA90000}"/>
    <cellStyle name="Standard 257 5 4 2 2 6 2 2" xfId="24760" xr:uid="{00000000-0005-0000-0000-000080A90000}"/>
    <cellStyle name="Standard 257 5 4 2 2 6 2 2 2" xfId="51232" xr:uid="{00000000-0005-0000-0000-000081A90000}"/>
    <cellStyle name="Standard 257 5 4 2 2 6 2 3" xfId="37996" xr:uid="{00000000-0005-0000-0000-000082A90000}"/>
    <cellStyle name="Standard 257 5 4 2 2 6 3" xfId="18143" xr:uid="{00000000-0005-0000-0000-000083A90000}"/>
    <cellStyle name="Standard 257 5 4 2 2 6 3 2" xfId="44615" xr:uid="{00000000-0005-0000-0000-000084A90000}"/>
    <cellStyle name="Standard 257 5 4 2 2 6 4" xfId="29174" xr:uid="{00000000-0005-0000-0000-000085A90000}"/>
    <cellStyle name="Standard 257 5 4 2 2 7" xfId="4907" xr:uid="{00000000-0005-0000-0000-000086A90000}"/>
    <cellStyle name="Standard 257 5 4 2 2 7 2" xfId="9317" xr:uid="{00000000-0005-0000-0000-000087A90000}"/>
    <cellStyle name="Standard 257 5 4 2 2 7 2 2" xfId="22553" xr:uid="{00000000-0005-0000-0000-000088A90000}"/>
    <cellStyle name="Standard 257 5 4 2 2 7 2 2 2" xfId="49025" xr:uid="{00000000-0005-0000-0000-000089A90000}"/>
    <cellStyle name="Standard 257 5 4 2 2 7 2 3" xfId="35789" xr:uid="{00000000-0005-0000-0000-00008AA90000}"/>
    <cellStyle name="Standard 257 5 4 2 2 7 3" xfId="15936" xr:uid="{00000000-0005-0000-0000-00008BA90000}"/>
    <cellStyle name="Standard 257 5 4 2 2 7 3 2" xfId="42408" xr:uid="{00000000-0005-0000-0000-00008CA90000}"/>
    <cellStyle name="Standard 257 5 4 2 2 7 4" xfId="31379" xr:uid="{00000000-0005-0000-0000-00008DA90000}"/>
    <cellStyle name="Standard 257 5 4 2 2 8" xfId="7112" xr:uid="{00000000-0005-0000-0000-00008EA90000}"/>
    <cellStyle name="Standard 257 5 4 2 2 8 2" xfId="20348" xr:uid="{00000000-0005-0000-0000-00008FA90000}"/>
    <cellStyle name="Standard 257 5 4 2 2 8 2 2" xfId="46820" xr:uid="{00000000-0005-0000-0000-000090A90000}"/>
    <cellStyle name="Standard 257 5 4 2 2 8 3" xfId="33584" xr:uid="{00000000-0005-0000-0000-000091A90000}"/>
    <cellStyle name="Standard 257 5 4 2 2 9" xfId="13731" xr:uid="{00000000-0005-0000-0000-000092A90000}"/>
    <cellStyle name="Standard 257 5 4 2 2 9 2" xfId="40203" xr:uid="{00000000-0005-0000-0000-000093A90000}"/>
    <cellStyle name="Standard 257 5 4 2 3" xfId="547" xr:uid="{00000000-0005-0000-0000-000094A90000}"/>
    <cellStyle name="Standard 257 5 4 2 3 2" xfId="936" xr:uid="{00000000-0005-0000-0000-000095A90000}"/>
    <cellStyle name="Standard 257 5 4 2 3 2 2" xfId="1685" xr:uid="{00000000-0005-0000-0000-000096A90000}"/>
    <cellStyle name="Standard 257 5 4 2 3 2 2 2" xfId="4628" xr:uid="{00000000-0005-0000-0000-000097A90000}"/>
    <cellStyle name="Standard 257 5 4 2 3 2 2 2 2" xfId="13450" xr:uid="{00000000-0005-0000-0000-000098A90000}"/>
    <cellStyle name="Standard 257 5 4 2 3 2 2 2 2 2" xfId="26686" xr:uid="{00000000-0005-0000-0000-000099A90000}"/>
    <cellStyle name="Standard 257 5 4 2 3 2 2 2 2 2 2" xfId="53158" xr:uid="{00000000-0005-0000-0000-00009AA90000}"/>
    <cellStyle name="Standard 257 5 4 2 3 2 2 2 2 3" xfId="39922" xr:uid="{00000000-0005-0000-0000-00009BA90000}"/>
    <cellStyle name="Standard 257 5 4 2 3 2 2 2 3" xfId="20069" xr:uid="{00000000-0005-0000-0000-00009CA90000}"/>
    <cellStyle name="Standard 257 5 4 2 3 2 2 2 3 2" xfId="46541" xr:uid="{00000000-0005-0000-0000-00009DA90000}"/>
    <cellStyle name="Standard 257 5 4 2 3 2 2 2 4" xfId="31100" xr:uid="{00000000-0005-0000-0000-00009EA90000}"/>
    <cellStyle name="Standard 257 5 4 2 3 2 2 3" xfId="6099" xr:uid="{00000000-0005-0000-0000-00009FA90000}"/>
    <cellStyle name="Standard 257 5 4 2 3 2 2 3 2" xfId="10509" xr:uid="{00000000-0005-0000-0000-0000A0A90000}"/>
    <cellStyle name="Standard 257 5 4 2 3 2 2 3 2 2" xfId="23745" xr:uid="{00000000-0005-0000-0000-0000A1A90000}"/>
    <cellStyle name="Standard 257 5 4 2 3 2 2 3 2 2 2" xfId="50217" xr:uid="{00000000-0005-0000-0000-0000A2A90000}"/>
    <cellStyle name="Standard 257 5 4 2 3 2 2 3 2 3" xfId="36981" xr:uid="{00000000-0005-0000-0000-0000A3A90000}"/>
    <cellStyle name="Standard 257 5 4 2 3 2 2 3 3" xfId="17128" xr:uid="{00000000-0005-0000-0000-0000A4A90000}"/>
    <cellStyle name="Standard 257 5 4 2 3 2 2 3 3 2" xfId="43600" xr:uid="{00000000-0005-0000-0000-0000A5A90000}"/>
    <cellStyle name="Standard 257 5 4 2 3 2 2 3 4" xfId="32571" xr:uid="{00000000-0005-0000-0000-0000A6A90000}"/>
    <cellStyle name="Standard 257 5 4 2 3 2 2 4" xfId="9038" xr:uid="{00000000-0005-0000-0000-0000A7A90000}"/>
    <cellStyle name="Standard 257 5 4 2 3 2 2 4 2" xfId="22274" xr:uid="{00000000-0005-0000-0000-0000A8A90000}"/>
    <cellStyle name="Standard 257 5 4 2 3 2 2 4 2 2" xfId="48746" xr:uid="{00000000-0005-0000-0000-0000A9A90000}"/>
    <cellStyle name="Standard 257 5 4 2 3 2 2 4 3" xfId="35510" xr:uid="{00000000-0005-0000-0000-0000AAA90000}"/>
    <cellStyle name="Standard 257 5 4 2 3 2 2 5" xfId="15657" xr:uid="{00000000-0005-0000-0000-0000ABA90000}"/>
    <cellStyle name="Standard 257 5 4 2 3 2 2 5 2" xfId="42129" xr:uid="{00000000-0005-0000-0000-0000ACA90000}"/>
    <cellStyle name="Standard 257 5 4 2 3 2 2 6" xfId="28159" xr:uid="{00000000-0005-0000-0000-0000ADA90000}"/>
    <cellStyle name="Standard 257 5 4 2 3 2 3" xfId="2421" xr:uid="{00000000-0005-0000-0000-0000AEA90000}"/>
    <cellStyle name="Standard 257 5 4 2 3 2 3 2" xfId="3892" xr:uid="{00000000-0005-0000-0000-0000AFA90000}"/>
    <cellStyle name="Standard 257 5 4 2 3 2 3 2 2" xfId="12714" xr:uid="{00000000-0005-0000-0000-0000B0A90000}"/>
    <cellStyle name="Standard 257 5 4 2 3 2 3 2 2 2" xfId="25950" xr:uid="{00000000-0005-0000-0000-0000B1A90000}"/>
    <cellStyle name="Standard 257 5 4 2 3 2 3 2 2 2 2" xfId="52422" xr:uid="{00000000-0005-0000-0000-0000B2A90000}"/>
    <cellStyle name="Standard 257 5 4 2 3 2 3 2 2 3" xfId="39186" xr:uid="{00000000-0005-0000-0000-0000B3A90000}"/>
    <cellStyle name="Standard 257 5 4 2 3 2 3 2 3" xfId="19333" xr:uid="{00000000-0005-0000-0000-0000B4A90000}"/>
    <cellStyle name="Standard 257 5 4 2 3 2 3 2 3 2" xfId="45805" xr:uid="{00000000-0005-0000-0000-0000B5A90000}"/>
    <cellStyle name="Standard 257 5 4 2 3 2 3 2 4" xfId="30364" xr:uid="{00000000-0005-0000-0000-0000B6A90000}"/>
    <cellStyle name="Standard 257 5 4 2 3 2 3 3" xfId="6834" xr:uid="{00000000-0005-0000-0000-0000B7A90000}"/>
    <cellStyle name="Standard 257 5 4 2 3 2 3 3 2" xfId="11244" xr:uid="{00000000-0005-0000-0000-0000B8A90000}"/>
    <cellStyle name="Standard 257 5 4 2 3 2 3 3 2 2" xfId="24480" xr:uid="{00000000-0005-0000-0000-0000B9A90000}"/>
    <cellStyle name="Standard 257 5 4 2 3 2 3 3 2 2 2" xfId="50952" xr:uid="{00000000-0005-0000-0000-0000BAA90000}"/>
    <cellStyle name="Standard 257 5 4 2 3 2 3 3 2 3" xfId="37716" xr:uid="{00000000-0005-0000-0000-0000BBA90000}"/>
    <cellStyle name="Standard 257 5 4 2 3 2 3 3 3" xfId="17863" xr:uid="{00000000-0005-0000-0000-0000BCA90000}"/>
    <cellStyle name="Standard 257 5 4 2 3 2 3 3 3 2" xfId="44335" xr:uid="{00000000-0005-0000-0000-0000BDA90000}"/>
    <cellStyle name="Standard 257 5 4 2 3 2 3 3 4" xfId="33306" xr:uid="{00000000-0005-0000-0000-0000BEA90000}"/>
    <cellStyle name="Standard 257 5 4 2 3 2 3 4" xfId="8302" xr:uid="{00000000-0005-0000-0000-0000BFA90000}"/>
    <cellStyle name="Standard 257 5 4 2 3 2 3 4 2" xfId="21538" xr:uid="{00000000-0005-0000-0000-0000C0A90000}"/>
    <cellStyle name="Standard 257 5 4 2 3 2 3 4 2 2" xfId="48010" xr:uid="{00000000-0005-0000-0000-0000C1A90000}"/>
    <cellStyle name="Standard 257 5 4 2 3 2 3 4 3" xfId="34774" xr:uid="{00000000-0005-0000-0000-0000C2A90000}"/>
    <cellStyle name="Standard 257 5 4 2 3 2 3 5" xfId="14921" xr:uid="{00000000-0005-0000-0000-0000C3A90000}"/>
    <cellStyle name="Standard 257 5 4 2 3 2 3 5 2" xfId="41393" xr:uid="{00000000-0005-0000-0000-0000C4A90000}"/>
    <cellStyle name="Standard 257 5 4 2 3 2 3 6" xfId="28894" xr:uid="{00000000-0005-0000-0000-0000C5A90000}"/>
    <cellStyle name="Standard 257 5 4 2 3 2 4" xfId="3158" xr:uid="{00000000-0005-0000-0000-0000C6A90000}"/>
    <cellStyle name="Standard 257 5 4 2 3 2 4 2" xfId="11980" xr:uid="{00000000-0005-0000-0000-0000C7A90000}"/>
    <cellStyle name="Standard 257 5 4 2 3 2 4 2 2" xfId="25216" xr:uid="{00000000-0005-0000-0000-0000C8A90000}"/>
    <cellStyle name="Standard 257 5 4 2 3 2 4 2 2 2" xfId="51688" xr:uid="{00000000-0005-0000-0000-0000C9A90000}"/>
    <cellStyle name="Standard 257 5 4 2 3 2 4 2 3" xfId="38452" xr:uid="{00000000-0005-0000-0000-0000CAA90000}"/>
    <cellStyle name="Standard 257 5 4 2 3 2 4 3" xfId="18599" xr:uid="{00000000-0005-0000-0000-0000CBA90000}"/>
    <cellStyle name="Standard 257 5 4 2 3 2 4 3 2" xfId="45071" xr:uid="{00000000-0005-0000-0000-0000CCA90000}"/>
    <cellStyle name="Standard 257 5 4 2 3 2 4 4" xfId="29630" xr:uid="{00000000-0005-0000-0000-0000CDA90000}"/>
    <cellStyle name="Standard 257 5 4 2 3 2 5" xfId="5363" xr:uid="{00000000-0005-0000-0000-0000CEA90000}"/>
    <cellStyle name="Standard 257 5 4 2 3 2 5 2" xfId="9773" xr:uid="{00000000-0005-0000-0000-0000CFA90000}"/>
    <cellStyle name="Standard 257 5 4 2 3 2 5 2 2" xfId="23009" xr:uid="{00000000-0005-0000-0000-0000D0A90000}"/>
    <cellStyle name="Standard 257 5 4 2 3 2 5 2 2 2" xfId="49481" xr:uid="{00000000-0005-0000-0000-0000D1A90000}"/>
    <cellStyle name="Standard 257 5 4 2 3 2 5 2 3" xfId="36245" xr:uid="{00000000-0005-0000-0000-0000D2A90000}"/>
    <cellStyle name="Standard 257 5 4 2 3 2 5 3" xfId="16392" xr:uid="{00000000-0005-0000-0000-0000D3A90000}"/>
    <cellStyle name="Standard 257 5 4 2 3 2 5 3 2" xfId="42864" xr:uid="{00000000-0005-0000-0000-0000D4A90000}"/>
    <cellStyle name="Standard 257 5 4 2 3 2 5 4" xfId="31835" xr:uid="{00000000-0005-0000-0000-0000D5A90000}"/>
    <cellStyle name="Standard 257 5 4 2 3 2 6" xfId="7568" xr:uid="{00000000-0005-0000-0000-0000D6A90000}"/>
    <cellStyle name="Standard 257 5 4 2 3 2 6 2" xfId="20804" xr:uid="{00000000-0005-0000-0000-0000D7A90000}"/>
    <cellStyle name="Standard 257 5 4 2 3 2 6 2 2" xfId="47276" xr:uid="{00000000-0005-0000-0000-0000D8A90000}"/>
    <cellStyle name="Standard 257 5 4 2 3 2 6 3" xfId="34040" xr:uid="{00000000-0005-0000-0000-0000D9A90000}"/>
    <cellStyle name="Standard 257 5 4 2 3 2 7" xfId="14187" xr:uid="{00000000-0005-0000-0000-0000DAA90000}"/>
    <cellStyle name="Standard 257 5 4 2 3 2 7 2" xfId="40659" xr:uid="{00000000-0005-0000-0000-0000DBA90000}"/>
    <cellStyle name="Standard 257 5 4 2 3 2 8" xfId="27423" xr:uid="{00000000-0005-0000-0000-0000DCA90000}"/>
    <cellStyle name="Standard 257 5 4 2 3 3" xfId="1319" xr:uid="{00000000-0005-0000-0000-0000DDA90000}"/>
    <cellStyle name="Standard 257 5 4 2 3 3 2" xfId="4262" xr:uid="{00000000-0005-0000-0000-0000DEA90000}"/>
    <cellStyle name="Standard 257 5 4 2 3 3 2 2" xfId="13084" xr:uid="{00000000-0005-0000-0000-0000DFA90000}"/>
    <cellStyle name="Standard 257 5 4 2 3 3 2 2 2" xfId="26320" xr:uid="{00000000-0005-0000-0000-0000E0A90000}"/>
    <cellStyle name="Standard 257 5 4 2 3 3 2 2 2 2" xfId="52792" xr:uid="{00000000-0005-0000-0000-0000E1A90000}"/>
    <cellStyle name="Standard 257 5 4 2 3 3 2 2 3" xfId="39556" xr:uid="{00000000-0005-0000-0000-0000E2A90000}"/>
    <cellStyle name="Standard 257 5 4 2 3 3 2 3" xfId="19703" xr:uid="{00000000-0005-0000-0000-0000E3A90000}"/>
    <cellStyle name="Standard 257 5 4 2 3 3 2 3 2" xfId="46175" xr:uid="{00000000-0005-0000-0000-0000E4A90000}"/>
    <cellStyle name="Standard 257 5 4 2 3 3 2 4" xfId="30734" xr:uid="{00000000-0005-0000-0000-0000E5A90000}"/>
    <cellStyle name="Standard 257 5 4 2 3 3 3" xfId="5733" xr:uid="{00000000-0005-0000-0000-0000E6A90000}"/>
    <cellStyle name="Standard 257 5 4 2 3 3 3 2" xfId="10143" xr:uid="{00000000-0005-0000-0000-0000E7A90000}"/>
    <cellStyle name="Standard 257 5 4 2 3 3 3 2 2" xfId="23379" xr:uid="{00000000-0005-0000-0000-0000E8A90000}"/>
    <cellStyle name="Standard 257 5 4 2 3 3 3 2 2 2" xfId="49851" xr:uid="{00000000-0005-0000-0000-0000E9A90000}"/>
    <cellStyle name="Standard 257 5 4 2 3 3 3 2 3" xfId="36615" xr:uid="{00000000-0005-0000-0000-0000EAA90000}"/>
    <cellStyle name="Standard 257 5 4 2 3 3 3 3" xfId="16762" xr:uid="{00000000-0005-0000-0000-0000EBA90000}"/>
    <cellStyle name="Standard 257 5 4 2 3 3 3 3 2" xfId="43234" xr:uid="{00000000-0005-0000-0000-0000ECA90000}"/>
    <cellStyle name="Standard 257 5 4 2 3 3 3 4" xfId="32205" xr:uid="{00000000-0005-0000-0000-0000EDA90000}"/>
    <cellStyle name="Standard 257 5 4 2 3 3 4" xfId="8672" xr:uid="{00000000-0005-0000-0000-0000EEA90000}"/>
    <cellStyle name="Standard 257 5 4 2 3 3 4 2" xfId="21908" xr:uid="{00000000-0005-0000-0000-0000EFA90000}"/>
    <cellStyle name="Standard 257 5 4 2 3 3 4 2 2" xfId="48380" xr:uid="{00000000-0005-0000-0000-0000F0A90000}"/>
    <cellStyle name="Standard 257 5 4 2 3 3 4 3" xfId="35144" xr:uid="{00000000-0005-0000-0000-0000F1A90000}"/>
    <cellStyle name="Standard 257 5 4 2 3 3 5" xfId="15291" xr:uid="{00000000-0005-0000-0000-0000F2A90000}"/>
    <cellStyle name="Standard 257 5 4 2 3 3 5 2" xfId="41763" xr:uid="{00000000-0005-0000-0000-0000F3A90000}"/>
    <cellStyle name="Standard 257 5 4 2 3 3 6" xfId="27793" xr:uid="{00000000-0005-0000-0000-0000F4A90000}"/>
    <cellStyle name="Standard 257 5 4 2 3 4" xfId="2055" xr:uid="{00000000-0005-0000-0000-0000F5A90000}"/>
    <cellStyle name="Standard 257 5 4 2 3 4 2" xfId="3526" xr:uid="{00000000-0005-0000-0000-0000F6A90000}"/>
    <cellStyle name="Standard 257 5 4 2 3 4 2 2" xfId="12348" xr:uid="{00000000-0005-0000-0000-0000F7A90000}"/>
    <cellStyle name="Standard 257 5 4 2 3 4 2 2 2" xfId="25584" xr:uid="{00000000-0005-0000-0000-0000F8A90000}"/>
    <cellStyle name="Standard 257 5 4 2 3 4 2 2 2 2" xfId="52056" xr:uid="{00000000-0005-0000-0000-0000F9A90000}"/>
    <cellStyle name="Standard 257 5 4 2 3 4 2 2 3" xfId="38820" xr:uid="{00000000-0005-0000-0000-0000FAA90000}"/>
    <cellStyle name="Standard 257 5 4 2 3 4 2 3" xfId="18967" xr:uid="{00000000-0005-0000-0000-0000FBA90000}"/>
    <cellStyle name="Standard 257 5 4 2 3 4 2 3 2" xfId="45439" xr:uid="{00000000-0005-0000-0000-0000FCA90000}"/>
    <cellStyle name="Standard 257 5 4 2 3 4 2 4" xfId="29998" xr:uid="{00000000-0005-0000-0000-0000FDA90000}"/>
    <cellStyle name="Standard 257 5 4 2 3 4 3" xfId="6468" xr:uid="{00000000-0005-0000-0000-0000FEA90000}"/>
    <cellStyle name="Standard 257 5 4 2 3 4 3 2" xfId="10878" xr:uid="{00000000-0005-0000-0000-0000FFA90000}"/>
    <cellStyle name="Standard 257 5 4 2 3 4 3 2 2" xfId="24114" xr:uid="{00000000-0005-0000-0000-000000AA0000}"/>
    <cellStyle name="Standard 257 5 4 2 3 4 3 2 2 2" xfId="50586" xr:uid="{00000000-0005-0000-0000-000001AA0000}"/>
    <cellStyle name="Standard 257 5 4 2 3 4 3 2 3" xfId="37350" xr:uid="{00000000-0005-0000-0000-000002AA0000}"/>
    <cellStyle name="Standard 257 5 4 2 3 4 3 3" xfId="17497" xr:uid="{00000000-0005-0000-0000-000003AA0000}"/>
    <cellStyle name="Standard 257 5 4 2 3 4 3 3 2" xfId="43969" xr:uid="{00000000-0005-0000-0000-000004AA0000}"/>
    <cellStyle name="Standard 257 5 4 2 3 4 3 4" xfId="32940" xr:uid="{00000000-0005-0000-0000-000005AA0000}"/>
    <cellStyle name="Standard 257 5 4 2 3 4 4" xfId="7936" xr:uid="{00000000-0005-0000-0000-000006AA0000}"/>
    <cellStyle name="Standard 257 5 4 2 3 4 4 2" xfId="21172" xr:uid="{00000000-0005-0000-0000-000007AA0000}"/>
    <cellStyle name="Standard 257 5 4 2 3 4 4 2 2" xfId="47644" xr:uid="{00000000-0005-0000-0000-000008AA0000}"/>
    <cellStyle name="Standard 257 5 4 2 3 4 4 3" xfId="34408" xr:uid="{00000000-0005-0000-0000-000009AA0000}"/>
    <cellStyle name="Standard 257 5 4 2 3 4 5" xfId="14555" xr:uid="{00000000-0005-0000-0000-00000AAA0000}"/>
    <cellStyle name="Standard 257 5 4 2 3 4 5 2" xfId="41027" xr:uid="{00000000-0005-0000-0000-00000BAA0000}"/>
    <cellStyle name="Standard 257 5 4 2 3 4 6" xfId="28528" xr:uid="{00000000-0005-0000-0000-00000CAA0000}"/>
    <cellStyle name="Standard 257 5 4 2 3 5" xfId="2792" xr:uid="{00000000-0005-0000-0000-00000DAA0000}"/>
    <cellStyle name="Standard 257 5 4 2 3 5 2" xfId="11614" xr:uid="{00000000-0005-0000-0000-00000EAA0000}"/>
    <cellStyle name="Standard 257 5 4 2 3 5 2 2" xfId="24850" xr:uid="{00000000-0005-0000-0000-00000FAA0000}"/>
    <cellStyle name="Standard 257 5 4 2 3 5 2 2 2" xfId="51322" xr:uid="{00000000-0005-0000-0000-000010AA0000}"/>
    <cellStyle name="Standard 257 5 4 2 3 5 2 3" xfId="38086" xr:uid="{00000000-0005-0000-0000-000011AA0000}"/>
    <cellStyle name="Standard 257 5 4 2 3 5 3" xfId="18233" xr:uid="{00000000-0005-0000-0000-000012AA0000}"/>
    <cellStyle name="Standard 257 5 4 2 3 5 3 2" xfId="44705" xr:uid="{00000000-0005-0000-0000-000013AA0000}"/>
    <cellStyle name="Standard 257 5 4 2 3 5 4" xfId="29264" xr:uid="{00000000-0005-0000-0000-000014AA0000}"/>
    <cellStyle name="Standard 257 5 4 2 3 6" xfId="4997" xr:uid="{00000000-0005-0000-0000-000015AA0000}"/>
    <cellStyle name="Standard 257 5 4 2 3 6 2" xfId="9407" xr:uid="{00000000-0005-0000-0000-000016AA0000}"/>
    <cellStyle name="Standard 257 5 4 2 3 6 2 2" xfId="22643" xr:uid="{00000000-0005-0000-0000-000017AA0000}"/>
    <cellStyle name="Standard 257 5 4 2 3 6 2 2 2" xfId="49115" xr:uid="{00000000-0005-0000-0000-000018AA0000}"/>
    <cellStyle name="Standard 257 5 4 2 3 6 2 3" xfId="35879" xr:uid="{00000000-0005-0000-0000-000019AA0000}"/>
    <cellStyle name="Standard 257 5 4 2 3 6 3" xfId="16026" xr:uid="{00000000-0005-0000-0000-00001AAA0000}"/>
    <cellStyle name="Standard 257 5 4 2 3 6 3 2" xfId="42498" xr:uid="{00000000-0005-0000-0000-00001BAA0000}"/>
    <cellStyle name="Standard 257 5 4 2 3 6 4" xfId="31469" xr:uid="{00000000-0005-0000-0000-00001CAA0000}"/>
    <cellStyle name="Standard 257 5 4 2 3 7" xfId="7202" xr:uid="{00000000-0005-0000-0000-00001DAA0000}"/>
    <cellStyle name="Standard 257 5 4 2 3 7 2" xfId="20438" xr:uid="{00000000-0005-0000-0000-00001EAA0000}"/>
    <cellStyle name="Standard 257 5 4 2 3 7 2 2" xfId="46910" xr:uid="{00000000-0005-0000-0000-00001FAA0000}"/>
    <cellStyle name="Standard 257 5 4 2 3 7 3" xfId="33674" xr:uid="{00000000-0005-0000-0000-000020AA0000}"/>
    <cellStyle name="Standard 257 5 4 2 3 8" xfId="13821" xr:uid="{00000000-0005-0000-0000-000021AA0000}"/>
    <cellStyle name="Standard 257 5 4 2 3 8 2" xfId="40293" xr:uid="{00000000-0005-0000-0000-000022AA0000}"/>
    <cellStyle name="Standard 257 5 4 2 3 9" xfId="27057" xr:uid="{00000000-0005-0000-0000-000023AA0000}"/>
    <cellStyle name="Standard 257 5 4 2 4" xfId="764" xr:uid="{00000000-0005-0000-0000-000024AA0000}"/>
    <cellStyle name="Standard 257 5 4 2 4 2" xfId="1514" xr:uid="{00000000-0005-0000-0000-000025AA0000}"/>
    <cellStyle name="Standard 257 5 4 2 4 2 2" xfId="4457" xr:uid="{00000000-0005-0000-0000-000026AA0000}"/>
    <cellStyle name="Standard 257 5 4 2 4 2 2 2" xfId="13279" xr:uid="{00000000-0005-0000-0000-000027AA0000}"/>
    <cellStyle name="Standard 257 5 4 2 4 2 2 2 2" xfId="26515" xr:uid="{00000000-0005-0000-0000-000028AA0000}"/>
    <cellStyle name="Standard 257 5 4 2 4 2 2 2 2 2" xfId="52987" xr:uid="{00000000-0005-0000-0000-000029AA0000}"/>
    <cellStyle name="Standard 257 5 4 2 4 2 2 2 3" xfId="39751" xr:uid="{00000000-0005-0000-0000-00002AAA0000}"/>
    <cellStyle name="Standard 257 5 4 2 4 2 2 3" xfId="19898" xr:uid="{00000000-0005-0000-0000-00002BAA0000}"/>
    <cellStyle name="Standard 257 5 4 2 4 2 2 3 2" xfId="46370" xr:uid="{00000000-0005-0000-0000-00002CAA0000}"/>
    <cellStyle name="Standard 257 5 4 2 4 2 2 4" xfId="30929" xr:uid="{00000000-0005-0000-0000-00002DAA0000}"/>
    <cellStyle name="Standard 257 5 4 2 4 2 3" xfId="5928" xr:uid="{00000000-0005-0000-0000-00002EAA0000}"/>
    <cellStyle name="Standard 257 5 4 2 4 2 3 2" xfId="10338" xr:uid="{00000000-0005-0000-0000-00002FAA0000}"/>
    <cellStyle name="Standard 257 5 4 2 4 2 3 2 2" xfId="23574" xr:uid="{00000000-0005-0000-0000-000030AA0000}"/>
    <cellStyle name="Standard 257 5 4 2 4 2 3 2 2 2" xfId="50046" xr:uid="{00000000-0005-0000-0000-000031AA0000}"/>
    <cellStyle name="Standard 257 5 4 2 4 2 3 2 3" xfId="36810" xr:uid="{00000000-0005-0000-0000-000032AA0000}"/>
    <cellStyle name="Standard 257 5 4 2 4 2 3 3" xfId="16957" xr:uid="{00000000-0005-0000-0000-000033AA0000}"/>
    <cellStyle name="Standard 257 5 4 2 4 2 3 3 2" xfId="43429" xr:uid="{00000000-0005-0000-0000-000034AA0000}"/>
    <cellStyle name="Standard 257 5 4 2 4 2 3 4" xfId="32400" xr:uid="{00000000-0005-0000-0000-000035AA0000}"/>
    <cellStyle name="Standard 257 5 4 2 4 2 4" xfId="8867" xr:uid="{00000000-0005-0000-0000-000036AA0000}"/>
    <cellStyle name="Standard 257 5 4 2 4 2 4 2" xfId="22103" xr:uid="{00000000-0005-0000-0000-000037AA0000}"/>
    <cellStyle name="Standard 257 5 4 2 4 2 4 2 2" xfId="48575" xr:uid="{00000000-0005-0000-0000-000038AA0000}"/>
    <cellStyle name="Standard 257 5 4 2 4 2 4 3" xfId="35339" xr:uid="{00000000-0005-0000-0000-000039AA0000}"/>
    <cellStyle name="Standard 257 5 4 2 4 2 5" xfId="15486" xr:uid="{00000000-0005-0000-0000-00003AAA0000}"/>
    <cellStyle name="Standard 257 5 4 2 4 2 5 2" xfId="41958" xr:uid="{00000000-0005-0000-0000-00003BAA0000}"/>
    <cellStyle name="Standard 257 5 4 2 4 2 6" xfId="27988" xr:uid="{00000000-0005-0000-0000-00003CAA0000}"/>
    <cellStyle name="Standard 257 5 4 2 4 3" xfId="2250" xr:uid="{00000000-0005-0000-0000-00003DAA0000}"/>
    <cellStyle name="Standard 257 5 4 2 4 3 2" xfId="3721" xr:uid="{00000000-0005-0000-0000-00003EAA0000}"/>
    <cellStyle name="Standard 257 5 4 2 4 3 2 2" xfId="12543" xr:uid="{00000000-0005-0000-0000-00003FAA0000}"/>
    <cellStyle name="Standard 257 5 4 2 4 3 2 2 2" xfId="25779" xr:uid="{00000000-0005-0000-0000-000040AA0000}"/>
    <cellStyle name="Standard 257 5 4 2 4 3 2 2 2 2" xfId="52251" xr:uid="{00000000-0005-0000-0000-000041AA0000}"/>
    <cellStyle name="Standard 257 5 4 2 4 3 2 2 3" xfId="39015" xr:uid="{00000000-0005-0000-0000-000042AA0000}"/>
    <cellStyle name="Standard 257 5 4 2 4 3 2 3" xfId="19162" xr:uid="{00000000-0005-0000-0000-000043AA0000}"/>
    <cellStyle name="Standard 257 5 4 2 4 3 2 3 2" xfId="45634" xr:uid="{00000000-0005-0000-0000-000044AA0000}"/>
    <cellStyle name="Standard 257 5 4 2 4 3 2 4" xfId="30193" xr:uid="{00000000-0005-0000-0000-000045AA0000}"/>
    <cellStyle name="Standard 257 5 4 2 4 3 3" xfId="6663" xr:uid="{00000000-0005-0000-0000-000046AA0000}"/>
    <cellStyle name="Standard 257 5 4 2 4 3 3 2" xfId="11073" xr:uid="{00000000-0005-0000-0000-000047AA0000}"/>
    <cellStyle name="Standard 257 5 4 2 4 3 3 2 2" xfId="24309" xr:uid="{00000000-0005-0000-0000-000048AA0000}"/>
    <cellStyle name="Standard 257 5 4 2 4 3 3 2 2 2" xfId="50781" xr:uid="{00000000-0005-0000-0000-000049AA0000}"/>
    <cellStyle name="Standard 257 5 4 2 4 3 3 2 3" xfId="37545" xr:uid="{00000000-0005-0000-0000-00004AAA0000}"/>
    <cellStyle name="Standard 257 5 4 2 4 3 3 3" xfId="17692" xr:uid="{00000000-0005-0000-0000-00004BAA0000}"/>
    <cellStyle name="Standard 257 5 4 2 4 3 3 3 2" xfId="44164" xr:uid="{00000000-0005-0000-0000-00004CAA0000}"/>
    <cellStyle name="Standard 257 5 4 2 4 3 3 4" xfId="33135" xr:uid="{00000000-0005-0000-0000-00004DAA0000}"/>
    <cellStyle name="Standard 257 5 4 2 4 3 4" xfId="8131" xr:uid="{00000000-0005-0000-0000-00004EAA0000}"/>
    <cellStyle name="Standard 257 5 4 2 4 3 4 2" xfId="21367" xr:uid="{00000000-0005-0000-0000-00004FAA0000}"/>
    <cellStyle name="Standard 257 5 4 2 4 3 4 2 2" xfId="47839" xr:uid="{00000000-0005-0000-0000-000050AA0000}"/>
    <cellStyle name="Standard 257 5 4 2 4 3 4 3" xfId="34603" xr:uid="{00000000-0005-0000-0000-000051AA0000}"/>
    <cellStyle name="Standard 257 5 4 2 4 3 5" xfId="14750" xr:uid="{00000000-0005-0000-0000-000052AA0000}"/>
    <cellStyle name="Standard 257 5 4 2 4 3 5 2" xfId="41222" xr:uid="{00000000-0005-0000-0000-000053AA0000}"/>
    <cellStyle name="Standard 257 5 4 2 4 3 6" xfId="28723" xr:uid="{00000000-0005-0000-0000-000054AA0000}"/>
    <cellStyle name="Standard 257 5 4 2 4 4" xfId="2987" xr:uid="{00000000-0005-0000-0000-000055AA0000}"/>
    <cellStyle name="Standard 257 5 4 2 4 4 2" xfId="11809" xr:uid="{00000000-0005-0000-0000-000056AA0000}"/>
    <cellStyle name="Standard 257 5 4 2 4 4 2 2" xfId="25045" xr:uid="{00000000-0005-0000-0000-000057AA0000}"/>
    <cellStyle name="Standard 257 5 4 2 4 4 2 2 2" xfId="51517" xr:uid="{00000000-0005-0000-0000-000058AA0000}"/>
    <cellStyle name="Standard 257 5 4 2 4 4 2 3" xfId="38281" xr:uid="{00000000-0005-0000-0000-000059AA0000}"/>
    <cellStyle name="Standard 257 5 4 2 4 4 3" xfId="18428" xr:uid="{00000000-0005-0000-0000-00005AAA0000}"/>
    <cellStyle name="Standard 257 5 4 2 4 4 3 2" xfId="44900" xr:uid="{00000000-0005-0000-0000-00005BAA0000}"/>
    <cellStyle name="Standard 257 5 4 2 4 4 4" xfId="29459" xr:uid="{00000000-0005-0000-0000-00005CAA0000}"/>
    <cellStyle name="Standard 257 5 4 2 4 5" xfId="5192" xr:uid="{00000000-0005-0000-0000-00005DAA0000}"/>
    <cellStyle name="Standard 257 5 4 2 4 5 2" xfId="9602" xr:uid="{00000000-0005-0000-0000-00005EAA0000}"/>
    <cellStyle name="Standard 257 5 4 2 4 5 2 2" xfId="22838" xr:uid="{00000000-0005-0000-0000-00005FAA0000}"/>
    <cellStyle name="Standard 257 5 4 2 4 5 2 2 2" xfId="49310" xr:uid="{00000000-0005-0000-0000-000060AA0000}"/>
    <cellStyle name="Standard 257 5 4 2 4 5 2 3" xfId="36074" xr:uid="{00000000-0005-0000-0000-000061AA0000}"/>
    <cellStyle name="Standard 257 5 4 2 4 5 3" xfId="16221" xr:uid="{00000000-0005-0000-0000-000062AA0000}"/>
    <cellStyle name="Standard 257 5 4 2 4 5 3 2" xfId="42693" xr:uid="{00000000-0005-0000-0000-000063AA0000}"/>
    <cellStyle name="Standard 257 5 4 2 4 5 4" xfId="31664" xr:uid="{00000000-0005-0000-0000-000064AA0000}"/>
    <cellStyle name="Standard 257 5 4 2 4 6" xfId="7397" xr:uid="{00000000-0005-0000-0000-000065AA0000}"/>
    <cellStyle name="Standard 257 5 4 2 4 6 2" xfId="20633" xr:uid="{00000000-0005-0000-0000-000066AA0000}"/>
    <cellStyle name="Standard 257 5 4 2 4 6 2 2" xfId="47105" xr:uid="{00000000-0005-0000-0000-000067AA0000}"/>
    <cellStyle name="Standard 257 5 4 2 4 6 3" xfId="33869" xr:uid="{00000000-0005-0000-0000-000068AA0000}"/>
    <cellStyle name="Standard 257 5 4 2 4 7" xfId="14016" xr:uid="{00000000-0005-0000-0000-000069AA0000}"/>
    <cellStyle name="Standard 257 5 4 2 4 7 2" xfId="40488" xr:uid="{00000000-0005-0000-0000-00006AAA0000}"/>
    <cellStyle name="Standard 257 5 4 2 4 8" xfId="27252" xr:uid="{00000000-0005-0000-0000-00006BAA0000}"/>
    <cellStyle name="Standard 257 5 4 2 5" xfId="1148" xr:uid="{00000000-0005-0000-0000-00006CAA0000}"/>
    <cellStyle name="Standard 257 5 4 2 5 2" xfId="4091" xr:uid="{00000000-0005-0000-0000-00006DAA0000}"/>
    <cellStyle name="Standard 257 5 4 2 5 2 2" xfId="12913" xr:uid="{00000000-0005-0000-0000-00006EAA0000}"/>
    <cellStyle name="Standard 257 5 4 2 5 2 2 2" xfId="26149" xr:uid="{00000000-0005-0000-0000-00006FAA0000}"/>
    <cellStyle name="Standard 257 5 4 2 5 2 2 2 2" xfId="52621" xr:uid="{00000000-0005-0000-0000-000070AA0000}"/>
    <cellStyle name="Standard 257 5 4 2 5 2 2 3" xfId="39385" xr:uid="{00000000-0005-0000-0000-000071AA0000}"/>
    <cellStyle name="Standard 257 5 4 2 5 2 3" xfId="19532" xr:uid="{00000000-0005-0000-0000-000072AA0000}"/>
    <cellStyle name="Standard 257 5 4 2 5 2 3 2" xfId="46004" xr:uid="{00000000-0005-0000-0000-000073AA0000}"/>
    <cellStyle name="Standard 257 5 4 2 5 2 4" xfId="30563" xr:uid="{00000000-0005-0000-0000-000074AA0000}"/>
    <cellStyle name="Standard 257 5 4 2 5 3" xfId="5562" xr:uid="{00000000-0005-0000-0000-000075AA0000}"/>
    <cellStyle name="Standard 257 5 4 2 5 3 2" xfId="9972" xr:uid="{00000000-0005-0000-0000-000076AA0000}"/>
    <cellStyle name="Standard 257 5 4 2 5 3 2 2" xfId="23208" xr:uid="{00000000-0005-0000-0000-000077AA0000}"/>
    <cellStyle name="Standard 257 5 4 2 5 3 2 2 2" xfId="49680" xr:uid="{00000000-0005-0000-0000-000078AA0000}"/>
    <cellStyle name="Standard 257 5 4 2 5 3 2 3" xfId="36444" xr:uid="{00000000-0005-0000-0000-000079AA0000}"/>
    <cellStyle name="Standard 257 5 4 2 5 3 3" xfId="16591" xr:uid="{00000000-0005-0000-0000-00007AAA0000}"/>
    <cellStyle name="Standard 257 5 4 2 5 3 3 2" xfId="43063" xr:uid="{00000000-0005-0000-0000-00007BAA0000}"/>
    <cellStyle name="Standard 257 5 4 2 5 3 4" xfId="32034" xr:uid="{00000000-0005-0000-0000-00007CAA0000}"/>
    <cellStyle name="Standard 257 5 4 2 5 4" xfId="8501" xr:uid="{00000000-0005-0000-0000-00007DAA0000}"/>
    <cellStyle name="Standard 257 5 4 2 5 4 2" xfId="21737" xr:uid="{00000000-0005-0000-0000-00007EAA0000}"/>
    <cellStyle name="Standard 257 5 4 2 5 4 2 2" xfId="48209" xr:uid="{00000000-0005-0000-0000-00007FAA0000}"/>
    <cellStyle name="Standard 257 5 4 2 5 4 3" xfId="34973" xr:uid="{00000000-0005-0000-0000-000080AA0000}"/>
    <cellStyle name="Standard 257 5 4 2 5 5" xfId="15120" xr:uid="{00000000-0005-0000-0000-000081AA0000}"/>
    <cellStyle name="Standard 257 5 4 2 5 5 2" xfId="41592" xr:uid="{00000000-0005-0000-0000-000082AA0000}"/>
    <cellStyle name="Standard 257 5 4 2 5 6" xfId="27622" xr:uid="{00000000-0005-0000-0000-000083AA0000}"/>
    <cellStyle name="Standard 257 5 4 2 6" xfId="1884" xr:uid="{00000000-0005-0000-0000-000084AA0000}"/>
    <cellStyle name="Standard 257 5 4 2 6 2" xfId="3355" xr:uid="{00000000-0005-0000-0000-000085AA0000}"/>
    <cellStyle name="Standard 257 5 4 2 6 2 2" xfId="12177" xr:uid="{00000000-0005-0000-0000-000086AA0000}"/>
    <cellStyle name="Standard 257 5 4 2 6 2 2 2" xfId="25413" xr:uid="{00000000-0005-0000-0000-000087AA0000}"/>
    <cellStyle name="Standard 257 5 4 2 6 2 2 2 2" xfId="51885" xr:uid="{00000000-0005-0000-0000-000088AA0000}"/>
    <cellStyle name="Standard 257 5 4 2 6 2 2 3" xfId="38649" xr:uid="{00000000-0005-0000-0000-000089AA0000}"/>
    <cellStyle name="Standard 257 5 4 2 6 2 3" xfId="18796" xr:uid="{00000000-0005-0000-0000-00008AAA0000}"/>
    <cellStyle name="Standard 257 5 4 2 6 2 3 2" xfId="45268" xr:uid="{00000000-0005-0000-0000-00008BAA0000}"/>
    <cellStyle name="Standard 257 5 4 2 6 2 4" xfId="29827" xr:uid="{00000000-0005-0000-0000-00008CAA0000}"/>
    <cellStyle name="Standard 257 5 4 2 6 3" xfId="6297" xr:uid="{00000000-0005-0000-0000-00008DAA0000}"/>
    <cellStyle name="Standard 257 5 4 2 6 3 2" xfId="10707" xr:uid="{00000000-0005-0000-0000-00008EAA0000}"/>
    <cellStyle name="Standard 257 5 4 2 6 3 2 2" xfId="23943" xr:uid="{00000000-0005-0000-0000-00008FAA0000}"/>
    <cellStyle name="Standard 257 5 4 2 6 3 2 2 2" xfId="50415" xr:uid="{00000000-0005-0000-0000-000090AA0000}"/>
    <cellStyle name="Standard 257 5 4 2 6 3 2 3" xfId="37179" xr:uid="{00000000-0005-0000-0000-000091AA0000}"/>
    <cellStyle name="Standard 257 5 4 2 6 3 3" xfId="17326" xr:uid="{00000000-0005-0000-0000-000092AA0000}"/>
    <cellStyle name="Standard 257 5 4 2 6 3 3 2" xfId="43798" xr:uid="{00000000-0005-0000-0000-000093AA0000}"/>
    <cellStyle name="Standard 257 5 4 2 6 3 4" xfId="32769" xr:uid="{00000000-0005-0000-0000-000094AA0000}"/>
    <cellStyle name="Standard 257 5 4 2 6 4" xfId="7765" xr:uid="{00000000-0005-0000-0000-000095AA0000}"/>
    <cellStyle name="Standard 257 5 4 2 6 4 2" xfId="21001" xr:uid="{00000000-0005-0000-0000-000096AA0000}"/>
    <cellStyle name="Standard 257 5 4 2 6 4 2 2" xfId="47473" xr:uid="{00000000-0005-0000-0000-000097AA0000}"/>
    <cellStyle name="Standard 257 5 4 2 6 4 3" xfId="34237" xr:uid="{00000000-0005-0000-0000-000098AA0000}"/>
    <cellStyle name="Standard 257 5 4 2 6 5" xfId="14384" xr:uid="{00000000-0005-0000-0000-000099AA0000}"/>
    <cellStyle name="Standard 257 5 4 2 6 5 2" xfId="40856" xr:uid="{00000000-0005-0000-0000-00009AAA0000}"/>
    <cellStyle name="Standard 257 5 4 2 6 6" xfId="28357" xr:uid="{00000000-0005-0000-0000-00009BAA0000}"/>
    <cellStyle name="Standard 257 5 4 2 7" xfId="2621" xr:uid="{00000000-0005-0000-0000-00009CAA0000}"/>
    <cellStyle name="Standard 257 5 4 2 7 2" xfId="11443" xr:uid="{00000000-0005-0000-0000-00009DAA0000}"/>
    <cellStyle name="Standard 257 5 4 2 7 2 2" xfId="24679" xr:uid="{00000000-0005-0000-0000-00009EAA0000}"/>
    <cellStyle name="Standard 257 5 4 2 7 2 2 2" xfId="51151" xr:uid="{00000000-0005-0000-0000-00009FAA0000}"/>
    <cellStyle name="Standard 257 5 4 2 7 2 3" xfId="37915" xr:uid="{00000000-0005-0000-0000-0000A0AA0000}"/>
    <cellStyle name="Standard 257 5 4 2 7 3" xfId="18062" xr:uid="{00000000-0005-0000-0000-0000A1AA0000}"/>
    <cellStyle name="Standard 257 5 4 2 7 3 2" xfId="44534" xr:uid="{00000000-0005-0000-0000-0000A2AA0000}"/>
    <cellStyle name="Standard 257 5 4 2 7 4" xfId="29093" xr:uid="{00000000-0005-0000-0000-0000A3AA0000}"/>
    <cellStyle name="Standard 257 5 4 2 8" xfId="4826" xr:uid="{00000000-0005-0000-0000-0000A4AA0000}"/>
    <cellStyle name="Standard 257 5 4 2 8 2" xfId="9236" xr:uid="{00000000-0005-0000-0000-0000A5AA0000}"/>
    <cellStyle name="Standard 257 5 4 2 8 2 2" xfId="22472" xr:uid="{00000000-0005-0000-0000-0000A6AA0000}"/>
    <cellStyle name="Standard 257 5 4 2 8 2 2 2" xfId="48944" xr:uid="{00000000-0005-0000-0000-0000A7AA0000}"/>
    <cellStyle name="Standard 257 5 4 2 8 2 3" xfId="35708" xr:uid="{00000000-0005-0000-0000-0000A8AA0000}"/>
    <cellStyle name="Standard 257 5 4 2 8 3" xfId="15855" xr:uid="{00000000-0005-0000-0000-0000A9AA0000}"/>
    <cellStyle name="Standard 257 5 4 2 8 3 2" xfId="42327" xr:uid="{00000000-0005-0000-0000-0000AAAA0000}"/>
    <cellStyle name="Standard 257 5 4 2 8 4" xfId="31298" xr:uid="{00000000-0005-0000-0000-0000ABAA0000}"/>
    <cellStyle name="Standard 257 5 4 2 9" xfId="7031" xr:uid="{00000000-0005-0000-0000-0000ACAA0000}"/>
    <cellStyle name="Standard 257 5 4 2 9 2" xfId="20267" xr:uid="{00000000-0005-0000-0000-0000ADAA0000}"/>
    <cellStyle name="Standard 257 5 4 2 9 2 2" xfId="46739" xr:uid="{00000000-0005-0000-0000-0000AEAA0000}"/>
    <cellStyle name="Standard 257 5 4 2 9 3" xfId="33503" xr:uid="{00000000-0005-0000-0000-0000AFAA0000}"/>
    <cellStyle name="Standard 257 5 4 3" xfId="412" xr:uid="{00000000-0005-0000-0000-0000B0AA0000}"/>
    <cellStyle name="Standard 257 5 4 3 10" xfId="26927" xr:uid="{00000000-0005-0000-0000-0000B1AA0000}"/>
    <cellStyle name="Standard 257 5 4 3 2" xfId="588" xr:uid="{00000000-0005-0000-0000-0000B2AA0000}"/>
    <cellStyle name="Standard 257 5 4 3 2 2" xfId="977" xr:uid="{00000000-0005-0000-0000-0000B3AA0000}"/>
    <cellStyle name="Standard 257 5 4 3 2 2 2" xfId="1726" xr:uid="{00000000-0005-0000-0000-0000B4AA0000}"/>
    <cellStyle name="Standard 257 5 4 3 2 2 2 2" xfId="4669" xr:uid="{00000000-0005-0000-0000-0000B5AA0000}"/>
    <cellStyle name="Standard 257 5 4 3 2 2 2 2 2" xfId="13491" xr:uid="{00000000-0005-0000-0000-0000B6AA0000}"/>
    <cellStyle name="Standard 257 5 4 3 2 2 2 2 2 2" xfId="26727" xr:uid="{00000000-0005-0000-0000-0000B7AA0000}"/>
    <cellStyle name="Standard 257 5 4 3 2 2 2 2 2 2 2" xfId="53199" xr:uid="{00000000-0005-0000-0000-0000B8AA0000}"/>
    <cellStyle name="Standard 257 5 4 3 2 2 2 2 2 3" xfId="39963" xr:uid="{00000000-0005-0000-0000-0000B9AA0000}"/>
    <cellStyle name="Standard 257 5 4 3 2 2 2 2 3" xfId="20110" xr:uid="{00000000-0005-0000-0000-0000BAAA0000}"/>
    <cellStyle name="Standard 257 5 4 3 2 2 2 2 3 2" xfId="46582" xr:uid="{00000000-0005-0000-0000-0000BBAA0000}"/>
    <cellStyle name="Standard 257 5 4 3 2 2 2 2 4" xfId="31141" xr:uid="{00000000-0005-0000-0000-0000BCAA0000}"/>
    <cellStyle name="Standard 257 5 4 3 2 2 2 3" xfId="6140" xr:uid="{00000000-0005-0000-0000-0000BDAA0000}"/>
    <cellStyle name="Standard 257 5 4 3 2 2 2 3 2" xfId="10550" xr:uid="{00000000-0005-0000-0000-0000BEAA0000}"/>
    <cellStyle name="Standard 257 5 4 3 2 2 2 3 2 2" xfId="23786" xr:uid="{00000000-0005-0000-0000-0000BFAA0000}"/>
    <cellStyle name="Standard 257 5 4 3 2 2 2 3 2 2 2" xfId="50258" xr:uid="{00000000-0005-0000-0000-0000C0AA0000}"/>
    <cellStyle name="Standard 257 5 4 3 2 2 2 3 2 3" xfId="37022" xr:uid="{00000000-0005-0000-0000-0000C1AA0000}"/>
    <cellStyle name="Standard 257 5 4 3 2 2 2 3 3" xfId="17169" xr:uid="{00000000-0005-0000-0000-0000C2AA0000}"/>
    <cellStyle name="Standard 257 5 4 3 2 2 2 3 3 2" xfId="43641" xr:uid="{00000000-0005-0000-0000-0000C3AA0000}"/>
    <cellStyle name="Standard 257 5 4 3 2 2 2 3 4" xfId="32612" xr:uid="{00000000-0005-0000-0000-0000C4AA0000}"/>
    <cellStyle name="Standard 257 5 4 3 2 2 2 4" xfId="9079" xr:uid="{00000000-0005-0000-0000-0000C5AA0000}"/>
    <cellStyle name="Standard 257 5 4 3 2 2 2 4 2" xfId="22315" xr:uid="{00000000-0005-0000-0000-0000C6AA0000}"/>
    <cellStyle name="Standard 257 5 4 3 2 2 2 4 2 2" xfId="48787" xr:uid="{00000000-0005-0000-0000-0000C7AA0000}"/>
    <cellStyle name="Standard 257 5 4 3 2 2 2 4 3" xfId="35551" xr:uid="{00000000-0005-0000-0000-0000C8AA0000}"/>
    <cellStyle name="Standard 257 5 4 3 2 2 2 5" xfId="15698" xr:uid="{00000000-0005-0000-0000-0000C9AA0000}"/>
    <cellStyle name="Standard 257 5 4 3 2 2 2 5 2" xfId="42170" xr:uid="{00000000-0005-0000-0000-0000CAAA0000}"/>
    <cellStyle name="Standard 257 5 4 3 2 2 2 6" xfId="28200" xr:uid="{00000000-0005-0000-0000-0000CBAA0000}"/>
    <cellStyle name="Standard 257 5 4 3 2 2 3" xfId="2462" xr:uid="{00000000-0005-0000-0000-0000CCAA0000}"/>
    <cellStyle name="Standard 257 5 4 3 2 2 3 2" xfId="3933" xr:uid="{00000000-0005-0000-0000-0000CDAA0000}"/>
    <cellStyle name="Standard 257 5 4 3 2 2 3 2 2" xfId="12755" xr:uid="{00000000-0005-0000-0000-0000CEAA0000}"/>
    <cellStyle name="Standard 257 5 4 3 2 2 3 2 2 2" xfId="25991" xr:uid="{00000000-0005-0000-0000-0000CFAA0000}"/>
    <cellStyle name="Standard 257 5 4 3 2 2 3 2 2 2 2" xfId="52463" xr:uid="{00000000-0005-0000-0000-0000D0AA0000}"/>
    <cellStyle name="Standard 257 5 4 3 2 2 3 2 2 3" xfId="39227" xr:uid="{00000000-0005-0000-0000-0000D1AA0000}"/>
    <cellStyle name="Standard 257 5 4 3 2 2 3 2 3" xfId="19374" xr:uid="{00000000-0005-0000-0000-0000D2AA0000}"/>
    <cellStyle name="Standard 257 5 4 3 2 2 3 2 3 2" xfId="45846" xr:uid="{00000000-0005-0000-0000-0000D3AA0000}"/>
    <cellStyle name="Standard 257 5 4 3 2 2 3 2 4" xfId="30405" xr:uid="{00000000-0005-0000-0000-0000D4AA0000}"/>
    <cellStyle name="Standard 257 5 4 3 2 2 3 3" xfId="6875" xr:uid="{00000000-0005-0000-0000-0000D5AA0000}"/>
    <cellStyle name="Standard 257 5 4 3 2 2 3 3 2" xfId="11285" xr:uid="{00000000-0005-0000-0000-0000D6AA0000}"/>
    <cellStyle name="Standard 257 5 4 3 2 2 3 3 2 2" xfId="24521" xr:uid="{00000000-0005-0000-0000-0000D7AA0000}"/>
    <cellStyle name="Standard 257 5 4 3 2 2 3 3 2 2 2" xfId="50993" xr:uid="{00000000-0005-0000-0000-0000D8AA0000}"/>
    <cellStyle name="Standard 257 5 4 3 2 2 3 3 2 3" xfId="37757" xr:uid="{00000000-0005-0000-0000-0000D9AA0000}"/>
    <cellStyle name="Standard 257 5 4 3 2 2 3 3 3" xfId="17904" xr:uid="{00000000-0005-0000-0000-0000DAAA0000}"/>
    <cellStyle name="Standard 257 5 4 3 2 2 3 3 3 2" xfId="44376" xr:uid="{00000000-0005-0000-0000-0000DBAA0000}"/>
    <cellStyle name="Standard 257 5 4 3 2 2 3 3 4" xfId="33347" xr:uid="{00000000-0005-0000-0000-0000DCAA0000}"/>
    <cellStyle name="Standard 257 5 4 3 2 2 3 4" xfId="8343" xr:uid="{00000000-0005-0000-0000-0000DDAA0000}"/>
    <cellStyle name="Standard 257 5 4 3 2 2 3 4 2" xfId="21579" xr:uid="{00000000-0005-0000-0000-0000DEAA0000}"/>
    <cellStyle name="Standard 257 5 4 3 2 2 3 4 2 2" xfId="48051" xr:uid="{00000000-0005-0000-0000-0000DFAA0000}"/>
    <cellStyle name="Standard 257 5 4 3 2 2 3 4 3" xfId="34815" xr:uid="{00000000-0005-0000-0000-0000E0AA0000}"/>
    <cellStyle name="Standard 257 5 4 3 2 2 3 5" xfId="14962" xr:uid="{00000000-0005-0000-0000-0000E1AA0000}"/>
    <cellStyle name="Standard 257 5 4 3 2 2 3 5 2" xfId="41434" xr:uid="{00000000-0005-0000-0000-0000E2AA0000}"/>
    <cellStyle name="Standard 257 5 4 3 2 2 3 6" xfId="28935" xr:uid="{00000000-0005-0000-0000-0000E3AA0000}"/>
    <cellStyle name="Standard 257 5 4 3 2 2 4" xfId="3199" xr:uid="{00000000-0005-0000-0000-0000E4AA0000}"/>
    <cellStyle name="Standard 257 5 4 3 2 2 4 2" xfId="12021" xr:uid="{00000000-0005-0000-0000-0000E5AA0000}"/>
    <cellStyle name="Standard 257 5 4 3 2 2 4 2 2" xfId="25257" xr:uid="{00000000-0005-0000-0000-0000E6AA0000}"/>
    <cellStyle name="Standard 257 5 4 3 2 2 4 2 2 2" xfId="51729" xr:uid="{00000000-0005-0000-0000-0000E7AA0000}"/>
    <cellStyle name="Standard 257 5 4 3 2 2 4 2 3" xfId="38493" xr:uid="{00000000-0005-0000-0000-0000E8AA0000}"/>
    <cellStyle name="Standard 257 5 4 3 2 2 4 3" xfId="18640" xr:uid="{00000000-0005-0000-0000-0000E9AA0000}"/>
    <cellStyle name="Standard 257 5 4 3 2 2 4 3 2" xfId="45112" xr:uid="{00000000-0005-0000-0000-0000EAAA0000}"/>
    <cellStyle name="Standard 257 5 4 3 2 2 4 4" xfId="29671" xr:uid="{00000000-0005-0000-0000-0000EBAA0000}"/>
    <cellStyle name="Standard 257 5 4 3 2 2 5" xfId="5404" xr:uid="{00000000-0005-0000-0000-0000ECAA0000}"/>
    <cellStyle name="Standard 257 5 4 3 2 2 5 2" xfId="9814" xr:uid="{00000000-0005-0000-0000-0000EDAA0000}"/>
    <cellStyle name="Standard 257 5 4 3 2 2 5 2 2" xfId="23050" xr:uid="{00000000-0005-0000-0000-0000EEAA0000}"/>
    <cellStyle name="Standard 257 5 4 3 2 2 5 2 2 2" xfId="49522" xr:uid="{00000000-0005-0000-0000-0000EFAA0000}"/>
    <cellStyle name="Standard 257 5 4 3 2 2 5 2 3" xfId="36286" xr:uid="{00000000-0005-0000-0000-0000F0AA0000}"/>
    <cellStyle name="Standard 257 5 4 3 2 2 5 3" xfId="16433" xr:uid="{00000000-0005-0000-0000-0000F1AA0000}"/>
    <cellStyle name="Standard 257 5 4 3 2 2 5 3 2" xfId="42905" xr:uid="{00000000-0005-0000-0000-0000F2AA0000}"/>
    <cellStyle name="Standard 257 5 4 3 2 2 5 4" xfId="31876" xr:uid="{00000000-0005-0000-0000-0000F3AA0000}"/>
    <cellStyle name="Standard 257 5 4 3 2 2 6" xfId="7609" xr:uid="{00000000-0005-0000-0000-0000F4AA0000}"/>
    <cellStyle name="Standard 257 5 4 3 2 2 6 2" xfId="20845" xr:uid="{00000000-0005-0000-0000-0000F5AA0000}"/>
    <cellStyle name="Standard 257 5 4 3 2 2 6 2 2" xfId="47317" xr:uid="{00000000-0005-0000-0000-0000F6AA0000}"/>
    <cellStyle name="Standard 257 5 4 3 2 2 6 3" xfId="34081" xr:uid="{00000000-0005-0000-0000-0000F7AA0000}"/>
    <cellStyle name="Standard 257 5 4 3 2 2 7" xfId="14228" xr:uid="{00000000-0005-0000-0000-0000F8AA0000}"/>
    <cellStyle name="Standard 257 5 4 3 2 2 7 2" xfId="40700" xr:uid="{00000000-0005-0000-0000-0000F9AA0000}"/>
    <cellStyle name="Standard 257 5 4 3 2 2 8" xfId="27464" xr:uid="{00000000-0005-0000-0000-0000FAAA0000}"/>
    <cellStyle name="Standard 257 5 4 3 2 3" xfId="1360" xr:uid="{00000000-0005-0000-0000-0000FBAA0000}"/>
    <cellStyle name="Standard 257 5 4 3 2 3 2" xfId="4303" xr:uid="{00000000-0005-0000-0000-0000FCAA0000}"/>
    <cellStyle name="Standard 257 5 4 3 2 3 2 2" xfId="13125" xr:uid="{00000000-0005-0000-0000-0000FDAA0000}"/>
    <cellStyle name="Standard 257 5 4 3 2 3 2 2 2" xfId="26361" xr:uid="{00000000-0005-0000-0000-0000FEAA0000}"/>
    <cellStyle name="Standard 257 5 4 3 2 3 2 2 2 2" xfId="52833" xr:uid="{00000000-0005-0000-0000-0000FFAA0000}"/>
    <cellStyle name="Standard 257 5 4 3 2 3 2 2 3" xfId="39597" xr:uid="{00000000-0005-0000-0000-000000AB0000}"/>
    <cellStyle name="Standard 257 5 4 3 2 3 2 3" xfId="19744" xr:uid="{00000000-0005-0000-0000-000001AB0000}"/>
    <cellStyle name="Standard 257 5 4 3 2 3 2 3 2" xfId="46216" xr:uid="{00000000-0005-0000-0000-000002AB0000}"/>
    <cellStyle name="Standard 257 5 4 3 2 3 2 4" xfId="30775" xr:uid="{00000000-0005-0000-0000-000003AB0000}"/>
    <cellStyle name="Standard 257 5 4 3 2 3 3" xfId="5774" xr:uid="{00000000-0005-0000-0000-000004AB0000}"/>
    <cellStyle name="Standard 257 5 4 3 2 3 3 2" xfId="10184" xr:uid="{00000000-0005-0000-0000-000005AB0000}"/>
    <cellStyle name="Standard 257 5 4 3 2 3 3 2 2" xfId="23420" xr:uid="{00000000-0005-0000-0000-000006AB0000}"/>
    <cellStyle name="Standard 257 5 4 3 2 3 3 2 2 2" xfId="49892" xr:uid="{00000000-0005-0000-0000-000007AB0000}"/>
    <cellStyle name="Standard 257 5 4 3 2 3 3 2 3" xfId="36656" xr:uid="{00000000-0005-0000-0000-000008AB0000}"/>
    <cellStyle name="Standard 257 5 4 3 2 3 3 3" xfId="16803" xr:uid="{00000000-0005-0000-0000-000009AB0000}"/>
    <cellStyle name="Standard 257 5 4 3 2 3 3 3 2" xfId="43275" xr:uid="{00000000-0005-0000-0000-00000AAB0000}"/>
    <cellStyle name="Standard 257 5 4 3 2 3 3 4" xfId="32246" xr:uid="{00000000-0005-0000-0000-00000BAB0000}"/>
    <cellStyle name="Standard 257 5 4 3 2 3 4" xfId="8713" xr:uid="{00000000-0005-0000-0000-00000CAB0000}"/>
    <cellStyle name="Standard 257 5 4 3 2 3 4 2" xfId="21949" xr:uid="{00000000-0005-0000-0000-00000DAB0000}"/>
    <cellStyle name="Standard 257 5 4 3 2 3 4 2 2" xfId="48421" xr:uid="{00000000-0005-0000-0000-00000EAB0000}"/>
    <cellStyle name="Standard 257 5 4 3 2 3 4 3" xfId="35185" xr:uid="{00000000-0005-0000-0000-00000FAB0000}"/>
    <cellStyle name="Standard 257 5 4 3 2 3 5" xfId="15332" xr:uid="{00000000-0005-0000-0000-000010AB0000}"/>
    <cellStyle name="Standard 257 5 4 3 2 3 5 2" xfId="41804" xr:uid="{00000000-0005-0000-0000-000011AB0000}"/>
    <cellStyle name="Standard 257 5 4 3 2 3 6" xfId="27834" xr:uid="{00000000-0005-0000-0000-000012AB0000}"/>
    <cellStyle name="Standard 257 5 4 3 2 4" xfId="2096" xr:uid="{00000000-0005-0000-0000-000013AB0000}"/>
    <cellStyle name="Standard 257 5 4 3 2 4 2" xfId="3567" xr:uid="{00000000-0005-0000-0000-000014AB0000}"/>
    <cellStyle name="Standard 257 5 4 3 2 4 2 2" xfId="12389" xr:uid="{00000000-0005-0000-0000-000015AB0000}"/>
    <cellStyle name="Standard 257 5 4 3 2 4 2 2 2" xfId="25625" xr:uid="{00000000-0005-0000-0000-000016AB0000}"/>
    <cellStyle name="Standard 257 5 4 3 2 4 2 2 2 2" xfId="52097" xr:uid="{00000000-0005-0000-0000-000017AB0000}"/>
    <cellStyle name="Standard 257 5 4 3 2 4 2 2 3" xfId="38861" xr:uid="{00000000-0005-0000-0000-000018AB0000}"/>
    <cellStyle name="Standard 257 5 4 3 2 4 2 3" xfId="19008" xr:uid="{00000000-0005-0000-0000-000019AB0000}"/>
    <cellStyle name="Standard 257 5 4 3 2 4 2 3 2" xfId="45480" xr:uid="{00000000-0005-0000-0000-00001AAB0000}"/>
    <cellStyle name="Standard 257 5 4 3 2 4 2 4" xfId="30039" xr:uid="{00000000-0005-0000-0000-00001BAB0000}"/>
    <cellStyle name="Standard 257 5 4 3 2 4 3" xfId="6509" xr:uid="{00000000-0005-0000-0000-00001CAB0000}"/>
    <cellStyle name="Standard 257 5 4 3 2 4 3 2" xfId="10919" xr:uid="{00000000-0005-0000-0000-00001DAB0000}"/>
    <cellStyle name="Standard 257 5 4 3 2 4 3 2 2" xfId="24155" xr:uid="{00000000-0005-0000-0000-00001EAB0000}"/>
    <cellStyle name="Standard 257 5 4 3 2 4 3 2 2 2" xfId="50627" xr:uid="{00000000-0005-0000-0000-00001FAB0000}"/>
    <cellStyle name="Standard 257 5 4 3 2 4 3 2 3" xfId="37391" xr:uid="{00000000-0005-0000-0000-000020AB0000}"/>
    <cellStyle name="Standard 257 5 4 3 2 4 3 3" xfId="17538" xr:uid="{00000000-0005-0000-0000-000021AB0000}"/>
    <cellStyle name="Standard 257 5 4 3 2 4 3 3 2" xfId="44010" xr:uid="{00000000-0005-0000-0000-000022AB0000}"/>
    <cellStyle name="Standard 257 5 4 3 2 4 3 4" xfId="32981" xr:uid="{00000000-0005-0000-0000-000023AB0000}"/>
    <cellStyle name="Standard 257 5 4 3 2 4 4" xfId="7977" xr:uid="{00000000-0005-0000-0000-000024AB0000}"/>
    <cellStyle name="Standard 257 5 4 3 2 4 4 2" xfId="21213" xr:uid="{00000000-0005-0000-0000-000025AB0000}"/>
    <cellStyle name="Standard 257 5 4 3 2 4 4 2 2" xfId="47685" xr:uid="{00000000-0005-0000-0000-000026AB0000}"/>
    <cellStyle name="Standard 257 5 4 3 2 4 4 3" xfId="34449" xr:uid="{00000000-0005-0000-0000-000027AB0000}"/>
    <cellStyle name="Standard 257 5 4 3 2 4 5" xfId="14596" xr:uid="{00000000-0005-0000-0000-000028AB0000}"/>
    <cellStyle name="Standard 257 5 4 3 2 4 5 2" xfId="41068" xr:uid="{00000000-0005-0000-0000-000029AB0000}"/>
    <cellStyle name="Standard 257 5 4 3 2 4 6" xfId="28569" xr:uid="{00000000-0005-0000-0000-00002AAB0000}"/>
    <cellStyle name="Standard 257 5 4 3 2 5" xfId="2833" xr:uid="{00000000-0005-0000-0000-00002BAB0000}"/>
    <cellStyle name="Standard 257 5 4 3 2 5 2" xfId="11655" xr:uid="{00000000-0005-0000-0000-00002CAB0000}"/>
    <cellStyle name="Standard 257 5 4 3 2 5 2 2" xfId="24891" xr:uid="{00000000-0005-0000-0000-00002DAB0000}"/>
    <cellStyle name="Standard 257 5 4 3 2 5 2 2 2" xfId="51363" xr:uid="{00000000-0005-0000-0000-00002EAB0000}"/>
    <cellStyle name="Standard 257 5 4 3 2 5 2 3" xfId="38127" xr:uid="{00000000-0005-0000-0000-00002FAB0000}"/>
    <cellStyle name="Standard 257 5 4 3 2 5 3" xfId="18274" xr:uid="{00000000-0005-0000-0000-000030AB0000}"/>
    <cellStyle name="Standard 257 5 4 3 2 5 3 2" xfId="44746" xr:uid="{00000000-0005-0000-0000-000031AB0000}"/>
    <cellStyle name="Standard 257 5 4 3 2 5 4" xfId="29305" xr:uid="{00000000-0005-0000-0000-000032AB0000}"/>
    <cellStyle name="Standard 257 5 4 3 2 6" xfId="5038" xr:uid="{00000000-0005-0000-0000-000033AB0000}"/>
    <cellStyle name="Standard 257 5 4 3 2 6 2" xfId="9448" xr:uid="{00000000-0005-0000-0000-000034AB0000}"/>
    <cellStyle name="Standard 257 5 4 3 2 6 2 2" xfId="22684" xr:uid="{00000000-0005-0000-0000-000035AB0000}"/>
    <cellStyle name="Standard 257 5 4 3 2 6 2 2 2" xfId="49156" xr:uid="{00000000-0005-0000-0000-000036AB0000}"/>
    <cellStyle name="Standard 257 5 4 3 2 6 2 3" xfId="35920" xr:uid="{00000000-0005-0000-0000-000037AB0000}"/>
    <cellStyle name="Standard 257 5 4 3 2 6 3" xfId="16067" xr:uid="{00000000-0005-0000-0000-000038AB0000}"/>
    <cellStyle name="Standard 257 5 4 3 2 6 3 2" xfId="42539" xr:uid="{00000000-0005-0000-0000-000039AB0000}"/>
    <cellStyle name="Standard 257 5 4 3 2 6 4" xfId="31510" xr:uid="{00000000-0005-0000-0000-00003AAB0000}"/>
    <cellStyle name="Standard 257 5 4 3 2 7" xfId="7243" xr:uid="{00000000-0005-0000-0000-00003BAB0000}"/>
    <cellStyle name="Standard 257 5 4 3 2 7 2" xfId="20479" xr:uid="{00000000-0005-0000-0000-00003CAB0000}"/>
    <cellStyle name="Standard 257 5 4 3 2 7 2 2" xfId="46951" xr:uid="{00000000-0005-0000-0000-00003DAB0000}"/>
    <cellStyle name="Standard 257 5 4 3 2 7 3" xfId="33715" xr:uid="{00000000-0005-0000-0000-00003EAB0000}"/>
    <cellStyle name="Standard 257 5 4 3 2 8" xfId="13862" xr:uid="{00000000-0005-0000-0000-00003FAB0000}"/>
    <cellStyle name="Standard 257 5 4 3 2 8 2" xfId="40334" xr:uid="{00000000-0005-0000-0000-000040AB0000}"/>
    <cellStyle name="Standard 257 5 4 3 2 9" xfId="27098" xr:uid="{00000000-0005-0000-0000-000041AB0000}"/>
    <cellStyle name="Standard 257 5 4 3 3" xfId="805" xr:uid="{00000000-0005-0000-0000-000042AB0000}"/>
    <cellStyle name="Standard 257 5 4 3 3 2" xfId="1555" xr:uid="{00000000-0005-0000-0000-000043AB0000}"/>
    <cellStyle name="Standard 257 5 4 3 3 2 2" xfId="4498" xr:uid="{00000000-0005-0000-0000-000044AB0000}"/>
    <cellStyle name="Standard 257 5 4 3 3 2 2 2" xfId="13320" xr:uid="{00000000-0005-0000-0000-000045AB0000}"/>
    <cellStyle name="Standard 257 5 4 3 3 2 2 2 2" xfId="26556" xr:uid="{00000000-0005-0000-0000-000046AB0000}"/>
    <cellStyle name="Standard 257 5 4 3 3 2 2 2 2 2" xfId="53028" xr:uid="{00000000-0005-0000-0000-000047AB0000}"/>
    <cellStyle name="Standard 257 5 4 3 3 2 2 2 3" xfId="39792" xr:uid="{00000000-0005-0000-0000-000048AB0000}"/>
    <cellStyle name="Standard 257 5 4 3 3 2 2 3" xfId="19939" xr:uid="{00000000-0005-0000-0000-000049AB0000}"/>
    <cellStyle name="Standard 257 5 4 3 3 2 2 3 2" xfId="46411" xr:uid="{00000000-0005-0000-0000-00004AAB0000}"/>
    <cellStyle name="Standard 257 5 4 3 3 2 2 4" xfId="30970" xr:uid="{00000000-0005-0000-0000-00004BAB0000}"/>
    <cellStyle name="Standard 257 5 4 3 3 2 3" xfId="5969" xr:uid="{00000000-0005-0000-0000-00004CAB0000}"/>
    <cellStyle name="Standard 257 5 4 3 3 2 3 2" xfId="10379" xr:uid="{00000000-0005-0000-0000-00004DAB0000}"/>
    <cellStyle name="Standard 257 5 4 3 3 2 3 2 2" xfId="23615" xr:uid="{00000000-0005-0000-0000-00004EAB0000}"/>
    <cellStyle name="Standard 257 5 4 3 3 2 3 2 2 2" xfId="50087" xr:uid="{00000000-0005-0000-0000-00004FAB0000}"/>
    <cellStyle name="Standard 257 5 4 3 3 2 3 2 3" xfId="36851" xr:uid="{00000000-0005-0000-0000-000050AB0000}"/>
    <cellStyle name="Standard 257 5 4 3 3 2 3 3" xfId="16998" xr:uid="{00000000-0005-0000-0000-000051AB0000}"/>
    <cellStyle name="Standard 257 5 4 3 3 2 3 3 2" xfId="43470" xr:uid="{00000000-0005-0000-0000-000052AB0000}"/>
    <cellStyle name="Standard 257 5 4 3 3 2 3 4" xfId="32441" xr:uid="{00000000-0005-0000-0000-000053AB0000}"/>
    <cellStyle name="Standard 257 5 4 3 3 2 4" xfId="8908" xr:uid="{00000000-0005-0000-0000-000054AB0000}"/>
    <cellStyle name="Standard 257 5 4 3 3 2 4 2" xfId="22144" xr:uid="{00000000-0005-0000-0000-000055AB0000}"/>
    <cellStyle name="Standard 257 5 4 3 3 2 4 2 2" xfId="48616" xr:uid="{00000000-0005-0000-0000-000056AB0000}"/>
    <cellStyle name="Standard 257 5 4 3 3 2 4 3" xfId="35380" xr:uid="{00000000-0005-0000-0000-000057AB0000}"/>
    <cellStyle name="Standard 257 5 4 3 3 2 5" xfId="15527" xr:uid="{00000000-0005-0000-0000-000058AB0000}"/>
    <cellStyle name="Standard 257 5 4 3 3 2 5 2" xfId="41999" xr:uid="{00000000-0005-0000-0000-000059AB0000}"/>
    <cellStyle name="Standard 257 5 4 3 3 2 6" xfId="28029" xr:uid="{00000000-0005-0000-0000-00005AAB0000}"/>
    <cellStyle name="Standard 257 5 4 3 3 3" xfId="2291" xr:uid="{00000000-0005-0000-0000-00005BAB0000}"/>
    <cellStyle name="Standard 257 5 4 3 3 3 2" xfId="3762" xr:uid="{00000000-0005-0000-0000-00005CAB0000}"/>
    <cellStyle name="Standard 257 5 4 3 3 3 2 2" xfId="12584" xr:uid="{00000000-0005-0000-0000-00005DAB0000}"/>
    <cellStyle name="Standard 257 5 4 3 3 3 2 2 2" xfId="25820" xr:uid="{00000000-0005-0000-0000-00005EAB0000}"/>
    <cellStyle name="Standard 257 5 4 3 3 3 2 2 2 2" xfId="52292" xr:uid="{00000000-0005-0000-0000-00005FAB0000}"/>
    <cellStyle name="Standard 257 5 4 3 3 3 2 2 3" xfId="39056" xr:uid="{00000000-0005-0000-0000-000060AB0000}"/>
    <cellStyle name="Standard 257 5 4 3 3 3 2 3" xfId="19203" xr:uid="{00000000-0005-0000-0000-000061AB0000}"/>
    <cellStyle name="Standard 257 5 4 3 3 3 2 3 2" xfId="45675" xr:uid="{00000000-0005-0000-0000-000062AB0000}"/>
    <cellStyle name="Standard 257 5 4 3 3 3 2 4" xfId="30234" xr:uid="{00000000-0005-0000-0000-000063AB0000}"/>
    <cellStyle name="Standard 257 5 4 3 3 3 3" xfId="6704" xr:uid="{00000000-0005-0000-0000-000064AB0000}"/>
    <cellStyle name="Standard 257 5 4 3 3 3 3 2" xfId="11114" xr:uid="{00000000-0005-0000-0000-000065AB0000}"/>
    <cellStyle name="Standard 257 5 4 3 3 3 3 2 2" xfId="24350" xr:uid="{00000000-0005-0000-0000-000066AB0000}"/>
    <cellStyle name="Standard 257 5 4 3 3 3 3 2 2 2" xfId="50822" xr:uid="{00000000-0005-0000-0000-000067AB0000}"/>
    <cellStyle name="Standard 257 5 4 3 3 3 3 2 3" xfId="37586" xr:uid="{00000000-0005-0000-0000-000068AB0000}"/>
    <cellStyle name="Standard 257 5 4 3 3 3 3 3" xfId="17733" xr:uid="{00000000-0005-0000-0000-000069AB0000}"/>
    <cellStyle name="Standard 257 5 4 3 3 3 3 3 2" xfId="44205" xr:uid="{00000000-0005-0000-0000-00006AAB0000}"/>
    <cellStyle name="Standard 257 5 4 3 3 3 3 4" xfId="33176" xr:uid="{00000000-0005-0000-0000-00006BAB0000}"/>
    <cellStyle name="Standard 257 5 4 3 3 3 4" xfId="8172" xr:uid="{00000000-0005-0000-0000-00006CAB0000}"/>
    <cellStyle name="Standard 257 5 4 3 3 3 4 2" xfId="21408" xr:uid="{00000000-0005-0000-0000-00006DAB0000}"/>
    <cellStyle name="Standard 257 5 4 3 3 3 4 2 2" xfId="47880" xr:uid="{00000000-0005-0000-0000-00006EAB0000}"/>
    <cellStyle name="Standard 257 5 4 3 3 3 4 3" xfId="34644" xr:uid="{00000000-0005-0000-0000-00006FAB0000}"/>
    <cellStyle name="Standard 257 5 4 3 3 3 5" xfId="14791" xr:uid="{00000000-0005-0000-0000-000070AB0000}"/>
    <cellStyle name="Standard 257 5 4 3 3 3 5 2" xfId="41263" xr:uid="{00000000-0005-0000-0000-000071AB0000}"/>
    <cellStyle name="Standard 257 5 4 3 3 3 6" xfId="28764" xr:uid="{00000000-0005-0000-0000-000072AB0000}"/>
    <cellStyle name="Standard 257 5 4 3 3 4" xfId="3028" xr:uid="{00000000-0005-0000-0000-000073AB0000}"/>
    <cellStyle name="Standard 257 5 4 3 3 4 2" xfId="11850" xr:uid="{00000000-0005-0000-0000-000074AB0000}"/>
    <cellStyle name="Standard 257 5 4 3 3 4 2 2" xfId="25086" xr:uid="{00000000-0005-0000-0000-000075AB0000}"/>
    <cellStyle name="Standard 257 5 4 3 3 4 2 2 2" xfId="51558" xr:uid="{00000000-0005-0000-0000-000076AB0000}"/>
    <cellStyle name="Standard 257 5 4 3 3 4 2 3" xfId="38322" xr:uid="{00000000-0005-0000-0000-000077AB0000}"/>
    <cellStyle name="Standard 257 5 4 3 3 4 3" xfId="18469" xr:uid="{00000000-0005-0000-0000-000078AB0000}"/>
    <cellStyle name="Standard 257 5 4 3 3 4 3 2" xfId="44941" xr:uid="{00000000-0005-0000-0000-000079AB0000}"/>
    <cellStyle name="Standard 257 5 4 3 3 4 4" xfId="29500" xr:uid="{00000000-0005-0000-0000-00007AAB0000}"/>
    <cellStyle name="Standard 257 5 4 3 3 5" xfId="5233" xr:uid="{00000000-0005-0000-0000-00007BAB0000}"/>
    <cellStyle name="Standard 257 5 4 3 3 5 2" xfId="9643" xr:uid="{00000000-0005-0000-0000-00007CAB0000}"/>
    <cellStyle name="Standard 257 5 4 3 3 5 2 2" xfId="22879" xr:uid="{00000000-0005-0000-0000-00007DAB0000}"/>
    <cellStyle name="Standard 257 5 4 3 3 5 2 2 2" xfId="49351" xr:uid="{00000000-0005-0000-0000-00007EAB0000}"/>
    <cellStyle name="Standard 257 5 4 3 3 5 2 3" xfId="36115" xr:uid="{00000000-0005-0000-0000-00007FAB0000}"/>
    <cellStyle name="Standard 257 5 4 3 3 5 3" xfId="16262" xr:uid="{00000000-0005-0000-0000-000080AB0000}"/>
    <cellStyle name="Standard 257 5 4 3 3 5 3 2" xfId="42734" xr:uid="{00000000-0005-0000-0000-000081AB0000}"/>
    <cellStyle name="Standard 257 5 4 3 3 5 4" xfId="31705" xr:uid="{00000000-0005-0000-0000-000082AB0000}"/>
    <cellStyle name="Standard 257 5 4 3 3 6" xfId="7438" xr:uid="{00000000-0005-0000-0000-000083AB0000}"/>
    <cellStyle name="Standard 257 5 4 3 3 6 2" xfId="20674" xr:uid="{00000000-0005-0000-0000-000084AB0000}"/>
    <cellStyle name="Standard 257 5 4 3 3 6 2 2" xfId="47146" xr:uid="{00000000-0005-0000-0000-000085AB0000}"/>
    <cellStyle name="Standard 257 5 4 3 3 6 3" xfId="33910" xr:uid="{00000000-0005-0000-0000-000086AB0000}"/>
    <cellStyle name="Standard 257 5 4 3 3 7" xfId="14057" xr:uid="{00000000-0005-0000-0000-000087AB0000}"/>
    <cellStyle name="Standard 257 5 4 3 3 7 2" xfId="40529" xr:uid="{00000000-0005-0000-0000-000088AB0000}"/>
    <cellStyle name="Standard 257 5 4 3 3 8" xfId="27293" xr:uid="{00000000-0005-0000-0000-000089AB0000}"/>
    <cellStyle name="Standard 257 5 4 3 4" xfId="1189" xr:uid="{00000000-0005-0000-0000-00008AAB0000}"/>
    <cellStyle name="Standard 257 5 4 3 4 2" xfId="4132" xr:uid="{00000000-0005-0000-0000-00008BAB0000}"/>
    <cellStyle name="Standard 257 5 4 3 4 2 2" xfId="12954" xr:uid="{00000000-0005-0000-0000-00008CAB0000}"/>
    <cellStyle name="Standard 257 5 4 3 4 2 2 2" xfId="26190" xr:uid="{00000000-0005-0000-0000-00008DAB0000}"/>
    <cellStyle name="Standard 257 5 4 3 4 2 2 2 2" xfId="52662" xr:uid="{00000000-0005-0000-0000-00008EAB0000}"/>
    <cellStyle name="Standard 257 5 4 3 4 2 2 3" xfId="39426" xr:uid="{00000000-0005-0000-0000-00008FAB0000}"/>
    <cellStyle name="Standard 257 5 4 3 4 2 3" xfId="19573" xr:uid="{00000000-0005-0000-0000-000090AB0000}"/>
    <cellStyle name="Standard 257 5 4 3 4 2 3 2" xfId="46045" xr:uid="{00000000-0005-0000-0000-000091AB0000}"/>
    <cellStyle name="Standard 257 5 4 3 4 2 4" xfId="30604" xr:uid="{00000000-0005-0000-0000-000092AB0000}"/>
    <cellStyle name="Standard 257 5 4 3 4 3" xfId="5603" xr:uid="{00000000-0005-0000-0000-000093AB0000}"/>
    <cellStyle name="Standard 257 5 4 3 4 3 2" xfId="10013" xr:uid="{00000000-0005-0000-0000-000094AB0000}"/>
    <cellStyle name="Standard 257 5 4 3 4 3 2 2" xfId="23249" xr:uid="{00000000-0005-0000-0000-000095AB0000}"/>
    <cellStyle name="Standard 257 5 4 3 4 3 2 2 2" xfId="49721" xr:uid="{00000000-0005-0000-0000-000096AB0000}"/>
    <cellStyle name="Standard 257 5 4 3 4 3 2 3" xfId="36485" xr:uid="{00000000-0005-0000-0000-000097AB0000}"/>
    <cellStyle name="Standard 257 5 4 3 4 3 3" xfId="16632" xr:uid="{00000000-0005-0000-0000-000098AB0000}"/>
    <cellStyle name="Standard 257 5 4 3 4 3 3 2" xfId="43104" xr:uid="{00000000-0005-0000-0000-000099AB0000}"/>
    <cellStyle name="Standard 257 5 4 3 4 3 4" xfId="32075" xr:uid="{00000000-0005-0000-0000-00009AAB0000}"/>
    <cellStyle name="Standard 257 5 4 3 4 4" xfId="8542" xr:uid="{00000000-0005-0000-0000-00009BAB0000}"/>
    <cellStyle name="Standard 257 5 4 3 4 4 2" xfId="21778" xr:uid="{00000000-0005-0000-0000-00009CAB0000}"/>
    <cellStyle name="Standard 257 5 4 3 4 4 2 2" xfId="48250" xr:uid="{00000000-0005-0000-0000-00009DAB0000}"/>
    <cellStyle name="Standard 257 5 4 3 4 4 3" xfId="35014" xr:uid="{00000000-0005-0000-0000-00009EAB0000}"/>
    <cellStyle name="Standard 257 5 4 3 4 5" xfId="15161" xr:uid="{00000000-0005-0000-0000-00009FAB0000}"/>
    <cellStyle name="Standard 257 5 4 3 4 5 2" xfId="41633" xr:uid="{00000000-0005-0000-0000-0000A0AB0000}"/>
    <cellStyle name="Standard 257 5 4 3 4 6" xfId="27663" xr:uid="{00000000-0005-0000-0000-0000A1AB0000}"/>
    <cellStyle name="Standard 257 5 4 3 5" xfId="1925" xr:uid="{00000000-0005-0000-0000-0000A2AB0000}"/>
    <cellStyle name="Standard 257 5 4 3 5 2" xfId="3396" xr:uid="{00000000-0005-0000-0000-0000A3AB0000}"/>
    <cellStyle name="Standard 257 5 4 3 5 2 2" xfId="12218" xr:uid="{00000000-0005-0000-0000-0000A4AB0000}"/>
    <cellStyle name="Standard 257 5 4 3 5 2 2 2" xfId="25454" xr:uid="{00000000-0005-0000-0000-0000A5AB0000}"/>
    <cellStyle name="Standard 257 5 4 3 5 2 2 2 2" xfId="51926" xr:uid="{00000000-0005-0000-0000-0000A6AB0000}"/>
    <cellStyle name="Standard 257 5 4 3 5 2 2 3" xfId="38690" xr:uid="{00000000-0005-0000-0000-0000A7AB0000}"/>
    <cellStyle name="Standard 257 5 4 3 5 2 3" xfId="18837" xr:uid="{00000000-0005-0000-0000-0000A8AB0000}"/>
    <cellStyle name="Standard 257 5 4 3 5 2 3 2" xfId="45309" xr:uid="{00000000-0005-0000-0000-0000A9AB0000}"/>
    <cellStyle name="Standard 257 5 4 3 5 2 4" xfId="29868" xr:uid="{00000000-0005-0000-0000-0000AAAB0000}"/>
    <cellStyle name="Standard 257 5 4 3 5 3" xfId="6338" xr:uid="{00000000-0005-0000-0000-0000ABAB0000}"/>
    <cellStyle name="Standard 257 5 4 3 5 3 2" xfId="10748" xr:uid="{00000000-0005-0000-0000-0000ACAB0000}"/>
    <cellStyle name="Standard 257 5 4 3 5 3 2 2" xfId="23984" xr:uid="{00000000-0005-0000-0000-0000ADAB0000}"/>
    <cellStyle name="Standard 257 5 4 3 5 3 2 2 2" xfId="50456" xr:uid="{00000000-0005-0000-0000-0000AEAB0000}"/>
    <cellStyle name="Standard 257 5 4 3 5 3 2 3" xfId="37220" xr:uid="{00000000-0005-0000-0000-0000AFAB0000}"/>
    <cellStyle name="Standard 257 5 4 3 5 3 3" xfId="17367" xr:uid="{00000000-0005-0000-0000-0000B0AB0000}"/>
    <cellStyle name="Standard 257 5 4 3 5 3 3 2" xfId="43839" xr:uid="{00000000-0005-0000-0000-0000B1AB0000}"/>
    <cellStyle name="Standard 257 5 4 3 5 3 4" xfId="32810" xr:uid="{00000000-0005-0000-0000-0000B2AB0000}"/>
    <cellStyle name="Standard 257 5 4 3 5 4" xfId="7806" xr:uid="{00000000-0005-0000-0000-0000B3AB0000}"/>
    <cellStyle name="Standard 257 5 4 3 5 4 2" xfId="21042" xr:uid="{00000000-0005-0000-0000-0000B4AB0000}"/>
    <cellStyle name="Standard 257 5 4 3 5 4 2 2" xfId="47514" xr:uid="{00000000-0005-0000-0000-0000B5AB0000}"/>
    <cellStyle name="Standard 257 5 4 3 5 4 3" xfId="34278" xr:uid="{00000000-0005-0000-0000-0000B6AB0000}"/>
    <cellStyle name="Standard 257 5 4 3 5 5" xfId="14425" xr:uid="{00000000-0005-0000-0000-0000B7AB0000}"/>
    <cellStyle name="Standard 257 5 4 3 5 5 2" xfId="40897" xr:uid="{00000000-0005-0000-0000-0000B8AB0000}"/>
    <cellStyle name="Standard 257 5 4 3 5 6" xfId="28398" xr:uid="{00000000-0005-0000-0000-0000B9AB0000}"/>
    <cellStyle name="Standard 257 5 4 3 6" xfId="2662" xr:uid="{00000000-0005-0000-0000-0000BAAB0000}"/>
    <cellStyle name="Standard 257 5 4 3 6 2" xfId="11484" xr:uid="{00000000-0005-0000-0000-0000BBAB0000}"/>
    <cellStyle name="Standard 257 5 4 3 6 2 2" xfId="24720" xr:uid="{00000000-0005-0000-0000-0000BCAB0000}"/>
    <cellStyle name="Standard 257 5 4 3 6 2 2 2" xfId="51192" xr:uid="{00000000-0005-0000-0000-0000BDAB0000}"/>
    <cellStyle name="Standard 257 5 4 3 6 2 3" xfId="37956" xr:uid="{00000000-0005-0000-0000-0000BEAB0000}"/>
    <cellStyle name="Standard 257 5 4 3 6 3" xfId="18103" xr:uid="{00000000-0005-0000-0000-0000BFAB0000}"/>
    <cellStyle name="Standard 257 5 4 3 6 3 2" xfId="44575" xr:uid="{00000000-0005-0000-0000-0000C0AB0000}"/>
    <cellStyle name="Standard 257 5 4 3 6 4" xfId="29134" xr:uid="{00000000-0005-0000-0000-0000C1AB0000}"/>
    <cellStyle name="Standard 257 5 4 3 7" xfId="4867" xr:uid="{00000000-0005-0000-0000-0000C2AB0000}"/>
    <cellStyle name="Standard 257 5 4 3 7 2" xfId="9277" xr:uid="{00000000-0005-0000-0000-0000C3AB0000}"/>
    <cellStyle name="Standard 257 5 4 3 7 2 2" xfId="22513" xr:uid="{00000000-0005-0000-0000-0000C4AB0000}"/>
    <cellStyle name="Standard 257 5 4 3 7 2 2 2" xfId="48985" xr:uid="{00000000-0005-0000-0000-0000C5AB0000}"/>
    <cellStyle name="Standard 257 5 4 3 7 2 3" xfId="35749" xr:uid="{00000000-0005-0000-0000-0000C6AB0000}"/>
    <cellStyle name="Standard 257 5 4 3 7 3" xfId="15896" xr:uid="{00000000-0005-0000-0000-0000C7AB0000}"/>
    <cellStyle name="Standard 257 5 4 3 7 3 2" xfId="42368" xr:uid="{00000000-0005-0000-0000-0000C8AB0000}"/>
    <cellStyle name="Standard 257 5 4 3 7 4" xfId="31339" xr:uid="{00000000-0005-0000-0000-0000C9AB0000}"/>
    <cellStyle name="Standard 257 5 4 3 8" xfId="7072" xr:uid="{00000000-0005-0000-0000-0000CAAB0000}"/>
    <cellStyle name="Standard 257 5 4 3 8 2" xfId="20308" xr:uid="{00000000-0005-0000-0000-0000CBAB0000}"/>
    <cellStyle name="Standard 257 5 4 3 8 2 2" xfId="46780" xr:uid="{00000000-0005-0000-0000-0000CCAB0000}"/>
    <cellStyle name="Standard 257 5 4 3 8 3" xfId="33544" xr:uid="{00000000-0005-0000-0000-0000CDAB0000}"/>
    <cellStyle name="Standard 257 5 4 3 9" xfId="13691" xr:uid="{00000000-0005-0000-0000-0000CEAB0000}"/>
    <cellStyle name="Standard 257 5 4 3 9 2" xfId="40163" xr:uid="{00000000-0005-0000-0000-0000CFAB0000}"/>
    <cellStyle name="Standard 257 5 4 4" xfId="506" xr:uid="{00000000-0005-0000-0000-0000D0AB0000}"/>
    <cellStyle name="Standard 257 5 4 4 2" xfId="895" xr:uid="{00000000-0005-0000-0000-0000D1AB0000}"/>
    <cellStyle name="Standard 257 5 4 4 2 2" xfId="1644" xr:uid="{00000000-0005-0000-0000-0000D2AB0000}"/>
    <cellStyle name="Standard 257 5 4 4 2 2 2" xfId="4587" xr:uid="{00000000-0005-0000-0000-0000D3AB0000}"/>
    <cellStyle name="Standard 257 5 4 4 2 2 2 2" xfId="13409" xr:uid="{00000000-0005-0000-0000-0000D4AB0000}"/>
    <cellStyle name="Standard 257 5 4 4 2 2 2 2 2" xfId="26645" xr:uid="{00000000-0005-0000-0000-0000D5AB0000}"/>
    <cellStyle name="Standard 257 5 4 4 2 2 2 2 2 2" xfId="53117" xr:uid="{00000000-0005-0000-0000-0000D6AB0000}"/>
    <cellStyle name="Standard 257 5 4 4 2 2 2 2 3" xfId="39881" xr:uid="{00000000-0005-0000-0000-0000D7AB0000}"/>
    <cellStyle name="Standard 257 5 4 4 2 2 2 3" xfId="20028" xr:uid="{00000000-0005-0000-0000-0000D8AB0000}"/>
    <cellStyle name="Standard 257 5 4 4 2 2 2 3 2" xfId="46500" xr:uid="{00000000-0005-0000-0000-0000D9AB0000}"/>
    <cellStyle name="Standard 257 5 4 4 2 2 2 4" xfId="31059" xr:uid="{00000000-0005-0000-0000-0000DAAB0000}"/>
    <cellStyle name="Standard 257 5 4 4 2 2 3" xfId="6058" xr:uid="{00000000-0005-0000-0000-0000DBAB0000}"/>
    <cellStyle name="Standard 257 5 4 4 2 2 3 2" xfId="10468" xr:uid="{00000000-0005-0000-0000-0000DCAB0000}"/>
    <cellStyle name="Standard 257 5 4 4 2 2 3 2 2" xfId="23704" xr:uid="{00000000-0005-0000-0000-0000DDAB0000}"/>
    <cellStyle name="Standard 257 5 4 4 2 2 3 2 2 2" xfId="50176" xr:uid="{00000000-0005-0000-0000-0000DEAB0000}"/>
    <cellStyle name="Standard 257 5 4 4 2 2 3 2 3" xfId="36940" xr:uid="{00000000-0005-0000-0000-0000DFAB0000}"/>
    <cellStyle name="Standard 257 5 4 4 2 2 3 3" xfId="17087" xr:uid="{00000000-0005-0000-0000-0000E0AB0000}"/>
    <cellStyle name="Standard 257 5 4 4 2 2 3 3 2" xfId="43559" xr:uid="{00000000-0005-0000-0000-0000E1AB0000}"/>
    <cellStyle name="Standard 257 5 4 4 2 2 3 4" xfId="32530" xr:uid="{00000000-0005-0000-0000-0000E2AB0000}"/>
    <cellStyle name="Standard 257 5 4 4 2 2 4" xfId="8997" xr:uid="{00000000-0005-0000-0000-0000E3AB0000}"/>
    <cellStyle name="Standard 257 5 4 4 2 2 4 2" xfId="22233" xr:uid="{00000000-0005-0000-0000-0000E4AB0000}"/>
    <cellStyle name="Standard 257 5 4 4 2 2 4 2 2" xfId="48705" xr:uid="{00000000-0005-0000-0000-0000E5AB0000}"/>
    <cellStyle name="Standard 257 5 4 4 2 2 4 3" xfId="35469" xr:uid="{00000000-0005-0000-0000-0000E6AB0000}"/>
    <cellStyle name="Standard 257 5 4 4 2 2 5" xfId="15616" xr:uid="{00000000-0005-0000-0000-0000E7AB0000}"/>
    <cellStyle name="Standard 257 5 4 4 2 2 5 2" xfId="42088" xr:uid="{00000000-0005-0000-0000-0000E8AB0000}"/>
    <cellStyle name="Standard 257 5 4 4 2 2 6" xfId="28118" xr:uid="{00000000-0005-0000-0000-0000E9AB0000}"/>
    <cellStyle name="Standard 257 5 4 4 2 3" xfId="2380" xr:uid="{00000000-0005-0000-0000-0000EAAB0000}"/>
    <cellStyle name="Standard 257 5 4 4 2 3 2" xfId="3851" xr:uid="{00000000-0005-0000-0000-0000EBAB0000}"/>
    <cellStyle name="Standard 257 5 4 4 2 3 2 2" xfId="12673" xr:uid="{00000000-0005-0000-0000-0000ECAB0000}"/>
    <cellStyle name="Standard 257 5 4 4 2 3 2 2 2" xfId="25909" xr:uid="{00000000-0005-0000-0000-0000EDAB0000}"/>
    <cellStyle name="Standard 257 5 4 4 2 3 2 2 2 2" xfId="52381" xr:uid="{00000000-0005-0000-0000-0000EEAB0000}"/>
    <cellStyle name="Standard 257 5 4 4 2 3 2 2 3" xfId="39145" xr:uid="{00000000-0005-0000-0000-0000EFAB0000}"/>
    <cellStyle name="Standard 257 5 4 4 2 3 2 3" xfId="19292" xr:uid="{00000000-0005-0000-0000-0000F0AB0000}"/>
    <cellStyle name="Standard 257 5 4 4 2 3 2 3 2" xfId="45764" xr:uid="{00000000-0005-0000-0000-0000F1AB0000}"/>
    <cellStyle name="Standard 257 5 4 4 2 3 2 4" xfId="30323" xr:uid="{00000000-0005-0000-0000-0000F2AB0000}"/>
    <cellStyle name="Standard 257 5 4 4 2 3 3" xfId="6793" xr:uid="{00000000-0005-0000-0000-0000F3AB0000}"/>
    <cellStyle name="Standard 257 5 4 4 2 3 3 2" xfId="11203" xr:uid="{00000000-0005-0000-0000-0000F4AB0000}"/>
    <cellStyle name="Standard 257 5 4 4 2 3 3 2 2" xfId="24439" xr:uid="{00000000-0005-0000-0000-0000F5AB0000}"/>
    <cellStyle name="Standard 257 5 4 4 2 3 3 2 2 2" xfId="50911" xr:uid="{00000000-0005-0000-0000-0000F6AB0000}"/>
    <cellStyle name="Standard 257 5 4 4 2 3 3 2 3" xfId="37675" xr:uid="{00000000-0005-0000-0000-0000F7AB0000}"/>
    <cellStyle name="Standard 257 5 4 4 2 3 3 3" xfId="17822" xr:uid="{00000000-0005-0000-0000-0000F8AB0000}"/>
    <cellStyle name="Standard 257 5 4 4 2 3 3 3 2" xfId="44294" xr:uid="{00000000-0005-0000-0000-0000F9AB0000}"/>
    <cellStyle name="Standard 257 5 4 4 2 3 3 4" xfId="33265" xr:uid="{00000000-0005-0000-0000-0000FAAB0000}"/>
    <cellStyle name="Standard 257 5 4 4 2 3 4" xfId="8261" xr:uid="{00000000-0005-0000-0000-0000FBAB0000}"/>
    <cellStyle name="Standard 257 5 4 4 2 3 4 2" xfId="21497" xr:uid="{00000000-0005-0000-0000-0000FCAB0000}"/>
    <cellStyle name="Standard 257 5 4 4 2 3 4 2 2" xfId="47969" xr:uid="{00000000-0005-0000-0000-0000FDAB0000}"/>
    <cellStyle name="Standard 257 5 4 4 2 3 4 3" xfId="34733" xr:uid="{00000000-0005-0000-0000-0000FEAB0000}"/>
    <cellStyle name="Standard 257 5 4 4 2 3 5" xfId="14880" xr:uid="{00000000-0005-0000-0000-0000FFAB0000}"/>
    <cellStyle name="Standard 257 5 4 4 2 3 5 2" xfId="41352" xr:uid="{00000000-0005-0000-0000-000000AC0000}"/>
    <cellStyle name="Standard 257 5 4 4 2 3 6" xfId="28853" xr:uid="{00000000-0005-0000-0000-000001AC0000}"/>
    <cellStyle name="Standard 257 5 4 4 2 4" xfId="3117" xr:uid="{00000000-0005-0000-0000-000002AC0000}"/>
    <cellStyle name="Standard 257 5 4 4 2 4 2" xfId="11939" xr:uid="{00000000-0005-0000-0000-000003AC0000}"/>
    <cellStyle name="Standard 257 5 4 4 2 4 2 2" xfId="25175" xr:uid="{00000000-0005-0000-0000-000004AC0000}"/>
    <cellStyle name="Standard 257 5 4 4 2 4 2 2 2" xfId="51647" xr:uid="{00000000-0005-0000-0000-000005AC0000}"/>
    <cellStyle name="Standard 257 5 4 4 2 4 2 3" xfId="38411" xr:uid="{00000000-0005-0000-0000-000006AC0000}"/>
    <cellStyle name="Standard 257 5 4 4 2 4 3" xfId="18558" xr:uid="{00000000-0005-0000-0000-000007AC0000}"/>
    <cellStyle name="Standard 257 5 4 4 2 4 3 2" xfId="45030" xr:uid="{00000000-0005-0000-0000-000008AC0000}"/>
    <cellStyle name="Standard 257 5 4 4 2 4 4" xfId="29589" xr:uid="{00000000-0005-0000-0000-000009AC0000}"/>
    <cellStyle name="Standard 257 5 4 4 2 5" xfId="5322" xr:uid="{00000000-0005-0000-0000-00000AAC0000}"/>
    <cellStyle name="Standard 257 5 4 4 2 5 2" xfId="9732" xr:uid="{00000000-0005-0000-0000-00000BAC0000}"/>
    <cellStyle name="Standard 257 5 4 4 2 5 2 2" xfId="22968" xr:uid="{00000000-0005-0000-0000-00000CAC0000}"/>
    <cellStyle name="Standard 257 5 4 4 2 5 2 2 2" xfId="49440" xr:uid="{00000000-0005-0000-0000-00000DAC0000}"/>
    <cellStyle name="Standard 257 5 4 4 2 5 2 3" xfId="36204" xr:uid="{00000000-0005-0000-0000-00000EAC0000}"/>
    <cellStyle name="Standard 257 5 4 4 2 5 3" xfId="16351" xr:uid="{00000000-0005-0000-0000-00000FAC0000}"/>
    <cellStyle name="Standard 257 5 4 4 2 5 3 2" xfId="42823" xr:uid="{00000000-0005-0000-0000-000010AC0000}"/>
    <cellStyle name="Standard 257 5 4 4 2 5 4" xfId="31794" xr:uid="{00000000-0005-0000-0000-000011AC0000}"/>
    <cellStyle name="Standard 257 5 4 4 2 6" xfId="7527" xr:uid="{00000000-0005-0000-0000-000012AC0000}"/>
    <cellStyle name="Standard 257 5 4 4 2 6 2" xfId="20763" xr:uid="{00000000-0005-0000-0000-000013AC0000}"/>
    <cellStyle name="Standard 257 5 4 4 2 6 2 2" xfId="47235" xr:uid="{00000000-0005-0000-0000-000014AC0000}"/>
    <cellStyle name="Standard 257 5 4 4 2 6 3" xfId="33999" xr:uid="{00000000-0005-0000-0000-000015AC0000}"/>
    <cellStyle name="Standard 257 5 4 4 2 7" xfId="14146" xr:uid="{00000000-0005-0000-0000-000016AC0000}"/>
    <cellStyle name="Standard 257 5 4 4 2 7 2" xfId="40618" xr:uid="{00000000-0005-0000-0000-000017AC0000}"/>
    <cellStyle name="Standard 257 5 4 4 2 8" xfId="27382" xr:uid="{00000000-0005-0000-0000-000018AC0000}"/>
    <cellStyle name="Standard 257 5 4 4 3" xfId="1278" xr:uid="{00000000-0005-0000-0000-000019AC0000}"/>
    <cellStyle name="Standard 257 5 4 4 3 2" xfId="4221" xr:uid="{00000000-0005-0000-0000-00001AAC0000}"/>
    <cellStyle name="Standard 257 5 4 4 3 2 2" xfId="13043" xr:uid="{00000000-0005-0000-0000-00001BAC0000}"/>
    <cellStyle name="Standard 257 5 4 4 3 2 2 2" xfId="26279" xr:uid="{00000000-0005-0000-0000-00001CAC0000}"/>
    <cellStyle name="Standard 257 5 4 4 3 2 2 2 2" xfId="52751" xr:uid="{00000000-0005-0000-0000-00001DAC0000}"/>
    <cellStyle name="Standard 257 5 4 4 3 2 2 3" xfId="39515" xr:uid="{00000000-0005-0000-0000-00001EAC0000}"/>
    <cellStyle name="Standard 257 5 4 4 3 2 3" xfId="19662" xr:uid="{00000000-0005-0000-0000-00001FAC0000}"/>
    <cellStyle name="Standard 257 5 4 4 3 2 3 2" xfId="46134" xr:uid="{00000000-0005-0000-0000-000020AC0000}"/>
    <cellStyle name="Standard 257 5 4 4 3 2 4" xfId="30693" xr:uid="{00000000-0005-0000-0000-000021AC0000}"/>
    <cellStyle name="Standard 257 5 4 4 3 3" xfId="5692" xr:uid="{00000000-0005-0000-0000-000022AC0000}"/>
    <cellStyle name="Standard 257 5 4 4 3 3 2" xfId="10102" xr:uid="{00000000-0005-0000-0000-000023AC0000}"/>
    <cellStyle name="Standard 257 5 4 4 3 3 2 2" xfId="23338" xr:uid="{00000000-0005-0000-0000-000024AC0000}"/>
    <cellStyle name="Standard 257 5 4 4 3 3 2 2 2" xfId="49810" xr:uid="{00000000-0005-0000-0000-000025AC0000}"/>
    <cellStyle name="Standard 257 5 4 4 3 3 2 3" xfId="36574" xr:uid="{00000000-0005-0000-0000-000026AC0000}"/>
    <cellStyle name="Standard 257 5 4 4 3 3 3" xfId="16721" xr:uid="{00000000-0005-0000-0000-000027AC0000}"/>
    <cellStyle name="Standard 257 5 4 4 3 3 3 2" xfId="43193" xr:uid="{00000000-0005-0000-0000-000028AC0000}"/>
    <cellStyle name="Standard 257 5 4 4 3 3 4" xfId="32164" xr:uid="{00000000-0005-0000-0000-000029AC0000}"/>
    <cellStyle name="Standard 257 5 4 4 3 4" xfId="8631" xr:uid="{00000000-0005-0000-0000-00002AAC0000}"/>
    <cellStyle name="Standard 257 5 4 4 3 4 2" xfId="21867" xr:uid="{00000000-0005-0000-0000-00002BAC0000}"/>
    <cellStyle name="Standard 257 5 4 4 3 4 2 2" xfId="48339" xr:uid="{00000000-0005-0000-0000-00002CAC0000}"/>
    <cellStyle name="Standard 257 5 4 4 3 4 3" xfId="35103" xr:uid="{00000000-0005-0000-0000-00002DAC0000}"/>
    <cellStyle name="Standard 257 5 4 4 3 5" xfId="15250" xr:uid="{00000000-0005-0000-0000-00002EAC0000}"/>
    <cellStyle name="Standard 257 5 4 4 3 5 2" xfId="41722" xr:uid="{00000000-0005-0000-0000-00002FAC0000}"/>
    <cellStyle name="Standard 257 5 4 4 3 6" xfId="27752" xr:uid="{00000000-0005-0000-0000-000030AC0000}"/>
    <cellStyle name="Standard 257 5 4 4 4" xfId="2014" xr:uid="{00000000-0005-0000-0000-000031AC0000}"/>
    <cellStyle name="Standard 257 5 4 4 4 2" xfId="3485" xr:uid="{00000000-0005-0000-0000-000032AC0000}"/>
    <cellStyle name="Standard 257 5 4 4 4 2 2" xfId="12307" xr:uid="{00000000-0005-0000-0000-000033AC0000}"/>
    <cellStyle name="Standard 257 5 4 4 4 2 2 2" xfId="25543" xr:uid="{00000000-0005-0000-0000-000034AC0000}"/>
    <cellStyle name="Standard 257 5 4 4 4 2 2 2 2" xfId="52015" xr:uid="{00000000-0005-0000-0000-000035AC0000}"/>
    <cellStyle name="Standard 257 5 4 4 4 2 2 3" xfId="38779" xr:uid="{00000000-0005-0000-0000-000036AC0000}"/>
    <cellStyle name="Standard 257 5 4 4 4 2 3" xfId="18926" xr:uid="{00000000-0005-0000-0000-000037AC0000}"/>
    <cellStyle name="Standard 257 5 4 4 4 2 3 2" xfId="45398" xr:uid="{00000000-0005-0000-0000-000038AC0000}"/>
    <cellStyle name="Standard 257 5 4 4 4 2 4" xfId="29957" xr:uid="{00000000-0005-0000-0000-000039AC0000}"/>
    <cellStyle name="Standard 257 5 4 4 4 3" xfId="6427" xr:uid="{00000000-0005-0000-0000-00003AAC0000}"/>
    <cellStyle name="Standard 257 5 4 4 4 3 2" xfId="10837" xr:uid="{00000000-0005-0000-0000-00003BAC0000}"/>
    <cellStyle name="Standard 257 5 4 4 4 3 2 2" xfId="24073" xr:uid="{00000000-0005-0000-0000-00003CAC0000}"/>
    <cellStyle name="Standard 257 5 4 4 4 3 2 2 2" xfId="50545" xr:uid="{00000000-0005-0000-0000-00003DAC0000}"/>
    <cellStyle name="Standard 257 5 4 4 4 3 2 3" xfId="37309" xr:uid="{00000000-0005-0000-0000-00003EAC0000}"/>
    <cellStyle name="Standard 257 5 4 4 4 3 3" xfId="17456" xr:uid="{00000000-0005-0000-0000-00003FAC0000}"/>
    <cellStyle name="Standard 257 5 4 4 4 3 3 2" xfId="43928" xr:uid="{00000000-0005-0000-0000-000040AC0000}"/>
    <cellStyle name="Standard 257 5 4 4 4 3 4" xfId="32899" xr:uid="{00000000-0005-0000-0000-000041AC0000}"/>
    <cellStyle name="Standard 257 5 4 4 4 4" xfId="7895" xr:uid="{00000000-0005-0000-0000-000042AC0000}"/>
    <cellStyle name="Standard 257 5 4 4 4 4 2" xfId="21131" xr:uid="{00000000-0005-0000-0000-000043AC0000}"/>
    <cellStyle name="Standard 257 5 4 4 4 4 2 2" xfId="47603" xr:uid="{00000000-0005-0000-0000-000044AC0000}"/>
    <cellStyle name="Standard 257 5 4 4 4 4 3" xfId="34367" xr:uid="{00000000-0005-0000-0000-000045AC0000}"/>
    <cellStyle name="Standard 257 5 4 4 4 5" xfId="14514" xr:uid="{00000000-0005-0000-0000-000046AC0000}"/>
    <cellStyle name="Standard 257 5 4 4 4 5 2" xfId="40986" xr:uid="{00000000-0005-0000-0000-000047AC0000}"/>
    <cellStyle name="Standard 257 5 4 4 4 6" xfId="28487" xr:uid="{00000000-0005-0000-0000-000048AC0000}"/>
    <cellStyle name="Standard 257 5 4 4 5" xfId="2751" xr:uid="{00000000-0005-0000-0000-000049AC0000}"/>
    <cellStyle name="Standard 257 5 4 4 5 2" xfId="11573" xr:uid="{00000000-0005-0000-0000-00004AAC0000}"/>
    <cellStyle name="Standard 257 5 4 4 5 2 2" xfId="24809" xr:uid="{00000000-0005-0000-0000-00004BAC0000}"/>
    <cellStyle name="Standard 257 5 4 4 5 2 2 2" xfId="51281" xr:uid="{00000000-0005-0000-0000-00004CAC0000}"/>
    <cellStyle name="Standard 257 5 4 4 5 2 3" xfId="38045" xr:uid="{00000000-0005-0000-0000-00004DAC0000}"/>
    <cellStyle name="Standard 257 5 4 4 5 3" xfId="18192" xr:uid="{00000000-0005-0000-0000-00004EAC0000}"/>
    <cellStyle name="Standard 257 5 4 4 5 3 2" xfId="44664" xr:uid="{00000000-0005-0000-0000-00004FAC0000}"/>
    <cellStyle name="Standard 257 5 4 4 5 4" xfId="29223" xr:uid="{00000000-0005-0000-0000-000050AC0000}"/>
    <cellStyle name="Standard 257 5 4 4 6" xfId="4956" xr:uid="{00000000-0005-0000-0000-000051AC0000}"/>
    <cellStyle name="Standard 257 5 4 4 6 2" xfId="9366" xr:uid="{00000000-0005-0000-0000-000052AC0000}"/>
    <cellStyle name="Standard 257 5 4 4 6 2 2" xfId="22602" xr:uid="{00000000-0005-0000-0000-000053AC0000}"/>
    <cellStyle name="Standard 257 5 4 4 6 2 2 2" xfId="49074" xr:uid="{00000000-0005-0000-0000-000054AC0000}"/>
    <cellStyle name="Standard 257 5 4 4 6 2 3" xfId="35838" xr:uid="{00000000-0005-0000-0000-000055AC0000}"/>
    <cellStyle name="Standard 257 5 4 4 6 3" xfId="15985" xr:uid="{00000000-0005-0000-0000-000056AC0000}"/>
    <cellStyle name="Standard 257 5 4 4 6 3 2" xfId="42457" xr:uid="{00000000-0005-0000-0000-000057AC0000}"/>
    <cellStyle name="Standard 257 5 4 4 6 4" xfId="31428" xr:uid="{00000000-0005-0000-0000-000058AC0000}"/>
    <cellStyle name="Standard 257 5 4 4 7" xfId="7161" xr:uid="{00000000-0005-0000-0000-000059AC0000}"/>
    <cellStyle name="Standard 257 5 4 4 7 2" xfId="20397" xr:uid="{00000000-0005-0000-0000-00005AAC0000}"/>
    <cellStyle name="Standard 257 5 4 4 7 2 2" xfId="46869" xr:uid="{00000000-0005-0000-0000-00005BAC0000}"/>
    <cellStyle name="Standard 257 5 4 4 7 3" xfId="33633" xr:uid="{00000000-0005-0000-0000-00005CAC0000}"/>
    <cellStyle name="Standard 257 5 4 4 8" xfId="13780" xr:uid="{00000000-0005-0000-0000-00005DAC0000}"/>
    <cellStyle name="Standard 257 5 4 4 8 2" xfId="40252" xr:uid="{00000000-0005-0000-0000-00005EAC0000}"/>
    <cellStyle name="Standard 257 5 4 4 9" xfId="27016" xr:uid="{00000000-0005-0000-0000-00005FAC0000}"/>
    <cellStyle name="Standard 257 5 4 5" xfId="635" xr:uid="{00000000-0005-0000-0000-000060AC0000}"/>
    <cellStyle name="Standard 257 5 4 5 2" xfId="1024" xr:uid="{00000000-0005-0000-0000-000061AC0000}"/>
    <cellStyle name="Standard 257 5 4 5 2 2" xfId="1773" xr:uid="{00000000-0005-0000-0000-000062AC0000}"/>
    <cellStyle name="Standard 257 5 4 5 2 2 2" xfId="4716" xr:uid="{00000000-0005-0000-0000-000063AC0000}"/>
    <cellStyle name="Standard 257 5 4 5 2 2 2 2" xfId="13538" xr:uid="{00000000-0005-0000-0000-000064AC0000}"/>
    <cellStyle name="Standard 257 5 4 5 2 2 2 2 2" xfId="26774" xr:uid="{00000000-0005-0000-0000-000065AC0000}"/>
    <cellStyle name="Standard 257 5 4 5 2 2 2 2 2 2" xfId="53246" xr:uid="{00000000-0005-0000-0000-000066AC0000}"/>
    <cellStyle name="Standard 257 5 4 5 2 2 2 2 3" xfId="40010" xr:uid="{00000000-0005-0000-0000-000067AC0000}"/>
    <cellStyle name="Standard 257 5 4 5 2 2 2 3" xfId="20157" xr:uid="{00000000-0005-0000-0000-000068AC0000}"/>
    <cellStyle name="Standard 257 5 4 5 2 2 2 3 2" xfId="46629" xr:uid="{00000000-0005-0000-0000-000069AC0000}"/>
    <cellStyle name="Standard 257 5 4 5 2 2 2 4" xfId="31188" xr:uid="{00000000-0005-0000-0000-00006AAC0000}"/>
    <cellStyle name="Standard 257 5 4 5 2 2 3" xfId="6187" xr:uid="{00000000-0005-0000-0000-00006BAC0000}"/>
    <cellStyle name="Standard 257 5 4 5 2 2 3 2" xfId="10597" xr:uid="{00000000-0005-0000-0000-00006CAC0000}"/>
    <cellStyle name="Standard 257 5 4 5 2 2 3 2 2" xfId="23833" xr:uid="{00000000-0005-0000-0000-00006DAC0000}"/>
    <cellStyle name="Standard 257 5 4 5 2 2 3 2 2 2" xfId="50305" xr:uid="{00000000-0005-0000-0000-00006EAC0000}"/>
    <cellStyle name="Standard 257 5 4 5 2 2 3 2 3" xfId="37069" xr:uid="{00000000-0005-0000-0000-00006FAC0000}"/>
    <cellStyle name="Standard 257 5 4 5 2 2 3 3" xfId="17216" xr:uid="{00000000-0005-0000-0000-000070AC0000}"/>
    <cellStyle name="Standard 257 5 4 5 2 2 3 3 2" xfId="43688" xr:uid="{00000000-0005-0000-0000-000071AC0000}"/>
    <cellStyle name="Standard 257 5 4 5 2 2 3 4" xfId="32659" xr:uid="{00000000-0005-0000-0000-000072AC0000}"/>
    <cellStyle name="Standard 257 5 4 5 2 2 4" xfId="9126" xr:uid="{00000000-0005-0000-0000-000073AC0000}"/>
    <cellStyle name="Standard 257 5 4 5 2 2 4 2" xfId="22362" xr:uid="{00000000-0005-0000-0000-000074AC0000}"/>
    <cellStyle name="Standard 257 5 4 5 2 2 4 2 2" xfId="48834" xr:uid="{00000000-0005-0000-0000-000075AC0000}"/>
    <cellStyle name="Standard 257 5 4 5 2 2 4 3" xfId="35598" xr:uid="{00000000-0005-0000-0000-000076AC0000}"/>
    <cellStyle name="Standard 257 5 4 5 2 2 5" xfId="15745" xr:uid="{00000000-0005-0000-0000-000077AC0000}"/>
    <cellStyle name="Standard 257 5 4 5 2 2 5 2" xfId="42217" xr:uid="{00000000-0005-0000-0000-000078AC0000}"/>
    <cellStyle name="Standard 257 5 4 5 2 2 6" xfId="28247" xr:uid="{00000000-0005-0000-0000-000079AC0000}"/>
    <cellStyle name="Standard 257 5 4 5 2 3" xfId="2509" xr:uid="{00000000-0005-0000-0000-00007AAC0000}"/>
    <cellStyle name="Standard 257 5 4 5 2 3 2" xfId="3980" xr:uid="{00000000-0005-0000-0000-00007BAC0000}"/>
    <cellStyle name="Standard 257 5 4 5 2 3 2 2" xfId="12802" xr:uid="{00000000-0005-0000-0000-00007CAC0000}"/>
    <cellStyle name="Standard 257 5 4 5 2 3 2 2 2" xfId="26038" xr:uid="{00000000-0005-0000-0000-00007DAC0000}"/>
    <cellStyle name="Standard 257 5 4 5 2 3 2 2 2 2" xfId="52510" xr:uid="{00000000-0005-0000-0000-00007EAC0000}"/>
    <cellStyle name="Standard 257 5 4 5 2 3 2 2 3" xfId="39274" xr:uid="{00000000-0005-0000-0000-00007FAC0000}"/>
    <cellStyle name="Standard 257 5 4 5 2 3 2 3" xfId="19421" xr:uid="{00000000-0005-0000-0000-000080AC0000}"/>
    <cellStyle name="Standard 257 5 4 5 2 3 2 3 2" xfId="45893" xr:uid="{00000000-0005-0000-0000-000081AC0000}"/>
    <cellStyle name="Standard 257 5 4 5 2 3 2 4" xfId="30452" xr:uid="{00000000-0005-0000-0000-000082AC0000}"/>
    <cellStyle name="Standard 257 5 4 5 2 3 3" xfId="6922" xr:uid="{00000000-0005-0000-0000-000083AC0000}"/>
    <cellStyle name="Standard 257 5 4 5 2 3 3 2" xfId="11332" xr:uid="{00000000-0005-0000-0000-000084AC0000}"/>
    <cellStyle name="Standard 257 5 4 5 2 3 3 2 2" xfId="24568" xr:uid="{00000000-0005-0000-0000-000085AC0000}"/>
    <cellStyle name="Standard 257 5 4 5 2 3 3 2 2 2" xfId="51040" xr:uid="{00000000-0005-0000-0000-000086AC0000}"/>
    <cellStyle name="Standard 257 5 4 5 2 3 3 2 3" xfId="37804" xr:uid="{00000000-0005-0000-0000-000087AC0000}"/>
    <cellStyle name="Standard 257 5 4 5 2 3 3 3" xfId="17951" xr:uid="{00000000-0005-0000-0000-000088AC0000}"/>
    <cellStyle name="Standard 257 5 4 5 2 3 3 3 2" xfId="44423" xr:uid="{00000000-0005-0000-0000-000089AC0000}"/>
    <cellStyle name="Standard 257 5 4 5 2 3 3 4" xfId="33394" xr:uid="{00000000-0005-0000-0000-00008AAC0000}"/>
    <cellStyle name="Standard 257 5 4 5 2 3 4" xfId="8390" xr:uid="{00000000-0005-0000-0000-00008BAC0000}"/>
    <cellStyle name="Standard 257 5 4 5 2 3 4 2" xfId="21626" xr:uid="{00000000-0005-0000-0000-00008CAC0000}"/>
    <cellStyle name="Standard 257 5 4 5 2 3 4 2 2" xfId="48098" xr:uid="{00000000-0005-0000-0000-00008DAC0000}"/>
    <cellStyle name="Standard 257 5 4 5 2 3 4 3" xfId="34862" xr:uid="{00000000-0005-0000-0000-00008EAC0000}"/>
    <cellStyle name="Standard 257 5 4 5 2 3 5" xfId="15009" xr:uid="{00000000-0005-0000-0000-00008FAC0000}"/>
    <cellStyle name="Standard 257 5 4 5 2 3 5 2" xfId="41481" xr:uid="{00000000-0005-0000-0000-000090AC0000}"/>
    <cellStyle name="Standard 257 5 4 5 2 3 6" xfId="28982" xr:uid="{00000000-0005-0000-0000-000091AC0000}"/>
    <cellStyle name="Standard 257 5 4 5 2 4" xfId="3246" xr:uid="{00000000-0005-0000-0000-000092AC0000}"/>
    <cellStyle name="Standard 257 5 4 5 2 4 2" xfId="12068" xr:uid="{00000000-0005-0000-0000-000093AC0000}"/>
    <cellStyle name="Standard 257 5 4 5 2 4 2 2" xfId="25304" xr:uid="{00000000-0005-0000-0000-000094AC0000}"/>
    <cellStyle name="Standard 257 5 4 5 2 4 2 2 2" xfId="51776" xr:uid="{00000000-0005-0000-0000-000095AC0000}"/>
    <cellStyle name="Standard 257 5 4 5 2 4 2 3" xfId="38540" xr:uid="{00000000-0005-0000-0000-000096AC0000}"/>
    <cellStyle name="Standard 257 5 4 5 2 4 3" xfId="18687" xr:uid="{00000000-0005-0000-0000-000097AC0000}"/>
    <cellStyle name="Standard 257 5 4 5 2 4 3 2" xfId="45159" xr:uid="{00000000-0005-0000-0000-000098AC0000}"/>
    <cellStyle name="Standard 257 5 4 5 2 4 4" xfId="29718" xr:uid="{00000000-0005-0000-0000-000099AC0000}"/>
    <cellStyle name="Standard 257 5 4 5 2 5" xfId="5451" xr:uid="{00000000-0005-0000-0000-00009AAC0000}"/>
    <cellStyle name="Standard 257 5 4 5 2 5 2" xfId="9861" xr:uid="{00000000-0005-0000-0000-00009BAC0000}"/>
    <cellStyle name="Standard 257 5 4 5 2 5 2 2" xfId="23097" xr:uid="{00000000-0005-0000-0000-00009CAC0000}"/>
    <cellStyle name="Standard 257 5 4 5 2 5 2 2 2" xfId="49569" xr:uid="{00000000-0005-0000-0000-00009DAC0000}"/>
    <cellStyle name="Standard 257 5 4 5 2 5 2 3" xfId="36333" xr:uid="{00000000-0005-0000-0000-00009EAC0000}"/>
    <cellStyle name="Standard 257 5 4 5 2 5 3" xfId="16480" xr:uid="{00000000-0005-0000-0000-00009FAC0000}"/>
    <cellStyle name="Standard 257 5 4 5 2 5 3 2" xfId="42952" xr:uid="{00000000-0005-0000-0000-0000A0AC0000}"/>
    <cellStyle name="Standard 257 5 4 5 2 5 4" xfId="31923" xr:uid="{00000000-0005-0000-0000-0000A1AC0000}"/>
    <cellStyle name="Standard 257 5 4 5 2 6" xfId="7656" xr:uid="{00000000-0005-0000-0000-0000A2AC0000}"/>
    <cellStyle name="Standard 257 5 4 5 2 6 2" xfId="20892" xr:uid="{00000000-0005-0000-0000-0000A3AC0000}"/>
    <cellStyle name="Standard 257 5 4 5 2 6 2 2" xfId="47364" xr:uid="{00000000-0005-0000-0000-0000A4AC0000}"/>
    <cellStyle name="Standard 257 5 4 5 2 6 3" xfId="34128" xr:uid="{00000000-0005-0000-0000-0000A5AC0000}"/>
    <cellStyle name="Standard 257 5 4 5 2 7" xfId="14275" xr:uid="{00000000-0005-0000-0000-0000A6AC0000}"/>
    <cellStyle name="Standard 257 5 4 5 2 7 2" xfId="40747" xr:uid="{00000000-0005-0000-0000-0000A7AC0000}"/>
    <cellStyle name="Standard 257 5 4 5 2 8" xfId="27511" xr:uid="{00000000-0005-0000-0000-0000A8AC0000}"/>
    <cellStyle name="Standard 257 5 4 5 3" xfId="1407" xr:uid="{00000000-0005-0000-0000-0000A9AC0000}"/>
    <cellStyle name="Standard 257 5 4 5 3 2" xfId="4350" xr:uid="{00000000-0005-0000-0000-0000AAAC0000}"/>
    <cellStyle name="Standard 257 5 4 5 3 2 2" xfId="13172" xr:uid="{00000000-0005-0000-0000-0000ABAC0000}"/>
    <cellStyle name="Standard 257 5 4 5 3 2 2 2" xfId="26408" xr:uid="{00000000-0005-0000-0000-0000ACAC0000}"/>
    <cellStyle name="Standard 257 5 4 5 3 2 2 2 2" xfId="52880" xr:uid="{00000000-0005-0000-0000-0000ADAC0000}"/>
    <cellStyle name="Standard 257 5 4 5 3 2 2 3" xfId="39644" xr:uid="{00000000-0005-0000-0000-0000AEAC0000}"/>
    <cellStyle name="Standard 257 5 4 5 3 2 3" xfId="19791" xr:uid="{00000000-0005-0000-0000-0000AFAC0000}"/>
    <cellStyle name="Standard 257 5 4 5 3 2 3 2" xfId="46263" xr:uid="{00000000-0005-0000-0000-0000B0AC0000}"/>
    <cellStyle name="Standard 257 5 4 5 3 2 4" xfId="30822" xr:uid="{00000000-0005-0000-0000-0000B1AC0000}"/>
    <cellStyle name="Standard 257 5 4 5 3 3" xfId="5821" xr:uid="{00000000-0005-0000-0000-0000B2AC0000}"/>
    <cellStyle name="Standard 257 5 4 5 3 3 2" xfId="10231" xr:uid="{00000000-0005-0000-0000-0000B3AC0000}"/>
    <cellStyle name="Standard 257 5 4 5 3 3 2 2" xfId="23467" xr:uid="{00000000-0005-0000-0000-0000B4AC0000}"/>
    <cellStyle name="Standard 257 5 4 5 3 3 2 2 2" xfId="49939" xr:uid="{00000000-0005-0000-0000-0000B5AC0000}"/>
    <cellStyle name="Standard 257 5 4 5 3 3 2 3" xfId="36703" xr:uid="{00000000-0005-0000-0000-0000B6AC0000}"/>
    <cellStyle name="Standard 257 5 4 5 3 3 3" xfId="16850" xr:uid="{00000000-0005-0000-0000-0000B7AC0000}"/>
    <cellStyle name="Standard 257 5 4 5 3 3 3 2" xfId="43322" xr:uid="{00000000-0005-0000-0000-0000B8AC0000}"/>
    <cellStyle name="Standard 257 5 4 5 3 3 4" xfId="32293" xr:uid="{00000000-0005-0000-0000-0000B9AC0000}"/>
    <cellStyle name="Standard 257 5 4 5 3 4" xfId="8760" xr:uid="{00000000-0005-0000-0000-0000BAAC0000}"/>
    <cellStyle name="Standard 257 5 4 5 3 4 2" xfId="21996" xr:uid="{00000000-0005-0000-0000-0000BBAC0000}"/>
    <cellStyle name="Standard 257 5 4 5 3 4 2 2" xfId="48468" xr:uid="{00000000-0005-0000-0000-0000BCAC0000}"/>
    <cellStyle name="Standard 257 5 4 5 3 4 3" xfId="35232" xr:uid="{00000000-0005-0000-0000-0000BDAC0000}"/>
    <cellStyle name="Standard 257 5 4 5 3 5" xfId="15379" xr:uid="{00000000-0005-0000-0000-0000BEAC0000}"/>
    <cellStyle name="Standard 257 5 4 5 3 5 2" xfId="41851" xr:uid="{00000000-0005-0000-0000-0000BFAC0000}"/>
    <cellStyle name="Standard 257 5 4 5 3 6" xfId="27881" xr:uid="{00000000-0005-0000-0000-0000C0AC0000}"/>
    <cellStyle name="Standard 257 5 4 5 4" xfId="2143" xr:uid="{00000000-0005-0000-0000-0000C1AC0000}"/>
    <cellStyle name="Standard 257 5 4 5 4 2" xfId="3614" xr:uid="{00000000-0005-0000-0000-0000C2AC0000}"/>
    <cellStyle name="Standard 257 5 4 5 4 2 2" xfId="12436" xr:uid="{00000000-0005-0000-0000-0000C3AC0000}"/>
    <cellStyle name="Standard 257 5 4 5 4 2 2 2" xfId="25672" xr:uid="{00000000-0005-0000-0000-0000C4AC0000}"/>
    <cellStyle name="Standard 257 5 4 5 4 2 2 2 2" xfId="52144" xr:uid="{00000000-0005-0000-0000-0000C5AC0000}"/>
    <cellStyle name="Standard 257 5 4 5 4 2 2 3" xfId="38908" xr:uid="{00000000-0005-0000-0000-0000C6AC0000}"/>
    <cellStyle name="Standard 257 5 4 5 4 2 3" xfId="19055" xr:uid="{00000000-0005-0000-0000-0000C7AC0000}"/>
    <cellStyle name="Standard 257 5 4 5 4 2 3 2" xfId="45527" xr:uid="{00000000-0005-0000-0000-0000C8AC0000}"/>
    <cellStyle name="Standard 257 5 4 5 4 2 4" xfId="30086" xr:uid="{00000000-0005-0000-0000-0000C9AC0000}"/>
    <cellStyle name="Standard 257 5 4 5 4 3" xfId="6556" xr:uid="{00000000-0005-0000-0000-0000CAAC0000}"/>
    <cellStyle name="Standard 257 5 4 5 4 3 2" xfId="10966" xr:uid="{00000000-0005-0000-0000-0000CBAC0000}"/>
    <cellStyle name="Standard 257 5 4 5 4 3 2 2" xfId="24202" xr:uid="{00000000-0005-0000-0000-0000CCAC0000}"/>
    <cellStyle name="Standard 257 5 4 5 4 3 2 2 2" xfId="50674" xr:uid="{00000000-0005-0000-0000-0000CDAC0000}"/>
    <cellStyle name="Standard 257 5 4 5 4 3 2 3" xfId="37438" xr:uid="{00000000-0005-0000-0000-0000CEAC0000}"/>
    <cellStyle name="Standard 257 5 4 5 4 3 3" xfId="17585" xr:uid="{00000000-0005-0000-0000-0000CFAC0000}"/>
    <cellStyle name="Standard 257 5 4 5 4 3 3 2" xfId="44057" xr:uid="{00000000-0005-0000-0000-0000D0AC0000}"/>
    <cellStyle name="Standard 257 5 4 5 4 3 4" xfId="33028" xr:uid="{00000000-0005-0000-0000-0000D1AC0000}"/>
    <cellStyle name="Standard 257 5 4 5 4 4" xfId="8024" xr:uid="{00000000-0005-0000-0000-0000D2AC0000}"/>
    <cellStyle name="Standard 257 5 4 5 4 4 2" xfId="21260" xr:uid="{00000000-0005-0000-0000-0000D3AC0000}"/>
    <cellStyle name="Standard 257 5 4 5 4 4 2 2" xfId="47732" xr:uid="{00000000-0005-0000-0000-0000D4AC0000}"/>
    <cellStyle name="Standard 257 5 4 5 4 4 3" xfId="34496" xr:uid="{00000000-0005-0000-0000-0000D5AC0000}"/>
    <cellStyle name="Standard 257 5 4 5 4 5" xfId="14643" xr:uid="{00000000-0005-0000-0000-0000D6AC0000}"/>
    <cellStyle name="Standard 257 5 4 5 4 5 2" xfId="41115" xr:uid="{00000000-0005-0000-0000-0000D7AC0000}"/>
    <cellStyle name="Standard 257 5 4 5 4 6" xfId="28616" xr:uid="{00000000-0005-0000-0000-0000D8AC0000}"/>
    <cellStyle name="Standard 257 5 4 5 5" xfId="2880" xr:uid="{00000000-0005-0000-0000-0000D9AC0000}"/>
    <cellStyle name="Standard 257 5 4 5 5 2" xfId="11702" xr:uid="{00000000-0005-0000-0000-0000DAAC0000}"/>
    <cellStyle name="Standard 257 5 4 5 5 2 2" xfId="24938" xr:uid="{00000000-0005-0000-0000-0000DBAC0000}"/>
    <cellStyle name="Standard 257 5 4 5 5 2 2 2" xfId="51410" xr:uid="{00000000-0005-0000-0000-0000DCAC0000}"/>
    <cellStyle name="Standard 257 5 4 5 5 2 3" xfId="38174" xr:uid="{00000000-0005-0000-0000-0000DDAC0000}"/>
    <cellStyle name="Standard 257 5 4 5 5 3" xfId="18321" xr:uid="{00000000-0005-0000-0000-0000DEAC0000}"/>
    <cellStyle name="Standard 257 5 4 5 5 3 2" xfId="44793" xr:uid="{00000000-0005-0000-0000-0000DFAC0000}"/>
    <cellStyle name="Standard 257 5 4 5 5 4" xfId="29352" xr:uid="{00000000-0005-0000-0000-0000E0AC0000}"/>
    <cellStyle name="Standard 257 5 4 5 6" xfId="5085" xr:uid="{00000000-0005-0000-0000-0000E1AC0000}"/>
    <cellStyle name="Standard 257 5 4 5 6 2" xfId="9495" xr:uid="{00000000-0005-0000-0000-0000E2AC0000}"/>
    <cellStyle name="Standard 257 5 4 5 6 2 2" xfId="22731" xr:uid="{00000000-0005-0000-0000-0000E3AC0000}"/>
    <cellStyle name="Standard 257 5 4 5 6 2 2 2" xfId="49203" xr:uid="{00000000-0005-0000-0000-0000E4AC0000}"/>
    <cellStyle name="Standard 257 5 4 5 6 2 3" xfId="35967" xr:uid="{00000000-0005-0000-0000-0000E5AC0000}"/>
    <cellStyle name="Standard 257 5 4 5 6 3" xfId="16114" xr:uid="{00000000-0005-0000-0000-0000E6AC0000}"/>
    <cellStyle name="Standard 257 5 4 5 6 3 2" xfId="42586" xr:uid="{00000000-0005-0000-0000-0000E7AC0000}"/>
    <cellStyle name="Standard 257 5 4 5 6 4" xfId="31557" xr:uid="{00000000-0005-0000-0000-0000E8AC0000}"/>
    <cellStyle name="Standard 257 5 4 5 7" xfId="7290" xr:uid="{00000000-0005-0000-0000-0000E9AC0000}"/>
    <cellStyle name="Standard 257 5 4 5 7 2" xfId="20526" xr:uid="{00000000-0005-0000-0000-0000EAAC0000}"/>
    <cellStyle name="Standard 257 5 4 5 7 2 2" xfId="46998" xr:uid="{00000000-0005-0000-0000-0000EBAC0000}"/>
    <cellStyle name="Standard 257 5 4 5 7 3" xfId="33762" xr:uid="{00000000-0005-0000-0000-0000ECAC0000}"/>
    <cellStyle name="Standard 257 5 4 5 8" xfId="13909" xr:uid="{00000000-0005-0000-0000-0000EDAC0000}"/>
    <cellStyle name="Standard 257 5 4 5 8 2" xfId="40381" xr:uid="{00000000-0005-0000-0000-0000EEAC0000}"/>
    <cellStyle name="Standard 257 5 4 5 9" xfId="27145" xr:uid="{00000000-0005-0000-0000-0000EFAC0000}"/>
    <cellStyle name="Standard 257 5 4 6" xfId="724" xr:uid="{00000000-0005-0000-0000-0000F0AC0000}"/>
    <cellStyle name="Standard 257 5 4 6 2" xfId="1474" xr:uid="{00000000-0005-0000-0000-0000F1AC0000}"/>
    <cellStyle name="Standard 257 5 4 6 2 2" xfId="4417" xr:uid="{00000000-0005-0000-0000-0000F2AC0000}"/>
    <cellStyle name="Standard 257 5 4 6 2 2 2" xfId="13239" xr:uid="{00000000-0005-0000-0000-0000F3AC0000}"/>
    <cellStyle name="Standard 257 5 4 6 2 2 2 2" xfId="26475" xr:uid="{00000000-0005-0000-0000-0000F4AC0000}"/>
    <cellStyle name="Standard 257 5 4 6 2 2 2 2 2" xfId="52947" xr:uid="{00000000-0005-0000-0000-0000F5AC0000}"/>
    <cellStyle name="Standard 257 5 4 6 2 2 2 3" xfId="39711" xr:uid="{00000000-0005-0000-0000-0000F6AC0000}"/>
    <cellStyle name="Standard 257 5 4 6 2 2 3" xfId="19858" xr:uid="{00000000-0005-0000-0000-0000F7AC0000}"/>
    <cellStyle name="Standard 257 5 4 6 2 2 3 2" xfId="46330" xr:uid="{00000000-0005-0000-0000-0000F8AC0000}"/>
    <cellStyle name="Standard 257 5 4 6 2 2 4" xfId="30889" xr:uid="{00000000-0005-0000-0000-0000F9AC0000}"/>
    <cellStyle name="Standard 257 5 4 6 2 3" xfId="5888" xr:uid="{00000000-0005-0000-0000-0000FAAC0000}"/>
    <cellStyle name="Standard 257 5 4 6 2 3 2" xfId="10298" xr:uid="{00000000-0005-0000-0000-0000FBAC0000}"/>
    <cellStyle name="Standard 257 5 4 6 2 3 2 2" xfId="23534" xr:uid="{00000000-0005-0000-0000-0000FCAC0000}"/>
    <cellStyle name="Standard 257 5 4 6 2 3 2 2 2" xfId="50006" xr:uid="{00000000-0005-0000-0000-0000FDAC0000}"/>
    <cellStyle name="Standard 257 5 4 6 2 3 2 3" xfId="36770" xr:uid="{00000000-0005-0000-0000-0000FEAC0000}"/>
    <cellStyle name="Standard 257 5 4 6 2 3 3" xfId="16917" xr:uid="{00000000-0005-0000-0000-0000FFAC0000}"/>
    <cellStyle name="Standard 257 5 4 6 2 3 3 2" xfId="43389" xr:uid="{00000000-0005-0000-0000-000000AD0000}"/>
    <cellStyle name="Standard 257 5 4 6 2 3 4" xfId="32360" xr:uid="{00000000-0005-0000-0000-000001AD0000}"/>
    <cellStyle name="Standard 257 5 4 6 2 4" xfId="8827" xr:uid="{00000000-0005-0000-0000-000002AD0000}"/>
    <cellStyle name="Standard 257 5 4 6 2 4 2" xfId="22063" xr:uid="{00000000-0005-0000-0000-000003AD0000}"/>
    <cellStyle name="Standard 257 5 4 6 2 4 2 2" xfId="48535" xr:uid="{00000000-0005-0000-0000-000004AD0000}"/>
    <cellStyle name="Standard 257 5 4 6 2 4 3" xfId="35299" xr:uid="{00000000-0005-0000-0000-000005AD0000}"/>
    <cellStyle name="Standard 257 5 4 6 2 5" xfId="15446" xr:uid="{00000000-0005-0000-0000-000006AD0000}"/>
    <cellStyle name="Standard 257 5 4 6 2 5 2" xfId="41918" xr:uid="{00000000-0005-0000-0000-000007AD0000}"/>
    <cellStyle name="Standard 257 5 4 6 2 6" xfId="27948" xr:uid="{00000000-0005-0000-0000-000008AD0000}"/>
    <cellStyle name="Standard 257 5 4 6 3" xfId="2210" xr:uid="{00000000-0005-0000-0000-000009AD0000}"/>
    <cellStyle name="Standard 257 5 4 6 3 2" xfId="3681" xr:uid="{00000000-0005-0000-0000-00000AAD0000}"/>
    <cellStyle name="Standard 257 5 4 6 3 2 2" xfId="12503" xr:uid="{00000000-0005-0000-0000-00000BAD0000}"/>
    <cellStyle name="Standard 257 5 4 6 3 2 2 2" xfId="25739" xr:uid="{00000000-0005-0000-0000-00000CAD0000}"/>
    <cellStyle name="Standard 257 5 4 6 3 2 2 2 2" xfId="52211" xr:uid="{00000000-0005-0000-0000-00000DAD0000}"/>
    <cellStyle name="Standard 257 5 4 6 3 2 2 3" xfId="38975" xr:uid="{00000000-0005-0000-0000-00000EAD0000}"/>
    <cellStyle name="Standard 257 5 4 6 3 2 3" xfId="19122" xr:uid="{00000000-0005-0000-0000-00000FAD0000}"/>
    <cellStyle name="Standard 257 5 4 6 3 2 3 2" xfId="45594" xr:uid="{00000000-0005-0000-0000-000010AD0000}"/>
    <cellStyle name="Standard 257 5 4 6 3 2 4" xfId="30153" xr:uid="{00000000-0005-0000-0000-000011AD0000}"/>
    <cellStyle name="Standard 257 5 4 6 3 3" xfId="6623" xr:uid="{00000000-0005-0000-0000-000012AD0000}"/>
    <cellStyle name="Standard 257 5 4 6 3 3 2" xfId="11033" xr:uid="{00000000-0005-0000-0000-000013AD0000}"/>
    <cellStyle name="Standard 257 5 4 6 3 3 2 2" xfId="24269" xr:uid="{00000000-0005-0000-0000-000014AD0000}"/>
    <cellStyle name="Standard 257 5 4 6 3 3 2 2 2" xfId="50741" xr:uid="{00000000-0005-0000-0000-000015AD0000}"/>
    <cellStyle name="Standard 257 5 4 6 3 3 2 3" xfId="37505" xr:uid="{00000000-0005-0000-0000-000016AD0000}"/>
    <cellStyle name="Standard 257 5 4 6 3 3 3" xfId="17652" xr:uid="{00000000-0005-0000-0000-000017AD0000}"/>
    <cellStyle name="Standard 257 5 4 6 3 3 3 2" xfId="44124" xr:uid="{00000000-0005-0000-0000-000018AD0000}"/>
    <cellStyle name="Standard 257 5 4 6 3 3 4" xfId="33095" xr:uid="{00000000-0005-0000-0000-000019AD0000}"/>
    <cellStyle name="Standard 257 5 4 6 3 4" xfId="8091" xr:uid="{00000000-0005-0000-0000-00001AAD0000}"/>
    <cellStyle name="Standard 257 5 4 6 3 4 2" xfId="21327" xr:uid="{00000000-0005-0000-0000-00001BAD0000}"/>
    <cellStyle name="Standard 257 5 4 6 3 4 2 2" xfId="47799" xr:uid="{00000000-0005-0000-0000-00001CAD0000}"/>
    <cellStyle name="Standard 257 5 4 6 3 4 3" xfId="34563" xr:uid="{00000000-0005-0000-0000-00001DAD0000}"/>
    <cellStyle name="Standard 257 5 4 6 3 5" xfId="14710" xr:uid="{00000000-0005-0000-0000-00001EAD0000}"/>
    <cellStyle name="Standard 257 5 4 6 3 5 2" xfId="41182" xr:uid="{00000000-0005-0000-0000-00001FAD0000}"/>
    <cellStyle name="Standard 257 5 4 6 3 6" xfId="28683" xr:uid="{00000000-0005-0000-0000-000020AD0000}"/>
    <cellStyle name="Standard 257 5 4 6 4" xfId="2947" xr:uid="{00000000-0005-0000-0000-000021AD0000}"/>
    <cellStyle name="Standard 257 5 4 6 4 2" xfId="11769" xr:uid="{00000000-0005-0000-0000-000022AD0000}"/>
    <cellStyle name="Standard 257 5 4 6 4 2 2" xfId="25005" xr:uid="{00000000-0005-0000-0000-000023AD0000}"/>
    <cellStyle name="Standard 257 5 4 6 4 2 2 2" xfId="51477" xr:uid="{00000000-0005-0000-0000-000024AD0000}"/>
    <cellStyle name="Standard 257 5 4 6 4 2 3" xfId="38241" xr:uid="{00000000-0005-0000-0000-000025AD0000}"/>
    <cellStyle name="Standard 257 5 4 6 4 3" xfId="18388" xr:uid="{00000000-0005-0000-0000-000026AD0000}"/>
    <cellStyle name="Standard 257 5 4 6 4 3 2" xfId="44860" xr:uid="{00000000-0005-0000-0000-000027AD0000}"/>
    <cellStyle name="Standard 257 5 4 6 4 4" xfId="29419" xr:uid="{00000000-0005-0000-0000-000028AD0000}"/>
    <cellStyle name="Standard 257 5 4 6 5" xfId="5152" xr:uid="{00000000-0005-0000-0000-000029AD0000}"/>
    <cellStyle name="Standard 257 5 4 6 5 2" xfId="9562" xr:uid="{00000000-0005-0000-0000-00002AAD0000}"/>
    <cellStyle name="Standard 257 5 4 6 5 2 2" xfId="22798" xr:uid="{00000000-0005-0000-0000-00002BAD0000}"/>
    <cellStyle name="Standard 257 5 4 6 5 2 2 2" xfId="49270" xr:uid="{00000000-0005-0000-0000-00002CAD0000}"/>
    <cellStyle name="Standard 257 5 4 6 5 2 3" xfId="36034" xr:uid="{00000000-0005-0000-0000-00002DAD0000}"/>
    <cellStyle name="Standard 257 5 4 6 5 3" xfId="16181" xr:uid="{00000000-0005-0000-0000-00002EAD0000}"/>
    <cellStyle name="Standard 257 5 4 6 5 3 2" xfId="42653" xr:uid="{00000000-0005-0000-0000-00002FAD0000}"/>
    <cellStyle name="Standard 257 5 4 6 5 4" xfId="31624" xr:uid="{00000000-0005-0000-0000-000030AD0000}"/>
    <cellStyle name="Standard 257 5 4 6 6" xfId="7357" xr:uid="{00000000-0005-0000-0000-000031AD0000}"/>
    <cellStyle name="Standard 257 5 4 6 6 2" xfId="20593" xr:uid="{00000000-0005-0000-0000-000032AD0000}"/>
    <cellStyle name="Standard 257 5 4 6 6 2 2" xfId="47065" xr:uid="{00000000-0005-0000-0000-000033AD0000}"/>
    <cellStyle name="Standard 257 5 4 6 6 3" xfId="33829" xr:uid="{00000000-0005-0000-0000-000034AD0000}"/>
    <cellStyle name="Standard 257 5 4 6 7" xfId="13976" xr:uid="{00000000-0005-0000-0000-000035AD0000}"/>
    <cellStyle name="Standard 257 5 4 6 7 2" xfId="40448" xr:uid="{00000000-0005-0000-0000-000036AD0000}"/>
    <cellStyle name="Standard 257 5 4 6 8" xfId="27212" xr:uid="{00000000-0005-0000-0000-000037AD0000}"/>
    <cellStyle name="Standard 257 5 4 7" xfId="1108" xr:uid="{00000000-0005-0000-0000-000038AD0000}"/>
    <cellStyle name="Standard 257 5 4 7 2" xfId="4051" xr:uid="{00000000-0005-0000-0000-000039AD0000}"/>
    <cellStyle name="Standard 257 5 4 7 2 2" xfId="12873" xr:uid="{00000000-0005-0000-0000-00003AAD0000}"/>
    <cellStyle name="Standard 257 5 4 7 2 2 2" xfId="26109" xr:uid="{00000000-0005-0000-0000-00003BAD0000}"/>
    <cellStyle name="Standard 257 5 4 7 2 2 2 2" xfId="52581" xr:uid="{00000000-0005-0000-0000-00003CAD0000}"/>
    <cellStyle name="Standard 257 5 4 7 2 2 3" xfId="39345" xr:uid="{00000000-0005-0000-0000-00003DAD0000}"/>
    <cellStyle name="Standard 257 5 4 7 2 3" xfId="19492" xr:uid="{00000000-0005-0000-0000-00003EAD0000}"/>
    <cellStyle name="Standard 257 5 4 7 2 3 2" xfId="45964" xr:uid="{00000000-0005-0000-0000-00003FAD0000}"/>
    <cellStyle name="Standard 257 5 4 7 2 4" xfId="30523" xr:uid="{00000000-0005-0000-0000-000040AD0000}"/>
    <cellStyle name="Standard 257 5 4 7 3" xfId="5522" xr:uid="{00000000-0005-0000-0000-000041AD0000}"/>
    <cellStyle name="Standard 257 5 4 7 3 2" xfId="9932" xr:uid="{00000000-0005-0000-0000-000042AD0000}"/>
    <cellStyle name="Standard 257 5 4 7 3 2 2" xfId="23168" xr:uid="{00000000-0005-0000-0000-000043AD0000}"/>
    <cellStyle name="Standard 257 5 4 7 3 2 2 2" xfId="49640" xr:uid="{00000000-0005-0000-0000-000044AD0000}"/>
    <cellStyle name="Standard 257 5 4 7 3 2 3" xfId="36404" xr:uid="{00000000-0005-0000-0000-000045AD0000}"/>
    <cellStyle name="Standard 257 5 4 7 3 3" xfId="16551" xr:uid="{00000000-0005-0000-0000-000046AD0000}"/>
    <cellStyle name="Standard 257 5 4 7 3 3 2" xfId="43023" xr:uid="{00000000-0005-0000-0000-000047AD0000}"/>
    <cellStyle name="Standard 257 5 4 7 3 4" xfId="31994" xr:uid="{00000000-0005-0000-0000-000048AD0000}"/>
    <cellStyle name="Standard 257 5 4 7 4" xfId="8461" xr:uid="{00000000-0005-0000-0000-000049AD0000}"/>
    <cellStyle name="Standard 257 5 4 7 4 2" xfId="21697" xr:uid="{00000000-0005-0000-0000-00004AAD0000}"/>
    <cellStyle name="Standard 257 5 4 7 4 2 2" xfId="48169" xr:uid="{00000000-0005-0000-0000-00004BAD0000}"/>
    <cellStyle name="Standard 257 5 4 7 4 3" xfId="34933" xr:uid="{00000000-0005-0000-0000-00004CAD0000}"/>
    <cellStyle name="Standard 257 5 4 7 5" xfId="15080" xr:uid="{00000000-0005-0000-0000-00004DAD0000}"/>
    <cellStyle name="Standard 257 5 4 7 5 2" xfId="41552" xr:uid="{00000000-0005-0000-0000-00004EAD0000}"/>
    <cellStyle name="Standard 257 5 4 7 6" xfId="27582" xr:uid="{00000000-0005-0000-0000-00004FAD0000}"/>
    <cellStyle name="Standard 257 5 4 8" xfId="1844" xr:uid="{00000000-0005-0000-0000-000050AD0000}"/>
    <cellStyle name="Standard 257 5 4 8 2" xfId="3315" xr:uid="{00000000-0005-0000-0000-000051AD0000}"/>
    <cellStyle name="Standard 257 5 4 8 2 2" xfId="12137" xr:uid="{00000000-0005-0000-0000-000052AD0000}"/>
    <cellStyle name="Standard 257 5 4 8 2 2 2" xfId="25373" xr:uid="{00000000-0005-0000-0000-000053AD0000}"/>
    <cellStyle name="Standard 257 5 4 8 2 2 2 2" xfId="51845" xr:uid="{00000000-0005-0000-0000-000054AD0000}"/>
    <cellStyle name="Standard 257 5 4 8 2 2 3" xfId="38609" xr:uid="{00000000-0005-0000-0000-000055AD0000}"/>
    <cellStyle name="Standard 257 5 4 8 2 3" xfId="18756" xr:uid="{00000000-0005-0000-0000-000056AD0000}"/>
    <cellStyle name="Standard 257 5 4 8 2 3 2" xfId="45228" xr:uid="{00000000-0005-0000-0000-000057AD0000}"/>
    <cellStyle name="Standard 257 5 4 8 2 4" xfId="29787" xr:uid="{00000000-0005-0000-0000-000058AD0000}"/>
    <cellStyle name="Standard 257 5 4 8 3" xfId="6257" xr:uid="{00000000-0005-0000-0000-000059AD0000}"/>
    <cellStyle name="Standard 257 5 4 8 3 2" xfId="10667" xr:uid="{00000000-0005-0000-0000-00005AAD0000}"/>
    <cellStyle name="Standard 257 5 4 8 3 2 2" xfId="23903" xr:uid="{00000000-0005-0000-0000-00005BAD0000}"/>
    <cellStyle name="Standard 257 5 4 8 3 2 2 2" xfId="50375" xr:uid="{00000000-0005-0000-0000-00005CAD0000}"/>
    <cellStyle name="Standard 257 5 4 8 3 2 3" xfId="37139" xr:uid="{00000000-0005-0000-0000-00005DAD0000}"/>
    <cellStyle name="Standard 257 5 4 8 3 3" xfId="17286" xr:uid="{00000000-0005-0000-0000-00005EAD0000}"/>
    <cellStyle name="Standard 257 5 4 8 3 3 2" xfId="43758" xr:uid="{00000000-0005-0000-0000-00005FAD0000}"/>
    <cellStyle name="Standard 257 5 4 8 3 4" xfId="32729" xr:uid="{00000000-0005-0000-0000-000060AD0000}"/>
    <cellStyle name="Standard 257 5 4 8 4" xfId="7725" xr:uid="{00000000-0005-0000-0000-000061AD0000}"/>
    <cellStyle name="Standard 257 5 4 8 4 2" xfId="20961" xr:uid="{00000000-0005-0000-0000-000062AD0000}"/>
    <cellStyle name="Standard 257 5 4 8 4 2 2" xfId="47433" xr:uid="{00000000-0005-0000-0000-000063AD0000}"/>
    <cellStyle name="Standard 257 5 4 8 4 3" xfId="34197" xr:uid="{00000000-0005-0000-0000-000064AD0000}"/>
    <cellStyle name="Standard 257 5 4 8 5" xfId="14344" xr:uid="{00000000-0005-0000-0000-000065AD0000}"/>
    <cellStyle name="Standard 257 5 4 8 5 2" xfId="40816" xr:uid="{00000000-0005-0000-0000-000066AD0000}"/>
    <cellStyle name="Standard 257 5 4 8 6" xfId="28317" xr:uid="{00000000-0005-0000-0000-000067AD0000}"/>
    <cellStyle name="Standard 257 5 4 9" xfId="2581" xr:uid="{00000000-0005-0000-0000-000068AD0000}"/>
    <cellStyle name="Standard 257 5 4 9 2" xfId="11403" xr:uid="{00000000-0005-0000-0000-000069AD0000}"/>
    <cellStyle name="Standard 257 5 4 9 2 2" xfId="24639" xr:uid="{00000000-0005-0000-0000-00006AAD0000}"/>
    <cellStyle name="Standard 257 5 4 9 2 2 2" xfId="51111" xr:uid="{00000000-0005-0000-0000-00006BAD0000}"/>
    <cellStyle name="Standard 257 5 4 9 2 3" xfId="37875" xr:uid="{00000000-0005-0000-0000-00006CAD0000}"/>
    <cellStyle name="Standard 257 5 4 9 3" xfId="18022" xr:uid="{00000000-0005-0000-0000-00006DAD0000}"/>
    <cellStyle name="Standard 257 5 4 9 3 2" xfId="44494" xr:uid="{00000000-0005-0000-0000-00006EAD0000}"/>
    <cellStyle name="Standard 257 5 4 9 4" xfId="29053" xr:uid="{00000000-0005-0000-0000-00006FAD0000}"/>
    <cellStyle name="Standard 257 5 5" xfId="269" xr:uid="{00000000-0005-0000-0000-000070AD0000}"/>
    <cellStyle name="Standard 257 5 5 10" xfId="4758" xr:uid="{00000000-0005-0000-0000-000071AD0000}"/>
    <cellStyle name="Standard 257 5 5 10 2" xfId="9168" xr:uid="{00000000-0005-0000-0000-000072AD0000}"/>
    <cellStyle name="Standard 257 5 5 10 2 2" xfId="22404" xr:uid="{00000000-0005-0000-0000-000073AD0000}"/>
    <cellStyle name="Standard 257 5 5 10 2 2 2" xfId="48876" xr:uid="{00000000-0005-0000-0000-000074AD0000}"/>
    <cellStyle name="Standard 257 5 5 10 2 3" xfId="35640" xr:uid="{00000000-0005-0000-0000-000075AD0000}"/>
    <cellStyle name="Standard 257 5 5 10 3" xfId="15787" xr:uid="{00000000-0005-0000-0000-000076AD0000}"/>
    <cellStyle name="Standard 257 5 5 10 3 2" xfId="42259" xr:uid="{00000000-0005-0000-0000-000077AD0000}"/>
    <cellStyle name="Standard 257 5 5 10 4" xfId="31230" xr:uid="{00000000-0005-0000-0000-000078AD0000}"/>
    <cellStyle name="Standard 257 5 5 11" xfId="6963" xr:uid="{00000000-0005-0000-0000-000079AD0000}"/>
    <cellStyle name="Standard 257 5 5 11 2" xfId="20199" xr:uid="{00000000-0005-0000-0000-00007AAD0000}"/>
    <cellStyle name="Standard 257 5 5 11 2 2" xfId="46671" xr:uid="{00000000-0005-0000-0000-00007BAD0000}"/>
    <cellStyle name="Standard 257 5 5 11 3" xfId="33435" xr:uid="{00000000-0005-0000-0000-00007CAD0000}"/>
    <cellStyle name="Standard 257 5 5 12" xfId="13582" xr:uid="{00000000-0005-0000-0000-00007DAD0000}"/>
    <cellStyle name="Standard 257 5 5 12 2" xfId="40054" xr:uid="{00000000-0005-0000-0000-00007EAD0000}"/>
    <cellStyle name="Standard 257 5 5 13" xfId="26818" xr:uid="{00000000-0005-0000-0000-00007FAD0000}"/>
    <cellStyle name="Standard 257 5 5 2" xfId="336" xr:uid="{00000000-0005-0000-0000-000080AD0000}"/>
    <cellStyle name="Standard 257 5 5 2 10" xfId="13622" xr:uid="{00000000-0005-0000-0000-000081AD0000}"/>
    <cellStyle name="Standard 257 5 5 2 10 2" xfId="40094" xr:uid="{00000000-0005-0000-0000-000082AD0000}"/>
    <cellStyle name="Standard 257 5 5 2 11" xfId="26858" xr:uid="{00000000-0005-0000-0000-000083AD0000}"/>
    <cellStyle name="Standard 257 5 5 2 2" xfId="424" xr:uid="{00000000-0005-0000-0000-000084AD0000}"/>
    <cellStyle name="Standard 257 5 5 2 2 10" xfId="26939" xr:uid="{00000000-0005-0000-0000-000085AD0000}"/>
    <cellStyle name="Standard 257 5 5 2 2 2" xfId="600" xr:uid="{00000000-0005-0000-0000-000086AD0000}"/>
    <cellStyle name="Standard 257 5 5 2 2 2 2" xfId="989" xr:uid="{00000000-0005-0000-0000-000087AD0000}"/>
    <cellStyle name="Standard 257 5 5 2 2 2 2 2" xfId="1738" xr:uid="{00000000-0005-0000-0000-000088AD0000}"/>
    <cellStyle name="Standard 257 5 5 2 2 2 2 2 2" xfId="4681" xr:uid="{00000000-0005-0000-0000-000089AD0000}"/>
    <cellStyle name="Standard 257 5 5 2 2 2 2 2 2 2" xfId="13503" xr:uid="{00000000-0005-0000-0000-00008AAD0000}"/>
    <cellStyle name="Standard 257 5 5 2 2 2 2 2 2 2 2" xfId="26739" xr:uid="{00000000-0005-0000-0000-00008BAD0000}"/>
    <cellStyle name="Standard 257 5 5 2 2 2 2 2 2 2 2 2" xfId="53211" xr:uid="{00000000-0005-0000-0000-00008CAD0000}"/>
    <cellStyle name="Standard 257 5 5 2 2 2 2 2 2 2 3" xfId="39975" xr:uid="{00000000-0005-0000-0000-00008DAD0000}"/>
    <cellStyle name="Standard 257 5 5 2 2 2 2 2 2 3" xfId="20122" xr:uid="{00000000-0005-0000-0000-00008EAD0000}"/>
    <cellStyle name="Standard 257 5 5 2 2 2 2 2 2 3 2" xfId="46594" xr:uid="{00000000-0005-0000-0000-00008FAD0000}"/>
    <cellStyle name="Standard 257 5 5 2 2 2 2 2 2 4" xfId="31153" xr:uid="{00000000-0005-0000-0000-000090AD0000}"/>
    <cellStyle name="Standard 257 5 5 2 2 2 2 2 3" xfId="6152" xr:uid="{00000000-0005-0000-0000-000091AD0000}"/>
    <cellStyle name="Standard 257 5 5 2 2 2 2 2 3 2" xfId="10562" xr:uid="{00000000-0005-0000-0000-000092AD0000}"/>
    <cellStyle name="Standard 257 5 5 2 2 2 2 2 3 2 2" xfId="23798" xr:uid="{00000000-0005-0000-0000-000093AD0000}"/>
    <cellStyle name="Standard 257 5 5 2 2 2 2 2 3 2 2 2" xfId="50270" xr:uid="{00000000-0005-0000-0000-000094AD0000}"/>
    <cellStyle name="Standard 257 5 5 2 2 2 2 2 3 2 3" xfId="37034" xr:uid="{00000000-0005-0000-0000-000095AD0000}"/>
    <cellStyle name="Standard 257 5 5 2 2 2 2 2 3 3" xfId="17181" xr:uid="{00000000-0005-0000-0000-000096AD0000}"/>
    <cellStyle name="Standard 257 5 5 2 2 2 2 2 3 3 2" xfId="43653" xr:uid="{00000000-0005-0000-0000-000097AD0000}"/>
    <cellStyle name="Standard 257 5 5 2 2 2 2 2 3 4" xfId="32624" xr:uid="{00000000-0005-0000-0000-000098AD0000}"/>
    <cellStyle name="Standard 257 5 5 2 2 2 2 2 4" xfId="9091" xr:uid="{00000000-0005-0000-0000-000099AD0000}"/>
    <cellStyle name="Standard 257 5 5 2 2 2 2 2 4 2" xfId="22327" xr:uid="{00000000-0005-0000-0000-00009AAD0000}"/>
    <cellStyle name="Standard 257 5 5 2 2 2 2 2 4 2 2" xfId="48799" xr:uid="{00000000-0005-0000-0000-00009BAD0000}"/>
    <cellStyle name="Standard 257 5 5 2 2 2 2 2 4 3" xfId="35563" xr:uid="{00000000-0005-0000-0000-00009CAD0000}"/>
    <cellStyle name="Standard 257 5 5 2 2 2 2 2 5" xfId="15710" xr:uid="{00000000-0005-0000-0000-00009DAD0000}"/>
    <cellStyle name="Standard 257 5 5 2 2 2 2 2 5 2" xfId="42182" xr:uid="{00000000-0005-0000-0000-00009EAD0000}"/>
    <cellStyle name="Standard 257 5 5 2 2 2 2 2 6" xfId="28212" xr:uid="{00000000-0005-0000-0000-00009FAD0000}"/>
    <cellStyle name="Standard 257 5 5 2 2 2 2 3" xfId="2474" xr:uid="{00000000-0005-0000-0000-0000A0AD0000}"/>
    <cellStyle name="Standard 257 5 5 2 2 2 2 3 2" xfId="3945" xr:uid="{00000000-0005-0000-0000-0000A1AD0000}"/>
    <cellStyle name="Standard 257 5 5 2 2 2 2 3 2 2" xfId="12767" xr:uid="{00000000-0005-0000-0000-0000A2AD0000}"/>
    <cellStyle name="Standard 257 5 5 2 2 2 2 3 2 2 2" xfId="26003" xr:uid="{00000000-0005-0000-0000-0000A3AD0000}"/>
    <cellStyle name="Standard 257 5 5 2 2 2 2 3 2 2 2 2" xfId="52475" xr:uid="{00000000-0005-0000-0000-0000A4AD0000}"/>
    <cellStyle name="Standard 257 5 5 2 2 2 2 3 2 2 3" xfId="39239" xr:uid="{00000000-0005-0000-0000-0000A5AD0000}"/>
    <cellStyle name="Standard 257 5 5 2 2 2 2 3 2 3" xfId="19386" xr:uid="{00000000-0005-0000-0000-0000A6AD0000}"/>
    <cellStyle name="Standard 257 5 5 2 2 2 2 3 2 3 2" xfId="45858" xr:uid="{00000000-0005-0000-0000-0000A7AD0000}"/>
    <cellStyle name="Standard 257 5 5 2 2 2 2 3 2 4" xfId="30417" xr:uid="{00000000-0005-0000-0000-0000A8AD0000}"/>
    <cellStyle name="Standard 257 5 5 2 2 2 2 3 3" xfId="6887" xr:uid="{00000000-0005-0000-0000-0000A9AD0000}"/>
    <cellStyle name="Standard 257 5 5 2 2 2 2 3 3 2" xfId="11297" xr:uid="{00000000-0005-0000-0000-0000AAAD0000}"/>
    <cellStyle name="Standard 257 5 5 2 2 2 2 3 3 2 2" xfId="24533" xr:uid="{00000000-0005-0000-0000-0000ABAD0000}"/>
    <cellStyle name="Standard 257 5 5 2 2 2 2 3 3 2 2 2" xfId="51005" xr:uid="{00000000-0005-0000-0000-0000ACAD0000}"/>
    <cellStyle name="Standard 257 5 5 2 2 2 2 3 3 2 3" xfId="37769" xr:uid="{00000000-0005-0000-0000-0000ADAD0000}"/>
    <cellStyle name="Standard 257 5 5 2 2 2 2 3 3 3" xfId="17916" xr:uid="{00000000-0005-0000-0000-0000AEAD0000}"/>
    <cellStyle name="Standard 257 5 5 2 2 2 2 3 3 3 2" xfId="44388" xr:uid="{00000000-0005-0000-0000-0000AFAD0000}"/>
    <cellStyle name="Standard 257 5 5 2 2 2 2 3 3 4" xfId="33359" xr:uid="{00000000-0005-0000-0000-0000B0AD0000}"/>
    <cellStyle name="Standard 257 5 5 2 2 2 2 3 4" xfId="8355" xr:uid="{00000000-0005-0000-0000-0000B1AD0000}"/>
    <cellStyle name="Standard 257 5 5 2 2 2 2 3 4 2" xfId="21591" xr:uid="{00000000-0005-0000-0000-0000B2AD0000}"/>
    <cellStyle name="Standard 257 5 5 2 2 2 2 3 4 2 2" xfId="48063" xr:uid="{00000000-0005-0000-0000-0000B3AD0000}"/>
    <cellStyle name="Standard 257 5 5 2 2 2 2 3 4 3" xfId="34827" xr:uid="{00000000-0005-0000-0000-0000B4AD0000}"/>
    <cellStyle name="Standard 257 5 5 2 2 2 2 3 5" xfId="14974" xr:uid="{00000000-0005-0000-0000-0000B5AD0000}"/>
    <cellStyle name="Standard 257 5 5 2 2 2 2 3 5 2" xfId="41446" xr:uid="{00000000-0005-0000-0000-0000B6AD0000}"/>
    <cellStyle name="Standard 257 5 5 2 2 2 2 3 6" xfId="28947" xr:uid="{00000000-0005-0000-0000-0000B7AD0000}"/>
    <cellStyle name="Standard 257 5 5 2 2 2 2 4" xfId="3211" xr:uid="{00000000-0005-0000-0000-0000B8AD0000}"/>
    <cellStyle name="Standard 257 5 5 2 2 2 2 4 2" xfId="12033" xr:uid="{00000000-0005-0000-0000-0000B9AD0000}"/>
    <cellStyle name="Standard 257 5 5 2 2 2 2 4 2 2" xfId="25269" xr:uid="{00000000-0005-0000-0000-0000BAAD0000}"/>
    <cellStyle name="Standard 257 5 5 2 2 2 2 4 2 2 2" xfId="51741" xr:uid="{00000000-0005-0000-0000-0000BBAD0000}"/>
    <cellStyle name="Standard 257 5 5 2 2 2 2 4 2 3" xfId="38505" xr:uid="{00000000-0005-0000-0000-0000BCAD0000}"/>
    <cellStyle name="Standard 257 5 5 2 2 2 2 4 3" xfId="18652" xr:uid="{00000000-0005-0000-0000-0000BDAD0000}"/>
    <cellStyle name="Standard 257 5 5 2 2 2 2 4 3 2" xfId="45124" xr:uid="{00000000-0005-0000-0000-0000BEAD0000}"/>
    <cellStyle name="Standard 257 5 5 2 2 2 2 4 4" xfId="29683" xr:uid="{00000000-0005-0000-0000-0000BFAD0000}"/>
    <cellStyle name="Standard 257 5 5 2 2 2 2 5" xfId="5416" xr:uid="{00000000-0005-0000-0000-0000C0AD0000}"/>
    <cellStyle name="Standard 257 5 5 2 2 2 2 5 2" xfId="9826" xr:uid="{00000000-0005-0000-0000-0000C1AD0000}"/>
    <cellStyle name="Standard 257 5 5 2 2 2 2 5 2 2" xfId="23062" xr:uid="{00000000-0005-0000-0000-0000C2AD0000}"/>
    <cellStyle name="Standard 257 5 5 2 2 2 2 5 2 2 2" xfId="49534" xr:uid="{00000000-0005-0000-0000-0000C3AD0000}"/>
    <cellStyle name="Standard 257 5 5 2 2 2 2 5 2 3" xfId="36298" xr:uid="{00000000-0005-0000-0000-0000C4AD0000}"/>
    <cellStyle name="Standard 257 5 5 2 2 2 2 5 3" xfId="16445" xr:uid="{00000000-0005-0000-0000-0000C5AD0000}"/>
    <cellStyle name="Standard 257 5 5 2 2 2 2 5 3 2" xfId="42917" xr:uid="{00000000-0005-0000-0000-0000C6AD0000}"/>
    <cellStyle name="Standard 257 5 5 2 2 2 2 5 4" xfId="31888" xr:uid="{00000000-0005-0000-0000-0000C7AD0000}"/>
    <cellStyle name="Standard 257 5 5 2 2 2 2 6" xfId="7621" xr:uid="{00000000-0005-0000-0000-0000C8AD0000}"/>
    <cellStyle name="Standard 257 5 5 2 2 2 2 6 2" xfId="20857" xr:uid="{00000000-0005-0000-0000-0000C9AD0000}"/>
    <cellStyle name="Standard 257 5 5 2 2 2 2 6 2 2" xfId="47329" xr:uid="{00000000-0005-0000-0000-0000CAAD0000}"/>
    <cellStyle name="Standard 257 5 5 2 2 2 2 6 3" xfId="34093" xr:uid="{00000000-0005-0000-0000-0000CBAD0000}"/>
    <cellStyle name="Standard 257 5 5 2 2 2 2 7" xfId="14240" xr:uid="{00000000-0005-0000-0000-0000CCAD0000}"/>
    <cellStyle name="Standard 257 5 5 2 2 2 2 7 2" xfId="40712" xr:uid="{00000000-0005-0000-0000-0000CDAD0000}"/>
    <cellStyle name="Standard 257 5 5 2 2 2 2 8" xfId="27476" xr:uid="{00000000-0005-0000-0000-0000CEAD0000}"/>
    <cellStyle name="Standard 257 5 5 2 2 2 3" xfId="1372" xr:uid="{00000000-0005-0000-0000-0000CFAD0000}"/>
    <cellStyle name="Standard 257 5 5 2 2 2 3 2" xfId="4315" xr:uid="{00000000-0005-0000-0000-0000D0AD0000}"/>
    <cellStyle name="Standard 257 5 5 2 2 2 3 2 2" xfId="13137" xr:uid="{00000000-0005-0000-0000-0000D1AD0000}"/>
    <cellStyle name="Standard 257 5 5 2 2 2 3 2 2 2" xfId="26373" xr:uid="{00000000-0005-0000-0000-0000D2AD0000}"/>
    <cellStyle name="Standard 257 5 5 2 2 2 3 2 2 2 2" xfId="52845" xr:uid="{00000000-0005-0000-0000-0000D3AD0000}"/>
    <cellStyle name="Standard 257 5 5 2 2 2 3 2 2 3" xfId="39609" xr:uid="{00000000-0005-0000-0000-0000D4AD0000}"/>
    <cellStyle name="Standard 257 5 5 2 2 2 3 2 3" xfId="19756" xr:uid="{00000000-0005-0000-0000-0000D5AD0000}"/>
    <cellStyle name="Standard 257 5 5 2 2 2 3 2 3 2" xfId="46228" xr:uid="{00000000-0005-0000-0000-0000D6AD0000}"/>
    <cellStyle name="Standard 257 5 5 2 2 2 3 2 4" xfId="30787" xr:uid="{00000000-0005-0000-0000-0000D7AD0000}"/>
    <cellStyle name="Standard 257 5 5 2 2 2 3 3" xfId="5786" xr:uid="{00000000-0005-0000-0000-0000D8AD0000}"/>
    <cellStyle name="Standard 257 5 5 2 2 2 3 3 2" xfId="10196" xr:uid="{00000000-0005-0000-0000-0000D9AD0000}"/>
    <cellStyle name="Standard 257 5 5 2 2 2 3 3 2 2" xfId="23432" xr:uid="{00000000-0005-0000-0000-0000DAAD0000}"/>
    <cellStyle name="Standard 257 5 5 2 2 2 3 3 2 2 2" xfId="49904" xr:uid="{00000000-0005-0000-0000-0000DBAD0000}"/>
    <cellStyle name="Standard 257 5 5 2 2 2 3 3 2 3" xfId="36668" xr:uid="{00000000-0005-0000-0000-0000DCAD0000}"/>
    <cellStyle name="Standard 257 5 5 2 2 2 3 3 3" xfId="16815" xr:uid="{00000000-0005-0000-0000-0000DDAD0000}"/>
    <cellStyle name="Standard 257 5 5 2 2 2 3 3 3 2" xfId="43287" xr:uid="{00000000-0005-0000-0000-0000DEAD0000}"/>
    <cellStyle name="Standard 257 5 5 2 2 2 3 3 4" xfId="32258" xr:uid="{00000000-0005-0000-0000-0000DFAD0000}"/>
    <cellStyle name="Standard 257 5 5 2 2 2 3 4" xfId="8725" xr:uid="{00000000-0005-0000-0000-0000E0AD0000}"/>
    <cellStyle name="Standard 257 5 5 2 2 2 3 4 2" xfId="21961" xr:uid="{00000000-0005-0000-0000-0000E1AD0000}"/>
    <cellStyle name="Standard 257 5 5 2 2 2 3 4 2 2" xfId="48433" xr:uid="{00000000-0005-0000-0000-0000E2AD0000}"/>
    <cellStyle name="Standard 257 5 5 2 2 2 3 4 3" xfId="35197" xr:uid="{00000000-0005-0000-0000-0000E3AD0000}"/>
    <cellStyle name="Standard 257 5 5 2 2 2 3 5" xfId="15344" xr:uid="{00000000-0005-0000-0000-0000E4AD0000}"/>
    <cellStyle name="Standard 257 5 5 2 2 2 3 5 2" xfId="41816" xr:uid="{00000000-0005-0000-0000-0000E5AD0000}"/>
    <cellStyle name="Standard 257 5 5 2 2 2 3 6" xfId="27846" xr:uid="{00000000-0005-0000-0000-0000E6AD0000}"/>
    <cellStyle name="Standard 257 5 5 2 2 2 4" xfId="2108" xr:uid="{00000000-0005-0000-0000-0000E7AD0000}"/>
    <cellStyle name="Standard 257 5 5 2 2 2 4 2" xfId="3579" xr:uid="{00000000-0005-0000-0000-0000E8AD0000}"/>
    <cellStyle name="Standard 257 5 5 2 2 2 4 2 2" xfId="12401" xr:uid="{00000000-0005-0000-0000-0000E9AD0000}"/>
    <cellStyle name="Standard 257 5 5 2 2 2 4 2 2 2" xfId="25637" xr:uid="{00000000-0005-0000-0000-0000EAAD0000}"/>
    <cellStyle name="Standard 257 5 5 2 2 2 4 2 2 2 2" xfId="52109" xr:uid="{00000000-0005-0000-0000-0000EBAD0000}"/>
    <cellStyle name="Standard 257 5 5 2 2 2 4 2 2 3" xfId="38873" xr:uid="{00000000-0005-0000-0000-0000ECAD0000}"/>
    <cellStyle name="Standard 257 5 5 2 2 2 4 2 3" xfId="19020" xr:uid="{00000000-0005-0000-0000-0000EDAD0000}"/>
    <cellStyle name="Standard 257 5 5 2 2 2 4 2 3 2" xfId="45492" xr:uid="{00000000-0005-0000-0000-0000EEAD0000}"/>
    <cellStyle name="Standard 257 5 5 2 2 2 4 2 4" xfId="30051" xr:uid="{00000000-0005-0000-0000-0000EFAD0000}"/>
    <cellStyle name="Standard 257 5 5 2 2 2 4 3" xfId="6521" xr:uid="{00000000-0005-0000-0000-0000F0AD0000}"/>
    <cellStyle name="Standard 257 5 5 2 2 2 4 3 2" xfId="10931" xr:uid="{00000000-0005-0000-0000-0000F1AD0000}"/>
    <cellStyle name="Standard 257 5 5 2 2 2 4 3 2 2" xfId="24167" xr:uid="{00000000-0005-0000-0000-0000F2AD0000}"/>
    <cellStyle name="Standard 257 5 5 2 2 2 4 3 2 2 2" xfId="50639" xr:uid="{00000000-0005-0000-0000-0000F3AD0000}"/>
    <cellStyle name="Standard 257 5 5 2 2 2 4 3 2 3" xfId="37403" xr:uid="{00000000-0005-0000-0000-0000F4AD0000}"/>
    <cellStyle name="Standard 257 5 5 2 2 2 4 3 3" xfId="17550" xr:uid="{00000000-0005-0000-0000-0000F5AD0000}"/>
    <cellStyle name="Standard 257 5 5 2 2 2 4 3 3 2" xfId="44022" xr:uid="{00000000-0005-0000-0000-0000F6AD0000}"/>
    <cellStyle name="Standard 257 5 5 2 2 2 4 3 4" xfId="32993" xr:uid="{00000000-0005-0000-0000-0000F7AD0000}"/>
    <cellStyle name="Standard 257 5 5 2 2 2 4 4" xfId="7989" xr:uid="{00000000-0005-0000-0000-0000F8AD0000}"/>
    <cellStyle name="Standard 257 5 5 2 2 2 4 4 2" xfId="21225" xr:uid="{00000000-0005-0000-0000-0000F9AD0000}"/>
    <cellStyle name="Standard 257 5 5 2 2 2 4 4 2 2" xfId="47697" xr:uid="{00000000-0005-0000-0000-0000FAAD0000}"/>
    <cellStyle name="Standard 257 5 5 2 2 2 4 4 3" xfId="34461" xr:uid="{00000000-0005-0000-0000-0000FBAD0000}"/>
    <cellStyle name="Standard 257 5 5 2 2 2 4 5" xfId="14608" xr:uid="{00000000-0005-0000-0000-0000FCAD0000}"/>
    <cellStyle name="Standard 257 5 5 2 2 2 4 5 2" xfId="41080" xr:uid="{00000000-0005-0000-0000-0000FDAD0000}"/>
    <cellStyle name="Standard 257 5 5 2 2 2 4 6" xfId="28581" xr:uid="{00000000-0005-0000-0000-0000FEAD0000}"/>
    <cellStyle name="Standard 257 5 5 2 2 2 5" xfId="2845" xr:uid="{00000000-0005-0000-0000-0000FFAD0000}"/>
    <cellStyle name="Standard 257 5 5 2 2 2 5 2" xfId="11667" xr:uid="{00000000-0005-0000-0000-000000AE0000}"/>
    <cellStyle name="Standard 257 5 5 2 2 2 5 2 2" xfId="24903" xr:uid="{00000000-0005-0000-0000-000001AE0000}"/>
    <cellStyle name="Standard 257 5 5 2 2 2 5 2 2 2" xfId="51375" xr:uid="{00000000-0005-0000-0000-000002AE0000}"/>
    <cellStyle name="Standard 257 5 5 2 2 2 5 2 3" xfId="38139" xr:uid="{00000000-0005-0000-0000-000003AE0000}"/>
    <cellStyle name="Standard 257 5 5 2 2 2 5 3" xfId="18286" xr:uid="{00000000-0005-0000-0000-000004AE0000}"/>
    <cellStyle name="Standard 257 5 5 2 2 2 5 3 2" xfId="44758" xr:uid="{00000000-0005-0000-0000-000005AE0000}"/>
    <cellStyle name="Standard 257 5 5 2 2 2 5 4" xfId="29317" xr:uid="{00000000-0005-0000-0000-000006AE0000}"/>
    <cellStyle name="Standard 257 5 5 2 2 2 6" xfId="5050" xr:uid="{00000000-0005-0000-0000-000007AE0000}"/>
    <cellStyle name="Standard 257 5 5 2 2 2 6 2" xfId="9460" xr:uid="{00000000-0005-0000-0000-000008AE0000}"/>
    <cellStyle name="Standard 257 5 5 2 2 2 6 2 2" xfId="22696" xr:uid="{00000000-0005-0000-0000-000009AE0000}"/>
    <cellStyle name="Standard 257 5 5 2 2 2 6 2 2 2" xfId="49168" xr:uid="{00000000-0005-0000-0000-00000AAE0000}"/>
    <cellStyle name="Standard 257 5 5 2 2 2 6 2 3" xfId="35932" xr:uid="{00000000-0005-0000-0000-00000BAE0000}"/>
    <cellStyle name="Standard 257 5 5 2 2 2 6 3" xfId="16079" xr:uid="{00000000-0005-0000-0000-00000CAE0000}"/>
    <cellStyle name="Standard 257 5 5 2 2 2 6 3 2" xfId="42551" xr:uid="{00000000-0005-0000-0000-00000DAE0000}"/>
    <cellStyle name="Standard 257 5 5 2 2 2 6 4" xfId="31522" xr:uid="{00000000-0005-0000-0000-00000EAE0000}"/>
    <cellStyle name="Standard 257 5 5 2 2 2 7" xfId="7255" xr:uid="{00000000-0005-0000-0000-00000FAE0000}"/>
    <cellStyle name="Standard 257 5 5 2 2 2 7 2" xfId="20491" xr:uid="{00000000-0005-0000-0000-000010AE0000}"/>
    <cellStyle name="Standard 257 5 5 2 2 2 7 2 2" xfId="46963" xr:uid="{00000000-0005-0000-0000-000011AE0000}"/>
    <cellStyle name="Standard 257 5 5 2 2 2 7 3" xfId="33727" xr:uid="{00000000-0005-0000-0000-000012AE0000}"/>
    <cellStyle name="Standard 257 5 5 2 2 2 8" xfId="13874" xr:uid="{00000000-0005-0000-0000-000013AE0000}"/>
    <cellStyle name="Standard 257 5 5 2 2 2 8 2" xfId="40346" xr:uid="{00000000-0005-0000-0000-000014AE0000}"/>
    <cellStyle name="Standard 257 5 5 2 2 2 9" xfId="27110" xr:uid="{00000000-0005-0000-0000-000015AE0000}"/>
    <cellStyle name="Standard 257 5 5 2 2 3" xfId="817" xr:uid="{00000000-0005-0000-0000-000016AE0000}"/>
    <cellStyle name="Standard 257 5 5 2 2 3 2" xfId="1567" xr:uid="{00000000-0005-0000-0000-000017AE0000}"/>
    <cellStyle name="Standard 257 5 5 2 2 3 2 2" xfId="4510" xr:uid="{00000000-0005-0000-0000-000018AE0000}"/>
    <cellStyle name="Standard 257 5 5 2 2 3 2 2 2" xfId="13332" xr:uid="{00000000-0005-0000-0000-000019AE0000}"/>
    <cellStyle name="Standard 257 5 5 2 2 3 2 2 2 2" xfId="26568" xr:uid="{00000000-0005-0000-0000-00001AAE0000}"/>
    <cellStyle name="Standard 257 5 5 2 2 3 2 2 2 2 2" xfId="53040" xr:uid="{00000000-0005-0000-0000-00001BAE0000}"/>
    <cellStyle name="Standard 257 5 5 2 2 3 2 2 2 3" xfId="39804" xr:uid="{00000000-0005-0000-0000-00001CAE0000}"/>
    <cellStyle name="Standard 257 5 5 2 2 3 2 2 3" xfId="19951" xr:uid="{00000000-0005-0000-0000-00001DAE0000}"/>
    <cellStyle name="Standard 257 5 5 2 2 3 2 2 3 2" xfId="46423" xr:uid="{00000000-0005-0000-0000-00001EAE0000}"/>
    <cellStyle name="Standard 257 5 5 2 2 3 2 2 4" xfId="30982" xr:uid="{00000000-0005-0000-0000-00001FAE0000}"/>
    <cellStyle name="Standard 257 5 5 2 2 3 2 3" xfId="5981" xr:uid="{00000000-0005-0000-0000-000020AE0000}"/>
    <cellStyle name="Standard 257 5 5 2 2 3 2 3 2" xfId="10391" xr:uid="{00000000-0005-0000-0000-000021AE0000}"/>
    <cellStyle name="Standard 257 5 5 2 2 3 2 3 2 2" xfId="23627" xr:uid="{00000000-0005-0000-0000-000022AE0000}"/>
    <cellStyle name="Standard 257 5 5 2 2 3 2 3 2 2 2" xfId="50099" xr:uid="{00000000-0005-0000-0000-000023AE0000}"/>
    <cellStyle name="Standard 257 5 5 2 2 3 2 3 2 3" xfId="36863" xr:uid="{00000000-0005-0000-0000-000024AE0000}"/>
    <cellStyle name="Standard 257 5 5 2 2 3 2 3 3" xfId="17010" xr:uid="{00000000-0005-0000-0000-000025AE0000}"/>
    <cellStyle name="Standard 257 5 5 2 2 3 2 3 3 2" xfId="43482" xr:uid="{00000000-0005-0000-0000-000026AE0000}"/>
    <cellStyle name="Standard 257 5 5 2 2 3 2 3 4" xfId="32453" xr:uid="{00000000-0005-0000-0000-000027AE0000}"/>
    <cellStyle name="Standard 257 5 5 2 2 3 2 4" xfId="8920" xr:uid="{00000000-0005-0000-0000-000028AE0000}"/>
    <cellStyle name="Standard 257 5 5 2 2 3 2 4 2" xfId="22156" xr:uid="{00000000-0005-0000-0000-000029AE0000}"/>
    <cellStyle name="Standard 257 5 5 2 2 3 2 4 2 2" xfId="48628" xr:uid="{00000000-0005-0000-0000-00002AAE0000}"/>
    <cellStyle name="Standard 257 5 5 2 2 3 2 4 3" xfId="35392" xr:uid="{00000000-0005-0000-0000-00002BAE0000}"/>
    <cellStyle name="Standard 257 5 5 2 2 3 2 5" xfId="15539" xr:uid="{00000000-0005-0000-0000-00002CAE0000}"/>
    <cellStyle name="Standard 257 5 5 2 2 3 2 5 2" xfId="42011" xr:uid="{00000000-0005-0000-0000-00002DAE0000}"/>
    <cellStyle name="Standard 257 5 5 2 2 3 2 6" xfId="28041" xr:uid="{00000000-0005-0000-0000-00002EAE0000}"/>
    <cellStyle name="Standard 257 5 5 2 2 3 3" xfId="2303" xr:uid="{00000000-0005-0000-0000-00002FAE0000}"/>
    <cellStyle name="Standard 257 5 5 2 2 3 3 2" xfId="3774" xr:uid="{00000000-0005-0000-0000-000030AE0000}"/>
    <cellStyle name="Standard 257 5 5 2 2 3 3 2 2" xfId="12596" xr:uid="{00000000-0005-0000-0000-000031AE0000}"/>
    <cellStyle name="Standard 257 5 5 2 2 3 3 2 2 2" xfId="25832" xr:uid="{00000000-0005-0000-0000-000032AE0000}"/>
    <cellStyle name="Standard 257 5 5 2 2 3 3 2 2 2 2" xfId="52304" xr:uid="{00000000-0005-0000-0000-000033AE0000}"/>
    <cellStyle name="Standard 257 5 5 2 2 3 3 2 2 3" xfId="39068" xr:uid="{00000000-0005-0000-0000-000034AE0000}"/>
    <cellStyle name="Standard 257 5 5 2 2 3 3 2 3" xfId="19215" xr:uid="{00000000-0005-0000-0000-000035AE0000}"/>
    <cellStyle name="Standard 257 5 5 2 2 3 3 2 3 2" xfId="45687" xr:uid="{00000000-0005-0000-0000-000036AE0000}"/>
    <cellStyle name="Standard 257 5 5 2 2 3 3 2 4" xfId="30246" xr:uid="{00000000-0005-0000-0000-000037AE0000}"/>
    <cellStyle name="Standard 257 5 5 2 2 3 3 3" xfId="6716" xr:uid="{00000000-0005-0000-0000-000038AE0000}"/>
    <cellStyle name="Standard 257 5 5 2 2 3 3 3 2" xfId="11126" xr:uid="{00000000-0005-0000-0000-000039AE0000}"/>
    <cellStyle name="Standard 257 5 5 2 2 3 3 3 2 2" xfId="24362" xr:uid="{00000000-0005-0000-0000-00003AAE0000}"/>
    <cellStyle name="Standard 257 5 5 2 2 3 3 3 2 2 2" xfId="50834" xr:uid="{00000000-0005-0000-0000-00003BAE0000}"/>
    <cellStyle name="Standard 257 5 5 2 2 3 3 3 2 3" xfId="37598" xr:uid="{00000000-0005-0000-0000-00003CAE0000}"/>
    <cellStyle name="Standard 257 5 5 2 2 3 3 3 3" xfId="17745" xr:uid="{00000000-0005-0000-0000-00003DAE0000}"/>
    <cellStyle name="Standard 257 5 5 2 2 3 3 3 3 2" xfId="44217" xr:uid="{00000000-0005-0000-0000-00003EAE0000}"/>
    <cellStyle name="Standard 257 5 5 2 2 3 3 3 4" xfId="33188" xr:uid="{00000000-0005-0000-0000-00003FAE0000}"/>
    <cellStyle name="Standard 257 5 5 2 2 3 3 4" xfId="8184" xr:uid="{00000000-0005-0000-0000-000040AE0000}"/>
    <cellStyle name="Standard 257 5 5 2 2 3 3 4 2" xfId="21420" xr:uid="{00000000-0005-0000-0000-000041AE0000}"/>
    <cellStyle name="Standard 257 5 5 2 2 3 3 4 2 2" xfId="47892" xr:uid="{00000000-0005-0000-0000-000042AE0000}"/>
    <cellStyle name="Standard 257 5 5 2 2 3 3 4 3" xfId="34656" xr:uid="{00000000-0005-0000-0000-000043AE0000}"/>
    <cellStyle name="Standard 257 5 5 2 2 3 3 5" xfId="14803" xr:uid="{00000000-0005-0000-0000-000044AE0000}"/>
    <cellStyle name="Standard 257 5 5 2 2 3 3 5 2" xfId="41275" xr:uid="{00000000-0005-0000-0000-000045AE0000}"/>
    <cellStyle name="Standard 257 5 5 2 2 3 3 6" xfId="28776" xr:uid="{00000000-0005-0000-0000-000046AE0000}"/>
    <cellStyle name="Standard 257 5 5 2 2 3 4" xfId="3040" xr:uid="{00000000-0005-0000-0000-000047AE0000}"/>
    <cellStyle name="Standard 257 5 5 2 2 3 4 2" xfId="11862" xr:uid="{00000000-0005-0000-0000-000048AE0000}"/>
    <cellStyle name="Standard 257 5 5 2 2 3 4 2 2" xfId="25098" xr:uid="{00000000-0005-0000-0000-000049AE0000}"/>
    <cellStyle name="Standard 257 5 5 2 2 3 4 2 2 2" xfId="51570" xr:uid="{00000000-0005-0000-0000-00004AAE0000}"/>
    <cellStyle name="Standard 257 5 5 2 2 3 4 2 3" xfId="38334" xr:uid="{00000000-0005-0000-0000-00004BAE0000}"/>
    <cellStyle name="Standard 257 5 5 2 2 3 4 3" xfId="18481" xr:uid="{00000000-0005-0000-0000-00004CAE0000}"/>
    <cellStyle name="Standard 257 5 5 2 2 3 4 3 2" xfId="44953" xr:uid="{00000000-0005-0000-0000-00004DAE0000}"/>
    <cellStyle name="Standard 257 5 5 2 2 3 4 4" xfId="29512" xr:uid="{00000000-0005-0000-0000-00004EAE0000}"/>
    <cellStyle name="Standard 257 5 5 2 2 3 5" xfId="5245" xr:uid="{00000000-0005-0000-0000-00004FAE0000}"/>
    <cellStyle name="Standard 257 5 5 2 2 3 5 2" xfId="9655" xr:uid="{00000000-0005-0000-0000-000050AE0000}"/>
    <cellStyle name="Standard 257 5 5 2 2 3 5 2 2" xfId="22891" xr:uid="{00000000-0005-0000-0000-000051AE0000}"/>
    <cellStyle name="Standard 257 5 5 2 2 3 5 2 2 2" xfId="49363" xr:uid="{00000000-0005-0000-0000-000052AE0000}"/>
    <cellStyle name="Standard 257 5 5 2 2 3 5 2 3" xfId="36127" xr:uid="{00000000-0005-0000-0000-000053AE0000}"/>
    <cellStyle name="Standard 257 5 5 2 2 3 5 3" xfId="16274" xr:uid="{00000000-0005-0000-0000-000054AE0000}"/>
    <cellStyle name="Standard 257 5 5 2 2 3 5 3 2" xfId="42746" xr:uid="{00000000-0005-0000-0000-000055AE0000}"/>
    <cellStyle name="Standard 257 5 5 2 2 3 5 4" xfId="31717" xr:uid="{00000000-0005-0000-0000-000056AE0000}"/>
    <cellStyle name="Standard 257 5 5 2 2 3 6" xfId="7450" xr:uid="{00000000-0005-0000-0000-000057AE0000}"/>
    <cellStyle name="Standard 257 5 5 2 2 3 6 2" xfId="20686" xr:uid="{00000000-0005-0000-0000-000058AE0000}"/>
    <cellStyle name="Standard 257 5 5 2 2 3 6 2 2" xfId="47158" xr:uid="{00000000-0005-0000-0000-000059AE0000}"/>
    <cellStyle name="Standard 257 5 5 2 2 3 6 3" xfId="33922" xr:uid="{00000000-0005-0000-0000-00005AAE0000}"/>
    <cellStyle name="Standard 257 5 5 2 2 3 7" xfId="14069" xr:uid="{00000000-0005-0000-0000-00005BAE0000}"/>
    <cellStyle name="Standard 257 5 5 2 2 3 7 2" xfId="40541" xr:uid="{00000000-0005-0000-0000-00005CAE0000}"/>
    <cellStyle name="Standard 257 5 5 2 2 3 8" xfId="27305" xr:uid="{00000000-0005-0000-0000-00005DAE0000}"/>
    <cellStyle name="Standard 257 5 5 2 2 4" xfId="1201" xr:uid="{00000000-0005-0000-0000-00005EAE0000}"/>
    <cellStyle name="Standard 257 5 5 2 2 4 2" xfId="4144" xr:uid="{00000000-0005-0000-0000-00005FAE0000}"/>
    <cellStyle name="Standard 257 5 5 2 2 4 2 2" xfId="12966" xr:uid="{00000000-0005-0000-0000-000060AE0000}"/>
    <cellStyle name="Standard 257 5 5 2 2 4 2 2 2" xfId="26202" xr:uid="{00000000-0005-0000-0000-000061AE0000}"/>
    <cellStyle name="Standard 257 5 5 2 2 4 2 2 2 2" xfId="52674" xr:uid="{00000000-0005-0000-0000-000062AE0000}"/>
    <cellStyle name="Standard 257 5 5 2 2 4 2 2 3" xfId="39438" xr:uid="{00000000-0005-0000-0000-000063AE0000}"/>
    <cellStyle name="Standard 257 5 5 2 2 4 2 3" xfId="19585" xr:uid="{00000000-0005-0000-0000-000064AE0000}"/>
    <cellStyle name="Standard 257 5 5 2 2 4 2 3 2" xfId="46057" xr:uid="{00000000-0005-0000-0000-000065AE0000}"/>
    <cellStyle name="Standard 257 5 5 2 2 4 2 4" xfId="30616" xr:uid="{00000000-0005-0000-0000-000066AE0000}"/>
    <cellStyle name="Standard 257 5 5 2 2 4 3" xfId="5615" xr:uid="{00000000-0005-0000-0000-000067AE0000}"/>
    <cellStyle name="Standard 257 5 5 2 2 4 3 2" xfId="10025" xr:uid="{00000000-0005-0000-0000-000068AE0000}"/>
    <cellStyle name="Standard 257 5 5 2 2 4 3 2 2" xfId="23261" xr:uid="{00000000-0005-0000-0000-000069AE0000}"/>
    <cellStyle name="Standard 257 5 5 2 2 4 3 2 2 2" xfId="49733" xr:uid="{00000000-0005-0000-0000-00006AAE0000}"/>
    <cellStyle name="Standard 257 5 5 2 2 4 3 2 3" xfId="36497" xr:uid="{00000000-0005-0000-0000-00006BAE0000}"/>
    <cellStyle name="Standard 257 5 5 2 2 4 3 3" xfId="16644" xr:uid="{00000000-0005-0000-0000-00006CAE0000}"/>
    <cellStyle name="Standard 257 5 5 2 2 4 3 3 2" xfId="43116" xr:uid="{00000000-0005-0000-0000-00006DAE0000}"/>
    <cellStyle name="Standard 257 5 5 2 2 4 3 4" xfId="32087" xr:uid="{00000000-0005-0000-0000-00006EAE0000}"/>
    <cellStyle name="Standard 257 5 5 2 2 4 4" xfId="8554" xr:uid="{00000000-0005-0000-0000-00006FAE0000}"/>
    <cellStyle name="Standard 257 5 5 2 2 4 4 2" xfId="21790" xr:uid="{00000000-0005-0000-0000-000070AE0000}"/>
    <cellStyle name="Standard 257 5 5 2 2 4 4 2 2" xfId="48262" xr:uid="{00000000-0005-0000-0000-000071AE0000}"/>
    <cellStyle name="Standard 257 5 5 2 2 4 4 3" xfId="35026" xr:uid="{00000000-0005-0000-0000-000072AE0000}"/>
    <cellStyle name="Standard 257 5 5 2 2 4 5" xfId="15173" xr:uid="{00000000-0005-0000-0000-000073AE0000}"/>
    <cellStyle name="Standard 257 5 5 2 2 4 5 2" xfId="41645" xr:uid="{00000000-0005-0000-0000-000074AE0000}"/>
    <cellStyle name="Standard 257 5 5 2 2 4 6" xfId="27675" xr:uid="{00000000-0005-0000-0000-000075AE0000}"/>
    <cellStyle name="Standard 257 5 5 2 2 5" xfId="1937" xr:uid="{00000000-0005-0000-0000-000076AE0000}"/>
    <cellStyle name="Standard 257 5 5 2 2 5 2" xfId="3408" xr:uid="{00000000-0005-0000-0000-000077AE0000}"/>
    <cellStyle name="Standard 257 5 5 2 2 5 2 2" xfId="12230" xr:uid="{00000000-0005-0000-0000-000078AE0000}"/>
    <cellStyle name="Standard 257 5 5 2 2 5 2 2 2" xfId="25466" xr:uid="{00000000-0005-0000-0000-000079AE0000}"/>
    <cellStyle name="Standard 257 5 5 2 2 5 2 2 2 2" xfId="51938" xr:uid="{00000000-0005-0000-0000-00007AAE0000}"/>
    <cellStyle name="Standard 257 5 5 2 2 5 2 2 3" xfId="38702" xr:uid="{00000000-0005-0000-0000-00007BAE0000}"/>
    <cellStyle name="Standard 257 5 5 2 2 5 2 3" xfId="18849" xr:uid="{00000000-0005-0000-0000-00007CAE0000}"/>
    <cellStyle name="Standard 257 5 5 2 2 5 2 3 2" xfId="45321" xr:uid="{00000000-0005-0000-0000-00007DAE0000}"/>
    <cellStyle name="Standard 257 5 5 2 2 5 2 4" xfId="29880" xr:uid="{00000000-0005-0000-0000-00007EAE0000}"/>
    <cellStyle name="Standard 257 5 5 2 2 5 3" xfId="6350" xr:uid="{00000000-0005-0000-0000-00007FAE0000}"/>
    <cellStyle name="Standard 257 5 5 2 2 5 3 2" xfId="10760" xr:uid="{00000000-0005-0000-0000-000080AE0000}"/>
    <cellStyle name="Standard 257 5 5 2 2 5 3 2 2" xfId="23996" xr:uid="{00000000-0005-0000-0000-000081AE0000}"/>
    <cellStyle name="Standard 257 5 5 2 2 5 3 2 2 2" xfId="50468" xr:uid="{00000000-0005-0000-0000-000082AE0000}"/>
    <cellStyle name="Standard 257 5 5 2 2 5 3 2 3" xfId="37232" xr:uid="{00000000-0005-0000-0000-000083AE0000}"/>
    <cellStyle name="Standard 257 5 5 2 2 5 3 3" xfId="17379" xr:uid="{00000000-0005-0000-0000-000084AE0000}"/>
    <cellStyle name="Standard 257 5 5 2 2 5 3 3 2" xfId="43851" xr:uid="{00000000-0005-0000-0000-000085AE0000}"/>
    <cellStyle name="Standard 257 5 5 2 2 5 3 4" xfId="32822" xr:uid="{00000000-0005-0000-0000-000086AE0000}"/>
    <cellStyle name="Standard 257 5 5 2 2 5 4" xfId="7818" xr:uid="{00000000-0005-0000-0000-000087AE0000}"/>
    <cellStyle name="Standard 257 5 5 2 2 5 4 2" xfId="21054" xr:uid="{00000000-0005-0000-0000-000088AE0000}"/>
    <cellStyle name="Standard 257 5 5 2 2 5 4 2 2" xfId="47526" xr:uid="{00000000-0005-0000-0000-000089AE0000}"/>
    <cellStyle name="Standard 257 5 5 2 2 5 4 3" xfId="34290" xr:uid="{00000000-0005-0000-0000-00008AAE0000}"/>
    <cellStyle name="Standard 257 5 5 2 2 5 5" xfId="14437" xr:uid="{00000000-0005-0000-0000-00008BAE0000}"/>
    <cellStyle name="Standard 257 5 5 2 2 5 5 2" xfId="40909" xr:uid="{00000000-0005-0000-0000-00008CAE0000}"/>
    <cellStyle name="Standard 257 5 5 2 2 5 6" xfId="28410" xr:uid="{00000000-0005-0000-0000-00008DAE0000}"/>
    <cellStyle name="Standard 257 5 5 2 2 6" xfId="2674" xr:uid="{00000000-0005-0000-0000-00008EAE0000}"/>
    <cellStyle name="Standard 257 5 5 2 2 6 2" xfId="11496" xr:uid="{00000000-0005-0000-0000-00008FAE0000}"/>
    <cellStyle name="Standard 257 5 5 2 2 6 2 2" xfId="24732" xr:uid="{00000000-0005-0000-0000-000090AE0000}"/>
    <cellStyle name="Standard 257 5 5 2 2 6 2 2 2" xfId="51204" xr:uid="{00000000-0005-0000-0000-000091AE0000}"/>
    <cellStyle name="Standard 257 5 5 2 2 6 2 3" xfId="37968" xr:uid="{00000000-0005-0000-0000-000092AE0000}"/>
    <cellStyle name="Standard 257 5 5 2 2 6 3" xfId="18115" xr:uid="{00000000-0005-0000-0000-000093AE0000}"/>
    <cellStyle name="Standard 257 5 5 2 2 6 3 2" xfId="44587" xr:uid="{00000000-0005-0000-0000-000094AE0000}"/>
    <cellStyle name="Standard 257 5 5 2 2 6 4" xfId="29146" xr:uid="{00000000-0005-0000-0000-000095AE0000}"/>
    <cellStyle name="Standard 257 5 5 2 2 7" xfId="4879" xr:uid="{00000000-0005-0000-0000-000096AE0000}"/>
    <cellStyle name="Standard 257 5 5 2 2 7 2" xfId="9289" xr:uid="{00000000-0005-0000-0000-000097AE0000}"/>
    <cellStyle name="Standard 257 5 5 2 2 7 2 2" xfId="22525" xr:uid="{00000000-0005-0000-0000-000098AE0000}"/>
    <cellStyle name="Standard 257 5 5 2 2 7 2 2 2" xfId="48997" xr:uid="{00000000-0005-0000-0000-000099AE0000}"/>
    <cellStyle name="Standard 257 5 5 2 2 7 2 3" xfId="35761" xr:uid="{00000000-0005-0000-0000-00009AAE0000}"/>
    <cellStyle name="Standard 257 5 5 2 2 7 3" xfId="15908" xr:uid="{00000000-0005-0000-0000-00009BAE0000}"/>
    <cellStyle name="Standard 257 5 5 2 2 7 3 2" xfId="42380" xr:uid="{00000000-0005-0000-0000-00009CAE0000}"/>
    <cellStyle name="Standard 257 5 5 2 2 7 4" xfId="31351" xr:uid="{00000000-0005-0000-0000-00009DAE0000}"/>
    <cellStyle name="Standard 257 5 5 2 2 8" xfId="7084" xr:uid="{00000000-0005-0000-0000-00009EAE0000}"/>
    <cellStyle name="Standard 257 5 5 2 2 8 2" xfId="20320" xr:uid="{00000000-0005-0000-0000-00009FAE0000}"/>
    <cellStyle name="Standard 257 5 5 2 2 8 2 2" xfId="46792" xr:uid="{00000000-0005-0000-0000-0000A0AE0000}"/>
    <cellStyle name="Standard 257 5 5 2 2 8 3" xfId="33556" xr:uid="{00000000-0005-0000-0000-0000A1AE0000}"/>
    <cellStyle name="Standard 257 5 5 2 2 9" xfId="13703" xr:uid="{00000000-0005-0000-0000-0000A2AE0000}"/>
    <cellStyle name="Standard 257 5 5 2 2 9 2" xfId="40175" xr:uid="{00000000-0005-0000-0000-0000A3AE0000}"/>
    <cellStyle name="Standard 257 5 5 2 3" xfId="519" xr:uid="{00000000-0005-0000-0000-0000A4AE0000}"/>
    <cellStyle name="Standard 257 5 5 2 3 2" xfId="908" xr:uid="{00000000-0005-0000-0000-0000A5AE0000}"/>
    <cellStyle name="Standard 257 5 5 2 3 2 2" xfId="1657" xr:uid="{00000000-0005-0000-0000-0000A6AE0000}"/>
    <cellStyle name="Standard 257 5 5 2 3 2 2 2" xfId="4600" xr:uid="{00000000-0005-0000-0000-0000A7AE0000}"/>
    <cellStyle name="Standard 257 5 5 2 3 2 2 2 2" xfId="13422" xr:uid="{00000000-0005-0000-0000-0000A8AE0000}"/>
    <cellStyle name="Standard 257 5 5 2 3 2 2 2 2 2" xfId="26658" xr:uid="{00000000-0005-0000-0000-0000A9AE0000}"/>
    <cellStyle name="Standard 257 5 5 2 3 2 2 2 2 2 2" xfId="53130" xr:uid="{00000000-0005-0000-0000-0000AAAE0000}"/>
    <cellStyle name="Standard 257 5 5 2 3 2 2 2 2 3" xfId="39894" xr:uid="{00000000-0005-0000-0000-0000ABAE0000}"/>
    <cellStyle name="Standard 257 5 5 2 3 2 2 2 3" xfId="20041" xr:uid="{00000000-0005-0000-0000-0000ACAE0000}"/>
    <cellStyle name="Standard 257 5 5 2 3 2 2 2 3 2" xfId="46513" xr:uid="{00000000-0005-0000-0000-0000ADAE0000}"/>
    <cellStyle name="Standard 257 5 5 2 3 2 2 2 4" xfId="31072" xr:uid="{00000000-0005-0000-0000-0000AEAE0000}"/>
    <cellStyle name="Standard 257 5 5 2 3 2 2 3" xfId="6071" xr:uid="{00000000-0005-0000-0000-0000AFAE0000}"/>
    <cellStyle name="Standard 257 5 5 2 3 2 2 3 2" xfId="10481" xr:uid="{00000000-0005-0000-0000-0000B0AE0000}"/>
    <cellStyle name="Standard 257 5 5 2 3 2 2 3 2 2" xfId="23717" xr:uid="{00000000-0005-0000-0000-0000B1AE0000}"/>
    <cellStyle name="Standard 257 5 5 2 3 2 2 3 2 2 2" xfId="50189" xr:uid="{00000000-0005-0000-0000-0000B2AE0000}"/>
    <cellStyle name="Standard 257 5 5 2 3 2 2 3 2 3" xfId="36953" xr:uid="{00000000-0005-0000-0000-0000B3AE0000}"/>
    <cellStyle name="Standard 257 5 5 2 3 2 2 3 3" xfId="17100" xr:uid="{00000000-0005-0000-0000-0000B4AE0000}"/>
    <cellStyle name="Standard 257 5 5 2 3 2 2 3 3 2" xfId="43572" xr:uid="{00000000-0005-0000-0000-0000B5AE0000}"/>
    <cellStyle name="Standard 257 5 5 2 3 2 2 3 4" xfId="32543" xr:uid="{00000000-0005-0000-0000-0000B6AE0000}"/>
    <cellStyle name="Standard 257 5 5 2 3 2 2 4" xfId="9010" xr:uid="{00000000-0005-0000-0000-0000B7AE0000}"/>
    <cellStyle name="Standard 257 5 5 2 3 2 2 4 2" xfId="22246" xr:uid="{00000000-0005-0000-0000-0000B8AE0000}"/>
    <cellStyle name="Standard 257 5 5 2 3 2 2 4 2 2" xfId="48718" xr:uid="{00000000-0005-0000-0000-0000B9AE0000}"/>
    <cellStyle name="Standard 257 5 5 2 3 2 2 4 3" xfId="35482" xr:uid="{00000000-0005-0000-0000-0000BAAE0000}"/>
    <cellStyle name="Standard 257 5 5 2 3 2 2 5" xfId="15629" xr:uid="{00000000-0005-0000-0000-0000BBAE0000}"/>
    <cellStyle name="Standard 257 5 5 2 3 2 2 5 2" xfId="42101" xr:uid="{00000000-0005-0000-0000-0000BCAE0000}"/>
    <cellStyle name="Standard 257 5 5 2 3 2 2 6" xfId="28131" xr:uid="{00000000-0005-0000-0000-0000BDAE0000}"/>
    <cellStyle name="Standard 257 5 5 2 3 2 3" xfId="2393" xr:uid="{00000000-0005-0000-0000-0000BEAE0000}"/>
    <cellStyle name="Standard 257 5 5 2 3 2 3 2" xfId="3864" xr:uid="{00000000-0005-0000-0000-0000BFAE0000}"/>
    <cellStyle name="Standard 257 5 5 2 3 2 3 2 2" xfId="12686" xr:uid="{00000000-0005-0000-0000-0000C0AE0000}"/>
    <cellStyle name="Standard 257 5 5 2 3 2 3 2 2 2" xfId="25922" xr:uid="{00000000-0005-0000-0000-0000C1AE0000}"/>
    <cellStyle name="Standard 257 5 5 2 3 2 3 2 2 2 2" xfId="52394" xr:uid="{00000000-0005-0000-0000-0000C2AE0000}"/>
    <cellStyle name="Standard 257 5 5 2 3 2 3 2 2 3" xfId="39158" xr:uid="{00000000-0005-0000-0000-0000C3AE0000}"/>
    <cellStyle name="Standard 257 5 5 2 3 2 3 2 3" xfId="19305" xr:uid="{00000000-0005-0000-0000-0000C4AE0000}"/>
    <cellStyle name="Standard 257 5 5 2 3 2 3 2 3 2" xfId="45777" xr:uid="{00000000-0005-0000-0000-0000C5AE0000}"/>
    <cellStyle name="Standard 257 5 5 2 3 2 3 2 4" xfId="30336" xr:uid="{00000000-0005-0000-0000-0000C6AE0000}"/>
    <cellStyle name="Standard 257 5 5 2 3 2 3 3" xfId="6806" xr:uid="{00000000-0005-0000-0000-0000C7AE0000}"/>
    <cellStyle name="Standard 257 5 5 2 3 2 3 3 2" xfId="11216" xr:uid="{00000000-0005-0000-0000-0000C8AE0000}"/>
    <cellStyle name="Standard 257 5 5 2 3 2 3 3 2 2" xfId="24452" xr:uid="{00000000-0005-0000-0000-0000C9AE0000}"/>
    <cellStyle name="Standard 257 5 5 2 3 2 3 3 2 2 2" xfId="50924" xr:uid="{00000000-0005-0000-0000-0000CAAE0000}"/>
    <cellStyle name="Standard 257 5 5 2 3 2 3 3 2 3" xfId="37688" xr:uid="{00000000-0005-0000-0000-0000CBAE0000}"/>
    <cellStyle name="Standard 257 5 5 2 3 2 3 3 3" xfId="17835" xr:uid="{00000000-0005-0000-0000-0000CCAE0000}"/>
    <cellStyle name="Standard 257 5 5 2 3 2 3 3 3 2" xfId="44307" xr:uid="{00000000-0005-0000-0000-0000CDAE0000}"/>
    <cellStyle name="Standard 257 5 5 2 3 2 3 3 4" xfId="33278" xr:uid="{00000000-0005-0000-0000-0000CEAE0000}"/>
    <cellStyle name="Standard 257 5 5 2 3 2 3 4" xfId="8274" xr:uid="{00000000-0005-0000-0000-0000CFAE0000}"/>
    <cellStyle name="Standard 257 5 5 2 3 2 3 4 2" xfId="21510" xr:uid="{00000000-0005-0000-0000-0000D0AE0000}"/>
    <cellStyle name="Standard 257 5 5 2 3 2 3 4 2 2" xfId="47982" xr:uid="{00000000-0005-0000-0000-0000D1AE0000}"/>
    <cellStyle name="Standard 257 5 5 2 3 2 3 4 3" xfId="34746" xr:uid="{00000000-0005-0000-0000-0000D2AE0000}"/>
    <cellStyle name="Standard 257 5 5 2 3 2 3 5" xfId="14893" xr:uid="{00000000-0005-0000-0000-0000D3AE0000}"/>
    <cellStyle name="Standard 257 5 5 2 3 2 3 5 2" xfId="41365" xr:uid="{00000000-0005-0000-0000-0000D4AE0000}"/>
    <cellStyle name="Standard 257 5 5 2 3 2 3 6" xfId="28866" xr:uid="{00000000-0005-0000-0000-0000D5AE0000}"/>
    <cellStyle name="Standard 257 5 5 2 3 2 4" xfId="3130" xr:uid="{00000000-0005-0000-0000-0000D6AE0000}"/>
    <cellStyle name="Standard 257 5 5 2 3 2 4 2" xfId="11952" xr:uid="{00000000-0005-0000-0000-0000D7AE0000}"/>
    <cellStyle name="Standard 257 5 5 2 3 2 4 2 2" xfId="25188" xr:uid="{00000000-0005-0000-0000-0000D8AE0000}"/>
    <cellStyle name="Standard 257 5 5 2 3 2 4 2 2 2" xfId="51660" xr:uid="{00000000-0005-0000-0000-0000D9AE0000}"/>
    <cellStyle name="Standard 257 5 5 2 3 2 4 2 3" xfId="38424" xr:uid="{00000000-0005-0000-0000-0000DAAE0000}"/>
    <cellStyle name="Standard 257 5 5 2 3 2 4 3" xfId="18571" xr:uid="{00000000-0005-0000-0000-0000DBAE0000}"/>
    <cellStyle name="Standard 257 5 5 2 3 2 4 3 2" xfId="45043" xr:uid="{00000000-0005-0000-0000-0000DCAE0000}"/>
    <cellStyle name="Standard 257 5 5 2 3 2 4 4" xfId="29602" xr:uid="{00000000-0005-0000-0000-0000DDAE0000}"/>
    <cellStyle name="Standard 257 5 5 2 3 2 5" xfId="5335" xr:uid="{00000000-0005-0000-0000-0000DEAE0000}"/>
    <cellStyle name="Standard 257 5 5 2 3 2 5 2" xfId="9745" xr:uid="{00000000-0005-0000-0000-0000DFAE0000}"/>
    <cellStyle name="Standard 257 5 5 2 3 2 5 2 2" xfId="22981" xr:uid="{00000000-0005-0000-0000-0000E0AE0000}"/>
    <cellStyle name="Standard 257 5 5 2 3 2 5 2 2 2" xfId="49453" xr:uid="{00000000-0005-0000-0000-0000E1AE0000}"/>
    <cellStyle name="Standard 257 5 5 2 3 2 5 2 3" xfId="36217" xr:uid="{00000000-0005-0000-0000-0000E2AE0000}"/>
    <cellStyle name="Standard 257 5 5 2 3 2 5 3" xfId="16364" xr:uid="{00000000-0005-0000-0000-0000E3AE0000}"/>
    <cellStyle name="Standard 257 5 5 2 3 2 5 3 2" xfId="42836" xr:uid="{00000000-0005-0000-0000-0000E4AE0000}"/>
    <cellStyle name="Standard 257 5 5 2 3 2 5 4" xfId="31807" xr:uid="{00000000-0005-0000-0000-0000E5AE0000}"/>
    <cellStyle name="Standard 257 5 5 2 3 2 6" xfId="7540" xr:uid="{00000000-0005-0000-0000-0000E6AE0000}"/>
    <cellStyle name="Standard 257 5 5 2 3 2 6 2" xfId="20776" xr:uid="{00000000-0005-0000-0000-0000E7AE0000}"/>
    <cellStyle name="Standard 257 5 5 2 3 2 6 2 2" xfId="47248" xr:uid="{00000000-0005-0000-0000-0000E8AE0000}"/>
    <cellStyle name="Standard 257 5 5 2 3 2 6 3" xfId="34012" xr:uid="{00000000-0005-0000-0000-0000E9AE0000}"/>
    <cellStyle name="Standard 257 5 5 2 3 2 7" xfId="14159" xr:uid="{00000000-0005-0000-0000-0000EAAE0000}"/>
    <cellStyle name="Standard 257 5 5 2 3 2 7 2" xfId="40631" xr:uid="{00000000-0005-0000-0000-0000EBAE0000}"/>
    <cellStyle name="Standard 257 5 5 2 3 2 8" xfId="27395" xr:uid="{00000000-0005-0000-0000-0000ECAE0000}"/>
    <cellStyle name="Standard 257 5 5 2 3 3" xfId="1291" xr:uid="{00000000-0005-0000-0000-0000EDAE0000}"/>
    <cellStyle name="Standard 257 5 5 2 3 3 2" xfId="4234" xr:uid="{00000000-0005-0000-0000-0000EEAE0000}"/>
    <cellStyle name="Standard 257 5 5 2 3 3 2 2" xfId="13056" xr:uid="{00000000-0005-0000-0000-0000EFAE0000}"/>
    <cellStyle name="Standard 257 5 5 2 3 3 2 2 2" xfId="26292" xr:uid="{00000000-0005-0000-0000-0000F0AE0000}"/>
    <cellStyle name="Standard 257 5 5 2 3 3 2 2 2 2" xfId="52764" xr:uid="{00000000-0005-0000-0000-0000F1AE0000}"/>
    <cellStyle name="Standard 257 5 5 2 3 3 2 2 3" xfId="39528" xr:uid="{00000000-0005-0000-0000-0000F2AE0000}"/>
    <cellStyle name="Standard 257 5 5 2 3 3 2 3" xfId="19675" xr:uid="{00000000-0005-0000-0000-0000F3AE0000}"/>
    <cellStyle name="Standard 257 5 5 2 3 3 2 3 2" xfId="46147" xr:uid="{00000000-0005-0000-0000-0000F4AE0000}"/>
    <cellStyle name="Standard 257 5 5 2 3 3 2 4" xfId="30706" xr:uid="{00000000-0005-0000-0000-0000F5AE0000}"/>
    <cellStyle name="Standard 257 5 5 2 3 3 3" xfId="5705" xr:uid="{00000000-0005-0000-0000-0000F6AE0000}"/>
    <cellStyle name="Standard 257 5 5 2 3 3 3 2" xfId="10115" xr:uid="{00000000-0005-0000-0000-0000F7AE0000}"/>
    <cellStyle name="Standard 257 5 5 2 3 3 3 2 2" xfId="23351" xr:uid="{00000000-0005-0000-0000-0000F8AE0000}"/>
    <cellStyle name="Standard 257 5 5 2 3 3 3 2 2 2" xfId="49823" xr:uid="{00000000-0005-0000-0000-0000F9AE0000}"/>
    <cellStyle name="Standard 257 5 5 2 3 3 3 2 3" xfId="36587" xr:uid="{00000000-0005-0000-0000-0000FAAE0000}"/>
    <cellStyle name="Standard 257 5 5 2 3 3 3 3" xfId="16734" xr:uid="{00000000-0005-0000-0000-0000FBAE0000}"/>
    <cellStyle name="Standard 257 5 5 2 3 3 3 3 2" xfId="43206" xr:uid="{00000000-0005-0000-0000-0000FCAE0000}"/>
    <cellStyle name="Standard 257 5 5 2 3 3 3 4" xfId="32177" xr:uid="{00000000-0005-0000-0000-0000FDAE0000}"/>
    <cellStyle name="Standard 257 5 5 2 3 3 4" xfId="8644" xr:uid="{00000000-0005-0000-0000-0000FEAE0000}"/>
    <cellStyle name="Standard 257 5 5 2 3 3 4 2" xfId="21880" xr:uid="{00000000-0005-0000-0000-0000FFAE0000}"/>
    <cellStyle name="Standard 257 5 5 2 3 3 4 2 2" xfId="48352" xr:uid="{00000000-0005-0000-0000-000000AF0000}"/>
    <cellStyle name="Standard 257 5 5 2 3 3 4 3" xfId="35116" xr:uid="{00000000-0005-0000-0000-000001AF0000}"/>
    <cellStyle name="Standard 257 5 5 2 3 3 5" xfId="15263" xr:uid="{00000000-0005-0000-0000-000002AF0000}"/>
    <cellStyle name="Standard 257 5 5 2 3 3 5 2" xfId="41735" xr:uid="{00000000-0005-0000-0000-000003AF0000}"/>
    <cellStyle name="Standard 257 5 5 2 3 3 6" xfId="27765" xr:uid="{00000000-0005-0000-0000-000004AF0000}"/>
    <cellStyle name="Standard 257 5 5 2 3 4" xfId="2027" xr:uid="{00000000-0005-0000-0000-000005AF0000}"/>
    <cellStyle name="Standard 257 5 5 2 3 4 2" xfId="3498" xr:uid="{00000000-0005-0000-0000-000006AF0000}"/>
    <cellStyle name="Standard 257 5 5 2 3 4 2 2" xfId="12320" xr:uid="{00000000-0005-0000-0000-000007AF0000}"/>
    <cellStyle name="Standard 257 5 5 2 3 4 2 2 2" xfId="25556" xr:uid="{00000000-0005-0000-0000-000008AF0000}"/>
    <cellStyle name="Standard 257 5 5 2 3 4 2 2 2 2" xfId="52028" xr:uid="{00000000-0005-0000-0000-000009AF0000}"/>
    <cellStyle name="Standard 257 5 5 2 3 4 2 2 3" xfId="38792" xr:uid="{00000000-0005-0000-0000-00000AAF0000}"/>
    <cellStyle name="Standard 257 5 5 2 3 4 2 3" xfId="18939" xr:uid="{00000000-0005-0000-0000-00000BAF0000}"/>
    <cellStyle name="Standard 257 5 5 2 3 4 2 3 2" xfId="45411" xr:uid="{00000000-0005-0000-0000-00000CAF0000}"/>
    <cellStyle name="Standard 257 5 5 2 3 4 2 4" xfId="29970" xr:uid="{00000000-0005-0000-0000-00000DAF0000}"/>
    <cellStyle name="Standard 257 5 5 2 3 4 3" xfId="6440" xr:uid="{00000000-0005-0000-0000-00000EAF0000}"/>
    <cellStyle name="Standard 257 5 5 2 3 4 3 2" xfId="10850" xr:uid="{00000000-0005-0000-0000-00000FAF0000}"/>
    <cellStyle name="Standard 257 5 5 2 3 4 3 2 2" xfId="24086" xr:uid="{00000000-0005-0000-0000-000010AF0000}"/>
    <cellStyle name="Standard 257 5 5 2 3 4 3 2 2 2" xfId="50558" xr:uid="{00000000-0005-0000-0000-000011AF0000}"/>
    <cellStyle name="Standard 257 5 5 2 3 4 3 2 3" xfId="37322" xr:uid="{00000000-0005-0000-0000-000012AF0000}"/>
    <cellStyle name="Standard 257 5 5 2 3 4 3 3" xfId="17469" xr:uid="{00000000-0005-0000-0000-000013AF0000}"/>
    <cellStyle name="Standard 257 5 5 2 3 4 3 3 2" xfId="43941" xr:uid="{00000000-0005-0000-0000-000014AF0000}"/>
    <cellStyle name="Standard 257 5 5 2 3 4 3 4" xfId="32912" xr:uid="{00000000-0005-0000-0000-000015AF0000}"/>
    <cellStyle name="Standard 257 5 5 2 3 4 4" xfId="7908" xr:uid="{00000000-0005-0000-0000-000016AF0000}"/>
    <cellStyle name="Standard 257 5 5 2 3 4 4 2" xfId="21144" xr:uid="{00000000-0005-0000-0000-000017AF0000}"/>
    <cellStyle name="Standard 257 5 5 2 3 4 4 2 2" xfId="47616" xr:uid="{00000000-0005-0000-0000-000018AF0000}"/>
    <cellStyle name="Standard 257 5 5 2 3 4 4 3" xfId="34380" xr:uid="{00000000-0005-0000-0000-000019AF0000}"/>
    <cellStyle name="Standard 257 5 5 2 3 4 5" xfId="14527" xr:uid="{00000000-0005-0000-0000-00001AAF0000}"/>
    <cellStyle name="Standard 257 5 5 2 3 4 5 2" xfId="40999" xr:uid="{00000000-0005-0000-0000-00001BAF0000}"/>
    <cellStyle name="Standard 257 5 5 2 3 4 6" xfId="28500" xr:uid="{00000000-0005-0000-0000-00001CAF0000}"/>
    <cellStyle name="Standard 257 5 5 2 3 5" xfId="2764" xr:uid="{00000000-0005-0000-0000-00001DAF0000}"/>
    <cellStyle name="Standard 257 5 5 2 3 5 2" xfId="11586" xr:uid="{00000000-0005-0000-0000-00001EAF0000}"/>
    <cellStyle name="Standard 257 5 5 2 3 5 2 2" xfId="24822" xr:uid="{00000000-0005-0000-0000-00001FAF0000}"/>
    <cellStyle name="Standard 257 5 5 2 3 5 2 2 2" xfId="51294" xr:uid="{00000000-0005-0000-0000-000020AF0000}"/>
    <cellStyle name="Standard 257 5 5 2 3 5 2 3" xfId="38058" xr:uid="{00000000-0005-0000-0000-000021AF0000}"/>
    <cellStyle name="Standard 257 5 5 2 3 5 3" xfId="18205" xr:uid="{00000000-0005-0000-0000-000022AF0000}"/>
    <cellStyle name="Standard 257 5 5 2 3 5 3 2" xfId="44677" xr:uid="{00000000-0005-0000-0000-000023AF0000}"/>
    <cellStyle name="Standard 257 5 5 2 3 5 4" xfId="29236" xr:uid="{00000000-0005-0000-0000-000024AF0000}"/>
    <cellStyle name="Standard 257 5 5 2 3 6" xfId="4969" xr:uid="{00000000-0005-0000-0000-000025AF0000}"/>
    <cellStyle name="Standard 257 5 5 2 3 6 2" xfId="9379" xr:uid="{00000000-0005-0000-0000-000026AF0000}"/>
    <cellStyle name="Standard 257 5 5 2 3 6 2 2" xfId="22615" xr:uid="{00000000-0005-0000-0000-000027AF0000}"/>
    <cellStyle name="Standard 257 5 5 2 3 6 2 2 2" xfId="49087" xr:uid="{00000000-0005-0000-0000-000028AF0000}"/>
    <cellStyle name="Standard 257 5 5 2 3 6 2 3" xfId="35851" xr:uid="{00000000-0005-0000-0000-000029AF0000}"/>
    <cellStyle name="Standard 257 5 5 2 3 6 3" xfId="15998" xr:uid="{00000000-0005-0000-0000-00002AAF0000}"/>
    <cellStyle name="Standard 257 5 5 2 3 6 3 2" xfId="42470" xr:uid="{00000000-0005-0000-0000-00002BAF0000}"/>
    <cellStyle name="Standard 257 5 5 2 3 6 4" xfId="31441" xr:uid="{00000000-0005-0000-0000-00002CAF0000}"/>
    <cellStyle name="Standard 257 5 5 2 3 7" xfId="7174" xr:uid="{00000000-0005-0000-0000-00002DAF0000}"/>
    <cellStyle name="Standard 257 5 5 2 3 7 2" xfId="20410" xr:uid="{00000000-0005-0000-0000-00002EAF0000}"/>
    <cellStyle name="Standard 257 5 5 2 3 7 2 2" xfId="46882" xr:uid="{00000000-0005-0000-0000-00002FAF0000}"/>
    <cellStyle name="Standard 257 5 5 2 3 7 3" xfId="33646" xr:uid="{00000000-0005-0000-0000-000030AF0000}"/>
    <cellStyle name="Standard 257 5 5 2 3 8" xfId="13793" xr:uid="{00000000-0005-0000-0000-000031AF0000}"/>
    <cellStyle name="Standard 257 5 5 2 3 8 2" xfId="40265" xr:uid="{00000000-0005-0000-0000-000032AF0000}"/>
    <cellStyle name="Standard 257 5 5 2 3 9" xfId="27029" xr:uid="{00000000-0005-0000-0000-000033AF0000}"/>
    <cellStyle name="Standard 257 5 5 2 4" xfId="736" xr:uid="{00000000-0005-0000-0000-000034AF0000}"/>
    <cellStyle name="Standard 257 5 5 2 4 2" xfId="1486" xr:uid="{00000000-0005-0000-0000-000035AF0000}"/>
    <cellStyle name="Standard 257 5 5 2 4 2 2" xfId="4429" xr:uid="{00000000-0005-0000-0000-000036AF0000}"/>
    <cellStyle name="Standard 257 5 5 2 4 2 2 2" xfId="13251" xr:uid="{00000000-0005-0000-0000-000037AF0000}"/>
    <cellStyle name="Standard 257 5 5 2 4 2 2 2 2" xfId="26487" xr:uid="{00000000-0005-0000-0000-000038AF0000}"/>
    <cellStyle name="Standard 257 5 5 2 4 2 2 2 2 2" xfId="52959" xr:uid="{00000000-0005-0000-0000-000039AF0000}"/>
    <cellStyle name="Standard 257 5 5 2 4 2 2 2 3" xfId="39723" xr:uid="{00000000-0005-0000-0000-00003AAF0000}"/>
    <cellStyle name="Standard 257 5 5 2 4 2 2 3" xfId="19870" xr:uid="{00000000-0005-0000-0000-00003BAF0000}"/>
    <cellStyle name="Standard 257 5 5 2 4 2 2 3 2" xfId="46342" xr:uid="{00000000-0005-0000-0000-00003CAF0000}"/>
    <cellStyle name="Standard 257 5 5 2 4 2 2 4" xfId="30901" xr:uid="{00000000-0005-0000-0000-00003DAF0000}"/>
    <cellStyle name="Standard 257 5 5 2 4 2 3" xfId="5900" xr:uid="{00000000-0005-0000-0000-00003EAF0000}"/>
    <cellStyle name="Standard 257 5 5 2 4 2 3 2" xfId="10310" xr:uid="{00000000-0005-0000-0000-00003FAF0000}"/>
    <cellStyle name="Standard 257 5 5 2 4 2 3 2 2" xfId="23546" xr:uid="{00000000-0005-0000-0000-000040AF0000}"/>
    <cellStyle name="Standard 257 5 5 2 4 2 3 2 2 2" xfId="50018" xr:uid="{00000000-0005-0000-0000-000041AF0000}"/>
    <cellStyle name="Standard 257 5 5 2 4 2 3 2 3" xfId="36782" xr:uid="{00000000-0005-0000-0000-000042AF0000}"/>
    <cellStyle name="Standard 257 5 5 2 4 2 3 3" xfId="16929" xr:uid="{00000000-0005-0000-0000-000043AF0000}"/>
    <cellStyle name="Standard 257 5 5 2 4 2 3 3 2" xfId="43401" xr:uid="{00000000-0005-0000-0000-000044AF0000}"/>
    <cellStyle name="Standard 257 5 5 2 4 2 3 4" xfId="32372" xr:uid="{00000000-0005-0000-0000-000045AF0000}"/>
    <cellStyle name="Standard 257 5 5 2 4 2 4" xfId="8839" xr:uid="{00000000-0005-0000-0000-000046AF0000}"/>
    <cellStyle name="Standard 257 5 5 2 4 2 4 2" xfId="22075" xr:uid="{00000000-0005-0000-0000-000047AF0000}"/>
    <cellStyle name="Standard 257 5 5 2 4 2 4 2 2" xfId="48547" xr:uid="{00000000-0005-0000-0000-000048AF0000}"/>
    <cellStyle name="Standard 257 5 5 2 4 2 4 3" xfId="35311" xr:uid="{00000000-0005-0000-0000-000049AF0000}"/>
    <cellStyle name="Standard 257 5 5 2 4 2 5" xfId="15458" xr:uid="{00000000-0005-0000-0000-00004AAF0000}"/>
    <cellStyle name="Standard 257 5 5 2 4 2 5 2" xfId="41930" xr:uid="{00000000-0005-0000-0000-00004BAF0000}"/>
    <cellStyle name="Standard 257 5 5 2 4 2 6" xfId="27960" xr:uid="{00000000-0005-0000-0000-00004CAF0000}"/>
    <cellStyle name="Standard 257 5 5 2 4 3" xfId="2222" xr:uid="{00000000-0005-0000-0000-00004DAF0000}"/>
    <cellStyle name="Standard 257 5 5 2 4 3 2" xfId="3693" xr:uid="{00000000-0005-0000-0000-00004EAF0000}"/>
    <cellStyle name="Standard 257 5 5 2 4 3 2 2" xfId="12515" xr:uid="{00000000-0005-0000-0000-00004FAF0000}"/>
    <cellStyle name="Standard 257 5 5 2 4 3 2 2 2" xfId="25751" xr:uid="{00000000-0005-0000-0000-000050AF0000}"/>
    <cellStyle name="Standard 257 5 5 2 4 3 2 2 2 2" xfId="52223" xr:uid="{00000000-0005-0000-0000-000051AF0000}"/>
    <cellStyle name="Standard 257 5 5 2 4 3 2 2 3" xfId="38987" xr:uid="{00000000-0005-0000-0000-000052AF0000}"/>
    <cellStyle name="Standard 257 5 5 2 4 3 2 3" xfId="19134" xr:uid="{00000000-0005-0000-0000-000053AF0000}"/>
    <cellStyle name="Standard 257 5 5 2 4 3 2 3 2" xfId="45606" xr:uid="{00000000-0005-0000-0000-000054AF0000}"/>
    <cellStyle name="Standard 257 5 5 2 4 3 2 4" xfId="30165" xr:uid="{00000000-0005-0000-0000-000055AF0000}"/>
    <cellStyle name="Standard 257 5 5 2 4 3 3" xfId="6635" xr:uid="{00000000-0005-0000-0000-000056AF0000}"/>
    <cellStyle name="Standard 257 5 5 2 4 3 3 2" xfId="11045" xr:uid="{00000000-0005-0000-0000-000057AF0000}"/>
    <cellStyle name="Standard 257 5 5 2 4 3 3 2 2" xfId="24281" xr:uid="{00000000-0005-0000-0000-000058AF0000}"/>
    <cellStyle name="Standard 257 5 5 2 4 3 3 2 2 2" xfId="50753" xr:uid="{00000000-0005-0000-0000-000059AF0000}"/>
    <cellStyle name="Standard 257 5 5 2 4 3 3 2 3" xfId="37517" xr:uid="{00000000-0005-0000-0000-00005AAF0000}"/>
    <cellStyle name="Standard 257 5 5 2 4 3 3 3" xfId="17664" xr:uid="{00000000-0005-0000-0000-00005BAF0000}"/>
    <cellStyle name="Standard 257 5 5 2 4 3 3 3 2" xfId="44136" xr:uid="{00000000-0005-0000-0000-00005CAF0000}"/>
    <cellStyle name="Standard 257 5 5 2 4 3 3 4" xfId="33107" xr:uid="{00000000-0005-0000-0000-00005DAF0000}"/>
    <cellStyle name="Standard 257 5 5 2 4 3 4" xfId="8103" xr:uid="{00000000-0005-0000-0000-00005EAF0000}"/>
    <cellStyle name="Standard 257 5 5 2 4 3 4 2" xfId="21339" xr:uid="{00000000-0005-0000-0000-00005FAF0000}"/>
    <cellStyle name="Standard 257 5 5 2 4 3 4 2 2" xfId="47811" xr:uid="{00000000-0005-0000-0000-000060AF0000}"/>
    <cellStyle name="Standard 257 5 5 2 4 3 4 3" xfId="34575" xr:uid="{00000000-0005-0000-0000-000061AF0000}"/>
    <cellStyle name="Standard 257 5 5 2 4 3 5" xfId="14722" xr:uid="{00000000-0005-0000-0000-000062AF0000}"/>
    <cellStyle name="Standard 257 5 5 2 4 3 5 2" xfId="41194" xr:uid="{00000000-0005-0000-0000-000063AF0000}"/>
    <cellStyle name="Standard 257 5 5 2 4 3 6" xfId="28695" xr:uid="{00000000-0005-0000-0000-000064AF0000}"/>
    <cellStyle name="Standard 257 5 5 2 4 4" xfId="2959" xr:uid="{00000000-0005-0000-0000-000065AF0000}"/>
    <cellStyle name="Standard 257 5 5 2 4 4 2" xfId="11781" xr:uid="{00000000-0005-0000-0000-000066AF0000}"/>
    <cellStyle name="Standard 257 5 5 2 4 4 2 2" xfId="25017" xr:uid="{00000000-0005-0000-0000-000067AF0000}"/>
    <cellStyle name="Standard 257 5 5 2 4 4 2 2 2" xfId="51489" xr:uid="{00000000-0005-0000-0000-000068AF0000}"/>
    <cellStyle name="Standard 257 5 5 2 4 4 2 3" xfId="38253" xr:uid="{00000000-0005-0000-0000-000069AF0000}"/>
    <cellStyle name="Standard 257 5 5 2 4 4 3" xfId="18400" xr:uid="{00000000-0005-0000-0000-00006AAF0000}"/>
    <cellStyle name="Standard 257 5 5 2 4 4 3 2" xfId="44872" xr:uid="{00000000-0005-0000-0000-00006BAF0000}"/>
    <cellStyle name="Standard 257 5 5 2 4 4 4" xfId="29431" xr:uid="{00000000-0005-0000-0000-00006CAF0000}"/>
    <cellStyle name="Standard 257 5 5 2 4 5" xfId="5164" xr:uid="{00000000-0005-0000-0000-00006DAF0000}"/>
    <cellStyle name="Standard 257 5 5 2 4 5 2" xfId="9574" xr:uid="{00000000-0005-0000-0000-00006EAF0000}"/>
    <cellStyle name="Standard 257 5 5 2 4 5 2 2" xfId="22810" xr:uid="{00000000-0005-0000-0000-00006FAF0000}"/>
    <cellStyle name="Standard 257 5 5 2 4 5 2 2 2" xfId="49282" xr:uid="{00000000-0005-0000-0000-000070AF0000}"/>
    <cellStyle name="Standard 257 5 5 2 4 5 2 3" xfId="36046" xr:uid="{00000000-0005-0000-0000-000071AF0000}"/>
    <cellStyle name="Standard 257 5 5 2 4 5 3" xfId="16193" xr:uid="{00000000-0005-0000-0000-000072AF0000}"/>
    <cellStyle name="Standard 257 5 5 2 4 5 3 2" xfId="42665" xr:uid="{00000000-0005-0000-0000-000073AF0000}"/>
    <cellStyle name="Standard 257 5 5 2 4 5 4" xfId="31636" xr:uid="{00000000-0005-0000-0000-000074AF0000}"/>
    <cellStyle name="Standard 257 5 5 2 4 6" xfId="7369" xr:uid="{00000000-0005-0000-0000-000075AF0000}"/>
    <cellStyle name="Standard 257 5 5 2 4 6 2" xfId="20605" xr:uid="{00000000-0005-0000-0000-000076AF0000}"/>
    <cellStyle name="Standard 257 5 5 2 4 6 2 2" xfId="47077" xr:uid="{00000000-0005-0000-0000-000077AF0000}"/>
    <cellStyle name="Standard 257 5 5 2 4 6 3" xfId="33841" xr:uid="{00000000-0005-0000-0000-000078AF0000}"/>
    <cellStyle name="Standard 257 5 5 2 4 7" xfId="13988" xr:uid="{00000000-0005-0000-0000-000079AF0000}"/>
    <cellStyle name="Standard 257 5 5 2 4 7 2" xfId="40460" xr:uid="{00000000-0005-0000-0000-00007AAF0000}"/>
    <cellStyle name="Standard 257 5 5 2 4 8" xfId="27224" xr:uid="{00000000-0005-0000-0000-00007BAF0000}"/>
    <cellStyle name="Standard 257 5 5 2 5" xfId="1120" xr:uid="{00000000-0005-0000-0000-00007CAF0000}"/>
    <cellStyle name="Standard 257 5 5 2 5 2" xfId="4063" xr:uid="{00000000-0005-0000-0000-00007DAF0000}"/>
    <cellStyle name="Standard 257 5 5 2 5 2 2" xfId="12885" xr:uid="{00000000-0005-0000-0000-00007EAF0000}"/>
    <cellStyle name="Standard 257 5 5 2 5 2 2 2" xfId="26121" xr:uid="{00000000-0005-0000-0000-00007FAF0000}"/>
    <cellStyle name="Standard 257 5 5 2 5 2 2 2 2" xfId="52593" xr:uid="{00000000-0005-0000-0000-000080AF0000}"/>
    <cellStyle name="Standard 257 5 5 2 5 2 2 3" xfId="39357" xr:uid="{00000000-0005-0000-0000-000081AF0000}"/>
    <cellStyle name="Standard 257 5 5 2 5 2 3" xfId="19504" xr:uid="{00000000-0005-0000-0000-000082AF0000}"/>
    <cellStyle name="Standard 257 5 5 2 5 2 3 2" xfId="45976" xr:uid="{00000000-0005-0000-0000-000083AF0000}"/>
    <cellStyle name="Standard 257 5 5 2 5 2 4" xfId="30535" xr:uid="{00000000-0005-0000-0000-000084AF0000}"/>
    <cellStyle name="Standard 257 5 5 2 5 3" xfId="5534" xr:uid="{00000000-0005-0000-0000-000085AF0000}"/>
    <cellStyle name="Standard 257 5 5 2 5 3 2" xfId="9944" xr:uid="{00000000-0005-0000-0000-000086AF0000}"/>
    <cellStyle name="Standard 257 5 5 2 5 3 2 2" xfId="23180" xr:uid="{00000000-0005-0000-0000-000087AF0000}"/>
    <cellStyle name="Standard 257 5 5 2 5 3 2 2 2" xfId="49652" xr:uid="{00000000-0005-0000-0000-000088AF0000}"/>
    <cellStyle name="Standard 257 5 5 2 5 3 2 3" xfId="36416" xr:uid="{00000000-0005-0000-0000-000089AF0000}"/>
    <cellStyle name="Standard 257 5 5 2 5 3 3" xfId="16563" xr:uid="{00000000-0005-0000-0000-00008AAF0000}"/>
    <cellStyle name="Standard 257 5 5 2 5 3 3 2" xfId="43035" xr:uid="{00000000-0005-0000-0000-00008BAF0000}"/>
    <cellStyle name="Standard 257 5 5 2 5 3 4" xfId="32006" xr:uid="{00000000-0005-0000-0000-00008CAF0000}"/>
    <cellStyle name="Standard 257 5 5 2 5 4" xfId="8473" xr:uid="{00000000-0005-0000-0000-00008DAF0000}"/>
    <cellStyle name="Standard 257 5 5 2 5 4 2" xfId="21709" xr:uid="{00000000-0005-0000-0000-00008EAF0000}"/>
    <cellStyle name="Standard 257 5 5 2 5 4 2 2" xfId="48181" xr:uid="{00000000-0005-0000-0000-00008FAF0000}"/>
    <cellStyle name="Standard 257 5 5 2 5 4 3" xfId="34945" xr:uid="{00000000-0005-0000-0000-000090AF0000}"/>
    <cellStyle name="Standard 257 5 5 2 5 5" xfId="15092" xr:uid="{00000000-0005-0000-0000-000091AF0000}"/>
    <cellStyle name="Standard 257 5 5 2 5 5 2" xfId="41564" xr:uid="{00000000-0005-0000-0000-000092AF0000}"/>
    <cellStyle name="Standard 257 5 5 2 5 6" xfId="27594" xr:uid="{00000000-0005-0000-0000-000093AF0000}"/>
    <cellStyle name="Standard 257 5 5 2 6" xfId="1856" xr:uid="{00000000-0005-0000-0000-000094AF0000}"/>
    <cellStyle name="Standard 257 5 5 2 6 2" xfId="3327" xr:uid="{00000000-0005-0000-0000-000095AF0000}"/>
    <cellStyle name="Standard 257 5 5 2 6 2 2" xfId="12149" xr:uid="{00000000-0005-0000-0000-000096AF0000}"/>
    <cellStyle name="Standard 257 5 5 2 6 2 2 2" xfId="25385" xr:uid="{00000000-0005-0000-0000-000097AF0000}"/>
    <cellStyle name="Standard 257 5 5 2 6 2 2 2 2" xfId="51857" xr:uid="{00000000-0005-0000-0000-000098AF0000}"/>
    <cellStyle name="Standard 257 5 5 2 6 2 2 3" xfId="38621" xr:uid="{00000000-0005-0000-0000-000099AF0000}"/>
    <cellStyle name="Standard 257 5 5 2 6 2 3" xfId="18768" xr:uid="{00000000-0005-0000-0000-00009AAF0000}"/>
    <cellStyle name="Standard 257 5 5 2 6 2 3 2" xfId="45240" xr:uid="{00000000-0005-0000-0000-00009BAF0000}"/>
    <cellStyle name="Standard 257 5 5 2 6 2 4" xfId="29799" xr:uid="{00000000-0005-0000-0000-00009CAF0000}"/>
    <cellStyle name="Standard 257 5 5 2 6 3" xfId="6269" xr:uid="{00000000-0005-0000-0000-00009DAF0000}"/>
    <cellStyle name="Standard 257 5 5 2 6 3 2" xfId="10679" xr:uid="{00000000-0005-0000-0000-00009EAF0000}"/>
    <cellStyle name="Standard 257 5 5 2 6 3 2 2" xfId="23915" xr:uid="{00000000-0005-0000-0000-00009FAF0000}"/>
    <cellStyle name="Standard 257 5 5 2 6 3 2 2 2" xfId="50387" xr:uid="{00000000-0005-0000-0000-0000A0AF0000}"/>
    <cellStyle name="Standard 257 5 5 2 6 3 2 3" xfId="37151" xr:uid="{00000000-0005-0000-0000-0000A1AF0000}"/>
    <cellStyle name="Standard 257 5 5 2 6 3 3" xfId="17298" xr:uid="{00000000-0005-0000-0000-0000A2AF0000}"/>
    <cellStyle name="Standard 257 5 5 2 6 3 3 2" xfId="43770" xr:uid="{00000000-0005-0000-0000-0000A3AF0000}"/>
    <cellStyle name="Standard 257 5 5 2 6 3 4" xfId="32741" xr:uid="{00000000-0005-0000-0000-0000A4AF0000}"/>
    <cellStyle name="Standard 257 5 5 2 6 4" xfId="7737" xr:uid="{00000000-0005-0000-0000-0000A5AF0000}"/>
    <cellStyle name="Standard 257 5 5 2 6 4 2" xfId="20973" xr:uid="{00000000-0005-0000-0000-0000A6AF0000}"/>
    <cellStyle name="Standard 257 5 5 2 6 4 2 2" xfId="47445" xr:uid="{00000000-0005-0000-0000-0000A7AF0000}"/>
    <cellStyle name="Standard 257 5 5 2 6 4 3" xfId="34209" xr:uid="{00000000-0005-0000-0000-0000A8AF0000}"/>
    <cellStyle name="Standard 257 5 5 2 6 5" xfId="14356" xr:uid="{00000000-0005-0000-0000-0000A9AF0000}"/>
    <cellStyle name="Standard 257 5 5 2 6 5 2" xfId="40828" xr:uid="{00000000-0005-0000-0000-0000AAAF0000}"/>
    <cellStyle name="Standard 257 5 5 2 6 6" xfId="28329" xr:uid="{00000000-0005-0000-0000-0000ABAF0000}"/>
    <cellStyle name="Standard 257 5 5 2 7" xfId="2593" xr:uid="{00000000-0005-0000-0000-0000ACAF0000}"/>
    <cellStyle name="Standard 257 5 5 2 7 2" xfId="11415" xr:uid="{00000000-0005-0000-0000-0000ADAF0000}"/>
    <cellStyle name="Standard 257 5 5 2 7 2 2" xfId="24651" xr:uid="{00000000-0005-0000-0000-0000AEAF0000}"/>
    <cellStyle name="Standard 257 5 5 2 7 2 2 2" xfId="51123" xr:uid="{00000000-0005-0000-0000-0000AFAF0000}"/>
    <cellStyle name="Standard 257 5 5 2 7 2 3" xfId="37887" xr:uid="{00000000-0005-0000-0000-0000B0AF0000}"/>
    <cellStyle name="Standard 257 5 5 2 7 3" xfId="18034" xr:uid="{00000000-0005-0000-0000-0000B1AF0000}"/>
    <cellStyle name="Standard 257 5 5 2 7 3 2" xfId="44506" xr:uid="{00000000-0005-0000-0000-0000B2AF0000}"/>
    <cellStyle name="Standard 257 5 5 2 7 4" xfId="29065" xr:uid="{00000000-0005-0000-0000-0000B3AF0000}"/>
    <cellStyle name="Standard 257 5 5 2 8" xfId="4798" xr:uid="{00000000-0005-0000-0000-0000B4AF0000}"/>
    <cellStyle name="Standard 257 5 5 2 8 2" xfId="9208" xr:uid="{00000000-0005-0000-0000-0000B5AF0000}"/>
    <cellStyle name="Standard 257 5 5 2 8 2 2" xfId="22444" xr:uid="{00000000-0005-0000-0000-0000B6AF0000}"/>
    <cellStyle name="Standard 257 5 5 2 8 2 2 2" xfId="48916" xr:uid="{00000000-0005-0000-0000-0000B7AF0000}"/>
    <cellStyle name="Standard 257 5 5 2 8 2 3" xfId="35680" xr:uid="{00000000-0005-0000-0000-0000B8AF0000}"/>
    <cellStyle name="Standard 257 5 5 2 8 3" xfId="15827" xr:uid="{00000000-0005-0000-0000-0000B9AF0000}"/>
    <cellStyle name="Standard 257 5 5 2 8 3 2" xfId="42299" xr:uid="{00000000-0005-0000-0000-0000BAAF0000}"/>
    <cellStyle name="Standard 257 5 5 2 8 4" xfId="31270" xr:uid="{00000000-0005-0000-0000-0000BBAF0000}"/>
    <cellStyle name="Standard 257 5 5 2 9" xfId="7003" xr:uid="{00000000-0005-0000-0000-0000BCAF0000}"/>
    <cellStyle name="Standard 257 5 5 2 9 2" xfId="20239" xr:uid="{00000000-0005-0000-0000-0000BDAF0000}"/>
    <cellStyle name="Standard 257 5 5 2 9 2 2" xfId="46711" xr:uid="{00000000-0005-0000-0000-0000BEAF0000}"/>
    <cellStyle name="Standard 257 5 5 2 9 3" xfId="33475" xr:uid="{00000000-0005-0000-0000-0000BFAF0000}"/>
    <cellStyle name="Standard 257 5 5 3" xfId="384" xr:uid="{00000000-0005-0000-0000-0000C0AF0000}"/>
    <cellStyle name="Standard 257 5 5 3 10" xfId="26899" xr:uid="{00000000-0005-0000-0000-0000C1AF0000}"/>
    <cellStyle name="Standard 257 5 5 3 2" xfId="560" xr:uid="{00000000-0005-0000-0000-0000C2AF0000}"/>
    <cellStyle name="Standard 257 5 5 3 2 2" xfId="949" xr:uid="{00000000-0005-0000-0000-0000C3AF0000}"/>
    <cellStyle name="Standard 257 5 5 3 2 2 2" xfId="1698" xr:uid="{00000000-0005-0000-0000-0000C4AF0000}"/>
    <cellStyle name="Standard 257 5 5 3 2 2 2 2" xfId="4641" xr:uid="{00000000-0005-0000-0000-0000C5AF0000}"/>
    <cellStyle name="Standard 257 5 5 3 2 2 2 2 2" xfId="13463" xr:uid="{00000000-0005-0000-0000-0000C6AF0000}"/>
    <cellStyle name="Standard 257 5 5 3 2 2 2 2 2 2" xfId="26699" xr:uid="{00000000-0005-0000-0000-0000C7AF0000}"/>
    <cellStyle name="Standard 257 5 5 3 2 2 2 2 2 2 2" xfId="53171" xr:uid="{00000000-0005-0000-0000-0000C8AF0000}"/>
    <cellStyle name="Standard 257 5 5 3 2 2 2 2 2 3" xfId="39935" xr:uid="{00000000-0005-0000-0000-0000C9AF0000}"/>
    <cellStyle name="Standard 257 5 5 3 2 2 2 2 3" xfId="20082" xr:uid="{00000000-0005-0000-0000-0000CAAF0000}"/>
    <cellStyle name="Standard 257 5 5 3 2 2 2 2 3 2" xfId="46554" xr:uid="{00000000-0005-0000-0000-0000CBAF0000}"/>
    <cellStyle name="Standard 257 5 5 3 2 2 2 2 4" xfId="31113" xr:uid="{00000000-0005-0000-0000-0000CCAF0000}"/>
    <cellStyle name="Standard 257 5 5 3 2 2 2 3" xfId="6112" xr:uid="{00000000-0005-0000-0000-0000CDAF0000}"/>
    <cellStyle name="Standard 257 5 5 3 2 2 2 3 2" xfId="10522" xr:uid="{00000000-0005-0000-0000-0000CEAF0000}"/>
    <cellStyle name="Standard 257 5 5 3 2 2 2 3 2 2" xfId="23758" xr:uid="{00000000-0005-0000-0000-0000CFAF0000}"/>
    <cellStyle name="Standard 257 5 5 3 2 2 2 3 2 2 2" xfId="50230" xr:uid="{00000000-0005-0000-0000-0000D0AF0000}"/>
    <cellStyle name="Standard 257 5 5 3 2 2 2 3 2 3" xfId="36994" xr:uid="{00000000-0005-0000-0000-0000D1AF0000}"/>
    <cellStyle name="Standard 257 5 5 3 2 2 2 3 3" xfId="17141" xr:uid="{00000000-0005-0000-0000-0000D2AF0000}"/>
    <cellStyle name="Standard 257 5 5 3 2 2 2 3 3 2" xfId="43613" xr:uid="{00000000-0005-0000-0000-0000D3AF0000}"/>
    <cellStyle name="Standard 257 5 5 3 2 2 2 3 4" xfId="32584" xr:uid="{00000000-0005-0000-0000-0000D4AF0000}"/>
    <cellStyle name="Standard 257 5 5 3 2 2 2 4" xfId="9051" xr:uid="{00000000-0005-0000-0000-0000D5AF0000}"/>
    <cellStyle name="Standard 257 5 5 3 2 2 2 4 2" xfId="22287" xr:uid="{00000000-0005-0000-0000-0000D6AF0000}"/>
    <cellStyle name="Standard 257 5 5 3 2 2 2 4 2 2" xfId="48759" xr:uid="{00000000-0005-0000-0000-0000D7AF0000}"/>
    <cellStyle name="Standard 257 5 5 3 2 2 2 4 3" xfId="35523" xr:uid="{00000000-0005-0000-0000-0000D8AF0000}"/>
    <cellStyle name="Standard 257 5 5 3 2 2 2 5" xfId="15670" xr:uid="{00000000-0005-0000-0000-0000D9AF0000}"/>
    <cellStyle name="Standard 257 5 5 3 2 2 2 5 2" xfId="42142" xr:uid="{00000000-0005-0000-0000-0000DAAF0000}"/>
    <cellStyle name="Standard 257 5 5 3 2 2 2 6" xfId="28172" xr:uid="{00000000-0005-0000-0000-0000DBAF0000}"/>
    <cellStyle name="Standard 257 5 5 3 2 2 3" xfId="2434" xr:uid="{00000000-0005-0000-0000-0000DCAF0000}"/>
    <cellStyle name="Standard 257 5 5 3 2 2 3 2" xfId="3905" xr:uid="{00000000-0005-0000-0000-0000DDAF0000}"/>
    <cellStyle name="Standard 257 5 5 3 2 2 3 2 2" xfId="12727" xr:uid="{00000000-0005-0000-0000-0000DEAF0000}"/>
    <cellStyle name="Standard 257 5 5 3 2 2 3 2 2 2" xfId="25963" xr:uid="{00000000-0005-0000-0000-0000DFAF0000}"/>
    <cellStyle name="Standard 257 5 5 3 2 2 3 2 2 2 2" xfId="52435" xr:uid="{00000000-0005-0000-0000-0000E0AF0000}"/>
    <cellStyle name="Standard 257 5 5 3 2 2 3 2 2 3" xfId="39199" xr:uid="{00000000-0005-0000-0000-0000E1AF0000}"/>
    <cellStyle name="Standard 257 5 5 3 2 2 3 2 3" xfId="19346" xr:uid="{00000000-0005-0000-0000-0000E2AF0000}"/>
    <cellStyle name="Standard 257 5 5 3 2 2 3 2 3 2" xfId="45818" xr:uid="{00000000-0005-0000-0000-0000E3AF0000}"/>
    <cellStyle name="Standard 257 5 5 3 2 2 3 2 4" xfId="30377" xr:uid="{00000000-0005-0000-0000-0000E4AF0000}"/>
    <cellStyle name="Standard 257 5 5 3 2 2 3 3" xfId="6847" xr:uid="{00000000-0005-0000-0000-0000E5AF0000}"/>
    <cellStyle name="Standard 257 5 5 3 2 2 3 3 2" xfId="11257" xr:uid="{00000000-0005-0000-0000-0000E6AF0000}"/>
    <cellStyle name="Standard 257 5 5 3 2 2 3 3 2 2" xfId="24493" xr:uid="{00000000-0005-0000-0000-0000E7AF0000}"/>
    <cellStyle name="Standard 257 5 5 3 2 2 3 3 2 2 2" xfId="50965" xr:uid="{00000000-0005-0000-0000-0000E8AF0000}"/>
    <cellStyle name="Standard 257 5 5 3 2 2 3 3 2 3" xfId="37729" xr:uid="{00000000-0005-0000-0000-0000E9AF0000}"/>
    <cellStyle name="Standard 257 5 5 3 2 2 3 3 3" xfId="17876" xr:uid="{00000000-0005-0000-0000-0000EAAF0000}"/>
    <cellStyle name="Standard 257 5 5 3 2 2 3 3 3 2" xfId="44348" xr:uid="{00000000-0005-0000-0000-0000EBAF0000}"/>
    <cellStyle name="Standard 257 5 5 3 2 2 3 3 4" xfId="33319" xr:uid="{00000000-0005-0000-0000-0000ECAF0000}"/>
    <cellStyle name="Standard 257 5 5 3 2 2 3 4" xfId="8315" xr:uid="{00000000-0005-0000-0000-0000EDAF0000}"/>
    <cellStyle name="Standard 257 5 5 3 2 2 3 4 2" xfId="21551" xr:uid="{00000000-0005-0000-0000-0000EEAF0000}"/>
    <cellStyle name="Standard 257 5 5 3 2 2 3 4 2 2" xfId="48023" xr:uid="{00000000-0005-0000-0000-0000EFAF0000}"/>
    <cellStyle name="Standard 257 5 5 3 2 2 3 4 3" xfId="34787" xr:uid="{00000000-0005-0000-0000-0000F0AF0000}"/>
    <cellStyle name="Standard 257 5 5 3 2 2 3 5" xfId="14934" xr:uid="{00000000-0005-0000-0000-0000F1AF0000}"/>
    <cellStyle name="Standard 257 5 5 3 2 2 3 5 2" xfId="41406" xr:uid="{00000000-0005-0000-0000-0000F2AF0000}"/>
    <cellStyle name="Standard 257 5 5 3 2 2 3 6" xfId="28907" xr:uid="{00000000-0005-0000-0000-0000F3AF0000}"/>
    <cellStyle name="Standard 257 5 5 3 2 2 4" xfId="3171" xr:uid="{00000000-0005-0000-0000-0000F4AF0000}"/>
    <cellStyle name="Standard 257 5 5 3 2 2 4 2" xfId="11993" xr:uid="{00000000-0005-0000-0000-0000F5AF0000}"/>
    <cellStyle name="Standard 257 5 5 3 2 2 4 2 2" xfId="25229" xr:uid="{00000000-0005-0000-0000-0000F6AF0000}"/>
    <cellStyle name="Standard 257 5 5 3 2 2 4 2 2 2" xfId="51701" xr:uid="{00000000-0005-0000-0000-0000F7AF0000}"/>
    <cellStyle name="Standard 257 5 5 3 2 2 4 2 3" xfId="38465" xr:uid="{00000000-0005-0000-0000-0000F8AF0000}"/>
    <cellStyle name="Standard 257 5 5 3 2 2 4 3" xfId="18612" xr:uid="{00000000-0005-0000-0000-0000F9AF0000}"/>
    <cellStyle name="Standard 257 5 5 3 2 2 4 3 2" xfId="45084" xr:uid="{00000000-0005-0000-0000-0000FAAF0000}"/>
    <cellStyle name="Standard 257 5 5 3 2 2 4 4" xfId="29643" xr:uid="{00000000-0005-0000-0000-0000FBAF0000}"/>
    <cellStyle name="Standard 257 5 5 3 2 2 5" xfId="5376" xr:uid="{00000000-0005-0000-0000-0000FCAF0000}"/>
    <cellStyle name="Standard 257 5 5 3 2 2 5 2" xfId="9786" xr:uid="{00000000-0005-0000-0000-0000FDAF0000}"/>
    <cellStyle name="Standard 257 5 5 3 2 2 5 2 2" xfId="23022" xr:uid="{00000000-0005-0000-0000-0000FEAF0000}"/>
    <cellStyle name="Standard 257 5 5 3 2 2 5 2 2 2" xfId="49494" xr:uid="{00000000-0005-0000-0000-0000FFAF0000}"/>
    <cellStyle name="Standard 257 5 5 3 2 2 5 2 3" xfId="36258" xr:uid="{00000000-0005-0000-0000-000000B00000}"/>
    <cellStyle name="Standard 257 5 5 3 2 2 5 3" xfId="16405" xr:uid="{00000000-0005-0000-0000-000001B00000}"/>
    <cellStyle name="Standard 257 5 5 3 2 2 5 3 2" xfId="42877" xr:uid="{00000000-0005-0000-0000-000002B00000}"/>
    <cellStyle name="Standard 257 5 5 3 2 2 5 4" xfId="31848" xr:uid="{00000000-0005-0000-0000-000003B00000}"/>
    <cellStyle name="Standard 257 5 5 3 2 2 6" xfId="7581" xr:uid="{00000000-0005-0000-0000-000004B00000}"/>
    <cellStyle name="Standard 257 5 5 3 2 2 6 2" xfId="20817" xr:uid="{00000000-0005-0000-0000-000005B00000}"/>
    <cellStyle name="Standard 257 5 5 3 2 2 6 2 2" xfId="47289" xr:uid="{00000000-0005-0000-0000-000006B00000}"/>
    <cellStyle name="Standard 257 5 5 3 2 2 6 3" xfId="34053" xr:uid="{00000000-0005-0000-0000-000007B00000}"/>
    <cellStyle name="Standard 257 5 5 3 2 2 7" xfId="14200" xr:uid="{00000000-0005-0000-0000-000008B00000}"/>
    <cellStyle name="Standard 257 5 5 3 2 2 7 2" xfId="40672" xr:uid="{00000000-0005-0000-0000-000009B00000}"/>
    <cellStyle name="Standard 257 5 5 3 2 2 8" xfId="27436" xr:uid="{00000000-0005-0000-0000-00000AB00000}"/>
    <cellStyle name="Standard 257 5 5 3 2 3" xfId="1332" xr:uid="{00000000-0005-0000-0000-00000BB00000}"/>
    <cellStyle name="Standard 257 5 5 3 2 3 2" xfId="4275" xr:uid="{00000000-0005-0000-0000-00000CB00000}"/>
    <cellStyle name="Standard 257 5 5 3 2 3 2 2" xfId="13097" xr:uid="{00000000-0005-0000-0000-00000DB00000}"/>
    <cellStyle name="Standard 257 5 5 3 2 3 2 2 2" xfId="26333" xr:uid="{00000000-0005-0000-0000-00000EB00000}"/>
    <cellStyle name="Standard 257 5 5 3 2 3 2 2 2 2" xfId="52805" xr:uid="{00000000-0005-0000-0000-00000FB00000}"/>
    <cellStyle name="Standard 257 5 5 3 2 3 2 2 3" xfId="39569" xr:uid="{00000000-0005-0000-0000-000010B00000}"/>
    <cellStyle name="Standard 257 5 5 3 2 3 2 3" xfId="19716" xr:uid="{00000000-0005-0000-0000-000011B00000}"/>
    <cellStyle name="Standard 257 5 5 3 2 3 2 3 2" xfId="46188" xr:uid="{00000000-0005-0000-0000-000012B00000}"/>
    <cellStyle name="Standard 257 5 5 3 2 3 2 4" xfId="30747" xr:uid="{00000000-0005-0000-0000-000013B00000}"/>
    <cellStyle name="Standard 257 5 5 3 2 3 3" xfId="5746" xr:uid="{00000000-0005-0000-0000-000014B00000}"/>
    <cellStyle name="Standard 257 5 5 3 2 3 3 2" xfId="10156" xr:uid="{00000000-0005-0000-0000-000015B00000}"/>
    <cellStyle name="Standard 257 5 5 3 2 3 3 2 2" xfId="23392" xr:uid="{00000000-0005-0000-0000-000016B00000}"/>
    <cellStyle name="Standard 257 5 5 3 2 3 3 2 2 2" xfId="49864" xr:uid="{00000000-0005-0000-0000-000017B00000}"/>
    <cellStyle name="Standard 257 5 5 3 2 3 3 2 3" xfId="36628" xr:uid="{00000000-0005-0000-0000-000018B00000}"/>
    <cellStyle name="Standard 257 5 5 3 2 3 3 3" xfId="16775" xr:uid="{00000000-0005-0000-0000-000019B00000}"/>
    <cellStyle name="Standard 257 5 5 3 2 3 3 3 2" xfId="43247" xr:uid="{00000000-0005-0000-0000-00001AB00000}"/>
    <cellStyle name="Standard 257 5 5 3 2 3 3 4" xfId="32218" xr:uid="{00000000-0005-0000-0000-00001BB00000}"/>
    <cellStyle name="Standard 257 5 5 3 2 3 4" xfId="8685" xr:uid="{00000000-0005-0000-0000-00001CB00000}"/>
    <cellStyle name="Standard 257 5 5 3 2 3 4 2" xfId="21921" xr:uid="{00000000-0005-0000-0000-00001DB00000}"/>
    <cellStyle name="Standard 257 5 5 3 2 3 4 2 2" xfId="48393" xr:uid="{00000000-0005-0000-0000-00001EB00000}"/>
    <cellStyle name="Standard 257 5 5 3 2 3 4 3" xfId="35157" xr:uid="{00000000-0005-0000-0000-00001FB00000}"/>
    <cellStyle name="Standard 257 5 5 3 2 3 5" xfId="15304" xr:uid="{00000000-0005-0000-0000-000020B00000}"/>
    <cellStyle name="Standard 257 5 5 3 2 3 5 2" xfId="41776" xr:uid="{00000000-0005-0000-0000-000021B00000}"/>
    <cellStyle name="Standard 257 5 5 3 2 3 6" xfId="27806" xr:uid="{00000000-0005-0000-0000-000022B00000}"/>
    <cellStyle name="Standard 257 5 5 3 2 4" xfId="2068" xr:uid="{00000000-0005-0000-0000-000023B00000}"/>
    <cellStyle name="Standard 257 5 5 3 2 4 2" xfId="3539" xr:uid="{00000000-0005-0000-0000-000024B00000}"/>
    <cellStyle name="Standard 257 5 5 3 2 4 2 2" xfId="12361" xr:uid="{00000000-0005-0000-0000-000025B00000}"/>
    <cellStyle name="Standard 257 5 5 3 2 4 2 2 2" xfId="25597" xr:uid="{00000000-0005-0000-0000-000026B00000}"/>
    <cellStyle name="Standard 257 5 5 3 2 4 2 2 2 2" xfId="52069" xr:uid="{00000000-0005-0000-0000-000027B00000}"/>
    <cellStyle name="Standard 257 5 5 3 2 4 2 2 3" xfId="38833" xr:uid="{00000000-0005-0000-0000-000028B00000}"/>
    <cellStyle name="Standard 257 5 5 3 2 4 2 3" xfId="18980" xr:uid="{00000000-0005-0000-0000-000029B00000}"/>
    <cellStyle name="Standard 257 5 5 3 2 4 2 3 2" xfId="45452" xr:uid="{00000000-0005-0000-0000-00002AB00000}"/>
    <cellStyle name="Standard 257 5 5 3 2 4 2 4" xfId="30011" xr:uid="{00000000-0005-0000-0000-00002BB00000}"/>
    <cellStyle name="Standard 257 5 5 3 2 4 3" xfId="6481" xr:uid="{00000000-0005-0000-0000-00002CB00000}"/>
    <cellStyle name="Standard 257 5 5 3 2 4 3 2" xfId="10891" xr:uid="{00000000-0005-0000-0000-00002DB00000}"/>
    <cellStyle name="Standard 257 5 5 3 2 4 3 2 2" xfId="24127" xr:uid="{00000000-0005-0000-0000-00002EB00000}"/>
    <cellStyle name="Standard 257 5 5 3 2 4 3 2 2 2" xfId="50599" xr:uid="{00000000-0005-0000-0000-00002FB00000}"/>
    <cellStyle name="Standard 257 5 5 3 2 4 3 2 3" xfId="37363" xr:uid="{00000000-0005-0000-0000-000030B00000}"/>
    <cellStyle name="Standard 257 5 5 3 2 4 3 3" xfId="17510" xr:uid="{00000000-0005-0000-0000-000031B00000}"/>
    <cellStyle name="Standard 257 5 5 3 2 4 3 3 2" xfId="43982" xr:uid="{00000000-0005-0000-0000-000032B00000}"/>
    <cellStyle name="Standard 257 5 5 3 2 4 3 4" xfId="32953" xr:uid="{00000000-0005-0000-0000-000033B00000}"/>
    <cellStyle name="Standard 257 5 5 3 2 4 4" xfId="7949" xr:uid="{00000000-0005-0000-0000-000034B00000}"/>
    <cellStyle name="Standard 257 5 5 3 2 4 4 2" xfId="21185" xr:uid="{00000000-0005-0000-0000-000035B00000}"/>
    <cellStyle name="Standard 257 5 5 3 2 4 4 2 2" xfId="47657" xr:uid="{00000000-0005-0000-0000-000036B00000}"/>
    <cellStyle name="Standard 257 5 5 3 2 4 4 3" xfId="34421" xr:uid="{00000000-0005-0000-0000-000037B00000}"/>
    <cellStyle name="Standard 257 5 5 3 2 4 5" xfId="14568" xr:uid="{00000000-0005-0000-0000-000038B00000}"/>
    <cellStyle name="Standard 257 5 5 3 2 4 5 2" xfId="41040" xr:uid="{00000000-0005-0000-0000-000039B00000}"/>
    <cellStyle name="Standard 257 5 5 3 2 4 6" xfId="28541" xr:uid="{00000000-0005-0000-0000-00003AB00000}"/>
    <cellStyle name="Standard 257 5 5 3 2 5" xfId="2805" xr:uid="{00000000-0005-0000-0000-00003BB00000}"/>
    <cellStyle name="Standard 257 5 5 3 2 5 2" xfId="11627" xr:uid="{00000000-0005-0000-0000-00003CB00000}"/>
    <cellStyle name="Standard 257 5 5 3 2 5 2 2" xfId="24863" xr:uid="{00000000-0005-0000-0000-00003DB00000}"/>
    <cellStyle name="Standard 257 5 5 3 2 5 2 2 2" xfId="51335" xr:uid="{00000000-0005-0000-0000-00003EB00000}"/>
    <cellStyle name="Standard 257 5 5 3 2 5 2 3" xfId="38099" xr:uid="{00000000-0005-0000-0000-00003FB00000}"/>
    <cellStyle name="Standard 257 5 5 3 2 5 3" xfId="18246" xr:uid="{00000000-0005-0000-0000-000040B00000}"/>
    <cellStyle name="Standard 257 5 5 3 2 5 3 2" xfId="44718" xr:uid="{00000000-0005-0000-0000-000041B00000}"/>
    <cellStyle name="Standard 257 5 5 3 2 5 4" xfId="29277" xr:uid="{00000000-0005-0000-0000-000042B00000}"/>
    <cellStyle name="Standard 257 5 5 3 2 6" xfId="5010" xr:uid="{00000000-0005-0000-0000-000043B00000}"/>
    <cellStyle name="Standard 257 5 5 3 2 6 2" xfId="9420" xr:uid="{00000000-0005-0000-0000-000044B00000}"/>
    <cellStyle name="Standard 257 5 5 3 2 6 2 2" xfId="22656" xr:uid="{00000000-0005-0000-0000-000045B00000}"/>
    <cellStyle name="Standard 257 5 5 3 2 6 2 2 2" xfId="49128" xr:uid="{00000000-0005-0000-0000-000046B00000}"/>
    <cellStyle name="Standard 257 5 5 3 2 6 2 3" xfId="35892" xr:uid="{00000000-0005-0000-0000-000047B00000}"/>
    <cellStyle name="Standard 257 5 5 3 2 6 3" xfId="16039" xr:uid="{00000000-0005-0000-0000-000048B00000}"/>
    <cellStyle name="Standard 257 5 5 3 2 6 3 2" xfId="42511" xr:uid="{00000000-0005-0000-0000-000049B00000}"/>
    <cellStyle name="Standard 257 5 5 3 2 6 4" xfId="31482" xr:uid="{00000000-0005-0000-0000-00004AB00000}"/>
    <cellStyle name="Standard 257 5 5 3 2 7" xfId="7215" xr:uid="{00000000-0005-0000-0000-00004BB00000}"/>
    <cellStyle name="Standard 257 5 5 3 2 7 2" xfId="20451" xr:uid="{00000000-0005-0000-0000-00004CB00000}"/>
    <cellStyle name="Standard 257 5 5 3 2 7 2 2" xfId="46923" xr:uid="{00000000-0005-0000-0000-00004DB00000}"/>
    <cellStyle name="Standard 257 5 5 3 2 7 3" xfId="33687" xr:uid="{00000000-0005-0000-0000-00004EB00000}"/>
    <cellStyle name="Standard 257 5 5 3 2 8" xfId="13834" xr:uid="{00000000-0005-0000-0000-00004FB00000}"/>
    <cellStyle name="Standard 257 5 5 3 2 8 2" xfId="40306" xr:uid="{00000000-0005-0000-0000-000050B00000}"/>
    <cellStyle name="Standard 257 5 5 3 2 9" xfId="27070" xr:uid="{00000000-0005-0000-0000-000051B00000}"/>
    <cellStyle name="Standard 257 5 5 3 3" xfId="777" xr:uid="{00000000-0005-0000-0000-000052B00000}"/>
    <cellStyle name="Standard 257 5 5 3 3 2" xfId="1527" xr:uid="{00000000-0005-0000-0000-000053B00000}"/>
    <cellStyle name="Standard 257 5 5 3 3 2 2" xfId="4470" xr:uid="{00000000-0005-0000-0000-000054B00000}"/>
    <cellStyle name="Standard 257 5 5 3 3 2 2 2" xfId="13292" xr:uid="{00000000-0005-0000-0000-000055B00000}"/>
    <cellStyle name="Standard 257 5 5 3 3 2 2 2 2" xfId="26528" xr:uid="{00000000-0005-0000-0000-000056B00000}"/>
    <cellStyle name="Standard 257 5 5 3 3 2 2 2 2 2" xfId="53000" xr:uid="{00000000-0005-0000-0000-000057B00000}"/>
    <cellStyle name="Standard 257 5 5 3 3 2 2 2 3" xfId="39764" xr:uid="{00000000-0005-0000-0000-000058B00000}"/>
    <cellStyle name="Standard 257 5 5 3 3 2 2 3" xfId="19911" xr:uid="{00000000-0005-0000-0000-000059B00000}"/>
    <cellStyle name="Standard 257 5 5 3 3 2 2 3 2" xfId="46383" xr:uid="{00000000-0005-0000-0000-00005AB00000}"/>
    <cellStyle name="Standard 257 5 5 3 3 2 2 4" xfId="30942" xr:uid="{00000000-0005-0000-0000-00005BB00000}"/>
    <cellStyle name="Standard 257 5 5 3 3 2 3" xfId="5941" xr:uid="{00000000-0005-0000-0000-00005CB00000}"/>
    <cellStyle name="Standard 257 5 5 3 3 2 3 2" xfId="10351" xr:uid="{00000000-0005-0000-0000-00005DB00000}"/>
    <cellStyle name="Standard 257 5 5 3 3 2 3 2 2" xfId="23587" xr:uid="{00000000-0005-0000-0000-00005EB00000}"/>
    <cellStyle name="Standard 257 5 5 3 3 2 3 2 2 2" xfId="50059" xr:uid="{00000000-0005-0000-0000-00005FB00000}"/>
    <cellStyle name="Standard 257 5 5 3 3 2 3 2 3" xfId="36823" xr:uid="{00000000-0005-0000-0000-000060B00000}"/>
    <cellStyle name="Standard 257 5 5 3 3 2 3 3" xfId="16970" xr:uid="{00000000-0005-0000-0000-000061B00000}"/>
    <cellStyle name="Standard 257 5 5 3 3 2 3 3 2" xfId="43442" xr:uid="{00000000-0005-0000-0000-000062B00000}"/>
    <cellStyle name="Standard 257 5 5 3 3 2 3 4" xfId="32413" xr:uid="{00000000-0005-0000-0000-000063B00000}"/>
    <cellStyle name="Standard 257 5 5 3 3 2 4" xfId="8880" xr:uid="{00000000-0005-0000-0000-000064B00000}"/>
    <cellStyle name="Standard 257 5 5 3 3 2 4 2" xfId="22116" xr:uid="{00000000-0005-0000-0000-000065B00000}"/>
    <cellStyle name="Standard 257 5 5 3 3 2 4 2 2" xfId="48588" xr:uid="{00000000-0005-0000-0000-000066B00000}"/>
    <cellStyle name="Standard 257 5 5 3 3 2 4 3" xfId="35352" xr:uid="{00000000-0005-0000-0000-000067B00000}"/>
    <cellStyle name="Standard 257 5 5 3 3 2 5" xfId="15499" xr:uid="{00000000-0005-0000-0000-000068B00000}"/>
    <cellStyle name="Standard 257 5 5 3 3 2 5 2" xfId="41971" xr:uid="{00000000-0005-0000-0000-000069B00000}"/>
    <cellStyle name="Standard 257 5 5 3 3 2 6" xfId="28001" xr:uid="{00000000-0005-0000-0000-00006AB00000}"/>
    <cellStyle name="Standard 257 5 5 3 3 3" xfId="2263" xr:uid="{00000000-0005-0000-0000-00006BB00000}"/>
    <cellStyle name="Standard 257 5 5 3 3 3 2" xfId="3734" xr:uid="{00000000-0005-0000-0000-00006CB00000}"/>
    <cellStyle name="Standard 257 5 5 3 3 3 2 2" xfId="12556" xr:uid="{00000000-0005-0000-0000-00006DB00000}"/>
    <cellStyle name="Standard 257 5 5 3 3 3 2 2 2" xfId="25792" xr:uid="{00000000-0005-0000-0000-00006EB00000}"/>
    <cellStyle name="Standard 257 5 5 3 3 3 2 2 2 2" xfId="52264" xr:uid="{00000000-0005-0000-0000-00006FB00000}"/>
    <cellStyle name="Standard 257 5 5 3 3 3 2 2 3" xfId="39028" xr:uid="{00000000-0005-0000-0000-000070B00000}"/>
    <cellStyle name="Standard 257 5 5 3 3 3 2 3" xfId="19175" xr:uid="{00000000-0005-0000-0000-000071B00000}"/>
    <cellStyle name="Standard 257 5 5 3 3 3 2 3 2" xfId="45647" xr:uid="{00000000-0005-0000-0000-000072B00000}"/>
    <cellStyle name="Standard 257 5 5 3 3 3 2 4" xfId="30206" xr:uid="{00000000-0005-0000-0000-000073B00000}"/>
    <cellStyle name="Standard 257 5 5 3 3 3 3" xfId="6676" xr:uid="{00000000-0005-0000-0000-000074B00000}"/>
    <cellStyle name="Standard 257 5 5 3 3 3 3 2" xfId="11086" xr:uid="{00000000-0005-0000-0000-000075B00000}"/>
    <cellStyle name="Standard 257 5 5 3 3 3 3 2 2" xfId="24322" xr:uid="{00000000-0005-0000-0000-000076B00000}"/>
    <cellStyle name="Standard 257 5 5 3 3 3 3 2 2 2" xfId="50794" xr:uid="{00000000-0005-0000-0000-000077B00000}"/>
    <cellStyle name="Standard 257 5 5 3 3 3 3 2 3" xfId="37558" xr:uid="{00000000-0005-0000-0000-000078B00000}"/>
    <cellStyle name="Standard 257 5 5 3 3 3 3 3" xfId="17705" xr:uid="{00000000-0005-0000-0000-000079B00000}"/>
    <cellStyle name="Standard 257 5 5 3 3 3 3 3 2" xfId="44177" xr:uid="{00000000-0005-0000-0000-00007AB00000}"/>
    <cellStyle name="Standard 257 5 5 3 3 3 3 4" xfId="33148" xr:uid="{00000000-0005-0000-0000-00007BB00000}"/>
    <cellStyle name="Standard 257 5 5 3 3 3 4" xfId="8144" xr:uid="{00000000-0005-0000-0000-00007CB00000}"/>
    <cellStyle name="Standard 257 5 5 3 3 3 4 2" xfId="21380" xr:uid="{00000000-0005-0000-0000-00007DB00000}"/>
    <cellStyle name="Standard 257 5 5 3 3 3 4 2 2" xfId="47852" xr:uid="{00000000-0005-0000-0000-00007EB00000}"/>
    <cellStyle name="Standard 257 5 5 3 3 3 4 3" xfId="34616" xr:uid="{00000000-0005-0000-0000-00007FB00000}"/>
    <cellStyle name="Standard 257 5 5 3 3 3 5" xfId="14763" xr:uid="{00000000-0005-0000-0000-000080B00000}"/>
    <cellStyle name="Standard 257 5 5 3 3 3 5 2" xfId="41235" xr:uid="{00000000-0005-0000-0000-000081B00000}"/>
    <cellStyle name="Standard 257 5 5 3 3 3 6" xfId="28736" xr:uid="{00000000-0005-0000-0000-000082B00000}"/>
    <cellStyle name="Standard 257 5 5 3 3 4" xfId="3000" xr:uid="{00000000-0005-0000-0000-000083B00000}"/>
    <cellStyle name="Standard 257 5 5 3 3 4 2" xfId="11822" xr:uid="{00000000-0005-0000-0000-000084B00000}"/>
    <cellStyle name="Standard 257 5 5 3 3 4 2 2" xfId="25058" xr:uid="{00000000-0005-0000-0000-000085B00000}"/>
    <cellStyle name="Standard 257 5 5 3 3 4 2 2 2" xfId="51530" xr:uid="{00000000-0005-0000-0000-000086B00000}"/>
    <cellStyle name="Standard 257 5 5 3 3 4 2 3" xfId="38294" xr:uid="{00000000-0005-0000-0000-000087B00000}"/>
    <cellStyle name="Standard 257 5 5 3 3 4 3" xfId="18441" xr:uid="{00000000-0005-0000-0000-000088B00000}"/>
    <cellStyle name="Standard 257 5 5 3 3 4 3 2" xfId="44913" xr:uid="{00000000-0005-0000-0000-000089B00000}"/>
    <cellStyle name="Standard 257 5 5 3 3 4 4" xfId="29472" xr:uid="{00000000-0005-0000-0000-00008AB00000}"/>
    <cellStyle name="Standard 257 5 5 3 3 5" xfId="5205" xr:uid="{00000000-0005-0000-0000-00008BB00000}"/>
    <cellStyle name="Standard 257 5 5 3 3 5 2" xfId="9615" xr:uid="{00000000-0005-0000-0000-00008CB00000}"/>
    <cellStyle name="Standard 257 5 5 3 3 5 2 2" xfId="22851" xr:uid="{00000000-0005-0000-0000-00008DB00000}"/>
    <cellStyle name="Standard 257 5 5 3 3 5 2 2 2" xfId="49323" xr:uid="{00000000-0005-0000-0000-00008EB00000}"/>
    <cellStyle name="Standard 257 5 5 3 3 5 2 3" xfId="36087" xr:uid="{00000000-0005-0000-0000-00008FB00000}"/>
    <cellStyle name="Standard 257 5 5 3 3 5 3" xfId="16234" xr:uid="{00000000-0005-0000-0000-000090B00000}"/>
    <cellStyle name="Standard 257 5 5 3 3 5 3 2" xfId="42706" xr:uid="{00000000-0005-0000-0000-000091B00000}"/>
    <cellStyle name="Standard 257 5 5 3 3 5 4" xfId="31677" xr:uid="{00000000-0005-0000-0000-000092B00000}"/>
    <cellStyle name="Standard 257 5 5 3 3 6" xfId="7410" xr:uid="{00000000-0005-0000-0000-000093B00000}"/>
    <cellStyle name="Standard 257 5 5 3 3 6 2" xfId="20646" xr:uid="{00000000-0005-0000-0000-000094B00000}"/>
    <cellStyle name="Standard 257 5 5 3 3 6 2 2" xfId="47118" xr:uid="{00000000-0005-0000-0000-000095B00000}"/>
    <cellStyle name="Standard 257 5 5 3 3 6 3" xfId="33882" xr:uid="{00000000-0005-0000-0000-000096B00000}"/>
    <cellStyle name="Standard 257 5 5 3 3 7" xfId="14029" xr:uid="{00000000-0005-0000-0000-000097B00000}"/>
    <cellStyle name="Standard 257 5 5 3 3 7 2" xfId="40501" xr:uid="{00000000-0005-0000-0000-000098B00000}"/>
    <cellStyle name="Standard 257 5 5 3 3 8" xfId="27265" xr:uid="{00000000-0005-0000-0000-000099B00000}"/>
    <cellStyle name="Standard 257 5 5 3 4" xfId="1161" xr:uid="{00000000-0005-0000-0000-00009AB00000}"/>
    <cellStyle name="Standard 257 5 5 3 4 2" xfId="4104" xr:uid="{00000000-0005-0000-0000-00009BB00000}"/>
    <cellStyle name="Standard 257 5 5 3 4 2 2" xfId="12926" xr:uid="{00000000-0005-0000-0000-00009CB00000}"/>
    <cellStyle name="Standard 257 5 5 3 4 2 2 2" xfId="26162" xr:uid="{00000000-0005-0000-0000-00009DB00000}"/>
    <cellStyle name="Standard 257 5 5 3 4 2 2 2 2" xfId="52634" xr:uid="{00000000-0005-0000-0000-00009EB00000}"/>
    <cellStyle name="Standard 257 5 5 3 4 2 2 3" xfId="39398" xr:uid="{00000000-0005-0000-0000-00009FB00000}"/>
    <cellStyle name="Standard 257 5 5 3 4 2 3" xfId="19545" xr:uid="{00000000-0005-0000-0000-0000A0B00000}"/>
    <cellStyle name="Standard 257 5 5 3 4 2 3 2" xfId="46017" xr:uid="{00000000-0005-0000-0000-0000A1B00000}"/>
    <cellStyle name="Standard 257 5 5 3 4 2 4" xfId="30576" xr:uid="{00000000-0005-0000-0000-0000A2B00000}"/>
    <cellStyle name="Standard 257 5 5 3 4 3" xfId="5575" xr:uid="{00000000-0005-0000-0000-0000A3B00000}"/>
    <cellStyle name="Standard 257 5 5 3 4 3 2" xfId="9985" xr:uid="{00000000-0005-0000-0000-0000A4B00000}"/>
    <cellStyle name="Standard 257 5 5 3 4 3 2 2" xfId="23221" xr:uid="{00000000-0005-0000-0000-0000A5B00000}"/>
    <cellStyle name="Standard 257 5 5 3 4 3 2 2 2" xfId="49693" xr:uid="{00000000-0005-0000-0000-0000A6B00000}"/>
    <cellStyle name="Standard 257 5 5 3 4 3 2 3" xfId="36457" xr:uid="{00000000-0005-0000-0000-0000A7B00000}"/>
    <cellStyle name="Standard 257 5 5 3 4 3 3" xfId="16604" xr:uid="{00000000-0005-0000-0000-0000A8B00000}"/>
    <cellStyle name="Standard 257 5 5 3 4 3 3 2" xfId="43076" xr:uid="{00000000-0005-0000-0000-0000A9B00000}"/>
    <cellStyle name="Standard 257 5 5 3 4 3 4" xfId="32047" xr:uid="{00000000-0005-0000-0000-0000AAB00000}"/>
    <cellStyle name="Standard 257 5 5 3 4 4" xfId="8514" xr:uid="{00000000-0005-0000-0000-0000ABB00000}"/>
    <cellStyle name="Standard 257 5 5 3 4 4 2" xfId="21750" xr:uid="{00000000-0005-0000-0000-0000ACB00000}"/>
    <cellStyle name="Standard 257 5 5 3 4 4 2 2" xfId="48222" xr:uid="{00000000-0005-0000-0000-0000ADB00000}"/>
    <cellStyle name="Standard 257 5 5 3 4 4 3" xfId="34986" xr:uid="{00000000-0005-0000-0000-0000AEB00000}"/>
    <cellStyle name="Standard 257 5 5 3 4 5" xfId="15133" xr:uid="{00000000-0005-0000-0000-0000AFB00000}"/>
    <cellStyle name="Standard 257 5 5 3 4 5 2" xfId="41605" xr:uid="{00000000-0005-0000-0000-0000B0B00000}"/>
    <cellStyle name="Standard 257 5 5 3 4 6" xfId="27635" xr:uid="{00000000-0005-0000-0000-0000B1B00000}"/>
    <cellStyle name="Standard 257 5 5 3 5" xfId="1897" xr:uid="{00000000-0005-0000-0000-0000B2B00000}"/>
    <cellStyle name="Standard 257 5 5 3 5 2" xfId="3368" xr:uid="{00000000-0005-0000-0000-0000B3B00000}"/>
    <cellStyle name="Standard 257 5 5 3 5 2 2" xfId="12190" xr:uid="{00000000-0005-0000-0000-0000B4B00000}"/>
    <cellStyle name="Standard 257 5 5 3 5 2 2 2" xfId="25426" xr:uid="{00000000-0005-0000-0000-0000B5B00000}"/>
    <cellStyle name="Standard 257 5 5 3 5 2 2 2 2" xfId="51898" xr:uid="{00000000-0005-0000-0000-0000B6B00000}"/>
    <cellStyle name="Standard 257 5 5 3 5 2 2 3" xfId="38662" xr:uid="{00000000-0005-0000-0000-0000B7B00000}"/>
    <cellStyle name="Standard 257 5 5 3 5 2 3" xfId="18809" xr:uid="{00000000-0005-0000-0000-0000B8B00000}"/>
    <cellStyle name="Standard 257 5 5 3 5 2 3 2" xfId="45281" xr:uid="{00000000-0005-0000-0000-0000B9B00000}"/>
    <cellStyle name="Standard 257 5 5 3 5 2 4" xfId="29840" xr:uid="{00000000-0005-0000-0000-0000BAB00000}"/>
    <cellStyle name="Standard 257 5 5 3 5 3" xfId="6310" xr:uid="{00000000-0005-0000-0000-0000BBB00000}"/>
    <cellStyle name="Standard 257 5 5 3 5 3 2" xfId="10720" xr:uid="{00000000-0005-0000-0000-0000BCB00000}"/>
    <cellStyle name="Standard 257 5 5 3 5 3 2 2" xfId="23956" xr:uid="{00000000-0005-0000-0000-0000BDB00000}"/>
    <cellStyle name="Standard 257 5 5 3 5 3 2 2 2" xfId="50428" xr:uid="{00000000-0005-0000-0000-0000BEB00000}"/>
    <cellStyle name="Standard 257 5 5 3 5 3 2 3" xfId="37192" xr:uid="{00000000-0005-0000-0000-0000BFB00000}"/>
    <cellStyle name="Standard 257 5 5 3 5 3 3" xfId="17339" xr:uid="{00000000-0005-0000-0000-0000C0B00000}"/>
    <cellStyle name="Standard 257 5 5 3 5 3 3 2" xfId="43811" xr:uid="{00000000-0005-0000-0000-0000C1B00000}"/>
    <cellStyle name="Standard 257 5 5 3 5 3 4" xfId="32782" xr:uid="{00000000-0005-0000-0000-0000C2B00000}"/>
    <cellStyle name="Standard 257 5 5 3 5 4" xfId="7778" xr:uid="{00000000-0005-0000-0000-0000C3B00000}"/>
    <cellStyle name="Standard 257 5 5 3 5 4 2" xfId="21014" xr:uid="{00000000-0005-0000-0000-0000C4B00000}"/>
    <cellStyle name="Standard 257 5 5 3 5 4 2 2" xfId="47486" xr:uid="{00000000-0005-0000-0000-0000C5B00000}"/>
    <cellStyle name="Standard 257 5 5 3 5 4 3" xfId="34250" xr:uid="{00000000-0005-0000-0000-0000C6B00000}"/>
    <cellStyle name="Standard 257 5 5 3 5 5" xfId="14397" xr:uid="{00000000-0005-0000-0000-0000C7B00000}"/>
    <cellStyle name="Standard 257 5 5 3 5 5 2" xfId="40869" xr:uid="{00000000-0005-0000-0000-0000C8B00000}"/>
    <cellStyle name="Standard 257 5 5 3 5 6" xfId="28370" xr:uid="{00000000-0005-0000-0000-0000C9B00000}"/>
    <cellStyle name="Standard 257 5 5 3 6" xfId="2634" xr:uid="{00000000-0005-0000-0000-0000CAB00000}"/>
    <cellStyle name="Standard 257 5 5 3 6 2" xfId="11456" xr:uid="{00000000-0005-0000-0000-0000CBB00000}"/>
    <cellStyle name="Standard 257 5 5 3 6 2 2" xfId="24692" xr:uid="{00000000-0005-0000-0000-0000CCB00000}"/>
    <cellStyle name="Standard 257 5 5 3 6 2 2 2" xfId="51164" xr:uid="{00000000-0005-0000-0000-0000CDB00000}"/>
    <cellStyle name="Standard 257 5 5 3 6 2 3" xfId="37928" xr:uid="{00000000-0005-0000-0000-0000CEB00000}"/>
    <cellStyle name="Standard 257 5 5 3 6 3" xfId="18075" xr:uid="{00000000-0005-0000-0000-0000CFB00000}"/>
    <cellStyle name="Standard 257 5 5 3 6 3 2" xfId="44547" xr:uid="{00000000-0005-0000-0000-0000D0B00000}"/>
    <cellStyle name="Standard 257 5 5 3 6 4" xfId="29106" xr:uid="{00000000-0005-0000-0000-0000D1B00000}"/>
    <cellStyle name="Standard 257 5 5 3 7" xfId="4839" xr:uid="{00000000-0005-0000-0000-0000D2B00000}"/>
    <cellStyle name="Standard 257 5 5 3 7 2" xfId="9249" xr:uid="{00000000-0005-0000-0000-0000D3B00000}"/>
    <cellStyle name="Standard 257 5 5 3 7 2 2" xfId="22485" xr:uid="{00000000-0005-0000-0000-0000D4B00000}"/>
    <cellStyle name="Standard 257 5 5 3 7 2 2 2" xfId="48957" xr:uid="{00000000-0005-0000-0000-0000D5B00000}"/>
    <cellStyle name="Standard 257 5 5 3 7 2 3" xfId="35721" xr:uid="{00000000-0005-0000-0000-0000D6B00000}"/>
    <cellStyle name="Standard 257 5 5 3 7 3" xfId="15868" xr:uid="{00000000-0005-0000-0000-0000D7B00000}"/>
    <cellStyle name="Standard 257 5 5 3 7 3 2" xfId="42340" xr:uid="{00000000-0005-0000-0000-0000D8B00000}"/>
    <cellStyle name="Standard 257 5 5 3 7 4" xfId="31311" xr:uid="{00000000-0005-0000-0000-0000D9B00000}"/>
    <cellStyle name="Standard 257 5 5 3 8" xfId="7044" xr:uid="{00000000-0005-0000-0000-0000DAB00000}"/>
    <cellStyle name="Standard 257 5 5 3 8 2" xfId="20280" xr:uid="{00000000-0005-0000-0000-0000DBB00000}"/>
    <cellStyle name="Standard 257 5 5 3 8 2 2" xfId="46752" xr:uid="{00000000-0005-0000-0000-0000DCB00000}"/>
    <cellStyle name="Standard 257 5 5 3 8 3" xfId="33516" xr:uid="{00000000-0005-0000-0000-0000DDB00000}"/>
    <cellStyle name="Standard 257 5 5 3 9" xfId="13663" xr:uid="{00000000-0005-0000-0000-0000DEB00000}"/>
    <cellStyle name="Standard 257 5 5 3 9 2" xfId="40135" xr:uid="{00000000-0005-0000-0000-0000DFB00000}"/>
    <cellStyle name="Standard 257 5 5 4" xfId="477" xr:uid="{00000000-0005-0000-0000-0000E0B00000}"/>
    <cellStyle name="Standard 257 5 5 4 2" xfId="867" xr:uid="{00000000-0005-0000-0000-0000E1B00000}"/>
    <cellStyle name="Standard 257 5 5 4 2 2" xfId="1616" xr:uid="{00000000-0005-0000-0000-0000E2B00000}"/>
    <cellStyle name="Standard 257 5 5 4 2 2 2" xfId="4559" xr:uid="{00000000-0005-0000-0000-0000E3B00000}"/>
    <cellStyle name="Standard 257 5 5 4 2 2 2 2" xfId="13381" xr:uid="{00000000-0005-0000-0000-0000E4B00000}"/>
    <cellStyle name="Standard 257 5 5 4 2 2 2 2 2" xfId="26617" xr:uid="{00000000-0005-0000-0000-0000E5B00000}"/>
    <cellStyle name="Standard 257 5 5 4 2 2 2 2 2 2" xfId="53089" xr:uid="{00000000-0005-0000-0000-0000E6B00000}"/>
    <cellStyle name="Standard 257 5 5 4 2 2 2 2 3" xfId="39853" xr:uid="{00000000-0005-0000-0000-0000E7B00000}"/>
    <cellStyle name="Standard 257 5 5 4 2 2 2 3" xfId="20000" xr:uid="{00000000-0005-0000-0000-0000E8B00000}"/>
    <cellStyle name="Standard 257 5 5 4 2 2 2 3 2" xfId="46472" xr:uid="{00000000-0005-0000-0000-0000E9B00000}"/>
    <cellStyle name="Standard 257 5 5 4 2 2 2 4" xfId="31031" xr:uid="{00000000-0005-0000-0000-0000EAB00000}"/>
    <cellStyle name="Standard 257 5 5 4 2 2 3" xfId="6030" xr:uid="{00000000-0005-0000-0000-0000EBB00000}"/>
    <cellStyle name="Standard 257 5 5 4 2 2 3 2" xfId="10440" xr:uid="{00000000-0005-0000-0000-0000ECB00000}"/>
    <cellStyle name="Standard 257 5 5 4 2 2 3 2 2" xfId="23676" xr:uid="{00000000-0005-0000-0000-0000EDB00000}"/>
    <cellStyle name="Standard 257 5 5 4 2 2 3 2 2 2" xfId="50148" xr:uid="{00000000-0005-0000-0000-0000EEB00000}"/>
    <cellStyle name="Standard 257 5 5 4 2 2 3 2 3" xfId="36912" xr:uid="{00000000-0005-0000-0000-0000EFB00000}"/>
    <cellStyle name="Standard 257 5 5 4 2 2 3 3" xfId="17059" xr:uid="{00000000-0005-0000-0000-0000F0B00000}"/>
    <cellStyle name="Standard 257 5 5 4 2 2 3 3 2" xfId="43531" xr:uid="{00000000-0005-0000-0000-0000F1B00000}"/>
    <cellStyle name="Standard 257 5 5 4 2 2 3 4" xfId="32502" xr:uid="{00000000-0005-0000-0000-0000F2B00000}"/>
    <cellStyle name="Standard 257 5 5 4 2 2 4" xfId="8969" xr:uid="{00000000-0005-0000-0000-0000F3B00000}"/>
    <cellStyle name="Standard 257 5 5 4 2 2 4 2" xfId="22205" xr:uid="{00000000-0005-0000-0000-0000F4B00000}"/>
    <cellStyle name="Standard 257 5 5 4 2 2 4 2 2" xfId="48677" xr:uid="{00000000-0005-0000-0000-0000F5B00000}"/>
    <cellStyle name="Standard 257 5 5 4 2 2 4 3" xfId="35441" xr:uid="{00000000-0005-0000-0000-0000F6B00000}"/>
    <cellStyle name="Standard 257 5 5 4 2 2 5" xfId="15588" xr:uid="{00000000-0005-0000-0000-0000F7B00000}"/>
    <cellStyle name="Standard 257 5 5 4 2 2 5 2" xfId="42060" xr:uid="{00000000-0005-0000-0000-0000F8B00000}"/>
    <cellStyle name="Standard 257 5 5 4 2 2 6" xfId="28090" xr:uid="{00000000-0005-0000-0000-0000F9B00000}"/>
    <cellStyle name="Standard 257 5 5 4 2 3" xfId="2352" xr:uid="{00000000-0005-0000-0000-0000FAB00000}"/>
    <cellStyle name="Standard 257 5 5 4 2 3 2" xfId="3823" xr:uid="{00000000-0005-0000-0000-0000FBB00000}"/>
    <cellStyle name="Standard 257 5 5 4 2 3 2 2" xfId="12645" xr:uid="{00000000-0005-0000-0000-0000FCB00000}"/>
    <cellStyle name="Standard 257 5 5 4 2 3 2 2 2" xfId="25881" xr:uid="{00000000-0005-0000-0000-0000FDB00000}"/>
    <cellStyle name="Standard 257 5 5 4 2 3 2 2 2 2" xfId="52353" xr:uid="{00000000-0005-0000-0000-0000FEB00000}"/>
    <cellStyle name="Standard 257 5 5 4 2 3 2 2 3" xfId="39117" xr:uid="{00000000-0005-0000-0000-0000FFB00000}"/>
    <cellStyle name="Standard 257 5 5 4 2 3 2 3" xfId="19264" xr:uid="{00000000-0005-0000-0000-000000B10000}"/>
    <cellStyle name="Standard 257 5 5 4 2 3 2 3 2" xfId="45736" xr:uid="{00000000-0005-0000-0000-000001B10000}"/>
    <cellStyle name="Standard 257 5 5 4 2 3 2 4" xfId="30295" xr:uid="{00000000-0005-0000-0000-000002B10000}"/>
    <cellStyle name="Standard 257 5 5 4 2 3 3" xfId="6765" xr:uid="{00000000-0005-0000-0000-000003B10000}"/>
    <cellStyle name="Standard 257 5 5 4 2 3 3 2" xfId="11175" xr:uid="{00000000-0005-0000-0000-000004B10000}"/>
    <cellStyle name="Standard 257 5 5 4 2 3 3 2 2" xfId="24411" xr:uid="{00000000-0005-0000-0000-000005B10000}"/>
    <cellStyle name="Standard 257 5 5 4 2 3 3 2 2 2" xfId="50883" xr:uid="{00000000-0005-0000-0000-000006B10000}"/>
    <cellStyle name="Standard 257 5 5 4 2 3 3 2 3" xfId="37647" xr:uid="{00000000-0005-0000-0000-000007B10000}"/>
    <cellStyle name="Standard 257 5 5 4 2 3 3 3" xfId="17794" xr:uid="{00000000-0005-0000-0000-000008B10000}"/>
    <cellStyle name="Standard 257 5 5 4 2 3 3 3 2" xfId="44266" xr:uid="{00000000-0005-0000-0000-000009B10000}"/>
    <cellStyle name="Standard 257 5 5 4 2 3 3 4" xfId="33237" xr:uid="{00000000-0005-0000-0000-00000AB10000}"/>
    <cellStyle name="Standard 257 5 5 4 2 3 4" xfId="8233" xr:uid="{00000000-0005-0000-0000-00000BB10000}"/>
    <cellStyle name="Standard 257 5 5 4 2 3 4 2" xfId="21469" xr:uid="{00000000-0005-0000-0000-00000CB10000}"/>
    <cellStyle name="Standard 257 5 5 4 2 3 4 2 2" xfId="47941" xr:uid="{00000000-0005-0000-0000-00000DB10000}"/>
    <cellStyle name="Standard 257 5 5 4 2 3 4 3" xfId="34705" xr:uid="{00000000-0005-0000-0000-00000EB10000}"/>
    <cellStyle name="Standard 257 5 5 4 2 3 5" xfId="14852" xr:uid="{00000000-0005-0000-0000-00000FB10000}"/>
    <cellStyle name="Standard 257 5 5 4 2 3 5 2" xfId="41324" xr:uid="{00000000-0005-0000-0000-000010B10000}"/>
    <cellStyle name="Standard 257 5 5 4 2 3 6" xfId="28825" xr:uid="{00000000-0005-0000-0000-000011B10000}"/>
    <cellStyle name="Standard 257 5 5 4 2 4" xfId="3089" xr:uid="{00000000-0005-0000-0000-000012B10000}"/>
    <cellStyle name="Standard 257 5 5 4 2 4 2" xfId="11911" xr:uid="{00000000-0005-0000-0000-000013B10000}"/>
    <cellStyle name="Standard 257 5 5 4 2 4 2 2" xfId="25147" xr:uid="{00000000-0005-0000-0000-000014B10000}"/>
    <cellStyle name="Standard 257 5 5 4 2 4 2 2 2" xfId="51619" xr:uid="{00000000-0005-0000-0000-000015B10000}"/>
    <cellStyle name="Standard 257 5 5 4 2 4 2 3" xfId="38383" xr:uid="{00000000-0005-0000-0000-000016B10000}"/>
    <cellStyle name="Standard 257 5 5 4 2 4 3" xfId="18530" xr:uid="{00000000-0005-0000-0000-000017B10000}"/>
    <cellStyle name="Standard 257 5 5 4 2 4 3 2" xfId="45002" xr:uid="{00000000-0005-0000-0000-000018B10000}"/>
    <cellStyle name="Standard 257 5 5 4 2 4 4" xfId="29561" xr:uid="{00000000-0005-0000-0000-000019B10000}"/>
    <cellStyle name="Standard 257 5 5 4 2 5" xfId="5294" xr:uid="{00000000-0005-0000-0000-00001AB10000}"/>
    <cellStyle name="Standard 257 5 5 4 2 5 2" xfId="9704" xr:uid="{00000000-0005-0000-0000-00001BB10000}"/>
    <cellStyle name="Standard 257 5 5 4 2 5 2 2" xfId="22940" xr:uid="{00000000-0005-0000-0000-00001CB10000}"/>
    <cellStyle name="Standard 257 5 5 4 2 5 2 2 2" xfId="49412" xr:uid="{00000000-0005-0000-0000-00001DB10000}"/>
    <cellStyle name="Standard 257 5 5 4 2 5 2 3" xfId="36176" xr:uid="{00000000-0005-0000-0000-00001EB10000}"/>
    <cellStyle name="Standard 257 5 5 4 2 5 3" xfId="16323" xr:uid="{00000000-0005-0000-0000-00001FB10000}"/>
    <cellStyle name="Standard 257 5 5 4 2 5 3 2" xfId="42795" xr:uid="{00000000-0005-0000-0000-000020B10000}"/>
    <cellStyle name="Standard 257 5 5 4 2 5 4" xfId="31766" xr:uid="{00000000-0005-0000-0000-000021B10000}"/>
    <cellStyle name="Standard 257 5 5 4 2 6" xfId="7499" xr:uid="{00000000-0005-0000-0000-000022B10000}"/>
    <cellStyle name="Standard 257 5 5 4 2 6 2" xfId="20735" xr:uid="{00000000-0005-0000-0000-000023B10000}"/>
    <cellStyle name="Standard 257 5 5 4 2 6 2 2" xfId="47207" xr:uid="{00000000-0005-0000-0000-000024B10000}"/>
    <cellStyle name="Standard 257 5 5 4 2 6 3" xfId="33971" xr:uid="{00000000-0005-0000-0000-000025B10000}"/>
    <cellStyle name="Standard 257 5 5 4 2 7" xfId="14118" xr:uid="{00000000-0005-0000-0000-000026B10000}"/>
    <cellStyle name="Standard 257 5 5 4 2 7 2" xfId="40590" xr:uid="{00000000-0005-0000-0000-000027B10000}"/>
    <cellStyle name="Standard 257 5 5 4 2 8" xfId="27354" xr:uid="{00000000-0005-0000-0000-000028B10000}"/>
    <cellStyle name="Standard 257 5 5 4 3" xfId="1250" xr:uid="{00000000-0005-0000-0000-000029B10000}"/>
    <cellStyle name="Standard 257 5 5 4 3 2" xfId="4193" xr:uid="{00000000-0005-0000-0000-00002AB10000}"/>
    <cellStyle name="Standard 257 5 5 4 3 2 2" xfId="13015" xr:uid="{00000000-0005-0000-0000-00002BB10000}"/>
    <cellStyle name="Standard 257 5 5 4 3 2 2 2" xfId="26251" xr:uid="{00000000-0005-0000-0000-00002CB10000}"/>
    <cellStyle name="Standard 257 5 5 4 3 2 2 2 2" xfId="52723" xr:uid="{00000000-0005-0000-0000-00002DB10000}"/>
    <cellStyle name="Standard 257 5 5 4 3 2 2 3" xfId="39487" xr:uid="{00000000-0005-0000-0000-00002EB10000}"/>
    <cellStyle name="Standard 257 5 5 4 3 2 3" xfId="19634" xr:uid="{00000000-0005-0000-0000-00002FB10000}"/>
    <cellStyle name="Standard 257 5 5 4 3 2 3 2" xfId="46106" xr:uid="{00000000-0005-0000-0000-000030B10000}"/>
    <cellStyle name="Standard 257 5 5 4 3 2 4" xfId="30665" xr:uid="{00000000-0005-0000-0000-000031B10000}"/>
    <cellStyle name="Standard 257 5 5 4 3 3" xfId="5664" xr:uid="{00000000-0005-0000-0000-000032B10000}"/>
    <cellStyle name="Standard 257 5 5 4 3 3 2" xfId="10074" xr:uid="{00000000-0005-0000-0000-000033B10000}"/>
    <cellStyle name="Standard 257 5 5 4 3 3 2 2" xfId="23310" xr:uid="{00000000-0005-0000-0000-000034B10000}"/>
    <cellStyle name="Standard 257 5 5 4 3 3 2 2 2" xfId="49782" xr:uid="{00000000-0005-0000-0000-000035B10000}"/>
    <cellStyle name="Standard 257 5 5 4 3 3 2 3" xfId="36546" xr:uid="{00000000-0005-0000-0000-000036B10000}"/>
    <cellStyle name="Standard 257 5 5 4 3 3 3" xfId="16693" xr:uid="{00000000-0005-0000-0000-000037B10000}"/>
    <cellStyle name="Standard 257 5 5 4 3 3 3 2" xfId="43165" xr:uid="{00000000-0005-0000-0000-000038B10000}"/>
    <cellStyle name="Standard 257 5 5 4 3 3 4" xfId="32136" xr:uid="{00000000-0005-0000-0000-000039B10000}"/>
    <cellStyle name="Standard 257 5 5 4 3 4" xfId="8603" xr:uid="{00000000-0005-0000-0000-00003AB10000}"/>
    <cellStyle name="Standard 257 5 5 4 3 4 2" xfId="21839" xr:uid="{00000000-0005-0000-0000-00003BB10000}"/>
    <cellStyle name="Standard 257 5 5 4 3 4 2 2" xfId="48311" xr:uid="{00000000-0005-0000-0000-00003CB10000}"/>
    <cellStyle name="Standard 257 5 5 4 3 4 3" xfId="35075" xr:uid="{00000000-0005-0000-0000-00003DB10000}"/>
    <cellStyle name="Standard 257 5 5 4 3 5" xfId="15222" xr:uid="{00000000-0005-0000-0000-00003EB10000}"/>
    <cellStyle name="Standard 257 5 5 4 3 5 2" xfId="41694" xr:uid="{00000000-0005-0000-0000-00003FB10000}"/>
    <cellStyle name="Standard 257 5 5 4 3 6" xfId="27724" xr:uid="{00000000-0005-0000-0000-000040B10000}"/>
    <cellStyle name="Standard 257 5 5 4 4" xfId="1986" xr:uid="{00000000-0005-0000-0000-000041B10000}"/>
    <cellStyle name="Standard 257 5 5 4 4 2" xfId="3457" xr:uid="{00000000-0005-0000-0000-000042B10000}"/>
    <cellStyle name="Standard 257 5 5 4 4 2 2" xfId="12279" xr:uid="{00000000-0005-0000-0000-000043B10000}"/>
    <cellStyle name="Standard 257 5 5 4 4 2 2 2" xfId="25515" xr:uid="{00000000-0005-0000-0000-000044B10000}"/>
    <cellStyle name="Standard 257 5 5 4 4 2 2 2 2" xfId="51987" xr:uid="{00000000-0005-0000-0000-000045B10000}"/>
    <cellStyle name="Standard 257 5 5 4 4 2 2 3" xfId="38751" xr:uid="{00000000-0005-0000-0000-000046B10000}"/>
    <cellStyle name="Standard 257 5 5 4 4 2 3" xfId="18898" xr:uid="{00000000-0005-0000-0000-000047B10000}"/>
    <cellStyle name="Standard 257 5 5 4 4 2 3 2" xfId="45370" xr:uid="{00000000-0005-0000-0000-000048B10000}"/>
    <cellStyle name="Standard 257 5 5 4 4 2 4" xfId="29929" xr:uid="{00000000-0005-0000-0000-000049B10000}"/>
    <cellStyle name="Standard 257 5 5 4 4 3" xfId="6399" xr:uid="{00000000-0005-0000-0000-00004AB10000}"/>
    <cellStyle name="Standard 257 5 5 4 4 3 2" xfId="10809" xr:uid="{00000000-0005-0000-0000-00004BB10000}"/>
    <cellStyle name="Standard 257 5 5 4 4 3 2 2" xfId="24045" xr:uid="{00000000-0005-0000-0000-00004CB10000}"/>
    <cellStyle name="Standard 257 5 5 4 4 3 2 2 2" xfId="50517" xr:uid="{00000000-0005-0000-0000-00004DB10000}"/>
    <cellStyle name="Standard 257 5 5 4 4 3 2 3" xfId="37281" xr:uid="{00000000-0005-0000-0000-00004EB10000}"/>
    <cellStyle name="Standard 257 5 5 4 4 3 3" xfId="17428" xr:uid="{00000000-0005-0000-0000-00004FB10000}"/>
    <cellStyle name="Standard 257 5 5 4 4 3 3 2" xfId="43900" xr:uid="{00000000-0005-0000-0000-000050B10000}"/>
    <cellStyle name="Standard 257 5 5 4 4 3 4" xfId="32871" xr:uid="{00000000-0005-0000-0000-000051B10000}"/>
    <cellStyle name="Standard 257 5 5 4 4 4" xfId="7867" xr:uid="{00000000-0005-0000-0000-000052B10000}"/>
    <cellStyle name="Standard 257 5 5 4 4 4 2" xfId="21103" xr:uid="{00000000-0005-0000-0000-000053B10000}"/>
    <cellStyle name="Standard 257 5 5 4 4 4 2 2" xfId="47575" xr:uid="{00000000-0005-0000-0000-000054B10000}"/>
    <cellStyle name="Standard 257 5 5 4 4 4 3" xfId="34339" xr:uid="{00000000-0005-0000-0000-000055B10000}"/>
    <cellStyle name="Standard 257 5 5 4 4 5" xfId="14486" xr:uid="{00000000-0005-0000-0000-000056B10000}"/>
    <cellStyle name="Standard 257 5 5 4 4 5 2" xfId="40958" xr:uid="{00000000-0005-0000-0000-000057B10000}"/>
    <cellStyle name="Standard 257 5 5 4 4 6" xfId="28459" xr:uid="{00000000-0005-0000-0000-000058B10000}"/>
    <cellStyle name="Standard 257 5 5 4 5" xfId="2723" xr:uid="{00000000-0005-0000-0000-000059B10000}"/>
    <cellStyle name="Standard 257 5 5 4 5 2" xfId="11545" xr:uid="{00000000-0005-0000-0000-00005AB10000}"/>
    <cellStyle name="Standard 257 5 5 4 5 2 2" xfId="24781" xr:uid="{00000000-0005-0000-0000-00005BB10000}"/>
    <cellStyle name="Standard 257 5 5 4 5 2 2 2" xfId="51253" xr:uid="{00000000-0005-0000-0000-00005CB10000}"/>
    <cellStyle name="Standard 257 5 5 4 5 2 3" xfId="38017" xr:uid="{00000000-0005-0000-0000-00005DB10000}"/>
    <cellStyle name="Standard 257 5 5 4 5 3" xfId="18164" xr:uid="{00000000-0005-0000-0000-00005EB10000}"/>
    <cellStyle name="Standard 257 5 5 4 5 3 2" xfId="44636" xr:uid="{00000000-0005-0000-0000-00005FB10000}"/>
    <cellStyle name="Standard 257 5 5 4 5 4" xfId="29195" xr:uid="{00000000-0005-0000-0000-000060B10000}"/>
    <cellStyle name="Standard 257 5 5 4 6" xfId="4928" xr:uid="{00000000-0005-0000-0000-000061B10000}"/>
    <cellStyle name="Standard 257 5 5 4 6 2" xfId="9338" xr:uid="{00000000-0005-0000-0000-000062B10000}"/>
    <cellStyle name="Standard 257 5 5 4 6 2 2" xfId="22574" xr:uid="{00000000-0005-0000-0000-000063B10000}"/>
    <cellStyle name="Standard 257 5 5 4 6 2 2 2" xfId="49046" xr:uid="{00000000-0005-0000-0000-000064B10000}"/>
    <cellStyle name="Standard 257 5 5 4 6 2 3" xfId="35810" xr:uid="{00000000-0005-0000-0000-000065B10000}"/>
    <cellStyle name="Standard 257 5 5 4 6 3" xfId="15957" xr:uid="{00000000-0005-0000-0000-000066B10000}"/>
    <cellStyle name="Standard 257 5 5 4 6 3 2" xfId="42429" xr:uid="{00000000-0005-0000-0000-000067B10000}"/>
    <cellStyle name="Standard 257 5 5 4 6 4" xfId="31400" xr:uid="{00000000-0005-0000-0000-000068B10000}"/>
    <cellStyle name="Standard 257 5 5 4 7" xfId="7133" xr:uid="{00000000-0005-0000-0000-000069B10000}"/>
    <cellStyle name="Standard 257 5 5 4 7 2" xfId="20369" xr:uid="{00000000-0005-0000-0000-00006AB10000}"/>
    <cellStyle name="Standard 257 5 5 4 7 2 2" xfId="46841" xr:uid="{00000000-0005-0000-0000-00006BB10000}"/>
    <cellStyle name="Standard 257 5 5 4 7 3" xfId="33605" xr:uid="{00000000-0005-0000-0000-00006CB10000}"/>
    <cellStyle name="Standard 257 5 5 4 8" xfId="13752" xr:uid="{00000000-0005-0000-0000-00006DB10000}"/>
    <cellStyle name="Standard 257 5 5 4 8 2" xfId="40224" xr:uid="{00000000-0005-0000-0000-00006EB10000}"/>
    <cellStyle name="Standard 257 5 5 4 9" xfId="26988" xr:uid="{00000000-0005-0000-0000-00006FB10000}"/>
    <cellStyle name="Standard 257 5 5 5" xfId="643" xr:uid="{00000000-0005-0000-0000-000070B10000}"/>
    <cellStyle name="Standard 257 5 5 5 2" xfId="1032" xr:uid="{00000000-0005-0000-0000-000071B10000}"/>
    <cellStyle name="Standard 257 5 5 5 2 2" xfId="1781" xr:uid="{00000000-0005-0000-0000-000072B10000}"/>
    <cellStyle name="Standard 257 5 5 5 2 2 2" xfId="4724" xr:uid="{00000000-0005-0000-0000-000073B10000}"/>
    <cellStyle name="Standard 257 5 5 5 2 2 2 2" xfId="13546" xr:uid="{00000000-0005-0000-0000-000074B10000}"/>
    <cellStyle name="Standard 257 5 5 5 2 2 2 2 2" xfId="26782" xr:uid="{00000000-0005-0000-0000-000075B10000}"/>
    <cellStyle name="Standard 257 5 5 5 2 2 2 2 2 2" xfId="53254" xr:uid="{00000000-0005-0000-0000-000076B10000}"/>
    <cellStyle name="Standard 257 5 5 5 2 2 2 2 3" xfId="40018" xr:uid="{00000000-0005-0000-0000-000077B10000}"/>
    <cellStyle name="Standard 257 5 5 5 2 2 2 3" xfId="20165" xr:uid="{00000000-0005-0000-0000-000078B10000}"/>
    <cellStyle name="Standard 257 5 5 5 2 2 2 3 2" xfId="46637" xr:uid="{00000000-0005-0000-0000-000079B10000}"/>
    <cellStyle name="Standard 257 5 5 5 2 2 2 4" xfId="31196" xr:uid="{00000000-0005-0000-0000-00007AB10000}"/>
    <cellStyle name="Standard 257 5 5 5 2 2 3" xfId="6195" xr:uid="{00000000-0005-0000-0000-00007BB10000}"/>
    <cellStyle name="Standard 257 5 5 5 2 2 3 2" xfId="10605" xr:uid="{00000000-0005-0000-0000-00007CB10000}"/>
    <cellStyle name="Standard 257 5 5 5 2 2 3 2 2" xfId="23841" xr:uid="{00000000-0005-0000-0000-00007DB10000}"/>
    <cellStyle name="Standard 257 5 5 5 2 2 3 2 2 2" xfId="50313" xr:uid="{00000000-0005-0000-0000-00007EB10000}"/>
    <cellStyle name="Standard 257 5 5 5 2 2 3 2 3" xfId="37077" xr:uid="{00000000-0005-0000-0000-00007FB10000}"/>
    <cellStyle name="Standard 257 5 5 5 2 2 3 3" xfId="17224" xr:uid="{00000000-0005-0000-0000-000080B10000}"/>
    <cellStyle name="Standard 257 5 5 5 2 2 3 3 2" xfId="43696" xr:uid="{00000000-0005-0000-0000-000081B10000}"/>
    <cellStyle name="Standard 257 5 5 5 2 2 3 4" xfId="32667" xr:uid="{00000000-0005-0000-0000-000082B10000}"/>
    <cellStyle name="Standard 257 5 5 5 2 2 4" xfId="9134" xr:uid="{00000000-0005-0000-0000-000083B10000}"/>
    <cellStyle name="Standard 257 5 5 5 2 2 4 2" xfId="22370" xr:uid="{00000000-0005-0000-0000-000084B10000}"/>
    <cellStyle name="Standard 257 5 5 5 2 2 4 2 2" xfId="48842" xr:uid="{00000000-0005-0000-0000-000085B10000}"/>
    <cellStyle name="Standard 257 5 5 5 2 2 4 3" xfId="35606" xr:uid="{00000000-0005-0000-0000-000086B10000}"/>
    <cellStyle name="Standard 257 5 5 5 2 2 5" xfId="15753" xr:uid="{00000000-0005-0000-0000-000087B10000}"/>
    <cellStyle name="Standard 257 5 5 5 2 2 5 2" xfId="42225" xr:uid="{00000000-0005-0000-0000-000088B10000}"/>
    <cellStyle name="Standard 257 5 5 5 2 2 6" xfId="28255" xr:uid="{00000000-0005-0000-0000-000089B10000}"/>
    <cellStyle name="Standard 257 5 5 5 2 3" xfId="2517" xr:uid="{00000000-0005-0000-0000-00008AB10000}"/>
    <cellStyle name="Standard 257 5 5 5 2 3 2" xfId="3988" xr:uid="{00000000-0005-0000-0000-00008BB10000}"/>
    <cellStyle name="Standard 257 5 5 5 2 3 2 2" xfId="12810" xr:uid="{00000000-0005-0000-0000-00008CB10000}"/>
    <cellStyle name="Standard 257 5 5 5 2 3 2 2 2" xfId="26046" xr:uid="{00000000-0005-0000-0000-00008DB10000}"/>
    <cellStyle name="Standard 257 5 5 5 2 3 2 2 2 2" xfId="52518" xr:uid="{00000000-0005-0000-0000-00008EB10000}"/>
    <cellStyle name="Standard 257 5 5 5 2 3 2 2 3" xfId="39282" xr:uid="{00000000-0005-0000-0000-00008FB10000}"/>
    <cellStyle name="Standard 257 5 5 5 2 3 2 3" xfId="19429" xr:uid="{00000000-0005-0000-0000-000090B10000}"/>
    <cellStyle name="Standard 257 5 5 5 2 3 2 3 2" xfId="45901" xr:uid="{00000000-0005-0000-0000-000091B10000}"/>
    <cellStyle name="Standard 257 5 5 5 2 3 2 4" xfId="30460" xr:uid="{00000000-0005-0000-0000-000092B10000}"/>
    <cellStyle name="Standard 257 5 5 5 2 3 3" xfId="6930" xr:uid="{00000000-0005-0000-0000-000093B10000}"/>
    <cellStyle name="Standard 257 5 5 5 2 3 3 2" xfId="11340" xr:uid="{00000000-0005-0000-0000-000094B10000}"/>
    <cellStyle name="Standard 257 5 5 5 2 3 3 2 2" xfId="24576" xr:uid="{00000000-0005-0000-0000-000095B10000}"/>
    <cellStyle name="Standard 257 5 5 5 2 3 3 2 2 2" xfId="51048" xr:uid="{00000000-0005-0000-0000-000096B10000}"/>
    <cellStyle name="Standard 257 5 5 5 2 3 3 2 3" xfId="37812" xr:uid="{00000000-0005-0000-0000-000097B10000}"/>
    <cellStyle name="Standard 257 5 5 5 2 3 3 3" xfId="17959" xr:uid="{00000000-0005-0000-0000-000098B10000}"/>
    <cellStyle name="Standard 257 5 5 5 2 3 3 3 2" xfId="44431" xr:uid="{00000000-0005-0000-0000-000099B10000}"/>
    <cellStyle name="Standard 257 5 5 5 2 3 3 4" xfId="33402" xr:uid="{00000000-0005-0000-0000-00009AB10000}"/>
    <cellStyle name="Standard 257 5 5 5 2 3 4" xfId="8398" xr:uid="{00000000-0005-0000-0000-00009BB10000}"/>
    <cellStyle name="Standard 257 5 5 5 2 3 4 2" xfId="21634" xr:uid="{00000000-0005-0000-0000-00009CB10000}"/>
    <cellStyle name="Standard 257 5 5 5 2 3 4 2 2" xfId="48106" xr:uid="{00000000-0005-0000-0000-00009DB10000}"/>
    <cellStyle name="Standard 257 5 5 5 2 3 4 3" xfId="34870" xr:uid="{00000000-0005-0000-0000-00009EB10000}"/>
    <cellStyle name="Standard 257 5 5 5 2 3 5" xfId="15017" xr:uid="{00000000-0005-0000-0000-00009FB10000}"/>
    <cellStyle name="Standard 257 5 5 5 2 3 5 2" xfId="41489" xr:uid="{00000000-0005-0000-0000-0000A0B10000}"/>
    <cellStyle name="Standard 257 5 5 5 2 3 6" xfId="28990" xr:uid="{00000000-0005-0000-0000-0000A1B10000}"/>
    <cellStyle name="Standard 257 5 5 5 2 4" xfId="3254" xr:uid="{00000000-0005-0000-0000-0000A2B10000}"/>
    <cellStyle name="Standard 257 5 5 5 2 4 2" xfId="12076" xr:uid="{00000000-0005-0000-0000-0000A3B10000}"/>
    <cellStyle name="Standard 257 5 5 5 2 4 2 2" xfId="25312" xr:uid="{00000000-0005-0000-0000-0000A4B10000}"/>
    <cellStyle name="Standard 257 5 5 5 2 4 2 2 2" xfId="51784" xr:uid="{00000000-0005-0000-0000-0000A5B10000}"/>
    <cellStyle name="Standard 257 5 5 5 2 4 2 3" xfId="38548" xr:uid="{00000000-0005-0000-0000-0000A6B10000}"/>
    <cellStyle name="Standard 257 5 5 5 2 4 3" xfId="18695" xr:uid="{00000000-0005-0000-0000-0000A7B10000}"/>
    <cellStyle name="Standard 257 5 5 5 2 4 3 2" xfId="45167" xr:uid="{00000000-0005-0000-0000-0000A8B10000}"/>
    <cellStyle name="Standard 257 5 5 5 2 4 4" xfId="29726" xr:uid="{00000000-0005-0000-0000-0000A9B10000}"/>
    <cellStyle name="Standard 257 5 5 5 2 5" xfId="5459" xr:uid="{00000000-0005-0000-0000-0000AAB10000}"/>
    <cellStyle name="Standard 257 5 5 5 2 5 2" xfId="9869" xr:uid="{00000000-0005-0000-0000-0000ABB10000}"/>
    <cellStyle name="Standard 257 5 5 5 2 5 2 2" xfId="23105" xr:uid="{00000000-0005-0000-0000-0000ACB10000}"/>
    <cellStyle name="Standard 257 5 5 5 2 5 2 2 2" xfId="49577" xr:uid="{00000000-0005-0000-0000-0000ADB10000}"/>
    <cellStyle name="Standard 257 5 5 5 2 5 2 3" xfId="36341" xr:uid="{00000000-0005-0000-0000-0000AEB10000}"/>
    <cellStyle name="Standard 257 5 5 5 2 5 3" xfId="16488" xr:uid="{00000000-0005-0000-0000-0000AFB10000}"/>
    <cellStyle name="Standard 257 5 5 5 2 5 3 2" xfId="42960" xr:uid="{00000000-0005-0000-0000-0000B0B10000}"/>
    <cellStyle name="Standard 257 5 5 5 2 5 4" xfId="31931" xr:uid="{00000000-0005-0000-0000-0000B1B10000}"/>
    <cellStyle name="Standard 257 5 5 5 2 6" xfId="7664" xr:uid="{00000000-0005-0000-0000-0000B2B10000}"/>
    <cellStyle name="Standard 257 5 5 5 2 6 2" xfId="20900" xr:uid="{00000000-0005-0000-0000-0000B3B10000}"/>
    <cellStyle name="Standard 257 5 5 5 2 6 2 2" xfId="47372" xr:uid="{00000000-0005-0000-0000-0000B4B10000}"/>
    <cellStyle name="Standard 257 5 5 5 2 6 3" xfId="34136" xr:uid="{00000000-0005-0000-0000-0000B5B10000}"/>
    <cellStyle name="Standard 257 5 5 5 2 7" xfId="14283" xr:uid="{00000000-0005-0000-0000-0000B6B10000}"/>
    <cellStyle name="Standard 257 5 5 5 2 7 2" xfId="40755" xr:uid="{00000000-0005-0000-0000-0000B7B10000}"/>
    <cellStyle name="Standard 257 5 5 5 2 8" xfId="27519" xr:uid="{00000000-0005-0000-0000-0000B8B10000}"/>
    <cellStyle name="Standard 257 5 5 5 3" xfId="1415" xr:uid="{00000000-0005-0000-0000-0000B9B10000}"/>
    <cellStyle name="Standard 257 5 5 5 3 2" xfId="4358" xr:uid="{00000000-0005-0000-0000-0000BAB10000}"/>
    <cellStyle name="Standard 257 5 5 5 3 2 2" xfId="13180" xr:uid="{00000000-0005-0000-0000-0000BBB10000}"/>
    <cellStyle name="Standard 257 5 5 5 3 2 2 2" xfId="26416" xr:uid="{00000000-0005-0000-0000-0000BCB10000}"/>
    <cellStyle name="Standard 257 5 5 5 3 2 2 2 2" xfId="52888" xr:uid="{00000000-0005-0000-0000-0000BDB10000}"/>
    <cellStyle name="Standard 257 5 5 5 3 2 2 3" xfId="39652" xr:uid="{00000000-0005-0000-0000-0000BEB10000}"/>
    <cellStyle name="Standard 257 5 5 5 3 2 3" xfId="19799" xr:uid="{00000000-0005-0000-0000-0000BFB10000}"/>
    <cellStyle name="Standard 257 5 5 5 3 2 3 2" xfId="46271" xr:uid="{00000000-0005-0000-0000-0000C0B10000}"/>
    <cellStyle name="Standard 257 5 5 5 3 2 4" xfId="30830" xr:uid="{00000000-0005-0000-0000-0000C1B10000}"/>
    <cellStyle name="Standard 257 5 5 5 3 3" xfId="5829" xr:uid="{00000000-0005-0000-0000-0000C2B10000}"/>
    <cellStyle name="Standard 257 5 5 5 3 3 2" xfId="10239" xr:uid="{00000000-0005-0000-0000-0000C3B10000}"/>
    <cellStyle name="Standard 257 5 5 5 3 3 2 2" xfId="23475" xr:uid="{00000000-0005-0000-0000-0000C4B10000}"/>
    <cellStyle name="Standard 257 5 5 5 3 3 2 2 2" xfId="49947" xr:uid="{00000000-0005-0000-0000-0000C5B10000}"/>
    <cellStyle name="Standard 257 5 5 5 3 3 2 3" xfId="36711" xr:uid="{00000000-0005-0000-0000-0000C6B10000}"/>
    <cellStyle name="Standard 257 5 5 5 3 3 3" xfId="16858" xr:uid="{00000000-0005-0000-0000-0000C7B10000}"/>
    <cellStyle name="Standard 257 5 5 5 3 3 3 2" xfId="43330" xr:uid="{00000000-0005-0000-0000-0000C8B10000}"/>
    <cellStyle name="Standard 257 5 5 5 3 3 4" xfId="32301" xr:uid="{00000000-0005-0000-0000-0000C9B10000}"/>
    <cellStyle name="Standard 257 5 5 5 3 4" xfId="8768" xr:uid="{00000000-0005-0000-0000-0000CAB10000}"/>
    <cellStyle name="Standard 257 5 5 5 3 4 2" xfId="22004" xr:uid="{00000000-0005-0000-0000-0000CBB10000}"/>
    <cellStyle name="Standard 257 5 5 5 3 4 2 2" xfId="48476" xr:uid="{00000000-0005-0000-0000-0000CCB10000}"/>
    <cellStyle name="Standard 257 5 5 5 3 4 3" xfId="35240" xr:uid="{00000000-0005-0000-0000-0000CDB10000}"/>
    <cellStyle name="Standard 257 5 5 5 3 5" xfId="15387" xr:uid="{00000000-0005-0000-0000-0000CEB10000}"/>
    <cellStyle name="Standard 257 5 5 5 3 5 2" xfId="41859" xr:uid="{00000000-0005-0000-0000-0000CFB10000}"/>
    <cellStyle name="Standard 257 5 5 5 3 6" xfId="27889" xr:uid="{00000000-0005-0000-0000-0000D0B10000}"/>
    <cellStyle name="Standard 257 5 5 5 4" xfId="2151" xr:uid="{00000000-0005-0000-0000-0000D1B10000}"/>
    <cellStyle name="Standard 257 5 5 5 4 2" xfId="3622" xr:uid="{00000000-0005-0000-0000-0000D2B10000}"/>
    <cellStyle name="Standard 257 5 5 5 4 2 2" xfId="12444" xr:uid="{00000000-0005-0000-0000-0000D3B10000}"/>
    <cellStyle name="Standard 257 5 5 5 4 2 2 2" xfId="25680" xr:uid="{00000000-0005-0000-0000-0000D4B10000}"/>
    <cellStyle name="Standard 257 5 5 5 4 2 2 2 2" xfId="52152" xr:uid="{00000000-0005-0000-0000-0000D5B10000}"/>
    <cellStyle name="Standard 257 5 5 5 4 2 2 3" xfId="38916" xr:uid="{00000000-0005-0000-0000-0000D6B10000}"/>
    <cellStyle name="Standard 257 5 5 5 4 2 3" xfId="19063" xr:uid="{00000000-0005-0000-0000-0000D7B10000}"/>
    <cellStyle name="Standard 257 5 5 5 4 2 3 2" xfId="45535" xr:uid="{00000000-0005-0000-0000-0000D8B10000}"/>
    <cellStyle name="Standard 257 5 5 5 4 2 4" xfId="30094" xr:uid="{00000000-0005-0000-0000-0000D9B10000}"/>
    <cellStyle name="Standard 257 5 5 5 4 3" xfId="6564" xr:uid="{00000000-0005-0000-0000-0000DAB10000}"/>
    <cellStyle name="Standard 257 5 5 5 4 3 2" xfId="10974" xr:uid="{00000000-0005-0000-0000-0000DBB10000}"/>
    <cellStyle name="Standard 257 5 5 5 4 3 2 2" xfId="24210" xr:uid="{00000000-0005-0000-0000-0000DCB10000}"/>
    <cellStyle name="Standard 257 5 5 5 4 3 2 2 2" xfId="50682" xr:uid="{00000000-0005-0000-0000-0000DDB10000}"/>
    <cellStyle name="Standard 257 5 5 5 4 3 2 3" xfId="37446" xr:uid="{00000000-0005-0000-0000-0000DEB10000}"/>
    <cellStyle name="Standard 257 5 5 5 4 3 3" xfId="17593" xr:uid="{00000000-0005-0000-0000-0000DFB10000}"/>
    <cellStyle name="Standard 257 5 5 5 4 3 3 2" xfId="44065" xr:uid="{00000000-0005-0000-0000-0000E0B10000}"/>
    <cellStyle name="Standard 257 5 5 5 4 3 4" xfId="33036" xr:uid="{00000000-0005-0000-0000-0000E1B10000}"/>
    <cellStyle name="Standard 257 5 5 5 4 4" xfId="8032" xr:uid="{00000000-0005-0000-0000-0000E2B10000}"/>
    <cellStyle name="Standard 257 5 5 5 4 4 2" xfId="21268" xr:uid="{00000000-0005-0000-0000-0000E3B10000}"/>
    <cellStyle name="Standard 257 5 5 5 4 4 2 2" xfId="47740" xr:uid="{00000000-0005-0000-0000-0000E4B10000}"/>
    <cellStyle name="Standard 257 5 5 5 4 4 3" xfId="34504" xr:uid="{00000000-0005-0000-0000-0000E5B10000}"/>
    <cellStyle name="Standard 257 5 5 5 4 5" xfId="14651" xr:uid="{00000000-0005-0000-0000-0000E6B10000}"/>
    <cellStyle name="Standard 257 5 5 5 4 5 2" xfId="41123" xr:uid="{00000000-0005-0000-0000-0000E7B10000}"/>
    <cellStyle name="Standard 257 5 5 5 4 6" xfId="28624" xr:uid="{00000000-0005-0000-0000-0000E8B10000}"/>
    <cellStyle name="Standard 257 5 5 5 5" xfId="2888" xr:uid="{00000000-0005-0000-0000-0000E9B10000}"/>
    <cellStyle name="Standard 257 5 5 5 5 2" xfId="11710" xr:uid="{00000000-0005-0000-0000-0000EAB10000}"/>
    <cellStyle name="Standard 257 5 5 5 5 2 2" xfId="24946" xr:uid="{00000000-0005-0000-0000-0000EBB10000}"/>
    <cellStyle name="Standard 257 5 5 5 5 2 2 2" xfId="51418" xr:uid="{00000000-0005-0000-0000-0000ECB10000}"/>
    <cellStyle name="Standard 257 5 5 5 5 2 3" xfId="38182" xr:uid="{00000000-0005-0000-0000-0000EDB10000}"/>
    <cellStyle name="Standard 257 5 5 5 5 3" xfId="18329" xr:uid="{00000000-0005-0000-0000-0000EEB10000}"/>
    <cellStyle name="Standard 257 5 5 5 5 3 2" xfId="44801" xr:uid="{00000000-0005-0000-0000-0000EFB10000}"/>
    <cellStyle name="Standard 257 5 5 5 5 4" xfId="29360" xr:uid="{00000000-0005-0000-0000-0000F0B10000}"/>
    <cellStyle name="Standard 257 5 5 5 6" xfId="5093" xr:uid="{00000000-0005-0000-0000-0000F1B10000}"/>
    <cellStyle name="Standard 257 5 5 5 6 2" xfId="9503" xr:uid="{00000000-0005-0000-0000-0000F2B10000}"/>
    <cellStyle name="Standard 257 5 5 5 6 2 2" xfId="22739" xr:uid="{00000000-0005-0000-0000-0000F3B10000}"/>
    <cellStyle name="Standard 257 5 5 5 6 2 2 2" xfId="49211" xr:uid="{00000000-0005-0000-0000-0000F4B10000}"/>
    <cellStyle name="Standard 257 5 5 5 6 2 3" xfId="35975" xr:uid="{00000000-0005-0000-0000-0000F5B10000}"/>
    <cellStyle name="Standard 257 5 5 5 6 3" xfId="16122" xr:uid="{00000000-0005-0000-0000-0000F6B10000}"/>
    <cellStyle name="Standard 257 5 5 5 6 3 2" xfId="42594" xr:uid="{00000000-0005-0000-0000-0000F7B10000}"/>
    <cellStyle name="Standard 257 5 5 5 6 4" xfId="31565" xr:uid="{00000000-0005-0000-0000-0000F8B10000}"/>
    <cellStyle name="Standard 257 5 5 5 7" xfId="7298" xr:uid="{00000000-0005-0000-0000-0000F9B10000}"/>
    <cellStyle name="Standard 257 5 5 5 7 2" xfId="20534" xr:uid="{00000000-0005-0000-0000-0000FAB10000}"/>
    <cellStyle name="Standard 257 5 5 5 7 2 2" xfId="47006" xr:uid="{00000000-0005-0000-0000-0000FBB10000}"/>
    <cellStyle name="Standard 257 5 5 5 7 3" xfId="33770" xr:uid="{00000000-0005-0000-0000-0000FCB10000}"/>
    <cellStyle name="Standard 257 5 5 5 8" xfId="13917" xr:uid="{00000000-0005-0000-0000-0000FDB10000}"/>
    <cellStyle name="Standard 257 5 5 5 8 2" xfId="40389" xr:uid="{00000000-0005-0000-0000-0000FEB10000}"/>
    <cellStyle name="Standard 257 5 5 5 9" xfId="27153" xr:uid="{00000000-0005-0000-0000-0000FFB10000}"/>
    <cellStyle name="Standard 257 5 5 6" xfId="696" xr:uid="{00000000-0005-0000-0000-000000B20000}"/>
    <cellStyle name="Standard 257 5 5 6 2" xfId="1446" xr:uid="{00000000-0005-0000-0000-000001B20000}"/>
    <cellStyle name="Standard 257 5 5 6 2 2" xfId="4389" xr:uid="{00000000-0005-0000-0000-000002B20000}"/>
    <cellStyle name="Standard 257 5 5 6 2 2 2" xfId="13211" xr:uid="{00000000-0005-0000-0000-000003B20000}"/>
    <cellStyle name="Standard 257 5 5 6 2 2 2 2" xfId="26447" xr:uid="{00000000-0005-0000-0000-000004B20000}"/>
    <cellStyle name="Standard 257 5 5 6 2 2 2 2 2" xfId="52919" xr:uid="{00000000-0005-0000-0000-000005B20000}"/>
    <cellStyle name="Standard 257 5 5 6 2 2 2 3" xfId="39683" xr:uid="{00000000-0005-0000-0000-000006B20000}"/>
    <cellStyle name="Standard 257 5 5 6 2 2 3" xfId="19830" xr:uid="{00000000-0005-0000-0000-000007B20000}"/>
    <cellStyle name="Standard 257 5 5 6 2 2 3 2" xfId="46302" xr:uid="{00000000-0005-0000-0000-000008B20000}"/>
    <cellStyle name="Standard 257 5 5 6 2 2 4" xfId="30861" xr:uid="{00000000-0005-0000-0000-000009B20000}"/>
    <cellStyle name="Standard 257 5 5 6 2 3" xfId="5860" xr:uid="{00000000-0005-0000-0000-00000AB20000}"/>
    <cellStyle name="Standard 257 5 5 6 2 3 2" xfId="10270" xr:uid="{00000000-0005-0000-0000-00000BB20000}"/>
    <cellStyle name="Standard 257 5 5 6 2 3 2 2" xfId="23506" xr:uid="{00000000-0005-0000-0000-00000CB20000}"/>
    <cellStyle name="Standard 257 5 5 6 2 3 2 2 2" xfId="49978" xr:uid="{00000000-0005-0000-0000-00000DB20000}"/>
    <cellStyle name="Standard 257 5 5 6 2 3 2 3" xfId="36742" xr:uid="{00000000-0005-0000-0000-00000EB20000}"/>
    <cellStyle name="Standard 257 5 5 6 2 3 3" xfId="16889" xr:uid="{00000000-0005-0000-0000-00000FB20000}"/>
    <cellStyle name="Standard 257 5 5 6 2 3 3 2" xfId="43361" xr:uid="{00000000-0005-0000-0000-000010B20000}"/>
    <cellStyle name="Standard 257 5 5 6 2 3 4" xfId="32332" xr:uid="{00000000-0005-0000-0000-000011B20000}"/>
    <cellStyle name="Standard 257 5 5 6 2 4" xfId="8799" xr:uid="{00000000-0005-0000-0000-000012B20000}"/>
    <cellStyle name="Standard 257 5 5 6 2 4 2" xfId="22035" xr:uid="{00000000-0005-0000-0000-000013B20000}"/>
    <cellStyle name="Standard 257 5 5 6 2 4 2 2" xfId="48507" xr:uid="{00000000-0005-0000-0000-000014B20000}"/>
    <cellStyle name="Standard 257 5 5 6 2 4 3" xfId="35271" xr:uid="{00000000-0005-0000-0000-000015B20000}"/>
    <cellStyle name="Standard 257 5 5 6 2 5" xfId="15418" xr:uid="{00000000-0005-0000-0000-000016B20000}"/>
    <cellStyle name="Standard 257 5 5 6 2 5 2" xfId="41890" xr:uid="{00000000-0005-0000-0000-000017B20000}"/>
    <cellStyle name="Standard 257 5 5 6 2 6" xfId="27920" xr:uid="{00000000-0005-0000-0000-000018B20000}"/>
    <cellStyle name="Standard 257 5 5 6 3" xfId="2182" xr:uid="{00000000-0005-0000-0000-000019B20000}"/>
    <cellStyle name="Standard 257 5 5 6 3 2" xfId="3653" xr:uid="{00000000-0005-0000-0000-00001AB20000}"/>
    <cellStyle name="Standard 257 5 5 6 3 2 2" xfId="12475" xr:uid="{00000000-0005-0000-0000-00001BB20000}"/>
    <cellStyle name="Standard 257 5 5 6 3 2 2 2" xfId="25711" xr:uid="{00000000-0005-0000-0000-00001CB20000}"/>
    <cellStyle name="Standard 257 5 5 6 3 2 2 2 2" xfId="52183" xr:uid="{00000000-0005-0000-0000-00001DB20000}"/>
    <cellStyle name="Standard 257 5 5 6 3 2 2 3" xfId="38947" xr:uid="{00000000-0005-0000-0000-00001EB20000}"/>
    <cellStyle name="Standard 257 5 5 6 3 2 3" xfId="19094" xr:uid="{00000000-0005-0000-0000-00001FB20000}"/>
    <cellStyle name="Standard 257 5 5 6 3 2 3 2" xfId="45566" xr:uid="{00000000-0005-0000-0000-000020B20000}"/>
    <cellStyle name="Standard 257 5 5 6 3 2 4" xfId="30125" xr:uid="{00000000-0005-0000-0000-000021B20000}"/>
    <cellStyle name="Standard 257 5 5 6 3 3" xfId="6595" xr:uid="{00000000-0005-0000-0000-000022B20000}"/>
    <cellStyle name="Standard 257 5 5 6 3 3 2" xfId="11005" xr:uid="{00000000-0005-0000-0000-000023B20000}"/>
    <cellStyle name="Standard 257 5 5 6 3 3 2 2" xfId="24241" xr:uid="{00000000-0005-0000-0000-000024B20000}"/>
    <cellStyle name="Standard 257 5 5 6 3 3 2 2 2" xfId="50713" xr:uid="{00000000-0005-0000-0000-000025B20000}"/>
    <cellStyle name="Standard 257 5 5 6 3 3 2 3" xfId="37477" xr:uid="{00000000-0005-0000-0000-000026B20000}"/>
    <cellStyle name="Standard 257 5 5 6 3 3 3" xfId="17624" xr:uid="{00000000-0005-0000-0000-000027B20000}"/>
    <cellStyle name="Standard 257 5 5 6 3 3 3 2" xfId="44096" xr:uid="{00000000-0005-0000-0000-000028B20000}"/>
    <cellStyle name="Standard 257 5 5 6 3 3 4" xfId="33067" xr:uid="{00000000-0005-0000-0000-000029B20000}"/>
    <cellStyle name="Standard 257 5 5 6 3 4" xfId="8063" xr:uid="{00000000-0005-0000-0000-00002AB20000}"/>
    <cellStyle name="Standard 257 5 5 6 3 4 2" xfId="21299" xr:uid="{00000000-0005-0000-0000-00002BB20000}"/>
    <cellStyle name="Standard 257 5 5 6 3 4 2 2" xfId="47771" xr:uid="{00000000-0005-0000-0000-00002CB20000}"/>
    <cellStyle name="Standard 257 5 5 6 3 4 3" xfId="34535" xr:uid="{00000000-0005-0000-0000-00002DB20000}"/>
    <cellStyle name="Standard 257 5 5 6 3 5" xfId="14682" xr:uid="{00000000-0005-0000-0000-00002EB20000}"/>
    <cellStyle name="Standard 257 5 5 6 3 5 2" xfId="41154" xr:uid="{00000000-0005-0000-0000-00002FB20000}"/>
    <cellStyle name="Standard 257 5 5 6 3 6" xfId="28655" xr:uid="{00000000-0005-0000-0000-000030B20000}"/>
    <cellStyle name="Standard 257 5 5 6 4" xfId="2919" xr:uid="{00000000-0005-0000-0000-000031B20000}"/>
    <cellStyle name="Standard 257 5 5 6 4 2" xfId="11741" xr:uid="{00000000-0005-0000-0000-000032B20000}"/>
    <cellStyle name="Standard 257 5 5 6 4 2 2" xfId="24977" xr:uid="{00000000-0005-0000-0000-000033B20000}"/>
    <cellStyle name="Standard 257 5 5 6 4 2 2 2" xfId="51449" xr:uid="{00000000-0005-0000-0000-000034B20000}"/>
    <cellStyle name="Standard 257 5 5 6 4 2 3" xfId="38213" xr:uid="{00000000-0005-0000-0000-000035B20000}"/>
    <cellStyle name="Standard 257 5 5 6 4 3" xfId="18360" xr:uid="{00000000-0005-0000-0000-000036B20000}"/>
    <cellStyle name="Standard 257 5 5 6 4 3 2" xfId="44832" xr:uid="{00000000-0005-0000-0000-000037B20000}"/>
    <cellStyle name="Standard 257 5 5 6 4 4" xfId="29391" xr:uid="{00000000-0005-0000-0000-000038B20000}"/>
    <cellStyle name="Standard 257 5 5 6 5" xfId="5124" xr:uid="{00000000-0005-0000-0000-000039B20000}"/>
    <cellStyle name="Standard 257 5 5 6 5 2" xfId="9534" xr:uid="{00000000-0005-0000-0000-00003AB20000}"/>
    <cellStyle name="Standard 257 5 5 6 5 2 2" xfId="22770" xr:uid="{00000000-0005-0000-0000-00003BB20000}"/>
    <cellStyle name="Standard 257 5 5 6 5 2 2 2" xfId="49242" xr:uid="{00000000-0005-0000-0000-00003CB20000}"/>
    <cellStyle name="Standard 257 5 5 6 5 2 3" xfId="36006" xr:uid="{00000000-0005-0000-0000-00003DB20000}"/>
    <cellStyle name="Standard 257 5 5 6 5 3" xfId="16153" xr:uid="{00000000-0005-0000-0000-00003EB20000}"/>
    <cellStyle name="Standard 257 5 5 6 5 3 2" xfId="42625" xr:uid="{00000000-0005-0000-0000-00003FB20000}"/>
    <cellStyle name="Standard 257 5 5 6 5 4" xfId="31596" xr:uid="{00000000-0005-0000-0000-000040B20000}"/>
    <cellStyle name="Standard 257 5 5 6 6" xfId="7329" xr:uid="{00000000-0005-0000-0000-000041B20000}"/>
    <cellStyle name="Standard 257 5 5 6 6 2" xfId="20565" xr:uid="{00000000-0005-0000-0000-000042B20000}"/>
    <cellStyle name="Standard 257 5 5 6 6 2 2" xfId="47037" xr:uid="{00000000-0005-0000-0000-000043B20000}"/>
    <cellStyle name="Standard 257 5 5 6 6 3" xfId="33801" xr:uid="{00000000-0005-0000-0000-000044B20000}"/>
    <cellStyle name="Standard 257 5 5 6 7" xfId="13948" xr:uid="{00000000-0005-0000-0000-000045B20000}"/>
    <cellStyle name="Standard 257 5 5 6 7 2" xfId="40420" xr:uid="{00000000-0005-0000-0000-000046B20000}"/>
    <cellStyle name="Standard 257 5 5 6 8" xfId="27184" xr:uid="{00000000-0005-0000-0000-000047B20000}"/>
    <cellStyle name="Standard 257 5 5 7" xfId="1080" xr:uid="{00000000-0005-0000-0000-000048B20000}"/>
    <cellStyle name="Standard 257 5 5 7 2" xfId="4023" xr:uid="{00000000-0005-0000-0000-000049B20000}"/>
    <cellStyle name="Standard 257 5 5 7 2 2" xfId="12845" xr:uid="{00000000-0005-0000-0000-00004AB20000}"/>
    <cellStyle name="Standard 257 5 5 7 2 2 2" xfId="26081" xr:uid="{00000000-0005-0000-0000-00004BB20000}"/>
    <cellStyle name="Standard 257 5 5 7 2 2 2 2" xfId="52553" xr:uid="{00000000-0005-0000-0000-00004CB20000}"/>
    <cellStyle name="Standard 257 5 5 7 2 2 3" xfId="39317" xr:uid="{00000000-0005-0000-0000-00004DB20000}"/>
    <cellStyle name="Standard 257 5 5 7 2 3" xfId="19464" xr:uid="{00000000-0005-0000-0000-00004EB20000}"/>
    <cellStyle name="Standard 257 5 5 7 2 3 2" xfId="45936" xr:uid="{00000000-0005-0000-0000-00004FB20000}"/>
    <cellStyle name="Standard 257 5 5 7 2 4" xfId="30495" xr:uid="{00000000-0005-0000-0000-000050B20000}"/>
    <cellStyle name="Standard 257 5 5 7 3" xfId="5494" xr:uid="{00000000-0005-0000-0000-000051B20000}"/>
    <cellStyle name="Standard 257 5 5 7 3 2" xfId="9904" xr:uid="{00000000-0005-0000-0000-000052B20000}"/>
    <cellStyle name="Standard 257 5 5 7 3 2 2" xfId="23140" xr:uid="{00000000-0005-0000-0000-000053B20000}"/>
    <cellStyle name="Standard 257 5 5 7 3 2 2 2" xfId="49612" xr:uid="{00000000-0005-0000-0000-000054B20000}"/>
    <cellStyle name="Standard 257 5 5 7 3 2 3" xfId="36376" xr:uid="{00000000-0005-0000-0000-000055B20000}"/>
    <cellStyle name="Standard 257 5 5 7 3 3" xfId="16523" xr:uid="{00000000-0005-0000-0000-000056B20000}"/>
    <cellStyle name="Standard 257 5 5 7 3 3 2" xfId="42995" xr:uid="{00000000-0005-0000-0000-000057B20000}"/>
    <cellStyle name="Standard 257 5 5 7 3 4" xfId="31966" xr:uid="{00000000-0005-0000-0000-000058B20000}"/>
    <cellStyle name="Standard 257 5 5 7 4" xfId="8433" xr:uid="{00000000-0005-0000-0000-000059B20000}"/>
    <cellStyle name="Standard 257 5 5 7 4 2" xfId="21669" xr:uid="{00000000-0005-0000-0000-00005AB20000}"/>
    <cellStyle name="Standard 257 5 5 7 4 2 2" xfId="48141" xr:uid="{00000000-0005-0000-0000-00005BB20000}"/>
    <cellStyle name="Standard 257 5 5 7 4 3" xfId="34905" xr:uid="{00000000-0005-0000-0000-00005CB20000}"/>
    <cellStyle name="Standard 257 5 5 7 5" xfId="15052" xr:uid="{00000000-0005-0000-0000-00005DB20000}"/>
    <cellStyle name="Standard 257 5 5 7 5 2" xfId="41524" xr:uid="{00000000-0005-0000-0000-00005EB20000}"/>
    <cellStyle name="Standard 257 5 5 7 6" xfId="27554" xr:uid="{00000000-0005-0000-0000-00005FB20000}"/>
    <cellStyle name="Standard 257 5 5 8" xfId="1816" xr:uid="{00000000-0005-0000-0000-000060B20000}"/>
    <cellStyle name="Standard 257 5 5 8 2" xfId="3287" xr:uid="{00000000-0005-0000-0000-000061B20000}"/>
    <cellStyle name="Standard 257 5 5 8 2 2" xfId="12109" xr:uid="{00000000-0005-0000-0000-000062B20000}"/>
    <cellStyle name="Standard 257 5 5 8 2 2 2" xfId="25345" xr:uid="{00000000-0005-0000-0000-000063B20000}"/>
    <cellStyle name="Standard 257 5 5 8 2 2 2 2" xfId="51817" xr:uid="{00000000-0005-0000-0000-000064B20000}"/>
    <cellStyle name="Standard 257 5 5 8 2 2 3" xfId="38581" xr:uid="{00000000-0005-0000-0000-000065B20000}"/>
    <cellStyle name="Standard 257 5 5 8 2 3" xfId="18728" xr:uid="{00000000-0005-0000-0000-000066B20000}"/>
    <cellStyle name="Standard 257 5 5 8 2 3 2" xfId="45200" xr:uid="{00000000-0005-0000-0000-000067B20000}"/>
    <cellStyle name="Standard 257 5 5 8 2 4" xfId="29759" xr:uid="{00000000-0005-0000-0000-000068B20000}"/>
    <cellStyle name="Standard 257 5 5 8 3" xfId="6229" xr:uid="{00000000-0005-0000-0000-000069B20000}"/>
    <cellStyle name="Standard 257 5 5 8 3 2" xfId="10639" xr:uid="{00000000-0005-0000-0000-00006AB20000}"/>
    <cellStyle name="Standard 257 5 5 8 3 2 2" xfId="23875" xr:uid="{00000000-0005-0000-0000-00006BB20000}"/>
    <cellStyle name="Standard 257 5 5 8 3 2 2 2" xfId="50347" xr:uid="{00000000-0005-0000-0000-00006CB20000}"/>
    <cellStyle name="Standard 257 5 5 8 3 2 3" xfId="37111" xr:uid="{00000000-0005-0000-0000-00006DB20000}"/>
    <cellStyle name="Standard 257 5 5 8 3 3" xfId="17258" xr:uid="{00000000-0005-0000-0000-00006EB20000}"/>
    <cellStyle name="Standard 257 5 5 8 3 3 2" xfId="43730" xr:uid="{00000000-0005-0000-0000-00006FB20000}"/>
    <cellStyle name="Standard 257 5 5 8 3 4" xfId="32701" xr:uid="{00000000-0005-0000-0000-000070B20000}"/>
    <cellStyle name="Standard 257 5 5 8 4" xfId="7697" xr:uid="{00000000-0005-0000-0000-000071B20000}"/>
    <cellStyle name="Standard 257 5 5 8 4 2" xfId="20933" xr:uid="{00000000-0005-0000-0000-000072B20000}"/>
    <cellStyle name="Standard 257 5 5 8 4 2 2" xfId="47405" xr:uid="{00000000-0005-0000-0000-000073B20000}"/>
    <cellStyle name="Standard 257 5 5 8 4 3" xfId="34169" xr:uid="{00000000-0005-0000-0000-000074B20000}"/>
    <cellStyle name="Standard 257 5 5 8 5" xfId="14316" xr:uid="{00000000-0005-0000-0000-000075B20000}"/>
    <cellStyle name="Standard 257 5 5 8 5 2" xfId="40788" xr:uid="{00000000-0005-0000-0000-000076B20000}"/>
    <cellStyle name="Standard 257 5 5 8 6" xfId="28289" xr:uid="{00000000-0005-0000-0000-000077B20000}"/>
    <cellStyle name="Standard 257 5 5 9" xfId="2553" xr:uid="{00000000-0005-0000-0000-000078B20000}"/>
    <cellStyle name="Standard 257 5 5 9 2" xfId="11375" xr:uid="{00000000-0005-0000-0000-000079B20000}"/>
    <cellStyle name="Standard 257 5 5 9 2 2" xfId="24611" xr:uid="{00000000-0005-0000-0000-00007AB20000}"/>
    <cellStyle name="Standard 257 5 5 9 2 2 2" xfId="51083" xr:uid="{00000000-0005-0000-0000-00007BB20000}"/>
    <cellStyle name="Standard 257 5 5 9 2 3" xfId="37847" xr:uid="{00000000-0005-0000-0000-00007CB20000}"/>
    <cellStyle name="Standard 257 5 5 9 3" xfId="17994" xr:uid="{00000000-0005-0000-0000-00007DB20000}"/>
    <cellStyle name="Standard 257 5 5 9 3 2" xfId="44466" xr:uid="{00000000-0005-0000-0000-00007EB20000}"/>
    <cellStyle name="Standard 257 5 5 9 4" xfId="29025" xr:uid="{00000000-0005-0000-0000-00007FB20000}"/>
    <cellStyle name="Standard 257 5 6" xfId="333" xr:uid="{00000000-0005-0000-0000-000080B20000}"/>
    <cellStyle name="Standard 257 5 6 10" xfId="13619" xr:uid="{00000000-0005-0000-0000-000081B20000}"/>
    <cellStyle name="Standard 257 5 6 10 2" xfId="40091" xr:uid="{00000000-0005-0000-0000-000082B20000}"/>
    <cellStyle name="Standard 257 5 6 11" xfId="26855" xr:uid="{00000000-0005-0000-0000-000083B20000}"/>
    <cellStyle name="Standard 257 5 6 2" xfId="421" xr:uid="{00000000-0005-0000-0000-000084B20000}"/>
    <cellStyle name="Standard 257 5 6 2 10" xfId="26936" xr:uid="{00000000-0005-0000-0000-000085B20000}"/>
    <cellStyle name="Standard 257 5 6 2 2" xfId="597" xr:uid="{00000000-0005-0000-0000-000086B20000}"/>
    <cellStyle name="Standard 257 5 6 2 2 2" xfId="986" xr:uid="{00000000-0005-0000-0000-000087B20000}"/>
    <cellStyle name="Standard 257 5 6 2 2 2 2" xfId="1735" xr:uid="{00000000-0005-0000-0000-000088B20000}"/>
    <cellStyle name="Standard 257 5 6 2 2 2 2 2" xfId="4678" xr:uid="{00000000-0005-0000-0000-000089B20000}"/>
    <cellStyle name="Standard 257 5 6 2 2 2 2 2 2" xfId="13500" xr:uid="{00000000-0005-0000-0000-00008AB20000}"/>
    <cellStyle name="Standard 257 5 6 2 2 2 2 2 2 2" xfId="26736" xr:uid="{00000000-0005-0000-0000-00008BB20000}"/>
    <cellStyle name="Standard 257 5 6 2 2 2 2 2 2 2 2" xfId="53208" xr:uid="{00000000-0005-0000-0000-00008CB20000}"/>
    <cellStyle name="Standard 257 5 6 2 2 2 2 2 2 3" xfId="39972" xr:uid="{00000000-0005-0000-0000-00008DB20000}"/>
    <cellStyle name="Standard 257 5 6 2 2 2 2 2 3" xfId="20119" xr:uid="{00000000-0005-0000-0000-00008EB20000}"/>
    <cellStyle name="Standard 257 5 6 2 2 2 2 2 3 2" xfId="46591" xr:uid="{00000000-0005-0000-0000-00008FB20000}"/>
    <cellStyle name="Standard 257 5 6 2 2 2 2 2 4" xfId="31150" xr:uid="{00000000-0005-0000-0000-000090B20000}"/>
    <cellStyle name="Standard 257 5 6 2 2 2 2 3" xfId="6149" xr:uid="{00000000-0005-0000-0000-000091B20000}"/>
    <cellStyle name="Standard 257 5 6 2 2 2 2 3 2" xfId="10559" xr:uid="{00000000-0005-0000-0000-000092B20000}"/>
    <cellStyle name="Standard 257 5 6 2 2 2 2 3 2 2" xfId="23795" xr:uid="{00000000-0005-0000-0000-000093B20000}"/>
    <cellStyle name="Standard 257 5 6 2 2 2 2 3 2 2 2" xfId="50267" xr:uid="{00000000-0005-0000-0000-000094B20000}"/>
    <cellStyle name="Standard 257 5 6 2 2 2 2 3 2 3" xfId="37031" xr:uid="{00000000-0005-0000-0000-000095B20000}"/>
    <cellStyle name="Standard 257 5 6 2 2 2 2 3 3" xfId="17178" xr:uid="{00000000-0005-0000-0000-000096B20000}"/>
    <cellStyle name="Standard 257 5 6 2 2 2 2 3 3 2" xfId="43650" xr:uid="{00000000-0005-0000-0000-000097B20000}"/>
    <cellStyle name="Standard 257 5 6 2 2 2 2 3 4" xfId="32621" xr:uid="{00000000-0005-0000-0000-000098B20000}"/>
    <cellStyle name="Standard 257 5 6 2 2 2 2 4" xfId="9088" xr:uid="{00000000-0005-0000-0000-000099B20000}"/>
    <cellStyle name="Standard 257 5 6 2 2 2 2 4 2" xfId="22324" xr:uid="{00000000-0005-0000-0000-00009AB20000}"/>
    <cellStyle name="Standard 257 5 6 2 2 2 2 4 2 2" xfId="48796" xr:uid="{00000000-0005-0000-0000-00009BB20000}"/>
    <cellStyle name="Standard 257 5 6 2 2 2 2 4 3" xfId="35560" xr:uid="{00000000-0005-0000-0000-00009CB20000}"/>
    <cellStyle name="Standard 257 5 6 2 2 2 2 5" xfId="15707" xr:uid="{00000000-0005-0000-0000-00009DB20000}"/>
    <cellStyle name="Standard 257 5 6 2 2 2 2 5 2" xfId="42179" xr:uid="{00000000-0005-0000-0000-00009EB20000}"/>
    <cellStyle name="Standard 257 5 6 2 2 2 2 6" xfId="28209" xr:uid="{00000000-0005-0000-0000-00009FB20000}"/>
    <cellStyle name="Standard 257 5 6 2 2 2 3" xfId="2471" xr:uid="{00000000-0005-0000-0000-0000A0B20000}"/>
    <cellStyle name="Standard 257 5 6 2 2 2 3 2" xfId="3942" xr:uid="{00000000-0005-0000-0000-0000A1B20000}"/>
    <cellStyle name="Standard 257 5 6 2 2 2 3 2 2" xfId="12764" xr:uid="{00000000-0005-0000-0000-0000A2B20000}"/>
    <cellStyle name="Standard 257 5 6 2 2 2 3 2 2 2" xfId="26000" xr:uid="{00000000-0005-0000-0000-0000A3B20000}"/>
    <cellStyle name="Standard 257 5 6 2 2 2 3 2 2 2 2" xfId="52472" xr:uid="{00000000-0005-0000-0000-0000A4B20000}"/>
    <cellStyle name="Standard 257 5 6 2 2 2 3 2 2 3" xfId="39236" xr:uid="{00000000-0005-0000-0000-0000A5B20000}"/>
    <cellStyle name="Standard 257 5 6 2 2 2 3 2 3" xfId="19383" xr:uid="{00000000-0005-0000-0000-0000A6B20000}"/>
    <cellStyle name="Standard 257 5 6 2 2 2 3 2 3 2" xfId="45855" xr:uid="{00000000-0005-0000-0000-0000A7B20000}"/>
    <cellStyle name="Standard 257 5 6 2 2 2 3 2 4" xfId="30414" xr:uid="{00000000-0005-0000-0000-0000A8B20000}"/>
    <cellStyle name="Standard 257 5 6 2 2 2 3 3" xfId="6884" xr:uid="{00000000-0005-0000-0000-0000A9B20000}"/>
    <cellStyle name="Standard 257 5 6 2 2 2 3 3 2" xfId="11294" xr:uid="{00000000-0005-0000-0000-0000AAB20000}"/>
    <cellStyle name="Standard 257 5 6 2 2 2 3 3 2 2" xfId="24530" xr:uid="{00000000-0005-0000-0000-0000ABB20000}"/>
    <cellStyle name="Standard 257 5 6 2 2 2 3 3 2 2 2" xfId="51002" xr:uid="{00000000-0005-0000-0000-0000ACB20000}"/>
    <cellStyle name="Standard 257 5 6 2 2 2 3 3 2 3" xfId="37766" xr:uid="{00000000-0005-0000-0000-0000ADB20000}"/>
    <cellStyle name="Standard 257 5 6 2 2 2 3 3 3" xfId="17913" xr:uid="{00000000-0005-0000-0000-0000AEB20000}"/>
    <cellStyle name="Standard 257 5 6 2 2 2 3 3 3 2" xfId="44385" xr:uid="{00000000-0005-0000-0000-0000AFB20000}"/>
    <cellStyle name="Standard 257 5 6 2 2 2 3 3 4" xfId="33356" xr:uid="{00000000-0005-0000-0000-0000B0B20000}"/>
    <cellStyle name="Standard 257 5 6 2 2 2 3 4" xfId="8352" xr:uid="{00000000-0005-0000-0000-0000B1B20000}"/>
    <cellStyle name="Standard 257 5 6 2 2 2 3 4 2" xfId="21588" xr:uid="{00000000-0005-0000-0000-0000B2B20000}"/>
    <cellStyle name="Standard 257 5 6 2 2 2 3 4 2 2" xfId="48060" xr:uid="{00000000-0005-0000-0000-0000B3B20000}"/>
    <cellStyle name="Standard 257 5 6 2 2 2 3 4 3" xfId="34824" xr:uid="{00000000-0005-0000-0000-0000B4B20000}"/>
    <cellStyle name="Standard 257 5 6 2 2 2 3 5" xfId="14971" xr:uid="{00000000-0005-0000-0000-0000B5B20000}"/>
    <cellStyle name="Standard 257 5 6 2 2 2 3 5 2" xfId="41443" xr:uid="{00000000-0005-0000-0000-0000B6B20000}"/>
    <cellStyle name="Standard 257 5 6 2 2 2 3 6" xfId="28944" xr:uid="{00000000-0005-0000-0000-0000B7B20000}"/>
    <cellStyle name="Standard 257 5 6 2 2 2 4" xfId="3208" xr:uid="{00000000-0005-0000-0000-0000B8B20000}"/>
    <cellStyle name="Standard 257 5 6 2 2 2 4 2" xfId="12030" xr:uid="{00000000-0005-0000-0000-0000B9B20000}"/>
    <cellStyle name="Standard 257 5 6 2 2 2 4 2 2" xfId="25266" xr:uid="{00000000-0005-0000-0000-0000BAB20000}"/>
    <cellStyle name="Standard 257 5 6 2 2 2 4 2 2 2" xfId="51738" xr:uid="{00000000-0005-0000-0000-0000BBB20000}"/>
    <cellStyle name="Standard 257 5 6 2 2 2 4 2 3" xfId="38502" xr:uid="{00000000-0005-0000-0000-0000BCB20000}"/>
    <cellStyle name="Standard 257 5 6 2 2 2 4 3" xfId="18649" xr:uid="{00000000-0005-0000-0000-0000BDB20000}"/>
    <cellStyle name="Standard 257 5 6 2 2 2 4 3 2" xfId="45121" xr:uid="{00000000-0005-0000-0000-0000BEB20000}"/>
    <cellStyle name="Standard 257 5 6 2 2 2 4 4" xfId="29680" xr:uid="{00000000-0005-0000-0000-0000BFB20000}"/>
    <cellStyle name="Standard 257 5 6 2 2 2 5" xfId="5413" xr:uid="{00000000-0005-0000-0000-0000C0B20000}"/>
    <cellStyle name="Standard 257 5 6 2 2 2 5 2" xfId="9823" xr:uid="{00000000-0005-0000-0000-0000C1B20000}"/>
    <cellStyle name="Standard 257 5 6 2 2 2 5 2 2" xfId="23059" xr:uid="{00000000-0005-0000-0000-0000C2B20000}"/>
    <cellStyle name="Standard 257 5 6 2 2 2 5 2 2 2" xfId="49531" xr:uid="{00000000-0005-0000-0000-0000C3B20000}"/>
    <cellStyle name="Standard 257 5 6 2 2 2 5 2 3" xfId="36295" xr:uid="{00000000-0005-0000-0000-0000C4B20000}"/>
    <cellStyle name="Standard 257 5 6 2 2 2 5 3" xfId="16442" xr:uid="{00000000-0005-0000-0000-0000C5B20000}"/>
    <cellStyle name="Standard 257 5 6 2 2 2 5 3 2" xfId="42914" xr:uid="{00000000-0005-0000-0000-0000C6B20000}"/>
    <cellStyle name="Standard 257 5 6 2 2 2 5 4" xfId="31885" xr:uid="{00000000-0005-0000-0000-0000C7B20000}"/>
    <cellStyle name="Standard 257 5 6 2 2 2 6" xfId="7618" xr:uid="{00000000-0005-0000-0000-0000C8B20000}"/>
    <cellStyle name="Standard 257 5 6 2 2 2 6 2" xfId="20854" xr:uid="{00000000-0005-0000-0000-0000C9B20000}"/>
    <cellStyle name="Standard 257 5 6 2 2 2 6 2 2" xfId="47326" xr:uid="{00000000-0005-0000-0000-0000CAB20000}"/>
    <cellStyle name="Standard 257 5 6 2 2 2 6 3" xfId="34090" xr:uid="{00000000-0005-0000-0000-0000CBB20000}"/>
    <cellStyle name="Standard 257 5 6 2 2 2 7" xfId="14237" xr:uid="{00000000-0005-0000-0000-0000CCB20000}"/>
    <cellStyle name="Standard 257 5 6 2 2 2 7 2" xfId="40709" xr:uid="{00000000-0005-0000-0000-0000CDB20000}"/>
    <cellStyle name="Standard 257 5 6 2 2 2 8" xfId="27473" xr:uid="{00000000-0005-0000-0000-0000CEB20000}"/>
    <cellStyle name="Standard 257 5 6 2 2 3" xfId="1369" xr:uid="{00000000-0005-0000-0000-0000CFB20000}"/>
    <cellStyle name="Standard 257 5 6 2 2 3 2" xfId="4312" xr:uid="{00000000-0005-0000-0000-0000D0B20000}"/>
    <cellStyle name="Standard 257 5 6 2 2 3 2 2" xfId="13134" xr:uid="{00000000-0005-0000-0000-0000D1B20000}"/>
    <cellStyle name="Standard 257 5 6 2 2 3 2 2 2" xfId="26370" xr:uid="{00000000-0005-0000-0000-0000D2B20000}"/>
    <cellStyle name="Standard 257 5 6 2 2 3 2 2 2 2" xfId="52842" xr:uid="{00000000-0005-0000-0000-0000D3B20000}"/>
    <cellStyle name="Standard 257 5 6 2 2 3 2 2 3" xfId="39606" xr:uid="{00000000-0005-0000-0000-0000D4B20000}"/>
    <cellStyle name="Standard 257 5 6 2 2 3 2 3" xfId="19753" xr:uid="{00000000-0005-0000-0000-0000D5B20000}"/>
    <cellStyle name="Standard 257 5 6 2 2 3 2 3 2" xfId="46225" xr:uid="{00000000-0005-0000-0000-0000D6B20000}"/>
    <cellStyle name="Standard 257 5 6 2 2 3 2 4" xfId="30784" xr:uid="{00000000-0005-0000-0000-0000D7B20000}"/>
    <cellStyle name="Standard 257 5 6 2 2 3 3" xfId="5783" xr:uid="{00000000-0005-0000-0000-0000D8B20000}"/>
    <cellStyle name="Standard 257 5 6 2 2 3 3 2" xfId="10193" xr:uid="{00000000-0005-0000-0000-0000D9B20000}"/>
    <cellStyle name="Standard 257 5 6 2 2 3 3 2 2" xfId="23429" xr:uid="{00000000-0005-0000-0000-0000DAB20000}"/>
    <cellStyle name="Standard 257 5 6 2 2 3 3 2 2 2" xfId="49901" xr:uid="{00000000-0005-0000-0000-0000DBB20000}"/>
    <cellStyle name="Standard 257 5 6 2 2 3 3 2 3" xfId="36665" xr:uid="{00000000-0005-0000-0000-0000DCB20000}"/>
    <cellStyle name="Standard 257 5 6 2 2 3 3 3" xfId="16812" xr:uid="{00000000-0005-0000-0000-0000DDB20000}"/>
    <cellStyle name="Standard 257 5 6 2 2 3 3 3 2" xfId="43284" xr:uid="{00000000-0005-0000-0000-0000DEB20000}"/>
    <cellStyle name="Standard 257 5 6 2 2 3 3 4" xfId="32255" xr:uid="{00000000-0005-0000-0000-0000DFB20000}"/>
    <cellStyle name="Standard 257 5 6 2 2 3 4" xfId="8722" xr:uid="{00000000-0005-0000-0000-0000E0B20000}"/>
    <cellStyle name="Standard 257 5 6 2 2 3 4 2" xfId="21958" xr:uid="{00000000-0005-0000-0000-0000E1B20000}"/>
    <cellStyle name="Standard 257 5 6 2 2 3 4 2 2" xfId="48430" xr:uid="{00000000-0005-0000-0000-0000E2B20000}"/>
    <cellStyle name="Standard 257 5 6 2 2 3 4 3" xfId="35194" xr:uid="{00000000-0005-0000-0000-0000E3B20000}"/>
    <cellStyle name="Standard 257 5 6 2 2 3 5" xfId="15341" xr:uid="{00000000-0005-0000-0000-0000E4B20000}"/>
    <cellStyle name="Standard 257 5 6 2 2 3 5 2" xfId="41813" xr:uid="{00000000-0005-0000-0000-0000E5B20000}"/>
    <cellStyle name="Standard 257 5 6 2 2 3 6" xfId="27843" xr:uid="{00000000-0005-0000-0000-0000E6B20000}"/>
    <cellStyle name="Standard 257 5 6 2 2 4" xfId="2105" xr:uid="{00000000-0005-0000-0000-0000E7B20000}"/>
    <cellStyle name="Standard 257 5 6 2 2 4 2" xfId="3576" xr:uid="{00000000-0005-0000-0000-0000E8B20000}"/>
    <cellStyle name="Standard 257 5 6 2 2 4 2 2" xfId="12398" xr:uid="{00000000-0005-0000-0000-0000E9B20000}"/>
    <cellStyle name="Standard 257 5 6 2 2 4 2 2 2" xfId="25634" xr:uid="{00000000-0005-0000-0000-0000EAB20000}"/>
    <cellStyle name="Standard 257 5 6 2 2 4 2 2 2 2" xfId="52106" xr:uid="{00000000-0005-0000-0000-0000EBB20000}"/>
    <cellStyle name="Standard 257 5 6 2 2 4 2 2 3" xfId="38870" xr:uid="{00000000-0005-0000-0000-0000ECB20000}"/>
    <cellStyle name="Standard 257 5 6 2 2 4 2 3" xfId="19017" xr:uid="{00000000-0005-0000-0000-0000EDB20000}"/>
    <cellStyle name="Standard 257 5 6 2 2 4 2 3 2" xfId="45489" xr:uid="{00000000-0005-0000-0000-0000EEB20000}"/>
    <cellStyle name="Standard 257 5 6 2 2 4 2 4" xfId="30048" xr:uid="{00000000-0005-0000-0000-0000EFB20000}"/>
    <cellStyle name="Standard 257 5 6 2 2 4 3" xfId="6518" xr:uid="{00000000-0005-0000-0000-0000F0B20000}"/>
    <cellStyle name="Standard 257 5 6 2 2 4 3 2" xfId="10928" xr:uid="{00000000-0005-0000-0000-0000F1B20000}"/>
    <cellStyle name="Standard 257 5 6 2 2 4 3 2 2" xfId="24164" xr:uid="{00000000-0005-0000-0000-0000F2B20000}"/>
    <cellStyle name="Standard 257 5 6 2 2 4 3 2 2 2" xfId="50636" xr:uid="{00000000-0005-0000-0000-0000F3B20000}"/>
    <cellStyle name="Standard 257 5 6 2 2 4 3 2 3" xfId="37400" xr:uid="{00000000-0005-0000-0000-0000F4B20000}"/>
    <cellStyle name="Standard 257 5 6 2 2 4 3 3" xfId="17547" xr:uid="{00000000-0005-0000-0000-0000F5B20000}"/>
    <cellStyle name="Standard 257 5 6 2 2 4 3 3 2" xfId="44019" xr:uid="{00000000-0005-0000-0000-0000F6B20000}"/>
    <cellStyle name="Standard 257 5 6 2 2 4 3 4" xfId="32990" xr:uid="{00000000-0005-0000-0000-0000F7B20000}"/>
    <cellStyle name="Standard 257 5 6 2 2 4 4" xfId="7986" xr:uid="{00000000-0005-0000-0000-0000F8B20000}"/>
    <cellStyle name="Standard 257 5 6 2 2 4 4 2" xfId="21222" xr:uid="{00000000-0005-0000-0000-0000F9B20000}"/>
    <cellStyle name="Standard 257 5 6 2 2 4 4 2 2" xfId="47694" xr:uid="{00000000-0005-0000-0000-0000FAB20000}"/>
    <cellStyle name="Standard 257 5 6 2 2 4 4 3" xfId="34458" xr:uid="{00000000-0005-0000-0000-0000FBB20000}"/>
    <cellStyle name="Standard 257 5 6 2 2 4 5" xfId="14605" xr:uid="{00000000-0005-0000-0000-0000FCB20000}"/>
    <cellStyle name="Standard 257 5 6 2 2 4 5 2" xfId="41077" xr:uid="{00000000-0005-0000-0000-0000FDB20000}"/>
    <cellStyle name="Standard 257 5 6 2 2 4 6" xfId="28578" xr:uid="{00000000-0005-0000-0000-0000FEB20000}"/>
    <cellStyle name="Standard 257 5 6 2 2 5" xfId="2842" xr:uid="{00000000-0005-0000-0000-0000FFB20000}"/>
    <cellStyle name="Standard 257 5 6 2 2 5 2" xfId="11664" xr:uid="{00000000-0005-0000-0000-000000B30000}"/>
    <cellStyle name="Standard 257 5 6 2 2 5 2 2" xfId="24900" xr:uid="{00000000-0005-0000-0000-000001B30000}"/>
    <cellStyle name="Standard 257 5 6 2 2 5 2 2 2" xfId="51372" xr:uid="{00000000-0005-0000-0000-000002B30000}"/>
    <cellStyle name="Standard 257 5 6 2 2 5 2 3" xfId="38136" xr:uid="{00000000-0005-0000-0000-000003B30000}"/>
    <cellStyle name="Standard 257 5 6 2 2 5 3" xfId="18283" xr:uid="{00000000-0005-0000-0000-000004B30000}"/>
    <cellStyle name="Standard 257 5 6 2 2 5 3 2" xfId="44755" xr:uid="{00000000-0005-0000-0000-000005B30000}"/>
    <cellStyle name="Standard 257 5 6 2 2 5 4" xfId="29314" xr:uid="{00000000-0005-0000-0000-000006B30000}"/>
    <cellStyle name="Standard 257 5 6 2 2 6" xfId="5047" xr:uid="{00000000-0005-0000-0000-000007B30000}"/>
    <cellStyle name="Standard 257 5 6 2 2 6 2" xfId="9457" xr:uid="{00000000-0005-0000-0000-000008B30000}"/>
    <cellStyle name="Standard 257 5 6 2 2 6 2 2" xfId="22693" xr:uid="{00000000-0005-0000-0000-000009B30000}"/>
    <cellStyle name="Standard 257 5 6 2 2 6 2 2 2" xfId="49165" xr:uid="{00000000-0005-0000-0000-00000AB30000}"/>
    <cellStyle name="Standard 257 5 6 2 2 6 2 3" xfId="35929" xr:uid="{00000000-0005-0000-0000-00000BB30000}"/>
    <cellStyle name="Standard 257 5 6 2 2 6 3" xfId="16076" xr:uid="{00000000-0005-0000-0000-00000CB30000}"/>
    <cellStyle name="Standard 257 5 6 2 2 6 3 2" xfId="42548" xr:uid="{00000000-0005-0000-0000-00000DB30000}"/>
    <cellStyle name="Standard 257 5 6 2 2 6 4" xfId="31519" xr:uid="{00000000-0005-0000-0000-00000EB30000}"/>
    <cellStyle name="Standard 257 5 6 2 2 7" xfId="7252" xr:uid="{00000000-0005-0000-0000-00000FB30000}"/>
    <cellStyle name="Standard 257 5 6 2 2 7 2" xfId="20488" xr:uid="{00000000-0005-0000-0000-000010B30000}"/>
    <cellStyle name="Standard 257 5 6 2 2 7 2 2" xfId="46960" xr:uid="{00000000-0005-0000-0000-000011B30000}"/>
    <cellStyle name="Standard 257 5 6 2 2 7 3" xfId="33724" xr:uid="{00000000-0005-0000-0000-000012B30000}"/>
    <cellStyle name="Standard 257 5 6 2 2 8" xfId="13871" xr:uid="{00000000-0005-0000-0000-000013B30000}"/>
    <cellStyle name="Standard 257 5 6 2 2 8 2" xfId="40343" xr:uid="{00000000-0005-0000-0000-000014B30000}"/>
    <cellStyle name="Standard 257 5 6 2 2 9" xfId="27107" xr:uid="{00000000-0005-0000-0000-000015B30000}"/>
    <cellStyle name="Standard 257 5 6 2 3" xfId="814" xr:uid="{00000000-0005-0000-0000-000016B30000}"/>
    <cellStyle name="Standard 257 5 6 2 3 2" xfId="1564" xr:uid="{00000000-0005-0000-0000-000017B30000}"/>
    <cellStyle name="Standard 257 5 6 2 3 2 2" xfId="4507" xr:uid="{00000000-0005-0000-0000-000018B30000}"/>
    <cellStyle name="Standard 257 5 6 2 3 2 2 2" xfId="13329" xr:uid="{00000000-0005-0000-0000-000019B30000}"/>
    <cellStyle name="Standard 257 5 6 2 3 2 2 2 2" xfId="26565" xr:uid="{00000000-0005-0000-0000-00001AB30000}"/>
    <cellStyle name="Standard 257 5 6 2 3 2 2 2 2 2" xfId="53037" xr:uid="{00000000-0005-0000-0000-00001BB30000}"/>
    <cellStyle name="Standard 257 5 6 2 3 2 2 2 3" xfId="39801" xr:uid="{00000000-0005-0000-0000-00001CB30000}"/>
    <cellStyle name="Standard 257 5 6 2 3 2 2 3" xfId="19948" xr:uid="{00000000-0005-0000-0000-00001DB30000}"/>
    <cellStyle name="Standard 257 5 6 2 3 2 2 3 2" xfId="46420" xr:uid="{00000000-0005-0000-0000-00001EB30000}"/>
    <cellStyle name="Standard 257 5 6 2 3 2 2 4" xfId="30979" xr:uid="{00000000-0005-0000-0000-00001FB30000}"/>
    <cellStyle name="Standard 257 5 6 2 3 2 3" xfId="5978" xr:uid="{00000000-0005-0000-0000-000020B30000}"/>
    <cellStyle name="Standard 257 5 6 2 3 2 3 2" xfId="10388" xr:uid="{00000000-0005-0000-0000-000021B30000}"/>
    <cellStyle name="Standard 257 5 6 2 3 2 3 2 2" xfId="23624" xr:uid="{00000000-0005-0000-0000-000022B30000}"/>
    <cellStyle name="Standard 257 5 6 2 3 2 3 2 2 2" xfId="50096" xr:uid="{00000000-0005-0000-0000-000023B30000}"/>
    <cellStyle name="Standard 257 5 6 2 3 2 3 2 3" xfId="36860" xr:uid="{00000000-0005-0000-0000-000024B30000}"/>
    <cellStyle name="Standard 257 5 6 2 3 2 3 3" xfId="17007" xr:uid="{00000000-0005-0000-0000-000025B30000}"/>
    <cellStyle name="Standard 257 5 6 2 3 2 3 3 2" xfId="43479" xr:uid="{00000000-0005-0000-0000-000026B30000}"/>
    <cellStyle name="Standard 257 5 6 2 3 2 3 4" xfId="32450" xr:uid="{00000000-0005-0000-0000-000027B30000}"/>
    <cellStyle name="Standard 257 5 6 2 3 2 4" xfId="8917" xr:uid="{00000000-0005-0000-0000-000028B30000}"/>
    <cellStyle name="Standard 257 5 6 2 3 2 4 2" xfId="22153" xr:uid="{00000000-0005-0000-0000-000029B30000}"/>
    <cellStyle name="Standard 257 5 6 2 3 2 4 2 2" xfId="48625" xr:uid="{00000000-0005-0000-0000-00002AB30000}"/>
    <cellStyle name="Standard 257 5 6 2 3 2 4 3" xfId="35389" xr:uid="{00000000-0005-0000-0000-00002BB30000}"/>
    <cellStyle name="Standard 257 5 6 2 3 2 5" xfId="15536" xr:uid="{00000000-0005-0000-0000-00002CB30000}"/>
    <cellStyle name="Standard 257 5 6 2 3 2 5 2" xfId="42008" xr:uid="{00000000-0005-0000-0000-00002DB30000}"/>
    <cellStyle name="Standard 257 5 6 2 3 2 6" xfId="28038" xr:uid="{00000000-0005-0000-0000-00002EB30000}"/>
    <cellStyle name="Standard 257 5 6 2 3 3" xfId="2300" xr:uid="{00000000-0005-0000-0000-00002FB30000}"/>
    <cellStyle name="Standard 257 5 6 2 3 3 2" xfId="3771" xr:uid="{00000000-0005-0000-0000-000030B30000}"/>
    <cellStyle name="Standard 257 5 6 2 3 3 2 2" xfId="12593" xr:uid="{00000000-0005-0000-0000-000031B30000}"/>
    <cellStyle name="Standard 257 5 6 2 3 3 2 2 2" xfId="25829" xr:uid="{00000000-0005-0000-0000-000032B30000}"/>
    <cellStyle name="Standard 257 5 6 2 3 3 2 2 2 2" xfId="52301" xr:uid="{00000000-0005-0000-0000-000033B30000}"/>
    <cellStyle name="Standard 257 5 6 2 3 3 2 2 3" xfId="39065" xr:uid="{00000000-0005-0000-0000-000034B30000}"/>
    <cellStyle name="Standard 257 5 6 2 3 3 2 3" xfId="19212" xr:uid="{00000000-0005-0000-0000-000035B30000}"/>
    <cellStyle name="Standard 257 5 6 2 3 3 2 3 2" xfId="45684" xr:uid="{00000000-0005-0000-0000-000036B30000}"/>
    <cellStyle name="Standard 257 5 6 2 3 3 2 4" xfId="30243" xr:uid="{00000000-0005-0000-0000-000037B30000}"/>
    <cellStyle name="Standard 257 5 6 2 3 3 3" xfId="6713" xr:uid="{00000000-0005-0000-0000-000038B30000}"/>
    <cellStyle name="Standard 257 5 6 2 3 3 3 2" xfId="11123" xr:uid="{00000000-0005-0000-0000-000039B30000}"/>
    <cellStyle name="Standard 257 5 6 2 3 3 3 2 2" xfId="24359" xr:uid="{00000000-0005-0000-0000-00003AB30000}"/>
    <cellStyle name="Standard 257 5 6 2 3 3 3 2 2 2" xfId="50831" xr:uid="{00000000-0005-0000-0000-00003BB30000}"/>
    <cellStyle name="Standard 257 5 6 2 3 3 3 2 3" xfId="37595" xr:uid="{00000000-0005-0000-0000-00003CB30000}"/>
    <cellStyle name="Standard 257 5 6 2 3 3 3 3" xfId="17742" xr:uid="{00000000-0005-0000-0000-00003DB30000}"/>
    <cellStyle name="Standard 257 5 6 2 3 3 3 3 2" xfId="44214" xr:uid="{00000000-0005-0000-0000-00003EB30000}"/>
    <cellStyle name="Standard 257 5 6 2 3 3 3 4" xfId="33185" xr:uid="{00000000-0005-0000-0000-00003FB30000}"/>
    <cellStyle name="Standard 257 5 6 2 3 3 4" xfId="8181" xr:uid="{00000000-0005-0000-0000-000040B30000}"/>
    <cellStyle name="Standard 257 5 6 2 3 3 4 2" xfId="21417" xr:uid="{00000000-0005-0000-0000-000041B30000}"/>
    <cellStyle name="Standard 257 5 6 2 3 3 4 2 2" xfId="47889" xr:uid="{00000000-0005-0000-0000-000042B30000}"/>
    <cellStyle name="Standard 257 5 6 2 3 3 4 3" xfId="34653" xr:uid="{00000000-0005-0000-0000-000043B30000}"/>
    <cellStyle name="Standard 257 5 6 2 3 3 5" xfId="14800" xr:uid="{00000000-0005-0000-0000-000044B30000}"/>
    <cellStyle name="Standard 257 5 6 2 3 3 5 2" xfId="41272" xr:uid="{00000000-0005-0000-0000-000045B30000}"/>
    <cellStyle name="Standard 257 5 6 2 3 3 6" xfId="28773" xr:uid="{00000000-0005-0000-0000-000046B30000}"/>
    <cellStyle name="Standard 257 5 6 2 3 4" xfId="3037" xr:uid="{00000000-0005-0000-0000-000047B30000}"/>
    <cellStyle name="Standard 257 5 6 2 3 4 2" xfId="11859" xr:uid="{00000000-0005-0000-0000-000048B30000}"/>
    <cellStyle name="Standard 257 5 6 2 3 4 2 2" xfId="25095" xr:uid="{00000000-0005-0000-0000-000049B30000}"/>
    <cellStyle name="Standard 257 5 6 2 3 4 2 2 2" xfId="51567" xr:uid="{00000000-0005-0000-0000-00004AB30000}"/>
    <cellStyle name="Standard 257 5 6 2 3 4 2 3" xfId="38331" xr:uid="{00000000-0005-0000-0000-00004BB30000}"/>
    <cellStyle name="Standard 257 5 6 2 3 4 3" xfId="18478" xr:uid="{00000000-0005-0000-0000-00004CB30000}"/>
    <cellStyle name="Standard 257 5 6 2 3 4 3 2" xfId="44950" xr:uid="{00000000-0005-0000-0000-00004DB30000}"/>
    <cellStyle name="Standard 257 5 6 2 3 4 4" xfId="29509" xr:uid="{00000000-0005-0000-0000-00004EB30000}"/>
    <cellStyle name="Standard 257 5 6 2 3 5" xfId="5242" xr:uid="{00000000-0005-0000-0000-00004FB30000}"/>
    <cellStyle name="Standard 257 5 6 2 3 5 2" xfId="9652" xr:uid="{00000000-0005-0000-0000-000050B30000}"/>
    <cellStyle name="Standard 257 5 6 2 3 5 2 2" xfId="22888" xr:uid="{00000000-0005-0000-0000-000051B30000}"/>
    <cellStyle name="Standard 257 5 6 2 3 5 2 2 2" xfId="49360" xr:uid="{00000000-0005-0000-0000-000052B30000}"/>
    <cellStyle name="Standard 257 5 6 2 3 5 2 3" xfId="36124" xr:uid="{00000000-0005-0000-0000-000053B30000}"/>
    <cellStyle name="Standard 257 5 6 2 3 5 3" xfId="16271" xr:uid="{00000000-0005-0000-0000-000054B30000}"/>
    <cellStyle name="Standard 257 5 6 2 3 5 3 2" xfId="42743" xr:uid="{00000000-0005-0000-0000-000055B30000}"/>
    <cellStyle name="Standard 257 5 6 2 3 5 4" xfId="31714" xr:uid="{00000000-0005-0000-0000-000056B30000}"/>
    <cellStyle name="Standard 257 5 6 2 3 6" xfId="7447" xr:uid="{00000000-0005-0000-0000-000057B30000}"/>
    <cellStyle name="Standard 257 5 6 2 3 6 2" xfId="20683" xr:uid="{00000000-0005-0000-0000-000058B30000}"/>
    <cellStyle name="Standard 257 5 6 2 3 6 2 2" xfId="47155" xr:uid="{00000000-0005-0000-0000-000059B30000}"/>
    <cellStyle name="Standard 257 5 6 2 3 6 3" xfId="33919" xr:uid="{00000000-0005-0000-0000-00005AB30000}"/>
    <cellStyle name="Standard 257 5 6 2 3 7" xfId="14066" xr:uid="{00000000-0005-0000-0000-00005BB30000}"/>
    <cellStyle name="Standard 257 5 6 2 3 7 2" xfId="40538" xr:uid="{00000000-0005-0000-0000-00005CB30000}"/>
    <cellStyle name="Standard 257 5 6 2 3 8" xfId="27302" xr:uid="{00000000-0005-0000-0000-00005DB30000}"/>
    <cellStyle name="Standard 257 5 6 2 4" xfId="1198" xr:uid="{00000000-0005-0000-0000-00005EB30000}"/>
    <cellStyle name="Standard 257 5 6 2 4 2" xfId="4141" xr:uid="{00000000-0005-0000-0000-00005FB30000}"/>
    <cellStyle name="Standard 257 5 6 2 4 2 2" xfId="12963" xr:uid="{00000000-0005-0000-0000-000060B30000}"/>
    <cellStyle name="Standard 257 5 6 2 4 2 2 2" xfId="26199" xr:uid="{00000000-0005-0000-0000-000061B30000}"/>
    <cellStyle name="Standard 257 5 6 2 4 2 2 2 2" xfId="52671" xr:uid="{00000000-0005-0000-0000-000062B30000}"/>
    <cellStyle name="Standard 257 5 6 2 4 2 2 3" xfId="39435" xr:uid="{00000000-0005-0000-0000-000063B30000}"/>
    <cellStyle name="Standard 257 5 6 2 4 2 3" xfId="19582" xr:uid="{00000000-0005-0000-0000-000064B30000}"/>
    <cellStyle name="Standard 257 5 6 2 4 2 3 2" xfId="46054" xr:uid="{00000000-0005-0000-0000-000065B30000}"/>
    <cellStyle name="Standard 257 5 6 2 4 2 4" xfId="30613" xr:uid="{00000000-0005-0000-0000-000066B30000}"/>
    <cellStyle name="Standard 257 5 6 2 4 3" xfId="5612" xr:uid="{00000000-0005-0000-0000-000067B30000}"/>
    <cellStyle name="Standard 257 5 6 2 4 3 2" xfId="10022" xr:uid="{00000000-0005-0000-0000-000068B30000}"/>
    <cellStyle name="Standard 257 5 6 2 4 3 2 2" xfId="23258" xr:uid="{00000000-0005-0000-0000-000069B30000}"/>
    <cellStyle name="Standard 257 5 6 2 4 3 2 2 2" xfId="49730" xr:uid="{00000000-0005-0000-0000-00006AB30000}"/>
    <cellStyle name="Standard 257 5 6 2 4 3 2 3" xfId="36494" xr:uid="{00000000-0005-0000-0000-00006BB30000}"/>
    <cellStyle name="Standard 257 5 6 2 4 3 3" xfId="16641" xr:uid="{00000000-0005-0000-0000-00006CB30000}"/>
    <cellStyle name="Standard 257 5 6 2 4 3 3 2" xfId="43113" xr:uid="{00000000-0005-0000-0000-00006DB30000}"/>
    <cellStyle name="Standard 257 5 6 2 4 3 4" xfId="32084" xr:uid="{00000000-0005-0000-0000-00006EB30000}"/>
    <cellStyle name="Standard 257 5 6 2 4 4" xfId="8551" xr:uid="{00000000-0005-0000-0000-00006FB30000}"/>
    <cellStyle name="Standard 257 5 6 2 4 4 2" xfId="21787" xr:uid="{00000000-0005-0000-0000-000070B30000}"/>
    <cellStyle name="Standard 257 5 6 2 4 4 2 2" xfId="48259" xr:uid="{00000000-0005-0000-0000-000071B30000}"/>
    <cellStyle name="Standard 257 5 6 2 4 4 3" xfId="35023" xr:uid="{00000000-0005-0000-0000-000072B30000}"/>
    <cellStyle name="Standard 257 5 6 2 4 5" xfId="15170" xr:uid="{00000000-0005-0000-0000-000073B30000}"/>
    <cellStyle name="Standard 257 5 6 2 4 5 2" xfId="41642" xr:uid="{00000000-0005-0000-0000-000074B30000}"/>
    <cellStyle name="Standard 257 5 6 2 4 6" xfId="27672" xr:uid="{00000000-0005-0000-0000-000075B30000}"/>
    <cellStyle name="Standard 257 5 6 2 5" xfId="1934" xr:uid="{00000000-0005-0000-0000-000076B30000}"/>
    <cellStyle name="Standard 257 5 6 2 5 2" xfId="3405" xr:uid="{00000000-0005-0000-0000-000077B30000}"/>
    <cellStyle name="Standard 257 5 6 2 5 2 2" xfId="12227" xr:uid="{00000000-0005-0000-0000-000078B30000}"/>
    <cellStyle name="Standard 257 5 6 2 5 2 2 2" xfId="25463" xr:uid="{00000000-0005-0000-0000-000079B30000}"/>
    <cellStyle name="Standard 257 5 6 2 5 2 2 2 2" xfId="51935" xr:uid="{00000000-0005-0000-0000-00007AB30000}"/>
    <cellStyle name="Standard 257 5 6 2 5 2 2 3" xfId="38699" xr:uid="{00000000-0005-0000-0000-00007BB30000}"/>
    <cellStyle name="Standard 257 5 6 2 5 2 3" xfId="18846" xr:uid="{00000000-0005-0000-0000-00007CB30000}"/>
    <cellStyle name="Standard 257 5 6 2 5 2 3 2" xfId="45318" xr:uid="{00000000-0005-0000-0000-00007DB30000}"/>
    <cellStyle name="Standard 257 5 6 2 5 2 4" xfId="29877" xr:uid="{00000000-0005-0000-0000-00007EB30000}"/>
    <cellStyle name="Standard 257 5 6 2 5 3" xfId="6347" xr:uid="{00000000-0005-0000-0000-00007FB30000}"/>
    <cellStyle name="Standard 257 5 6 2 5 3 2" xfId="10757" xr:uid="{00000000-0005-0000-0000-000080B30000}"/>
    <cellStyle name="Standard 257 5 6 2 5 3 2 2" xfId="23993" xr:uid="{00000000-0005-0000-0000-000081B30000}"/>
    <cellStyle name="Standard 257 5 6 2 5 3 2 2 2" xfId="50465" xr:uid="{00000000-0005-0000-0000-000082B30000}"/>
    <cellStyle name="Standard 257 5 6 2 5 3 2 3" xfId="37229" xr:uid="{00000000-0005-0000-0000-000083B30000}"/>
    <cellStyle name="Standard 257 5 6 2 5 3 3" xfId="17376" xr:uid="{00000000-0005-0000-0000-000084B30000}"/>
    <cellStyle name="Standard 257 5 6 2 5 3 3 2" xfId="43848" xr:uid="{00000000-0005-0000-0000-000085B30000}"/>
    <cellStyle name="Standard 257 5 6 2 5 3 4" xfId="32819" xr:uid="{00000000-0005-0000-0000-000086B30000}"/>
    <cellStyle name="Standard 257 5 6 2 5 4" xfId="7815" xr:uid="{00000000-0005-0000-0000-000087B30000}"/>
    <cellStyle name="Standard 257 5 6 2 5 4 2" xfId="21051" xr:uid="{00000000-0005-0000-0000-000088B30000}"/>
    <cellStyle name="Standard 257 5 6 2 5 4 2 2" xfId="47523" xr:uid="{00000000-0005-0000-0000-000089B30000}"/>
    <cellStyle name="Standard 257 5 6 2 5 4 3" xfId="34287" xr:uid="{00000000-0005-0000-0000-00008AB30000}"/>
    <cellStyle name="Standard 257 5 6 2 5 5" xfId="14434" xr:uid="{00000000-0005-0000-0000-00008BB30000}"/>
    <cellStyle name="Standard 257 5 6 2 5 5 2" xfId="40906" xr:uid="{00000000-0005-0000-0000-00008CB30000}"/>
    <cellStyle name="Standard 257 5 6 2 5 6" xfId="28407" xr:uid="{00000000-0005-0000-0000-00008DB30000}"/>
    <cellStyle name="Standard 257 5 6 2 6" xfId="2671" xr:uid="{00000000-0005-0000-0000-00008EB30000}"/>
    <cellStyle name="Standard 257 5 6 2 6 2" xfId="11493" xr:uid="{00000000-0005-0000-0000-00008FB30000}"/>
    <cellStyle name="Standard 257 5 6 2 6 2 2" xfId="24729" xr:uid="{00000000-0005-0000-0000-000090B30000}"/>
    <cellStyle name="Standard 257 5 6 2 6 2 2 2" xfId="51201" xr:uid="{00000000-0005-0000-0000-000091B30000}"/>
    <cellStyle name="Standard 257 5 6 2 6 2 3" xfId="37965" xr:uid="{00000000-0005-0000-0000-000092B30000}"/>
    <cellStyle name="Standard 257 5 6 2 6 3" xfId="18112" xr:uid="{00000000-0005-0000-0000-000093B30000}"/>
    <cellStyle name="Standard 257 5 6 2 6 3 2" xfId="44584" xr:uid="{00000000-0005-0000-0000-000094B30000}"/>
    <cellStyle name="Standard 257 5 6 2 6 4" xfId="29143" xr:uid="{00000000-0005-0000-0000-000095B30000}"/>
    <cellStyle name="Standard 257 5 6 2 7" xfId="4876" xr:uid="{00000000-0005-0000-0000-000096B30000}"/>
    <cellStyle name="Standard 257 5 6 2 7 2" xfId="9286" xr:uid="{00000000-0005-0000-0000-000097B30000}"/>
    <cellStyle name="Standard 257 5 6 2 7 2 2" xfId="22522" xr:uid="{00000000-0005-0000-0000-000098B30000}"/>
    <cellStyle name="Standard 257 5 6 2 7 2 2 2" xfId="48994" xr:uid="{00000000-0005-0000-0000-000099B30000}"/>
    <cellStyle name="Standard 257 5 6 2 7 2 3" xfId="35758" xr:uid="{00000000-0005-0000-0000-00009AB30000}"/>
    <cellStyle name="Standard 257 5 6 2 7 3" xfId="15905" xr:uid="{00000000-0005-0000-0000-00009BB30000}"/>
    <cellStyle name="Standard 257 5 6 2 7 3 2" xfId="42377" xr:uid="{00000000-0005-0000-0000-00009CB30000}"/>
    <cellStyle name="Standard 257 5 6 2 7 4" xfId="31348" xr:uid="{00000000-0005-0000-0000-00009DB30000}"/>
    <cellStyle name="Standard 257 5 6 2 8" xfId="7081" xr:uid="{00000000-0005-0000-0000-00009EB30000}"/>
    <cellStyle name="Standard 257 5 6 2 8 2" xfId="20317" xr:uid="{00000000-0005-0000-0000-00009FB30000}"/>
    <cellStyle name="Standard 257 5 6 2 8 2 2" xfId="46789" xr:uid="{00000000-0005-0000-0000-0000A0B30000}"/>
    <cellStyle name="Standard 257 5 6 2 8 3" xfId="33553" xr:uid="{00000000-0005-0000-0000-0000A1B30000}"/>
    <cellStyle name="Standard 257 5 6 2 9" xfId="13700" xr:uid="{00000000-0005-0000-0000-0000A2B30000}"/>
    <cellStyle name="Standard 257 5 6 2 9 2" xfId="40172" xr:uid="{00000000-0005-0000-0000-0000A3B30000}"/>
    <cellStyle name="Standard 257 5 6 3" xfId="516" xr:uid="{00000000-0005-0000-0000-0000A4B30000}"/>
    <cellStyle name="Standard 257 5 6 3 2" xfId="905" xr:uid="{00000000-0005-0000-0000-0000A5B30000}"/>
    <cellStyle name="Standard 257 5 6 3 2 2" xfId="1654" xr:uid="{00000000-0005-0000-0000-0000A6B30000}"/>
    <cellStyle name="Standard 257 5 6 3 2 2 2" xfId="4597" xr:uid="{00000000-0005-0000-0000-0000A7B30000}"/>
    <cellStyle name="Standard 257 5 6 3 2 2 2 2" xfId="13419" xr:uid="{00000000-0005-0000-0000-0000A8B30000}"/>
    <cellStyle name="Standard 257 5 6 3 2 2 2 2 2" xfId="26655" xr:uid="{00000000-0005-0000-0000-0000A9B30000}"/>
    <cellStyle name="Standard 257 5 6 3 2 2 2 2 2 2" xfId="53127" xr:uid="{00000000-0005-0000-0000-0000AAB30000}"/>
    <cellStyle name="Standard 257 5 6 3 2 2 2 2 3" xfId="39891" xr:uid="{00000000-0005-0000-0000-0000ABB30000}"/>
    <cellStyle name="Standard 257 5 6 3 2 2 2 3" xfId="20038" xr:uid="{00000000-0005-0000-0000-0000ACB30000}"/>
    <cellStyle name="Standard 257 5 6 3 2 2 2 3 2" xfId="46510" xr:uid="{00000000-0005-0000-0000-0000ADB30000}"/>
    <cellStyle name="Standard 257 5 6 3 2 2 2 4" xfId="31069" xr:uid="{00000000-0005-0000-0000-0000AEB30000}"/>
    <cellStyle name="Standard 257 5 6 3 2 2 3" xfId="6068" xr:uid="{00000000-0005-0000-0000-0000AFB30000}"/>
    <cellStyle name="Standard 257 5 6 3 2 2 3 2" xfId="10478" xr:uid="{00000000-0005-0000-0000-0000B0B30000}"/>
    <cellStyle name="Standard 257 5 6 3 2 2 3 2 2" xfId="23714" xr:uid="{00000000-0005-0000-0000-0000B1B30000}"/>
    <cellStyle name="Standard 257 5 6 3 2 2 3 2 2 2" xfId="50186" xr:uid="{00000000-0005-0000-0000-0000B2B30000}"/>
    <cellStyle name="Standard 257 5 6 3 2 2 3 2 3" xfId="36950" xr:uid="{00000000-0005-0000-0000-0000B3B30000}"/>
    <cellStyle name="Standard 257 5 6 3 2 2 3 3" xfId="17097" xr:uid="{00000000-0005-0000-0000-0000B4B30000}"/>
    <cellStyle name="Standard 257 5 6 3 2 2 3 3 2" xfId="43569" xr:uid="{00000000-0005-0000-0000-0000B5B30000}"/>
    <cellStyle name="Standard 257 5 6 3 2 2 3 4" xfId="32540" xr:uid="{00000000-0005-0000-0000-0000B6B30000}"/>
    <cellStyle name="Standard 257 5 6 3 2 2 4" xfId="9007" xr:uid="{00000000-0005-0000-0000-0000B7B30000}"/>
    <cellStyle name="Standard 257 5 6 3 2 2 4 2" xfId="22243" xr:uid="{00000000-0005-0000-0000-0000B8B30000}"/>
    <cellStyle name="Standard 257 5 6 3 2 2 4 2 2" xfId="48715" xr:uid="{00000000-0005-0000-0000-0000B9B30000}"/>
    <cellStyle name="Standard 257 5 6 3 2 2 4 3" xfId="35479" xr:uid="{00000000-0005-0000-0000-0000BAB30000}"/>
    <cellStyle name="Standard 257 5 6 3 2 2 5" xfId="15626" xr:uid="{00000000-0005-0000-0000-0000BBB30000}"/>
    <cellStyle name="Standard 257 5 6 3 2 2 5 2" xfId="42098" xr:uid="{00000000-0005-0000-0000-0000BCB30000}"/>
    <cellStyle name="Standard 257 5 6 3 2 2 6" xfId="28128" xr:uid="{00000000-0005-0000-0000-0000BDB30000}"/>
    <cellStyle name="Standard 257 5 6 3 2 3" xfId="2390" xr:uid="{00000000-0005-0000-0000-0000BEB30000}"/>
    <cellStyle name="Standard 257 5 6 3 2 3 2" xfId="3861" xr:uid="{00000000-0005-0000-0000-0000BFB30000}"/>
    <cellStyle name="Standard 257 5 6 3 2 3 2 2" xfId="12683" xr:uid="{00000000-0005-0000-0000-0000C0B30000}"/>
    <cellStyle name="Standard 257 5 6 3 2 3 2 2 2" xfId="25919" xr:uid="{00000000-0005-0000-0000-0000C1B30000}"/>
    <cellStyle name="Standard 257 5 6 3 2 3 2 2 2 2" xfId="52391" xr:uid="{00000000-0005-0000-0000-0000C2B30000}"/>
    <cellStyle name="Standard 257 5 6 3 2 3 2 2 3" xfId="39155" xr:uid="{00000000-0005-0000-0000-0000C3B30000}"/>
    <cellStyle name="Standard 257 5 6 3 2 3 2 3" xfId="19302" xr:uid="{00000000-0005-0000-0000-0000C4B30000}"/>
    <cellStyle name="Standard 257 5 6 3 2 3 2 3 2" xfId="45774" xr:uid="{00000000-0005-0000-0000-0000C5B30000}"/>
    <cellStyle name="Standard 257 5 6 3 2 3 2 4" xfId="30333" xr:uid="{00000000-0005-0000-0000-0000C6B30000}"/>
    <cellStyle name="Standard 257 5 6 3 2 3 3" xfId="6803" xr:uid="{00000000-0005-0000-0000-0000C7B30000}"/>
    <cellStyle name="Standard 257 5 6 3 2 3 3 2" xfId="11213" xr:uid="{00000000-0005-0000-0000-0000C8B30000}"/>
    <cellStyle name="Standard 257 5 6 3 2 3 3 2 2" xfId="24449" xr:uid="{00000000-0005-0000-0000-0000C9B30000}"/>
    <cellStyle name="Standard 257 5 6 3 2 3 3 2 2 2" xfId="50921" xr:uid="{00000000-0005-0000-0000-0000CAB30000}"/>
    <cellStyle name="Standard 257 5 6 3 2 3 3 2 3" xfId="37685" xr:uid="{00000000-0005-0000-0000-0000CBB30000}"/>
    <cellStyle name="Standard 257 5 6 3 2 3 3 3" xfId="17832" xr:uid="{00000000-0005-0000-0000-0000CCB30000}"/>
    <cellStyle name="Standard 257 5 6 3 2 3 3 3 2" xfId="44304" xr:uid="{00000000-0005-0000-0000-0000CDB30000}"/>
    <cellStyle name="Standard 257 5 6 3 2 3 3 4" xfId="33275" xr:uid="{00000000-0005-0000-0000-0000CEB30000}"/>
    <cellStyle name="Standard 257 5 6 3 2 3 4" xfId="8271" xr:uid="{00000000-0005-0000-0000-0000CFB30000}"/>
    <cellStyle name="Standard 257 5 6 3 2 3 4 2" xfId="21507" xr:uid="{00000000-0005-0000-0000-0000D0B30000}"/>
    <cellStyle name="Standard 257 5 6 3 2 3 4 2 2" xfId="47979" xr:uid="{00000000-0005-0000-0000-0000D1B30000}"/>
    <cellStyle name="Standard 257 5 6 3 2 3 4 3" xfId="34743" xr:uid="{00000000-0005-0000-0000-0000D2B30000}"/>
    <cellStyle name="Standard 257 5 6 3 2 3 5" xfId="14890" xr:uid="{00000000-0005-0000-0000-0000D3B30000}"/>
    <cellStyle name="Standard 257 5 6 3 2 3 5 2" xfId="41362" xr:uid="{00000000-0005-0000-0000-0000D4B30000}"/>
    <cellStyle name="Standard 257 5 6 3 2 3 6" xfId="28863" xr:uid="{00000000-0005-0000-0000-0000D5B30000}"/>
    <cellStyle name="Standard 257 5 6 3 2 4" xfId="3127" xr:uid="{00000000-0005-0000-0000-0000D6B30000}"/>
    <cellStyle name="Standard 257 5 6 3 2 4 2" xfId="11949" xr:uid="{00000000-0005-0000-0000-0000D7B30000}"/>
    <cellStyle name="Standard 257 5 6 3 2 4 2 2" xfId="25185" xr:uid="{00000000-0005-0000-0000-0000D8B30000}"/>
    <cellStyle name="Standard 257 5 6 3 2 4 2 2 2" xfId="51657" xr:uid="{00000000-0005-0000-0000-0000D9B30000}"/>
    <cellStyle name="Standard 257 5 6 3 2 4 2 3" xfId="38421" xr:uid="{00000000-0005-0000-0000-0000DAB30000}"/>
    <cellStyle name="Standard 257 5 6 3 2 4 3" xfId="18568" xr:uid="{00000000-0005-0000-0000-0000DBB30000}"/>
    <cellStyle name="Standard 257 5 6 3 2 4 3 2" xfId="45040" xr:uid="{00000000-0005-0000-0000-0000DCB30000}"/>
    <cellStyle name="Standard 257 5 6 3 2 4 4" xfId="29599" xr:uid="{00000000-0005-0000-0000-0000DDB30000}"/>
    <cellStyle name="Standard 257 5 6 3 2 5" xfId="5332" xr:uid="{00000000-0005-0000-0000-0000DEB30000}"/>
    <cellStyle name="Standard 257 5 6 3 2 5 2" xfId="9742" xr:uid="{00000000-0005-0000-0000-0000DFB30000}"/>
    <cellStyle name="Standard 257 5 6 3 2 5 2 2" xfId="22978" xr:uid="{00000000-0005-0000-0000-0000E0B30000}"/>
    <cellStyle name="Standard 257 5 6 3 2 5 2 2 2" xfId="49450" xr:uid="{00000000-0005-0000-0000-0000E1B30000}"/>
    <cellStyle name="Standard 257 5 6 3 2 5 2 3" xfId="36214" xr:uid="{00000000-0005-0000-0000-0000E2B30000}"/>
    <cellStyle name="Standard 257 5 6 3 2 5 3" xfId="16361" xr:uid="{00000000-0005-0000-0000-0000E3B30000}"/>
    <cellStyle name="Standard 257 5 6 3 2 5 3 2" xfId="42833" xr:uid="{00000000-0005-0000-0000-0000E4B30000}"/>
    <cellStyle name="Standard 257 5 6 3 2 5 4" xfId="31804" xr:uid="{00000000-0005-0000-0000-0000E5B30000}"/>
    <cellStyle name="Standard 257 5 6 3 2 6" xfId="7537" xr:uid="{00000000-0005-0000-0000-0000E6B30000}"/>
    <cellStyle name="Standard 257 5 6 3 2 6 2" xfId="20773" xr:uid="{00000000-0005-0000-0000-0000E7B30000}"/>
    <cellStyle name="Standard 257 5 6 3 2 6 2 2" xfId="47245" xr:uid="{00000000-0005-0000-0000-0000E8B30000}"/>
    <cellStyle name="Standard 257 5 6 3 2 6 3" xfId="34009" xr:uid="{00000000-0005-0000-0000-0000E9B30000}"/>
    <cellStyle name="Standard 257 5 6 3 2 7" xfId="14156" xr:uid="{00000000-0005-0000-0000-0000EAB30000}"/>
    <cellStyle name="Standard 257 5 6 3 2 7 2" xfId="40628" xr:uid="{00000000-0005-0000-0000-0000EBB30000}"/>
    <cellStyle name="Standard 257 5 6 3 2 8" xfId="27392" xr:uid="{00000000-0005-0000-0000-0000ECB30000}"/>
    <cellStyle name="Standard 257 5 6 3 3" xfId="1288" xr:uid="{00000000-0005-0000-0000-0000EDB30000}"/>
    <cellStyle name="Standard 257 5 6 3 3 2" xfId="4231" xr:uid="{00000000-0005-0000-0000-0000EEB30000}"/>
    <cellStyle name="Standard 257 5 6 3 3 2 2" xfId="13053" xr:uid="{00000000-0005-0000-0000-0000EFB30000}"/>
    <cellStyle name="Standard 257 5 6 3 3 2 2 2" xfId="26289" xr:uid="{00000000-0005-0000-0000-0000F0B30000}"/>
    <cellStyle name="Standard 257 5 6 3 3 2 2 2 2" xfId="52761" xr:uid="{00000000-0005-0000-0000-0000F1B30000}"/>
    <cellStyle name="Standard 257 5 6 3 3 2 2 3" xfId="39525" xr:uid="{00000000-0005-0000-0000-0000F2B30000}"/>
    <cellStyle name="Standard 257 5 6 3 3 2 3" xfId="19672" xr:uid="{00000000-0005-0000-0000-0000F3B30000}"/>
    <cellStyle name="Standard 257 5 6 3 3 2 3 2" xfId="46144" xr:uid="{00000000-0005-0000-0000-0000F4B30000}"/>
    <cellStyle name="Standard 257 5 6 3 3 2 4" xfId="30703" xr:uid="{00000000-0005-0000-0000-0000F5B30000}"/>
    <cellStyle name="Standard 257 5 6 3 3 3" xfId="5702" xr:uid="{00000000-0005-0000-0000-0000F6B30000}"/>
    <cellStyle name="Standard 257 5 6 3 3 3 2" xfId="10112" xr:uid="{00000000-0005-0000-0000-0000F7B30000}"/>
    <cellStyle name="Standard 257 5 6 3 3 3 2 2" xfId="23348" xr:uid="{00000000-0005-0000-0000-0000F8B30000}"/>
    <cellStyle name="Standard 257 5 6 3 3 3 2 2 2" xfId="49820" xr:uid="{00000000-0005-0000-0000-0000F9B30000}"/>
    <cellStyle name="Standard 257 5 6 3 3 3 2 3" xfId="36584" xr:uid="{00000000-0005-0000-0000-0000FAB30000}"/>
    <cellStyle name="Standard 257 5 6 3 3 3 3" xfId="16731" xr:uid="{00000000-0005-0000-0000-0000FBB30000}"/>
    <cellStyle name="Standard 257 5 6 3 3 3 3 2" xfId="43203" xr:uid="{00000000-0005-0000-0000-0000FCB30000}"/>
    <cellStyle name="Standard 257 5 6 3 3 3 4" xfId="32174" xr:uid="{00000000-0005-0000-0000-0000FDB30000}"/>
    <cellStyle name="Standard 257 5 6 3 3 4" xfId="8641" xr:uid="{00000000-0005-0000-0000-0000FEB30000}"/>
    <cellStyle name="Standard 257 5 6 3 3 4 2" xfId="21877" xr:uid="{00000000-0005-0000-0000-0000FFB30000}"/>
    <cellStyle name="Standard 257 5 6 3 3 4 2 2" xfId="48349" xr:uid="{00000000-0005-0000-0000-000000B40000}"/>
    <cellStyle name="Standard 257 5 6 3 3 4 3" xfId="35113" xr:uid="{00000000-0005-0000-0000-000001B40000}"/>
    <cellStyle name="Standard 257 5 6 3 3 5" xfId="15260" xr:uid="{00000000-0005-0000-0000-000002B40000}"/>
    <cellStyle name="Standard 257 5 6 3 3 5 2" xfId="41732" xr:uid="{00000000-0005-0000-0000-000003B40000}"/>
    <cellStyle name="Standard 257 5 6 3 3 6" xfId="27762" xr:uid="{00000000-0005-0000-0000-000004B40000}"/>
    <cellStyle name="Standard 257 5 6 3 4" xfId="2024" xr:uid="{00000000-0005-0000-0000-000005B40000}"/>
    <cellStyle name="Standard 257 5 6 3 4 2" xfId="3495" xr:uid="{00000000-0005-0000-0000-000006B40000}"/>
    <cellStyle name="Standard 257 5 6 3 4 2 2" xfId="12317" xr:uid="{00000000-0005-0000-0000-000007B40000}"/>
    <cellStyle name="Standard 257 5 6 3 4 2 2 2" xfId="25553" xr:uid="{00000000-0005-0000-0000-000008B40000}"/>
    <cellStyle name="Standard 257 5 6 3 4 2 2 2 2" xfId="52025" xr:uid="{00000000-0005-0000-0000-000009B40000}"/>
    <cellStyle name="Standard 257 5 6 3 4 2 2 3" xfId="38789" xr:uid="{00000000-0005-0000-0000-00000AB40000}"/>
    <cellStyle name="Standard 257 5 6 3 4 2 3" xfId="18936" xr:uid="{00000000-0005-0000-0000-00000BB40000}"/>
    <cellStyle name="Standard 257 5 6 3 4 2 3 2" xfId="45408" xr:uid="{00000000-0005-0000-0000-00000CB40000}"/>
    <cellStyle name="Standard 257 5 6 3 4 2 4" xfId="29967" xr:uid="{00000000-0005-0000-0000-00000DB40000}"/>
    <cellStyle name="Standard 257 5 6 3 4 3" xfId="6437" xr:uid="{00000000-0005-0000-0000-00000EB40000}"/>
    <cellStyle name="Standard 257 5 6 3 4 3 2" xfId="10847" xr:uid="{00000000-0005-0000-0000-00000FB40000}"/>
    <cellStyle name="Standard 257 5 6 3 4 3 2 2" xfId="24083" xr:uid="{00000000-0005-0000-0000-000010B40000}"/>
    <cellStyle name="Standard 257 5 6 3 4 3 2 2 2" xfId="50555" xr:uid="{00000000-0005-0000-0000-000011B40000}"/>
    <cellStyle name="Standard 257 5 6 3 4 3 2 3" xfId="37319" xr:uid="{00000000-0005-0000-0000-000012B40000}"/>
    <cellStyle name="Standard 257 5 6 3 4 3 3" xfId="17466" xr:uid="{00000000-0005-0000-0000-000013B40000}"/>
    <cellStyle name="Standard 257 5 6 3 4 3 3 2" xfId="43938" xr:uid="{00000000-0005-0000-0000-000014B40000}"/>
    <cellStyle name="Standard 257 5 6 3 4 3 4" xfId="32909" xr:uid="{00000000-0005-0000-0000-000015B40000}"/>
    <cellStyle name="Standard 257 5 6 3 4 4" xfId="7905" xr:uid="{00000000-0005-0000-0000-000016B40000}"/>
    <cellStyle name="Standard 257 5 6 3 4 4 2" xfId="21141" xr:uid="{00000000-0005-0000-0000-000017B40000}"/>
    <cellStyle name="Standard 257 5 6 3 4 4 2 2" xfId="47613" xr:uid="{00000000-0005-0000-0000-000018B40000}"/>
    <cellStyle name="Standard 257 5 6 3 4 4 3" xfId="34377" xr:uid="{00000000-0005-0000-0000-000019B40000}"/>
    <cellStyle name="Standard 257 5 6 3 4 5" xfId="14524" xr:uid="{00000000-0005-0000-0000-00001AB40000}"/>
    <cellStyle name="Standard 257 5 6 3 4 5 2" xfId="40996" xr:uid="{00000000-0005-0000-0000-00001BB40000}"/>
    <cellStyle name="Standard 257 5 6 3 4 6" xfId="28497" xr:uid="{00000000-0005-0000-0000-00001CB40000}"/>
    <cellStyle name="Standard 257 5 6 3 5" xfId="2761" xr:uid="{00000000-0005-0000-0000-00001DB40000}"/>
    <cellStyle name="Standard 257 5 6 3 5 2" xfId="11583" xr:uid="{00000000-0005-0000-0000-00001EB40000}"/>
    <cellStyle name="Standard 257 5 6 3 5 2 2" xfId="24819" xr:uid="{00000000-0005-0000-0000-00001FB40000}"/>
    <cellStyle name="Standard 257 5 6 3 5 2 2 2" xfId="51291" xr:uid="{00000000-0005-0000-0000-000020B40000}"/>
    <cellStyle name="Standard 257 5 6 3 5 2 3" xfId="38055" xr:uid="{00000000-0005-0000-0000-000021B40000}"/>
    <cellStyle name="Standard 257 5 6 3 5 3" xfId="18202" xr:uid="{00000000-0005-0000-0000-000022B40000}"/>
    <cellStyle name="Standard 257 5 6 3 5 3 2" xfId="44674" xr:uid="{00000000-0005-0000-0000-000023B40000}"/>
    <cellStyle name="Standard 257 5 6 3 5 4" xfId="29233" xr:uid="{00000000-0005-0000-0000-000024B40000}"/>
    <cellStyle name="Standard 257 5 6 3 6" xfId="4966" xr:uid="{00000000-0005-0000-0000-000025B40000}"/>
    <cellStyle name="Standard 257 5 6 3 6 2" xfId="9376" xr:uid="{00000000-0005-0000-0000-000026B40000}"/>
    <cellStyle name="Standard 257 5 6 3 6 2 2" xfId="22612" xr:uid="{00000000-0005-0000-0000-000027B40000}"/>
    <cellStyle name="Standard 257 5 6 3 6 2 2 2" xfId="49084" xr:uid="{00000000-0005-0000-0000-000028B40000}"/>
    <cellStyle name="Standard 257 5 6 3 6 2 3" xfId="35848" xr:uid="{00000000-0005-0000-0000-000029B40000}"/>
    <cellStyle name="Standard 257 5 6 3 6 3" xfId="15995" xr:uid="{00000000-0005-0000-0000-00002AB40000}"/>
    <cellStyle name="Standard 257 5 6 3 6 3 2" xfId="42467" xr:uid="{00000000-0005-0000-0000-00002BB40000}"/>
    <cellStyle name="Standard 257 5 6 3 6 4" xfId="31438" xr:uid="{00000000-0005-0000-0000-00002CB40000}"/>
    <cellStyle name="Standard 257 5 6 3 7" xfId="7171" xr:uid="{00000000-0005-0000-0000-00002DB40000}"/>
    <cellStyle name="Standard 257 5 6 3 7 2" xfId="20407" xr:uid="{00000000-0005-0000-0000-00002EB40000}"/>
    <cellStyle name="Standard 257 5 6 3 7 2 2" xfId="46879" xr:uid="{00000000-0005-0000-0000-00002FB40000}"/>
    <cellStyle name="Standard 257 5 6 3 7 3" xfId="33643" xr:uid="{00000000-0005-0000-0000-000030B40000}"/>
    <cellStyle name="Standard 257 5 6 3 8" xfId="13790" xr:uid="{00000000-0005-0000-0000-000031B40000}"/>
    <cellStyle name="Standard 257 5 6 3 8 2" xfId="40262" xr:uid="{00000000-0005-0000-0000-000032B40000}"/>
    <cellStyle name="Standard 257 5 6 3 9" xfId="27026" xr:uid="{00000000-0005-0000-0000-000033B40000}"/>
    <cellStyle name="Standard 257 5 6 4" xfId="733" xr:uid="{00000000-0005-0000-0000-000034B40000}"/>
    <cellStyle name="Standard 257 5 6 4 2" xfId="1483" xr:uid="{00000000-0005-0000-0000-000035B40000}"/>
    <cellStyle name="Standard 257 5 6 4 2 2" xfId="4426" xr:uid="{00000000-0005-0000-0000-000036B40000}"/>
    <cellStyle name="Standard 257 5 6 4 2 2 2" xfId="13248" xr:uid="{00000000-0005-0000-0000-000037B40000}"/>
    <cellStyle name="Standard 257 5 6 4 2 2 2 2" xfId="26484" xr:uid="{00000000-0005-0000-0000-000038B40000}"/>
    <cellStyle name="Standard 257 5 6 4 2 2 2 2 2" xfId="52956" xr:uid="{00000000-0005-0000-0000-000039B40000}"/>
    <cellStyle name="Standard 257 5 6 4 2 2 2 3" xfId="39720" xr:uid="{00000000-0005-0000-0000-00003AB40000}"/>
    <cellStyle name="Standard 257 5 6 4 2 2 3" xfId="19867" xr:uid="{00000000-0005-0000-0000-00003BB40000}"/>
    <cellStyle name="Standard 257 5 6 4 2 2 3 2" xfId="46339" xr:uid="{00000000-0005-0000-0000-00003CB40000}"/>
    <cellStyle name="Standard 257 5 6 4 2 2 4" xfId="30898" xr:uid="{00000000-0005-0000-0000-00003DB40000}"/>
    <cellStyle name="Standard 257 5 6 4 2 3" xfId="5897" xr:uid="{00000000-0005-0000-0000-00003EB40000}"/>
    <cellStyle name="Standard 257 5 6 4 2 3 2" xfId="10307" xr:uid="{00000000-0005-0000-0000-00003FB40000}"/>
    <cellStyle name="Standard 257 5 6 4 2 3 2 2" xfId="23543" xr:uid="{00000000-0005-0000-0000-000040B40000}"/>
    <cellStyle name="Standard 257 5 6 4 2 3 2 2 2" xfId="50015" xr:uid="{00000000-0005-0000-0000-000041B40000}"/>
    <cellStyle name="Standard 257 5 6 4 2 3 2 3" xfId="36779" xr:uid="{00000000-0005-0000-0000-000042B40000}"/>
    <cellStyle name="Standard 257 5 6 4 2 3 3" xfId="16926" xr:uid="{00000000-0005-0000-0000-000043B40000}"/>
    <cellStyle name="Standard 257 5 6 4 2 3 3 2" xfId="43398" xr:uid="{00000000-0005-0000-0000-000044B40000}"/>
    <cellStyle name="Standard 257 5 6 4 2 3 4" xfId="32369" xr:uid="{00000000-0005-0000-0000-000045B40000}"/>
    <cellStyle name="Standard 257 5 6 4 2 4" xfId="8836" xr:uid="{00000000-0005-0000-0000-000046B40000}"/>
    <cellStyle name="Standard 257 5 6 4 2 4 2" xfId="22072" xr:uid="{00000000-0005-0000-0000-000047B40000}"/>
    <cellStyle name="Standard 257 5 6 4 2 4 2 2" xfId="48544" xr:uid="{00000000-0005-0000-0000-000048B40000}"/>
    <cellStyle name="Standard 257 5 6 4 2 4 3" xfId="35308" xr:uid="{00000000-0005-0000-0000-000049B40000}"/>
    <cellStyle name="Standard 257 5 6 4 2 5" xfId="15455" xr:uid="{00000000-0005-0000-0000-00004AB40000}"/>
    <cellStyle name="Standard 257 5 6 4 2 5 2" xfId="41927" xr:uid="{00000000-0005-0000-0000-00004BB40000}"/>
    <cellStyle name="Standard 257 5 6 4 2 6" xfId="27957" xr:uid="{00000000-0005-0000-0000-00004CB40000}"/>
    <cellStyle name="Standard 257 5 6 4 3" xfId="2219" xr:uid="{00000000-0005-0000-0000-00004DB40000}"/>
    <cellStyle name="Standard 257 5 6 4 3 2" xfId="3690" xr:uid="{00000000-0005-0000-0000-00004EB40000}"/>
    <cellStyle name="Standard 257 5 6 4 3 2 2" xfId="12512" xr:uid="{00000000-0005-0000-0000-00004FB40000}"/>
    <cellStyle name="Standard 257 5 6 4 3 2 2 2" xfId="25748" xr:uid="{00000000-0005-0000-0000-000050B40000}"/>
    <cellStyle name="Standard 257 5 6 4 3 2 2 2 2" xfId="52220" xr:uid="{00000000-0005-0000-0000-000051B40000}"/>
    <cellStyle name="Standard 257 5 6 4 3 2 2 3" xfId="38984" xr:uid="{00000000-0005-0000-0000-000052B40000}"/>
    <cellStyle name="Standard 257 5 6 4 3 2 3" xfId="19131" xr:uid="{00000000-0005-0000-0000-000053B40000}"/>
    <cellStyle name="Standard 257 5 6 4 3 2 3 2" xfId="45603" xr:uid="{00000000-0005-0000-0000-000054B40000}"/>
    <cellStyle name="Standard 257 5 6 4 3 2 4" xfId="30162" xr:uid="{00000000-0005-0000-0000-000055B40000}"/>
    <cellStyle name="Standard 257 5 6 4 3 3" xfId="6632" xr:uid="{00000000-0005-0000-0000-000056B40000}"/>
    <cellStyle name="Standard 257 5 6 4 3 3 2" xfId="11042" xr:uid="{00000000-0005-0000-0000-000057B40000}"/>
    <cellStyle name="Standard 257 5 6 4 3 3 2 2" xfId="24278" xr:uid="{00000000-0005-0000-0000-000058B40000}"/>
    <cellStyle name="Standard 257 5 6 4 3 3 2 2 2" xfId="50750" xr:uid="{00000000-0005-0000-0000-000059B40000}"/>
    <cellStyle name="Standard 257 5 6 4 3 3 2 3" xfId="37514" xr:uid="{00000000-0005-0000-0000-00005AB40000}"/>
    <cellStyle name="Standard 257 5 6 4 3 3 3" xfId="17661" xr:uid="{00000000-0005-0000-0000-00005BB40000}"/>
    <cellStyle name="Standard 257 5 6 4 3 3 3 2" xfId="44133" xr:uid="{00000000-0005-0000-0000-00005CB40000}"/>
    <cellStyle name="Standard 257 5 6 4 3 3 4" xfId="33104" xr:uid="{00000000-0005-0000-0000-00005DB40000}"/>
    <cellStyle name="Standard 257 5 6 4 3 4" xfId="8100" xr:uid="{00000000-0005-0000-0000-00005EB40000}"/>
    <cellStyle name="Standard 257 5 6 4 3 4 2" xfId="21336" xr:uid="{00000000-0005-0000-0000-00005FB40000}"/>
    <cellStyle name="Standard 257 5 6 4 3 4 2 2" xfId="47808" xr:uid="{00000000-0005-0000-0000-000060B40000}"/>
    <cellStyle name="Standard 257 5 6 4 3 4 3" xfId="34572" xr:uid="{00000000-0005-0000-0000-000061B40000}"/>
    <cellStyle name="Standard 257 5 6 4 3 5" xfId="14719" xr:uid="{00000000-0005-0000-0000-000062B40000}"/>
    <cellStyle name="Standard 257 5 6 4 3 5 2" xfId="41191" xr:uid="{00000000-0005-0000-0000-000063B40000}"/>
    <cellStyle name="Standard 257 5 6 4 3 6" xfId="28692" xr:uid="{00000000-0005-0000-0000-000064B40000}"/>
    <cellStyle name="Standard 257 5 6 4 4" xfId="2956" xr:uid="{00000000-0005-0000-0000-000065B40000}"/>
    <cellStyle name="Standard 257 5 6 4 4 2" xfId="11778" xr:uid="{00000000-0005-0000-0000-000066B40000}"/>
    <cellStyle name="Standard 257 5 6 4 4 2 2" xfId="25014" xr:uid="{00000000-0005-0000-0000-000067B40000}"/>
    <cellStyle name="Standard 257 5 6 4 4 2 2 2" xfId="51486" xr:uid="{00000000-0005-0000-0000-000068B40000}"/>
    <cellStyle name="Standard 257 5 6 4 4 2 3" xfId="38250" xr:uid="{00000000-0005-0000-0000-000069B40000}"/>
    <cellStyle name="Standard 257 5 6 4 4 3" xfId="18397" xr:uid="{00000000-0005-0000-0000-00006AB40000}"/>
    <cellStyle name="Standard 257 5 6 4 4 3 2" xfId="44869" xr:uid="{00000000-0005-0000-0000-00006BB40000}"/>
    <cellStyle name="Standard 257 5 6 4 4 4" xfId="29428" xr:uid="{00000000-0005-0000-0000-00006CB40000}"/>
    <cellStyle name="Standard 257 5 6 4 5" xfId="5161" xr:uid="{00000000-0005-0000-0000-00006DB40000}"/>
    <cellStyle name="Standard 257 5 6 4 5 2" xfId="9571" xr:uid="{00000000-0005-0000-0000-00006EB40000}"/>
    <cellStyle name="Standard 257 5 6 4 5 2 2" xfId="22807" xr:uid="{00000000-0005-0000-0000-00006FB40000}"/>
    <cellStyle name="Standard 257 5 6 4 5 2 2 2" xfId="49279" xr:uid="{00000000-0005-0000-0000-000070B40000}"/>
    <cellStyle name="Standard 257 5 6 4 5 2 3" xfId="36043" xr:uid="{00000000-0005-0000-0000-000071B40000}"/>
    <cellStyle name="Standard 257 5 6 4 5 3" xfId="16190" xr:uid="{00000000-0005-0000-0000-000072B40000}"/>
    <cellStyle name="Standard 257 5 6 4 5 3 2" xfId="42662" xr:uid="{00000000-0005-0000-0000-000073B40000}"/>
    <cellStyle name="Standard 257 5 6 4 5 4" xfId="31633" xr:uid="{00000000-0005-0000-0000-000074B40000}"/>
    <cellStyle name="Standard 257 5 6 4 6" xfId="7366" xr:uid="{00000000-0005-0000-0000-000075B40000}"/>
    <cellStyle name="Standard 257 5 6 4 6 2" xfId="20602" xr:uid="{00000000-0005-0000-0000-000076B40000}"/>
    <cellStyle name="Standard 257 5 6 4 6 2 2" xfId="47074" xr:uid="{00000000-0005-0000-0000-000077B40000}"/>
    <cellStyle name="Standard 257 5 6 4 6 3" xfId="33838" xr:uid="{00000000-0005-0000-0000-000078B40000}"/>
    <cellStyle name="Standard 257 5 6 4 7" xfId="13985" xr:uid="{00000000-0005-0000-0000-000079B40000}"/>
    <cellStyle name="Standard 257 5 6 4 7 2" xfId="40457" xr:uid="{00000000-0005-0000-0000-00007AB40000}"/>
    <cellStyle name="Standard 257 5 6 4 8" xfId="27221" xr:uid="{00000000-0005-0000-0000-00007BB40000}"/>
    <cellStyle name="Standard 257 5 6 5" xfId="1117" xr:uid="{00000000-0005-0000-0000-00007CB40000}"/>
    <cellStyle name="Standard 257 5 6 5 2" xfId="4060" xr:uid="{00000000-0005-0000-0000-00007DB40000}"/>
    <cellStyle name="Standard 257 5 6 5 2 2" xfId="12882" xr:uid="{00000000-0005-0000-0000-00007EB40000}"/>
    <cellStyle name="Standard 257 5 6 5 2 2 2" xfId="26118" xr:uid="{00000000-0005-0000-0000-00007FB40000}"/>
    <cellStyle name="Standard 257 5 6 5 2 2 2 2" xfId="52590" xr:uid="{00000000-0005-0000-0000-000080B40000}"/>
    <cellStyle name="Standard 257 5 6 5 2 2 3" xfId="39354" xr:uid="{00000000-0005-0000-0000-000081B40000}"/>
    <cellStyle name="Standard 257 5 6 5 2 3" xfId="19501" xr:uid="{00000000-0005-0000-0000-000082B40000}"/>
    <cellStyle name="Standard 257 5 6 5 2 3 2" xfId="45973" xr:uid="{00000000-0005-0000-0000-000083B40000}"/>
    <cellStyle name="Standard 257 5 6 5 2 4" xfId="30532" xr:uid="{00000000-0005-0000-0000-000084B40000}"/>
    <cellStyle name="Standard 257 5 6 5 3" xfId="5531" xr:uid="{00000000-0005-0000-0000-000085B40000}"/>
    <cellStyle name="Standard 257 5 6 5 3 2" xfId="9941" xr:uid="{00000000-0005-0000-0000-000086B40000}"/>
    <cellStyle name="Standard 257 5 6 5 3 2 2" xfId="23177" xr:uid="{00000000-0005-0000-0000-000087B40000}"/>
    <cellStyle name="Standard 257 5 6 5 3 2 2 2" xfId="49649" xr:uid="{00000000-0005-0000-0000-000088B40000}"/>
    <cellStyle name="Standard 257 5 6 5 3 2 3" xfId="36413" xr:uid="{00000000-0005-0000-0000-000089B40000}"/>
    <cellStyle name="Standard 257 5 6 5 3 3" xfId="16560" xr:uid="{00000000-0005-0000-0000-00008AB40000}"/>
    <cellStyle name="Standard 257 5 6 5 3 3 2" xfId="43032" xr:uid="{00000000-0005-0000-0000-00008BB40000}"/>
    <cellStyle name="Standard 257 5 6 5 3 4" xfId="32003" xr:uid="{00000000-0005-0000-0000-00008CB40000}"/>
    <cellStyle name="Standard 257 5 6 5 4" xfId="8470" xr:uid="{00000000-0005-0000-0000-00008DB40000}"/>
    <cellStyle name="Standard 257 5 6 5 4 2" xfId="21706" xr:uid="{00000000-0005-0000-0000-00008EB40000}"/>
    <cellStyle name="Standard 257 5 6 5 4 2 2" xfId="48178" xr:uid="{00000000-0005-0000-0000-00008FB40000}"/>
    <cellStyle name="Standard 257 5 6 5 4 3" xfId="34942" xr:uid="{00000000-0005-0000-0000-000090B40000}"/>
    <cellStyle name="Standard 257 5 6 5 5" xfId="15089" xr:uid="{00000000-0005-0000-0000-000091B40000}"/>
    <cellStyle name="Standard 257 5 6 5 5 2" xfId="41561" xr:uid="{00000000-0005-0000-0000-000092B40000}"/>
    <cellStyle name="Standard 257 5 6 5 6" xfId="27591" xr:uid="{00000000-0005-0000-0000-000093B40000}"/>
    <cellStyle name="Standard 257 5 6 6" xfId="1853" xr:uid="{00000000-0005-0000-0000-000094B40000}"/>
    <cellStyle name="Standard 257 5 6 6 2" xfId="3324" xr:uid="{00000000-0005-0000-0000-000095B40000}"/>
    <cellStyle name="Standard 257 5 6 6 2 2" xfId="12146" xr:uid="{00000000-0005-0000-0000-000096B40000}"/>
    <cellStyle name="Standard 257 5 6 6 2 2 2" xfId="25382" xr:uid="{00000000-0005-0000-0000-000097B40000}"/>
    <cellStyle name="Standard 257 5 6 6 2 2 2 2" xfId="51854" xr:uid="{00000000-0005-0000-0000-000098B40000}"/>
    <cellStyle name="Standard 257 5 6 6 2 2 3" xfId="38618" xr:uid="{00000000-0005-0000-0000-000099B40000}"/>
    <cellStyle name="Standard 257 5 6 6 2 3" xfId="18765" xr:uid="{00000000-0005-0000-0000-00009AB40000}"/>
    <cellStyle name="Standard 257 5 6 6 2 3 2" xfId="45237" xr:uid="{00000000-0005-0000-0000-00009BB40000}"/>
    <cellStyle name="Standard 257 5 6 6 2 4" xfId="29796" xr:uid="{00000000-0005-0000-0000-00009CB40000}"/>
    <cellStyle name="Standard 257 5 6 6 3" xfId="6266" xr:uid="{00000000-0005-0000-0000-00009DB40000}"/>
    <cellStyle name="Standard 257 5 6 6 3 2" xfId="10676" xr:uid="{00000000-0005-0000-0000-00009EB40000}"/>
    <cellStyle name="Standard 257 5 6 6 3 2 2" xfId="23912" xr:uid="{00000000-0005-0000-0000-00009FB40000}"/>
    <cellStyle name="Standard 257 5 6 6 3 2 2 2" xfId="50384" xr:uid="{00000000-0005-0000-0000-0000A0B40000}"/>
    <cellStyle name="Standard 257 5 6 6 3 2 3" xfId="37148" xr:uid="{00000000-0005-0000-0000-0000A1B40000}"/>
    <cellStyle name="Standard 257 5 6 6 3 3" xfId="17295" xr:uid="{00000000-0005-0000-0000-0000A2B40000}"/>
    <cellStyle name="Standard 257 5 6 6 3 3 2" xfId="43767" xr:uid="{00000000-0005-0000-0000-0000A3B40000}"/>
    <cellStyle name="Standard 257 5 6 6 3 4" xfId="32738" xr:uid="{00000000-0005-0000-0000-0000A4B40000}"/>
    <cellStyle name="Standard 257 5 6 6 4" xfId="7734" xr:uid="{00000000-0005-0000-0000-0000A5B40000}"/>
    <cellStyle name="Standard 257 5 6 6 4 2" xfId="20970" xr:uid="{00000000-0005-0000-0000-0000A6B40000}"/>
    <cellStyle name="Standard 257 5 6 6 4 2 2" xfId="47442" xr:uid="{00000000-0005-0000-0000-0000A7B40000}"/>
    <cellStyle name="Standard 257 5 6 6 4 3" xfId="34206" xr:uid="{00000000-0005-0000-0000-0000A8B40000}"/>
    <cellStyle name="Standard 257 5 6 6 5" xfId="14353" xr:uid="{00000000-0005-0000-0000-0000A9B40000}"/>
    <cellStyle name="Standard 257 5 6 6 5 2" xfId="40825" xr:uid="{00000000-0005-0000-0000-0000AAB40000}"/>
    <cellStyle name="Standard 257 5 6 6 6" xfId="28326" xr:uid="{00000000-0005-0000-0000-0000ABB40000}"/>
    <cellStyle name="Standard 257 5 6 7" xfId="2590" xr:uid="{00000000-0005-0000-0000-0000ACB40000}"/>
    <cellStyle name="Standard 257 5 6 7 2" xfId="11412" xr:uid="{00000000-0005-0000-0000-0000ADB40000}"/>
    <cellStyle name="Standard 257 5 6 7 2 2" xfId="24648" xr:uid="{00000000-0005-0000-0000-0000AEB40000}"/>
    <cellStyle name="Standard 257 5 6 7 2 2 2" xfId="51120" xr:uid="{00000000-0005-0000-0000-0000AFB40000}"/>
    <cellStyle name="Standard 257 5 6 7 2 3" xfId="37884" xr:uid="{00000000-0005-0000-0000-0000B0B40000}"/>
    <cellStyle name="Standard 257 5 6 7 3" xfId="18031" xr:uid="{00000000-0005-0000-0000-0000B1B40000}"/>
    <cellStyle name="Standard 257 5 6 7 3 2" xfId="44503" xr:uid="{00000000-0005-0000-0000-0000B2B40000}"/>
    <cellStyle name="Standard 257 5 6 7 4" xfId="29062" xr:uid="{00000000-0005-0000-0000-0000B3B40000}"/>
    <cellStyle name="Standard 257 5 6 8" xfId="4795" xr:uid="{00000000-0005-0000-0000-0000B4B40000}"/>
    <cellStyle name="Standard 257 5 6 8 2" xfId="9205" xr:uid="{00000000-0005-0000-0000-0000B5B40000}"/>
    <cellStyle name="Standard 257 5 6 8 2 2" xfId="22441" xr:uid="{00000000-0005-0000-0000-0000B6B40000}"/>
    <cellStyle name="Standard 257 5 6 8 2 2 2" xfId="48913" xr:uid="{00000000-0005-0000-0000-0000B7B40000}"/>
    <cellStyle name="Standard 257 5 6 8 2 3" xfId="35677" xr:uid="{00000000-0005-0000-0000-0000B8B40000}"/>
    <cellStyle name="Standard 257 5 6 8 3" xfId="15824" xr:uid="{00000000-0005-0000-0000-0000B9B40000}"/>
    <cellStyle name="Standard 257 5 6 8 3 2" xfId="42296" xr:uid="{00000000-0005-0000-0000-0000BAB40000}"/>
    <cellStyle name="Standard 257 5 6 8 4" xfId="31267" xr:uid="{00000000-0005-0000-0000-0000BBB40000}"/>
    <cellStyle name="Standard 257 5 6 9" xfId="7000" xr:uid="{00000000-0005-0000-0000-0000BCB40000}"/>
    <cellStyle name="Standard 257 5 6 9 2" xfId="20236" xr:uid="{00000000-0005-0000-0000-0000BDB40000}"/>
    <cellStyle name="Standard 257 5 6 9 2 2" xfId="46708" xr:uid="{00000000-0005-0000-0000-0000BEB40000}"/>
    <cellStyle name="Standard 257 5 6 9 3" xfId="33472" xr:uid="{00000000-0005-0000-0000-0000BFB40000}"/>
    <cellStyle name="Standard 257 5 7" xfId="381" xr:uid="{00000000-0005-0000-0000-0000C0B40000}"/>
    <cellStyle name="Standard 257 5 7 10" xfId="26896" xr:uid="{00000000-0005-0000-0000-0000C1B40000}"/>
    <cellStyle name="Standard 257 5 7 2" xfId="557" xr:uid="{00000000-0005-0000-0000-0000C2B40000}"/>
    <cellStyle name="Standard 257 5 7 2 2" xfId="946" xr:uid="{00000000-0005-0000-0000-0000C3B40000}"/>
    <cellStyle name="Standard 257 5 7 2 2 2" xfId="1695" xr:uid="{00000000-0005-0000-0000-0000C4B40000}"/>
    <cellStyle name="Standard 257 5 7 2 2 2 2" xfId="4638" xr:uid="{00000000-0005-0000-0000-0000C5B40000}"/>
    <cellStyle name="Standard 257 5 7 2 2 2 2 2" xfId="13460" xr:uid="{00000000-0005-0000-0000-0000C6B40000}"/>
    <cellStyle name="Standard 257 5 7 2 2 2 2 2 2" xfId="26696" xr:uid="{00000000-0005-0000-0000-0000C7B40000}"/>
    <cellStyle name="Standard 257 5 7 2 2 2 2 2 2 2" xfId="53168" xr:uid="{00000000-0005-0000-0000-0000C8B40000}"/>
    <cellStyle name="Standard 257 5 7 2 2 2 2 2 3" xfId="39932" xr:uid="{00000000-0005-0000-0000-0000C9B40000}"/>
    <cellStyle name="Standard 257 5 7 2 2 2 2 3" xfId="20079" xr:uid="{00000000-0005-0000-0000-0000CAB40000}"/>
    <cellStyle name="Standard 257 5 7 2 2 2 2 3 2" xfId="46551" xr:uid="{00000000-0005-0000-0000-0000CBB40000}"/>
    <cellStyle name="Standard 257 5 7 2 2 2 2 4" xfId="31110" xr:uid="{00000000-0005-0000-0000-0000CCB40000}"/>
    <cellStyle name="Standard 257 5 7 2 2 2 3" xfId="6109" xr:uid="{00000000-0005-0000-0000-0000CDB40000}"/>
    <cellStyle name="Standard 257 5 7 2 2 2 3 2" xfId="10519" xr:uid="{00000000-0005-0000-0000-0000CEB40000}"/>
    <cellStyle name="Standard 257 5 7 2 2 2 3 2 2" xfId="23755" xr:uid="{00000000-0005-0000-0000-0000CFB40000}"/>
    <cellStyle name="Standard 257 5 7 2 2 2 3 2 2 2" xfId="50227" xr:uid="{00000000-0005-0000-0000-0000D0B40000}"/>
    <cellStyle name="Standard 257 5 7 2 2 2 3 2 3" xfId="36991" xr:uid="{00000000-0005-0000-0000-0000D1B40000}"/>
    <cellStyle name="Standard 257 5 7 2 2 2 3 3" xfId="17138" xr:uid="{00000000-0005-0000-0000-0000D2B40000}"/>
    <cellStyle name="Standard 257 5 7 2 2 2 3 3 2" xfId="43610" xr:uid="{00000000-0005-0000-0000-0000D3B40000}"/>
    <cellStyle name="Standard 257 5 7 2 2 2 3 4" xfId="32581" xr:uid="{00000000-0005-0000-0000-0000D4B40000}"/>
    <cellStyle name="Standard 257 5 7 2 2 2 4" xfId="9048" xr:uid="{00000000-0005-0000-0000-0000D5B40000}"/>
    <cellStyle name="Standard 257 5 7 2 2 2 4 2" xfId="22284" xr:uid="{00000000-0005-0000-0000-0000D6B40000}"/>
    <cellStyle name="Standard 257 5 7 2 2 2 4 2 2" xfId="48756" xr:uid="{00000000-0005-0000-0000-0000D7B40000}"/>
    <cellStyle name="Standard 257 5 7 2 2 2 4 3" xfId="35520" xr:uid="{00000000-0005-0000-0000-0000D8B40000}"/>
    <cellStyle name="Standard 257 5 7 2 2 2 5" xfId="15667" xr:uid="{00000000-0005-0000-0000-0000D9B40000}"/>
    <cellStyle name="Standard 257 5 7 2 2 2 5 2" xfId="42139" xr:uid="{00000000-0005-0000-0000-0000DAB40000}"/>
    <cellStyle name="Standard 257 5 7 2 2 2 6" xfId="28169" xr:uid="{00000000-0005-0000-0000-0000DBB40000}"/>
    <cellStyle name="Standard 257 5 7 2 2 3" xfId="2431" xr:uid="{00000000-0005-0000-0000-0000DCB40000}"/>
    <cellStyle name="Standard 257 5 7 2 2 3 2" xfId="3902" xr:uid="{00000000-0005-0000-0000-0000DDB40000}"/>
    <cellStyle name="Standard 257 5 7 2 2 3 2 2" xfId="12724" xr:uid="{00000000-0005-0000-0000-0000DEB40000}"/>
    <cellStyle name="Standard 257 5 7 2 2 3 2 2 2" xfId="25960" xr:uid="{00000000-0005-0000-0000-0000DFB40000}"/>
    <cellStyle name="Standard 257 5 7 2 2 3 2 2 2 2" xfId="52432" xr:uid="{00000000-0005-0000-0000-0000E0B40000}"/>
    <cellStyle name="Standard 257 5 7 2 2 3 2 2 3" xfId="39196" xr:uid="{00000000-0005-0000-0000-0000E1B40000}"/>
    <cellStyle name="Standard 257 5 7 2 2 3 2 3" xfId="19343" xr:uid="{00000000-0005-0000-0000-0000E2B40000}"/>
    <cellStyle name="Standard 257 5 7 2 2 3 2 3 2" xfId="45815" xr:uid="{00000000-0005-0000-0000-0000E3B40000}"/>
    <cellStyle name="Standard 257 5 7 2 2 3 2 4" xfId="30374" xr:uid="{00000000-0005-0000-0000-0000E4B40000}"/>
    <cellStyle name="Standard 257 5 7 2 2 3 3" xfId="6844" xr:uid="{00000000-0005-0000-0000-0000E5B40000}"/>
    <cellStyle name="Standard 257 5 7 2 2 3 3 2" xfId="11254" xr:uid="{00000000-0005-0000-0000-0000E6B40000}"/>
    <cellStyle name="Standard 257 5 7 2 2 3 3 2 2" xfId="24490" xr:uid="{00000000-0005-0000-0000-0000E7B40000}"/>
    <cellStyle name="Standard 257 5 7 2 2 3 3 2 2 2" xfId="50962" xr:uid="{00000000-0005-0000-0000-0000E8B40000}"/>
    <cellStyle name="Standard 257 5 7 2 2 3 3 2 3" xfId="37726" xr:uid="{00000000-0005-0000-0000-0000E9B40000}"/>
    <cellStyle name="Standard 257 5 7 2 2 3 3 3" xfId="17873" xr:uid="{00000000-0005-0000-0000-0000EAB40000}"/>
    <cellStyle name="Standard 257 5 7 2 2 3 3 3 2" xfId="44345" xr:uid="{00000000-0005-0000-0000-0000EBB40000}"/>
    <cellStyle name="Standard 257 5 7 2 2 3 3 4" xfId="33316" xr:uid="{00000000-0005-0000-0000-0000ECB40000}"/>
    <cellStyle name="Standard 257 5 7 2 2 3 4" xfId="8312" xr:uid="{00000000-0005-0000-0000-0000EDB40000}"/>
    <cellStyle name="Standard 257 5 7 2 2 3 4 2" xfId="21548" xr:uid="{00000000-0005-0000-0000-0000EEB40000}"/>
    <cellStyle name="Standard 257 5 7 2 2 3 4 2 2" xfId="48020" xr:uid="{00000000-0005-0000-0000-0000EFB40000}"/>
    <cellStyle name="Standard 257 5 7 2 2 3 4 3" xfId="34784" xr:uid="{00000000-0005-0000-0000-0000F0B40000}"/>
    <cellStyle name="Standard 257 5 7 2 2 3 5" xfId="14931" xr:uid="{00000000-0005-0000-0000-0000F1B40000}"/>
    <cellStyle name="Standard 257 5 7 2 2 3 5 2" xfId="41403" xr:uid="{00000000-0005-0000-0000-0000F2B40000}"/>
    <cellStyle name="Standard 257 5 7 2 2 3 6" xfId="28904" xr:uid="{00000000-0005-0000-0000-0000F3B40000}"/>
    <cellStyle name="Standard 257 5 7 2 2 4" xfId="3168" xr:uid="{00000000-0005-0000-0000-0000F4B40000}"/>
    <cellStyle name="Standard 257 5 7 2 2 4 2" xfId="11990" xr:uid="{00000000-0005-0000-0000-0000F5B40000}"/>
    <cellStyle name="Standard 257 5 7 2 2 4 2 2" xfId="25226" xr:uid="{00000000-0005-0000-0000-0000F6B40000}"/>
    <cellStyle name="Standard 257 5 7 2 2 4 2 2 2" xfId="51698" xr:uid="{00000000-0005-0000-0000-0000F7B40000}"/>
    <cellStyle name="Standard 257 5 7 2 2 4 2 3" xfId="38462" xr:uid="{00000000-0005-0000-0000-0000F8B40000}"/>
    <cellStyle name="Standard 257 5 7 2 2 4 3" xfId="18609" xr:uid="{00000000-0005-0000-0000-0000F9B40000}"/>
    <cellStyle name="Standard 257 5 7 2 2 4 3 2" xfId="45081" xr:uid="{00000000-0005-0000-0000-0000FAB40000}"/>
    <cellStyle name="Standard 257 5 7 2 2 4 4" xfId="29640" xr:uid="{00000000-0005-0000-0000-0000FBB40000}"/>
    <cellStyle name="Standard 257 5 7 2 2 5" xfId="5373" xr:uid="{00000000-0005-0000-0000-0000FCB40000}"/>
    <cellStyle name="Standard 257 5 7 2 2 5 2" xfId="9783" xr:uid="{00000000-0005-0000-0000-0000FDB40000}"/>
    <cellStyle name="Standard 257 5 7 2 2 5 2 2" xfId="23019" xr:uid="{00000000-0005-0000-0000-0000FEB40000}"/>
    <cellStyle name="Standard 257 5 7 2 2 5 2 2 2" xfId="49491" xr:uid="{00000000-0005-0000-0000-0000FFB40000}"/>
    <cellStyle name="Standard 257 5 7 2 2 5 2 3" xfId="36255" xr:uid="{00000000-0005-0000-0000-000000B50000}"/>
    <cellStyle name="Standard 257 5 7 2 2 5 3" xfId="16402" xr:uid="{00000000-0005-0000-0000-000001B50000}"/>
    <cellStyle name="Standard 257 5 7 2 2 5 3 2" xfId="42874" xr:uid="{00000000-0005-0000-0000-000002B50000}"/>
    <cellStyle name="Standard 257 5 7 2 2 5 4" xfId="31845" xr:uid="{00000000-0005-0000-0000-000003B50000}"/>
    <cellStyle name="Standard 257 5 7 2 2 6" xfId="7578" xr:uid="{00000000-0005-0000-0000-000004B50000}"/>
    <cellStyle name="Standard 257 5 7 2 2 6 2" xfId="20814" xr:uid="{00000000-0005-0000-0000-000005B50000}"/>
    <cellStyle name="Standard 257 5 7 2 2 6 2 2" xfId="47286" xr:uid="{00000000-0005-0000-0000-000006B50000}"/>
    <cellStyle name="Standard 257 5 7 2 2 6 3" xfId="34050" xr:uid="{00000000-0005-0000-0000-000007B50000}"/>
    <cellStyle name="Standard 257 5 7 2 2 7" xfId="14197" xr:uid="{00000000-0005-0000-0000-000008B50000}"/>
    <cellStyle name="Standard 257 5 7 2 2 7 2" xfId="40669" xr:uid="{00000000-0005-0000-0000-000009B50000}"/>
    <cellStyle name="Standard 257 5 7 2 2 8" xfId="27433" xr:uid="{00000000-0005-0000-0000-00000AB50000}"/>
    <cellStyle name="Standard 257 5 7 2 3" xfId="1329" xr:uid="{00000000-0005-0000-0000-00000BB50000}"/>
    <cellStyle name="Standard 257 5 7 2 3 2" xfId="4272" xr:uid="{00000000-0005-0000-0000-00000CB50000}"/>
    <cellStyle name="Standard 257 5 7 2 3 2 2" xfId="13094" xr:uid="{00000000-0005-0000-0000-00000DB50000}"/>
    <cellStyle name="Standard 257 5 7 2 3 2 2 2" xfId="26330" xr:uid="{00000000-0005-0000-0000-00000EB50000}"/>
    <cellStyle name="Standard 257 5 7 2 3 2 2 2 2" xfId="52802" xr:uid="{00000000-0005-0000-0000-00000FB50000}"/>
    <cellStyle name="Standard 257 5 7 2 3 2 2 3" xfId="39566" xr:uid="{00000000-0005-0000-0000-000010B50000}"/>
    <cellStyle name="Standard 257 5 7 2 3 2 3" xfId="19713" xr:uid="{00000000-0005-0000-0000-000011B50000}"/>
    <cellStyle name="Standard 257 5 7 2 3 2 3 2" xfId="46185" xr:uid="{00000000-0005-0000-0000-000012B50000}"/>
    <cellStyle name="Standard 257 5 7 2 3 2 4" xfId="30744" xr:uid="{00000000-0005-0000-0000-000013B50000}"/>
    <cellStyle name="Standard 257 5 7 2 3 3" xfId="5743" xr:uid="{00000000-0005-0000-0000-000014B50000}"/>
    <cellStyle name="Standard 257 5 7 2 3 3 2" xfId="10153" xr:uid="{00000000-0005-0000-0000-000015B50000}"/>
    <cellStyle name="Standard 257 5 7 2 3 3 2 2" xfId="23389" xr:uid="{00000000-0005-0000-0000-000016B50000}"/>
    <cellStyle name="Standard 257 5 7 2 3 3 2 2 2" xfId="49861" xr:uid="{00000000-0005-0000-0000-000017B50000}"/>
    <cellStyle name="Standard 257 5 7 2 3 3 2 3" xfId="36625" xr:uid="{00000000-0005-0000-0000-000018B50000}"/>
    <cellStyle name="Standard 257 5 7 2 3 3 3" xfId="16772" xr:uid="{00000000-0005-0000-0000-000019B50000}"/>
    <cellStyle name="Standard 257 5 7 2 3 3 3 2" xfId="43244" xr:uid="{00000000-0005-0000-0000-00001AB50000}"/>
    <cellStyle name="Standard 257 5 7 2 3 3 4" xfId="32215" xr:uid="{00000000-0005-0000-0000-00001BB50000}"/>
    <cellStyle name="Standard 257 5 7 2 3 4" xfId="8682" xr:uid="{00000000-0005-0000-0000-00001CB50000}"/>
    <cellStyle name="Standard 257 5 7 2 3 4 2" xfId="21918" xr:uid="{00000000-0005-0000-0000-00001DB50000}"/>
    <cellStyle name="Standard 257 5 7 2 3 4 2 2" xfId="48390" xr:uid="{00000000-0005-0000-0000-00001EB50000}"/>
    <cellStyle name="Standard 257 5 7 2 3 4 3" xfId="35154" xr:uid="{00000000-0005-0000-0000-00001FB50000}"/>
    <cellStyle name="Standard 257 5 7 2 3 5" xfId="15301" xr:uid="{00000000-0005-0000-0000-000020B50000}"/>
    <cellStyle name="Standard 257 5 7 2 3 5 2" xfId="41773" xr:uid="{00000000-0005-0000-0000-000021B50000}"/>
    <cellStyle name="Standard 257 5 7 2 3 6" xfId="27803" xr:uid="{00000000-0005-0000-0000-000022B50000}"/>
    <cellStyle name="Standard 257 5 7 2 4" xfId="2065" xr:uid="{00000000-0005-0000-0000-000023B50000}"/>
    <cellStyle name="Standard 257 5 7 2 4 2" xfId="3536" xr:uid="{00000000-0005-0000-0000-000024B50000}"/>
    <cellStyle name="Standard 257 5 7 2 4 2 2" xfId="12358" xr:uid="{00000000-0005-0000-0000-000025B50000}"/>
    <cellStyle name="Standard 257 5 7 2 4 2 2 2" xfId="25594" xr:uid="{00000000-0005-0000-0000-000026B50000}"/>
    <cellStyle name="Standard 257 5 7 2 4 2 2 2 2" xfId="52066" xr:uid="{00000000-0005-0000-0000-000027B50000}"/>
    <cellStyle name="Standard 257 5 7 2 4 2 2 3" xfId="38830" xr:uid="{00000000-0005-0000-0000-000028B50000}"/>
    <cellStyle name="Standard 257 5 7 2 4 2 3" xfId="18977" xr:uid="{00000000-0005-0000-0000-000029B50000}"/>
    <cellStyle name="Standard 257 5 7 2 4 2 3 2" xfId="45449" xr:uid="{00000000-0005-0000-0000-00002AB50000}"/>
    <cellStyle name="Standard 257 5 7 2 4 2 4" xfId="30008" xr:uid="{00000000-0005-0000-0000-00002BB50000}"/>
    <cellStyle name="Standard 257 5 7 2 4 3" xfId="6478" xr:uid="{00000000-0005-0000-0000-00002CB50000}"/>
    <cellStyle name="Standard 257 5 7 2 4 3 2" xfId="10888" xr:uid="{00000000-0005-0000-0000-00002DB50000}"/>
    <cellStyle name="Standard 257 5 7 2 4 3 2 2" xfId="24124" xr:uid="{00000000-0005-0000-0000-00002EB50000}"/>
    <cellStyle name="Standard 257 5 7 2 4 3 2 2 2" xfId="50596" xr:uid="{00000000-0005-0000-0000-00002FB50000}"/>
    <cellStyle name="Standard 257 5 7 2 4 3 2 3" xfId="37360" xr:uid="{00000000-0005-0000-0000-000030B50000}"/>
    <cellStyle name="Standard 257 5 7 2 4 3 3" xfId="17507" xr:uid="{00000000-0005-0000-0000-000031B50000}"/>
    <cellStyle name="Standard 257 5 7 2 4 3 3 2" xfId="43979" xr:uid="{00000000-0005-0000-0000-000032B50000}"/>
    <cellStyle name="Standard 257 5 7 2 4 3 4" xfId="32950" xr:uid="{00000000-0005-0000-0000-000033B50000}"/>
    <cellStyle name="Standard 257 5 7 2 4 4" xfId="7946" xr:uid="{00000000-0005-0000-0000-000034B50000}"/>
    <cellStyle name="Standard 257 5 7 2 4 4 2" xfId="21182" xr:uid="{00000000-0005-0000-0000-000035B50000}"/>
    <cellStyle name="Standard 257 5 7 2 4 4 2 2" xfId="47654" xr:uid="{00000000-0005-0000-0000-000036B50000}"/>
    <cellStyle name="Standard 257 5 7 2 4 4 3" xfId="34418" xr:uid="{00000000-0005-0000-0000-000037B50000}"/>
    <cellStyle name="Standard 257 5 7 2 4 5" xfId="14565" xr:uid="{00000000-0005-0000-0000-000038B50000}"/>
    <cellStyle name="Standard 257 5 7 2 4 5 2" xfId="41037" xr:uid="{00000000-0005-0000-0000-000039B50000}"/>
    <cellStyle name="Standard 257 5 7 2 4 6" xfId="28538" xr:uid="{00000000-0005-0000-0000-00003AB50000}"/>
    <cellStyle name="Standard 257 5 7 2 5" xfId="2802" xr:uid="{00000000-0005-0000-0000-00003BB50000}"/>
    <cellStyle name="Standard 257 5 7 2 5 2" xfId="11624" xr:uid="{00000000-0005-0000-0000-00003CB50000}"/>
    <cellStyle name="Standard 257 5 7 2 5 2 2" xfId="24860" xr:uid="{00000000-0005-0000-0000-00003DB50000}"/>
    <cellStyle name="Standard 257 5 7 2 5 2 2 2" xfId="51332" xr:uid="{00000000-0005-0000-0000-00003EB50000}"/>
    <cellStyle name="Standard 257 5 7 2 5 2 3" xfId="38096" xr:uid="{00000000-0005-0000-0000-00003FB50000}"/>
    <cellStyle name="Standard 257 5 7 2 5 3" xfId="18243" xr:uid="{00000000-0005-0000-0000-000040B50000}"/>
    <cellStyle name="Standard 257 5 7 2 5 3 2" xfId="44715" xr:uid="{00000000-0005-0000-0000-000041B50000}"/>
    <cellStyle name="Standard 257 5 7 2 5 4" xfId="29274" xr:uid="{00000000-0005-0000-0000-000042B50000}"/>
    <cellStyle name="Standard 257 5 7 2 6" xfId="5007" xr:uid="{00000000-0005-0000-0000-000043B50000}"/>
    <cellStyle name="Standard 257 5 7 2 6 2" xfId="9417" xr:uid="{00000000-0005-0000-0000-000044B50000}"/>
    <cellStyle name="Standard 257 5 7 2 6 2 2" xfId="22653" xr:uid="{00000000-0005-0000-0000-000045B50000}"/>
    <cellStyle name="Standard 257 5 7 2 6 2 2 2" xfId="49125" xr:uid="{00000000-0005-0000-0000-000046B50000}"/>
    <cellStyle name="Standard 257 5 7 2 6 2 3" xfId="35889" xr:uid="{00000000-0005-0000-0000-000047B50000}"/>
    <cellStyle name="Standard 257 5 7 2 6 3" xfId="16036" xr:uid="{00000000-0005-0000-0000-000048B50000}"/>
    <cellStyle name="Standard 257 5 7 2 6 3 2" xfId="42508" xr:uid="{00000000-0005-0000-0000-000049B50000}"/>
    <cellStyle name="Standard 257 5 7 2 6 4" xfId="31479" xr:uid="{00000000-0005-0000-0000-00004AB50000}"/>
    <cellStyle name="Standard 257 5 7 2 7" xfId="7212" xr:uid="{00000000-0005-0000-0000-00004BB50000}"/>
    <cellStyle name="Standard 257 5 7 2 7 2" xfId="20448" xr:uid="{00000000-0005-0000-0000-00004CB50000}"/>
    <cellStyle name="Standard 257 5 7 2 7 2 2" xfId="46920" xr:uid="{00000000-0005-0000-0000-00004DB50000}"/>
    <cellStyle name="Standard 257 5 7 2 7 3" xfId="33684" xr:uid="{00000000-0005-0000-0000-00004EB50000}"/>
    <cellStyle name="Standard 257 5 7 2 8" xfId="13831" xr:uid="{00000000-0005-0000-0000-00004FB50000}"/>
    <cellStyle name="Standard 257 5 7 2 8 2" xfId="40303" xr:uid="{00000000-0005-0000-0000-000050B50000}"/>
    <cellStyle name="Standard 257 5 7 2 9" xfId="27067" xr:uid="{00000000-0005-0000-0000-000051B50000}"/>
    <cellStyle name="Standard 257 5 7 3" xfId="774" xr:uid="{00000000-0005-0000-0000-000052B50000}"/>
    <cellStyle name="Standard 257 5 7 3 2" xfId="1524" xr:uid="{00000000-0005-0000-0000-000053B50000}"/>
    <cellStyle name="Standard 257 5 7 3 2 2" xfId="4467" xr:uid="{00000000-0005-0000-0000-000054B50000}"/>
    <cellStyle name="Standard 257 5 7 3 2 2 2" xfId="13289" xr:uid="{00000000-0005-0000-0000-000055B50000}"/>
    <cellStyle name="Standard 257 5 7 3 2 2 2 2" xfId="26525" xr:uid="{00000000-0005-0000-0000-000056B50000}"/>
    <cellStyle name="Standard 257 5 7 3 2 2 2 2 2" xfId="52997" xr:uid="{00000000-0005-0000-0000-000057B50000}"/>
    <cellStyle name="Standard 257 5 7 3 2 2 2 3" xfId="39761" xr:uid="{00000000-0005-0000-0000-000058B50000}"/>
    <cellStyle name="Standard 257 5 7 3 2 2 3" xfId="19908" xr:uid="{00000000-0005-0000-0000-000059B50000}"/>
    <cellStyle name="Standard 257 5 7 3 2 2 3 2" xfId="46380" xr:uid="{00000000-0005-0000-0000-00005AB50000}"/>
    <cellStyle name="Standard 257 5 7 3 2 2 4" xfId="30939" xr:uid="{00000000-0005-0000-0000-00005BB50000}"/>
    <cellStyle name="Standard 257 5 7 3 2 3" xfId="5938" xr:uid="{00000000-0005-0000-0000-00005CB50000}"/>
    <cellStyle name="Standard 257 5 7 3 2 3 2" xfId="10348" xr:uid="{00000000-0005-0000-0000-00005DB50000}"/>
    <cellStyle name="Standard 257 5 7 3 2 3 2 2" xfId="23584" xr:uid="{00000000-0005-0000-0000-00005EB50000}"/>
    <cellStyle name="Standard 257 5 7 3 2 3 2 2 2" xfId="50056" xr:uid="{00000000-0005-0000-0000-00005FB50000}"/>
    <cellStyle name="Standard 257 5 7 3 2 3 2 3" xfId="36820" xr:uid="{00000000-0005-0000-0000-000060B50000}"/>
    <cellStyle name="Standard 257 5 7 3 2 3 3" xfId="16967" xr:uid="{00000000-0005-0000-0000-000061B50000}"/>
    <cellStyle name="Standard 257 5 7 3 2 3 3 2" xfId="43439" xr:uid="{00000000-0005-0000-0000-000062B50000}"/>
    <cellStyle name="Standard 257 5 7 3 2 3 4" xfId="32410" xr:uid="{00000000-0005-0000-0000-000063B50000}"/>
    <cellStyle name="Standard 257 5 7 3 2 4" xfId="8877" xr:uid="{00000000-0005-0000-0000-000064B50000}"/>
    <cellStyle name="Standard 257 5 7 3 2 4 2" xfId="22113" xr:uid="{00000000-0005-0000-0000-000065B50000}"/>
    <cellStyle name="Standard 257 5 7 3 2 4 2 2" xfId="48585" xr:uid="{00000000-0005-0000-0000-000066B50000}"/>
    <cellStyle name="Standard 257 5 7 3 2 4 3" xfId="35349" xr:uid="{00000000-0005-0000-0000-000067B50000}"/>
    <cellStyle name="Standard 257 5 7 3 2 5" xfId="15496" xr:uid="{00000000-0005-0000-0000-000068B50000}"/>
    <cellStyle name="Standard 257 5 7 3 2 5 2" xfId="41968" xr:uid="{00000000-0005-0000-0000-000069B50000}"/>
    <cellStyle name="Standard 257 5 7 3 2 6" xfId="27998" xr:uid="{00000000-0005-0000-0000-00006AB50000}"/>
    <cellStyle name="Standard 257 5 7 3 3" xfId="2260" xr:uid="{00000000-0005-0000-0000-00006BB50000}"/>
    <cellStyle name="Standard 257 5 7 3 3 2" xfId="3731" xr:uid="{00000000-0005-0000-0000-00006CB50000}"/>
    <cellStyle name="Standard 257 5 7 3 3 2 2" xfId="12553" xr:uid="{00000000-0005-0000-0000-00006DB50000}"/>
    <cellStyle name="Standard 257 5 7 3 3 2 2 2" xfId="25789" xr:uid="{00000000-0005-0000-0000-00006EB50000}"/>
    <cellStyle name="Standard 257 5 7 3 3 2 2 2 2" xfId="52261" xr:uid="{00000000-0005-0000-0000-00006FB50000}"/>
    <cellStyle name="Standard 257 5 7 3 3 2 2 3" xfId="39025" xr:uid="{00000000-0005-0000-0000-000070B50000}"/>
    <cellStyle name="Standard 257 5 7 3 3 2 3" xfId="19172" xr:uid="{00000000-0005-0000-0000-000071B50000}"/>
    <cellStyle name="Standard 257 5 7 3 3 2 3 2" xfId="45644" xr:uid="{00000000-0005-0000-0000-000072B50000}"/>
    <cellStyle name="Standard 257 5 7 3 3 2 4" xfId="30203" xr:uid="{00000000-0005-0000-0000-000073B50000}"/>
    <cellStyle name="Standard 257 5 7 3 3 3" xfId="6673" xr:uid="{00000000-0005-0000-0000-000074B50000}"/>
    <cellStyle name="Standard 257 5 7 3 3 3 2" xfId="11083" xr:uid="{00000000-0005-0000-0000-000075B50000}"/>
    <cellStyle name="Standard 257 5 7 3 3 3 2 2" xfId="24319" xr:uid="{00000000-0005-0000-0000-000076B50000}"/>
    <cellStyle name="Standard 257 5 7 3 3 3 2 2 2" xfId="50791" xr:uid="{00000000-0005-0000-0000-000077B50000}"/>
    <cellStyle name="Standard 257 5 7 3 3 3 2 3" xfId="37555" xr:uid="{00000000-0005-0000-0000-000078B50000}"/>
    <cellStyle name="Standard 257 5 7 3 3 3 3" xfId="17702" xr:uid="{00000000-0005-0000-0000-000079B50000}"/>
    <cellStyle name="Standard 257 5 7 3 3 3 3 2" xfId="44174" xr:uid="{00000000-0005-0000-0000-00007AB50000}"/>
    <cellStyle name="Standard 257 5 7 3 3 3 4" xfId="33145" xr:uid="{00000000-0005-0000-0000-00007BB50000}"/>
    <cellStyle name="Standard 257 5 7 3 3 4" xfId="8141" xr:uid="{00000000-0005-0000-0000-00007CB50000}"/>
    <cellStyle name="Standard 257 5 7 3 3 4 2" xfId="21377" xr:uid="{00000000-0005-0000-0000-00007DB50000}"/>
    <cellStyle name="Standard 257 5 7 3 3 4 2 2" xfId="47849" xr:uid="{00000000-0005-0000-0000-00007EB50000}"/>
    <cellStyle name="Standard 257 5 7 3 3 4 3" xfId="34613" xr:uid="{00000000-0005-0000-0000-00007FB50000}"/>
    <cellStyle name="Standard 257 5 7 3 3 5" xfId="14760" xr:uid="{00000000-0005-0000-0000-000080B50000}"/>
    <cellStyle name="Standard 257 5 7 3 3 5 2" xfId="41232" xr:uid="{00000000-0005-0000-0000-000081B50000}"/>
    <cellStyle name="Standard 257 5 7 3 3 6" xfId="28733" xr:uid="{00000000-0005-0000-0000-000082B50000}"/>
    <cellStyle name="Standard 257 5 7 3 4" xfId="2997" xr:uid="{00000000-0005-0000-0000-000083B50000}"/>
    <cellStyle name="Standard 257 5 7 3 4 2" xfId="11819" xr:uid="{00000000-0005-0000-0000-000084B50000}"/>
    <cellStyle name="Standard 257 5 7 3 4 2 2" xfId="25055" xr:uid="{00000000-0005-0000-0000-000085B50000}"/>
    <cellStyle name="Standard 257 5 7 3 4 2 2 2" xfId="51527" xr:uid="{00000000-0005-0000-0000-000086B50000}"/>
    <cellStyle name="Standard 257 5 7 3 4 2 3" xfId="38291" xr:uid="{00000000-0005-0000-0000-000087B50000}"/>
    <cellStyle name="Standard 257 5 7 3 4 3" xfId="18438" xr:uid="{00000000-0005-0000-0000-000088B50000}"/>
    <cellStyle name="Standard 257 5 7 3 4 3 2" xfId="44910" xr:uid="{00000000-0005-0000-0000-000089B50000}"/>
    <cellStyle name="Standard 257 5 7 3 4 4" xfId="29469" xr:uid="{00000000-0005-0000-0000-00008AB50000}"/>
    <cellStyle name="Standard 257 5 7 3 5" xfId="5202" xr:uid="{00000000-0005-0000-0000-00008BB50000}"/>
    <cellStyle name="Standard 257 5 7 3 5 2" xfId="9612" xr:uid="{00000000-0005-0000-0000-00008CB50000}"/>
    <cellStyle name="Standard 257 5 7 3 5 2 2" xfId="22848" xr:uid="{00000000-0005-0000-0000-00008DB50000}"/>
    <cellStyle name="Standard 257 5 7 3 5 2 2 2" xfId="49320" xr:uid="{00000000-0005-0000-0000-00008EB50000}"/>
    <cellStyle name="Standard 257 5 7 3 5 2 3" xfId="36084" xr:uid="{00000000-0005-0000-0000-00008FB50000}"/>
    <cellStyle name="Standard 257 5 7 3 5 3" xfId="16231" xr:uid="{00000000-0005-0000-0000-000090B50000}"/>
    <cellStyle name="Standard 257 5 7 3 5 3 2" xfId="42703" xr:uid="{00000000-0005-0000-0000-000091B50000}"/>
    <cellStyle name="Standard 257 5 7 3 5 4" xfId="31674" xr:uid="{00000000-0005-0000-0000-000092B50000}"/>
    <cellStyle name="Standard 257 5 7 3 6" xfId="7407" xr:uid="{00000000-0005-0000-0000-000093B50000}"/>
    <cellStyle name="Standard 257 5 7 3 6 2" xfId="20643" xr:uid="{00000000-0005-0000-0000-000094B50000}"/>
    <cellStyle name="Standard 257 5 7 3 6 2 2" xfId="47115" xr:uid="{00000000-0005-0000-0000-000095B50000}"/>
    <cellStyle name="Standard 257 5 7 3 6 3" xfId="33879" xr:uid="{00000000-0005-0000-0000-000096B50000}"/>
    <cellStyle name="Standard 257 5 7 3 7" xfId="14026" xr:uid="{00000000-0005-0000-0000-000097B50000}"/>
    <cellStyle name="Standard 257 5 7 3 7 2" xfId="40498" xr:uid="{00000000-0005-0000-0000-000098B50000}"/>
    <cellStyle name="Standard 257 5 7 3 8" xfId="27262" xr:uid="{00000000-0005-0000-0000-000099B50000}"/>
    <cellStyle name="Standard 257 5 7 4" xfId="1158" xr:uid="{00000000-0005-0000-0000-00009AB50000}"/>
    <cellStyle name="Standard 257 5 7 4 2" xfId="4101" xr:uid="{00000000-0005-0000-0000-00009BB50000}"/>
    <cellStyle name="Standard 257 5 7 4 2 2" xfId="12923" xr:uid="{00000000-0005-0000-0000-00009CB50000}"/>
    <cellStyle name="Standard 257 5 7 4 2 2 2" xfId="26159" xr:uid="{00000000-0005-0000-0000-00009DB50000}"/>
    <cellStyle name="Standard 257 5 7 4 2 2 2 2" xfId="52631" xr:uid="{00000000-0005-0000-0000-00009EB50000}"/>
    <cellStyle name="Standard 257 5 7 4 2 2 3" xfId="39395" xr:uid="{00000000-0005-0000-0000-00009FB50000}"/>
    <cellStyle name="Standard 257 5 7 4 2 3" xfId="19542" xr:uid="{00000000-0005-0000-0000-0000A0B50000}"/>
    <cellStyle name="Standard 257 5 7 4 2 3 2" xfId="46014" xr:uid="{00000000-0005-0000-0000-0000A1B50000}"/>
    <cellStyle name="Standard 257 5 7 4 2 4" xfId="30573" xr:uid="{00000000-0005-0000-0000-0000A2B50000}"/>
    <cellStyle name="Standard 257 5 7 4 3" xfId="5572" xr:uid="{00000000-0005-0000-0000-0000A3B50000}"/>
    <cellStyle name="Standard 257 5 7 4 3 2" xfId="9982" xr:uid="{00000000-0005-0000-0000-0000A4B50000}"/>
    <cellStyle name="Standard 257 5 7 4 3 2 2" xfId="23218" xr:uid="{00000000-0005-0000-0000-0000A5B50000}"/>
    <cellStyle name="Standard 257 5 7 4 3 2 2 2" xfId="49690" xr:uid="{00000000-0005-0000-0000-0000A6B50000}"/>
    <cellStyle name="Standard 257 5 7 4 3 2 3" xfId="36454" xr:uid="{00000000-0005-0000-0000-0000A7B50000}"/>
    <cellStyle name="Standard 257 5 7 4 3 3" xfId="16601" xr:uid="{00000000-0005-0000-0000-0000A8B50000}"/>
    <cellStyle name="Standard 257 5 7 4 3 3 2" xfId="43073" xr:uid="{00000000-0005-0000-0000-0000A9B50000}"/>
    <cellStyle name="Standard 257 5 7 4 3 4" xfId="32044" xr:uid="{00000000-0005-0000-0000-0000AAB50000}"/>
    <cellStyle name="Standard 257 5 7 4 4" xfId="8511" xr:uid="{00000000-0005-0000-0000-0000ABB50000}"/>
    <cellStyle name="Standard 257 5 7 4 4 2" xfId="21747" xr:uid="{00000000-0005-0000-0000-0000ACB50000}"/>
    <cellStyle name="Standard 257 5 7 4 4 2 2" xfId="48219" xr:uid="{00000000-0005-0000-0000-0000ADB50000}"/>
    <cellStyle name="Standard 257 5 7 4 4 3" xfId="34983" xr:uid="{00000000-0005-0000-0000-0000AEB50000}"/>
    <cellStyle name="Standard 257 5 7 4 5" xfId="15130" xr:uid="{00000000-0005-0000-0000-0000AFB50000}"/>
    <cellStyle name="Standard 257 5 7 4 5 2" xfId="41602" xr:uid="{00000000-0005-0000-0000-0000B0B50000}"/>
    <cellStyle name="Standard 257 5 7 4 6" xfId="27632" xr:uid="{00000000-0005-0000-0000-0000B1B50000}"/>
    <cellStyle name="Standard 257 5 7 5" xfId="1894" xr:uid="{00000000-0005-0000-0000-0000B2B50000}"/>
    <cellStyle name="Standard 257 5 7 5 2" xfId="3365" xr:uid="{00000000-0005-0000-0000-0000B3B50000}"/>
    <cellStyle name="Standard 257 5 7 5 2 2" xfId="12187" xr:uid="{00000000-0005-0000-0000-0000B4B50000}"/>
    <cellStyle name="Standard 257 5 7 5 2 2 2" xfId="25423" xr:uid="{00000000-0005-0000-0000-0000B5B50000}"/>
    <cellStyle name="Standard 257 5 7 5 2 2 2 2" xfId="51895" xr:uid="{00000000-0005-0000-0000-0000B6B50000}"/>
    <cellStyle name="Standard 257 5 7 5 2 2 3" xfId="38659" xr:uid="{00000000-0005-0000-0000-0000B7B50000}"/>
    <cellStyle name="Standard 257 5 7 5 2 3" xfId="18806" xr:uid="{00000000-0005-0000-0000-0000B8B50000}"/>
    <cellStyle name="Standard 257 5 7 5 2 3 2" xfId="45278" xr:uid="{00000000-0005-0000-0000-0000B9B50000}"/>
    <cellStyle name="Standard 257 5 7 5 2 4" xfId="29837" xr:uid="{00000000-0005-0000-0000-0000BAB50000}"/>
    <cellStyle name="Standard 257 5 7 5 3" xfId="6307" xr:uid="{00000000-0005-0000-0000-0000BBB50000}"/>
    <cellStyle name="Standard 257 5 7 5 3 2" xfId="10717" xr:uid="{00000000-0005-0000-0000-0000BCB50000}"/>
    <cellStyle name="Standard 257 5 7 5 3 2 2" xfId="23953" xr:uid="{00000000-0005-0000-0000-0000BDB50000}"/>
    <cellStyle name="Standard 257 5 7 5 3 2 2 2" xfId="50425" xr:uid="{00000000-0005-0000-0000-0000BEB50000}"/>
    <cellStyle name="Standard 257 5 7 5 3 2 3" xfId="37189" xr:uid="{00000000-0005-0000-0000-0000BFB50000}"/>
    <cellStyle name="Standard 257 5 7 5 3 3" xfId="17336" xr:uid="{00000000-0005-0000-0000-0000C0B50000}"/>
    <cellStyle name="Standard 257 5 7 5 3 3 2" xfId="43808" xr:uid="{00000000-0005-0000-0000-0000C1B50000}"/>
    <cellStyle name="Standard 257 5 7 5 3 4" xfId="32779" xr:uid="{00000000-0005-0000-0000-0000C2B50000}"/>
    <cellStyle name="Standard 257 5 7 5 4" xfId="7775" xr:uid="{00000000-0005-0000-0000-0000C3B50000}"/>
    <cellStyle name="Standard 257 5 7 5 4 2" xfId="21011" xr:uid="{00000000-0005-0000-0000-0000C4B50000}"/>
    <cellStyle name="Standard 257 5 7 5 4 2 2" xfId="47483" xr:uid="{00000000-0005-0000-0000-0000C5B50000}"/>
    <cellStyle name="Standard 257 5 7 5 4 3" xfId="34247" xr:uid="{00000000-0005-0000-0000-0000C6B50000}"/>
    <cellStyle name="Standard 257 5 7 5 5" xfId="14394" xr:uid="{00000000-0005-0000-0000-0000C7B50000}"/>
    <cellStyle name="Standard 257 5 7 5 5 2" xfId="40866" xr:uid="{00000000-0005-0000-0000-0000C8B50000}"/>
    <cellStyle name="Standard 257 5 7 5 6" xfId="28367" xr:uid="{00000000-0005-0000-0000-0000C9B50000}"/>
    <cellStyle name="Standard 257 5 7 6" xfId="2631" xr:uid="{00000000-0005-0000-0000-0000CAB50000}"/>
    <cellStyle name="Standard 257 5 7 6 2" xfId="11453" xr:uid="{00000000-0005-0000-0000-0000CBB50000}"/>
    <cellStyle name="Standard 257 5 7 6 2 2" xfId="24689" xr:uid="{00000000-0005-0000-0000-0000CCB50000}"/>
    <cellStyle name="Standard 257 5 7 6 2 2 2" xfId="51161" xr:uid="{00000000-0005-0000-0000-0000CDB50000}"/>
    <cellStyle name="Standard 257 5 7 6 2 3" xfId="37925" xr:uid="{00000000-0005-0000-0000-0000CEB50000}"/>
    <cellStyle name="Standard 257 5 7 6 3" xfId="18072" xr:uid="{00000000-0005-0000-0000-0000CFB50000}"/>
    <cellStyle name="Standard 257 5 7 6 3 2" xfId="44544" xr:uid="{00000000-0005-0000-0000-0000D0B50000}"/>
    <cellStyle name="Standard 257 5 7 6 4" xfId="29103" xr:uid="{00000000-0005-0000-0000-0000D1B50000}"/>
    <cellStyle name="Standard 257 5 7 7" xfId="4836" xr:uid="{00000000-0005-0000-0000-0000D2B50000}"/>
    <cellStyle name="Standard 257 5 7 7 2" xfId="9246" xr:uid="{00000000-0005-0000-0000-0000D3B50000}"/>
    <cellStyle name="Standard 257 5 7 7 2 2" xfId="22482" xr:uid="{00000000-0005-0000-0000-0000D4B50000}"/>
    <cellStyle name="Standard 257 5 7 7 2 2 2" xfId="48954" xr:uid="{00000000-0005-0000-0000-0000D5B50000}"/>
    <cellStyle name="Standard 257 5 7 7 2 3" xfId="35718" xr:uid="{00000000-0005-0000-0000-0000D6B50000}"/>
    <cellStyle name="Standard 257 5 7 7 3" xfId="15865" xr:uid="{00000000-0005-0000-0000-0000D7B50000}"/>
    <cellStyle name="Standard 257 5 7 7 3 2" xfId="42337" xr:uid="{00000000-0005-0000-0000-0000D8B50000}"/>
    <cellStyle name="Standard 257 5 7 7 4" xfId="31308" xr:uid="{00000000-0005-0000-0000-0000D9B50000}"/>
    <cellStyle name="Standard 257 5 7 8" xfId="7041" xr:uid="{00000000-0005-0000-0000-0000DAB50000}"/>
    <cellStyle name="Standard 257 5 7 8 2" xfId="20277" xr:uid="{00000000-0005-0000-0000-0000DBB50000}"/>
    <cellStyle name="Standard 257 5 7 8 2 2" xfId="46749" xr:uid="{00000000-0005-0000-0000-0000DCB50000}"/>
    <cellStyle name="Standard 257 5 7 8 3" xfId="33513" xr:uid="{00000000-0005-0000-0000-0000DDB50000}"/>
    <cellStyle name="Standard 257 5 7 9" xfId="13660" xr:uid="{00000000-0005-0000-0000-0000DEB50000}"/>
    <cellStyle name="Standard 257 5 7 9 2" xfId="40132" xr:uid="{00000000-0005-0000-0000-0000DFB50000}"/>
    <cellStyle name="Standard 257 5 8" xfId="473" xr:uid="{00000000-0005-0000-0000-0000E0B50000}"/>
    <cellStyle name="Standard 257 5 8 2" xfId="863" xr:uid="{00000000-0005-0000-0000-0000E1B50000}"/>
    <cellStyle name="Standard 257 5 8 2 2" xfId="1612" xr:uid="{00000000-0005-0000-0000-0000E2B50000}"/>
    <cellStyle name="Standard 257 5 8 2 2 2" xfId="4555" xr:uid="{00000000-0005-0000-0000-0000E3B50000}"/>
    <cellStyle name="Standard 257 5 8 2 2 2 2" xfId="13377" xr:uid="{00000000-0005-0000-0000-0000E4B50000}"/>
    <cellStyle name="Standard 257 5 8 2 2 2 2 2" xfId="26613" xr:uid="{00000000-0005-0000-0000-0000E5B50000}"/>
    <cellStyle name="Standard 257 5 8 2 2 2 2 2 2" xfId="53085" xr:uid="{00000000-0005-0000-0000-0000E6B50000}"/>
    <cellStyle name="Standard 257 5 8 2 2 2 2 3" xfId="39849" xr:uid="{00000000-0005-0000-0000-0000E7B50000}"/>
    <cellStyle name="Standard 257 5 8 2 2 2 3" xfId="19996" xr:uid="{00000000-0005-0000-0000-0000E8B50000}"/>
    <cellStyle name="Standard 257 5 8 2 2 2 3 2" xfId="46468" xr:uid="{00000000-0005-0000-0000-0000E9B50000}"/>
    <cellStyle name="Standard 257 5 8 2 2 2 4" xfId="31027" xr:uid="{00000000-0005-0000-0000-0000EAB50000}"/>
    <cellStyle name="Standard 257 5 8 2 2 3" xfId="6026" xr:uid="{00000000-0005-0000-0000-0000EBB50000}"/>
    <cellStyle name="Standard 257 5 8 2 2 3 2" xfId="10436" xr:uid="{00000000-0005-0000-0000-0000ECB50000}"/>
    <cellStyle name="Standard 257 5 8 2 2 3 2 2" xfId="23672" xr:uid="{00000000-0005-0000-0000-0000EDB50000}"/>
    <cellStyle name="Standard 257 5 8 2 2 3 2 2 2" xfId="50144" xr:uid="{00000000-0005-0000-0000-0000EEB50000}"/>
    <cellStyle name="Standard 257 5 8 2 2 3 2 3" xfId="36908" xr:uid="{00000000-0005-0000-0000-0000EFB50000}"/>
    <cellStyle name="Standard 257 5 8 2 2 3 3" xfId="17055" xr:uid="{00000000-0005-0000-0000-0000F0B50000}"/>
    <cellStyle name="Standard 257 5 8 2 2 3 3 2" xfId="43527" xr:uid="{00000000-0005-0000-0000-0000F1B50000}"/>
    <cellStyle name="Standard 257 5 8 2 2 3 4" xfId="32498" xr:uid="{00000000-0005-0000-0000-0000F2B50000}"/>
    <cellStyle name="Standard 257 5 8 2 2 4" xfId="8965" xr:uid="{00000000-0005-0000-0000-0000F3B50000}"/>
    <cellStyle name="Standard 257 5 8 2 2 4 2" xfId="22201" xr:uid="{00000000-0005-0000-0000-0000F4B50000}"/>
    <cellStyle name="Standard 257 5 8 2 2 4 2 2" xfId="48673" xr:uid="{00000000-0005-0000-0000-0000F5B50000}"/>
    <cellStyle name="Standard 257 5 8 2 2 4 3" xfId="35437" xr:uid="{00000000-0005-0000-0000-0000F6B50000}"/>
    <cellStyle name="Standard 257 5 8 2 2 5" xfId="15584" xr:uid="{00000000-0005-0000-0000-0000F7B50000}"/>
    <cellStyle name="Standard 257 5 8 2 2 5 2" xfId="42056" xr:uid="{00000000-0005-0000-0000-0000F8B50000}"/>
    <cellStyle name="Standard 257 5 8 2 2 6" xfId="28086" xr:uid="{00000000-0005-0000-0000-0000F9B50000}"/>
    <cellStyle name="Standard 257 5 8 2 3" xfId="2348" xr:uid="{00000000-0005-0000-0000-0000FAB50000}"/>
    <cellStyle name="Standard 257 5 8 2 3 2" xfId="3819" xr:uid="{00000000-0005-0000-0000-0000FBB50000}"/>
    <cellStyle name="Standard 257 5 8 2 3 2 2" xfId="12641" xr:uid="{00000000-0005-0000-0000-0000FCB50000}"/>
    <cellStyle name="Standard 257 5 8 2 3 2 2 2" xfId="25877" xr:uid="{00000000-0005-0000-0000-0000FDB50000}"/>
    <cellStyle name="Standard 257 5 8 2 3 2 2 2 2" xfId="52349" xr:uid="{00000000-0005-0000-0000-0000FEB50000}"/>
    <cellStyle name="Standard 257 5 8 2 3 2 2 3" xfId="39113" xr:uid="{00000000-0005-0000-0000-0000FFB50000}"/>
    <cellStyle name="Standard 257 5 8 2 3 2 3" xfId="19260" xr:uid="{00000000-0005-0000-0000-000000B60000}"/>
    <cellStyle name="Standard 257 5 8 2 3 2 3 2" xfId="45732" xr:uid="{00000000-0005-0000-0000-000001B60000}"/>
    <cellStyle name="Standard 257 5 8 2 3 2 4" xfId="30291" xr:uid="{00000000-0005-0000-0000-000002B60000}"/>
    <cellStyle name="Standard 257 5 8 2 3 3" xfId="6761" xr:uid="{00000000-0005-0000-0000-000003B60000}"/>
    <cellStyle name="Standard 257 5 8 2 3 3 2" xfId="11171" xr:uid="{00000000-0005-0000-0000-000004B60000}"/>
    <cellStyle name="Standard 257 5 8 2 3 3 2 2" xfId="24407" xr:uid="{00000000-0005-0000-0000-000005B60000}"/>
    <cellStyle name="Standard 257 5 8 2 3 3 2 2 2" xfId="50879" xr:uid="{00000000-0005-0000-0000-000006B60000}"/>
    <cellStyle name="Standard 257 5 8 2 3 3 2 3" xfId="37643" xr:uid="{00000000-0005-0000-0000-000007B60000}"/>
    <cellStyle name="Standard 257 5 8 2 3 3 3" xfId="17790" xr:uid="{00000000-0005-0000-0000-000008B60000}"/>
    <cellStyle name="Standard 257 5 8 2 3 3 3 2" xfId="44262" xr:uid="{00000000-0005-0000-0000-000009B60000}"/>
    <cellStyle name="Standard 257 5 8 2 3 3 4" xfId="33233" xr:uid="{00000000-0005-0000-0000-00000AB60000}"/>
    <cellStyle name="Standard 257 5 8 2 3 4" xfId="8229" xr:uid="{00000000-0005-0000-0000-00000BB60000}"/>
    <cellStyle name="Standard 257 5 8 2 3 4 2" xfId="21465" xr:uid="{00000000-0005-0000-0000-00000CB60000}"/>
    <cellStyle name="Standard 257 5 8 2 3 4 2 2" xfId="47937" xr:uid="{00000000-0005-0000-0000-00000DB60000}"/>
    <cellStyle name="Standard 257 5 8 2 3 4 3" xfId="34701" xr:uid="{00000000-0005-0000-0000-00000EB60000}"/>
    <cellStyle name="Standard 257 5 8 2 3 5" xfId="14848" xr:uid="{00000000-0005-0000-0000-00000FB60000}"/>
    <cellStyle name="Standard 257 5 8 2 3 5 2" xfId="41320" xr:uid="{00000000-0005-0000-0000-000010B60000}"/>
    <cellStyle name="Standard 257 5 8 2 3 6" xfId="28821" xr:uid="{00000000-0005-0000-0000-000011B60000}"/>
    <cellStyle name="Standard 257 5 8 2 4" xfId="3085" xr:uid="{00000000-0005-0000-0000-000012B60000}"/>
    <cellStyle name="Standard 257 5 8 2 4 2" xfId="11907" xr:uid="{00000000-0005-0000-0000-000013B60000}"/>
    <cellStyle name="Standard 257 5 8 2 4 2 2" xfId="25143" xr:uid="{00000000-0005-0000-0000-000014B60000}"/>
    <cellStyle name="Standard 257 5 8 2 4 2 2 2" xfId="51615" xr:uid="{00000000-0005-0000-0000-000015B60000}"/>
    <cellStyle name="Standard 257 5 8 2 4 2 3" xfId="38379" xr:uid="{00000000-0005-0000-0000-000016B60000}"/>
    <cellStyle name="Standard 257 5 8 2 4 3" xfId="18526" xr:uid="{00000000-0005-0000-0000-000017B60000}"/>
    <cellStyle name="Standard 257 5 8 2 4 3 2" xfId="44998" xr:uid="{00000000-0005-0000-0000-000018B60000}"/>
    <cellStyle name="Standard 257 5 8 2 4 4" xfId="29557" xr:uid="{00000000-0005-0000-0000-000019B60000}"/>
    <cellStyle name="Standard 257 5 8 2 5" xfId="5290" xr:uid="{00000000-0005-0000-0000-00001AB60000}"/>
    <cellStyle name="Standard 257 5 8 2 5 2" xfId="9700" xr:uid="{00000000-0005-0000-0000-00001BB60000}"/>
    <cellStyle name="Standard 257 5 8 2 5 2 2" xfId="22936" xr:uid="{00000000-0005-0000-0000-00001CB60000}"/>
    <cellStyle name="Standard 257 5 8 2 5 2 2 2" xfId="49408" xr:uid="{00000000-0005-0000-0000-00001DB60000}"/>
    <cellStyle name="Standard 257 5 8 2 5 2 3" xfId="36172" xr:uid="{00000000-0005-0000-0000-00001EB60000}"/>
    <cellStyle name="Standard 257 5 8 2 5 3" xfId="16319" xr:uid="{00000000-0005-0000-0000-00001FB60000}"/>
    <cellStyle name="Standard 257 5 8 2 5 3 2" xfId="42791" xr:uid="{00000000-0005-0000-0000-000020B60000}"/>
    <cellStyle name="Standard 257 5 8 2 5 4" xfId="31762" xr:uid="{00000000-0005-0000-0000-000021B60000}"/>
    <cellStyle name="Standard 257 5 8 2 6" xfId="7495" xr:uid="{00000000-0005-0000-0000-000022B60000}"/>
    <cellStyle name="Standard 257 5 8 2 6 2" xfId="20731" xr:uid="{00000000-0005-0000-0000-000023B60000}"/>
    <cellStyle name="Standard 257 5 8 2 6 2 2" xfId="47203" xr:uid="{00000000-0005-0000-0000-000024B60000}"/>
    <cellStyle name="Standard 257 5 8 2 6 3" xfId="33967" xr:uid="{00000000-0005-0000-0000-000025B60000}"/>
    <cellStyle name="Standard 257 5 8 2 7" xfId="14114" xr:uid="{00000000-0005-0000-0000-000026B60000}"/>
    <cellStyle name="Standard 257 5 8 2 7 2" xfId="40586" xr:uid="{00000000-0005-0000-0000-000027B60000}"/>
    <cellStyle name="Standard 257 5 8 2 8" xfId="27350" xr:uid="{00000000-0005-0000-0000-000028B60000}"/>
    <cellStyle name="Standard 257 5 8 3" xfId="1246" xr:uid="{00000000-0005-0000-0000-000029B60000}"/>
    <cellStyle name="Standard 257 5 8 3 2" xfId="4189" xr:uid="{00000000-0005-0000-0000-00002AB60000}"/>
    <cellStyle name="Standard 257 5 8 3 2 2" xfId="13011" xr:uid="{00000000-0005-0000-0000-00002BB60000}"/>
    <cellStyle name="Standard 257 5 8 3 2 2 2" xfId="26247" xr:uid="{00000000-0005-0000-0000-00002CB60000}"/>
    <cellStyle name="Standard 257 5 8 3 2 2 2 2" xfId="52719" xr:uid="{00000000-0005-0000-0000-00002DB60000}"/>
    <cellStyle name="Standard 257 5 8 3 2 2 3" xfId="39483" xr:uid="{00000000-0005-0000-0000-00002EB60000}"/>
    <cellStyle name="Standard 257 5 8 3 2 3" xfId="19630" xr:uid="{00000000-0005-0000-0000-00002FB60000}"/>
    <cellStyle name="Standard 257 5 8 3 2 3 2" xfId="46102" xr:uid="{00000000-0005-0000-0000-000030B60000}"/>
    <cellStyle name="Standard 257 5 8 3 2 4" xfId="30661" xr:uid="{00000000-0005-0000-0000-000031B60000}"/>
    <cellStyle name="Standard 257 5 8 3 3" xfId="5660" xr:uid="{00000000-0005-0000-0000-000032B60000}"/>
    <cellStyle name="Standard 257 5 8 3 3 2" xfId="10070" xr:uid="{00000000-0005-0000-0000-000033B60000}"/>
    <cellStyle name="Standard 257 5 8 3 3 2 2" xfId="23306" xr:uid="{00000000-0005-0000-0000-000034B60000}"/>
    <cellStyle name="Standard 257 5 8 3 3 2 2 2" xfId="49778" xr:uid="{00000000-0005-0000-0000-000035B60000}"/>
    <cellStyle name="Standard 257 5 8 3 3 2 3" xfId="36542" xr:uid="{00000000-0005-0000-0000-000036B60000}"/>
    <cellStyle name="Standard 257 5 8 3 3 3" xfId="16689" xr:uid="{00000000-0005-0000-0000-000037B60000}"/>
    <cellStyle name="Standard 257 5 8 3 3 3 2" xfId="43161" xr:uid="{00000000-0005-0000-0000-000038B60000}"/>
    <cellStyle name="Standard 257 5 8 3 3 4" xfId="32132" xr:uid="{00000000-0005-0000-0000-000039B60000}"/>
    <cellStyle name="Standard 257 5 8 3 4" xfId="8599" xr:uid="{00000000-0005-0000-0000-00003AB60000}"/>
    <cellStyle name="Standard 257 5 8 3 4 2" xfId="21835" xr:uid="{00000000-0005-0000-0000-00003BB60000}"/>
    <cellStyle name="Standard 257 5 8 3 4 2 2" xfId="48307" xr:uid="{00000000-0005-0000-0000-00003CB60000}"/>
    <cellStyle name="Standard 257 5 8 3 4 3" xfId="35071" xr:uid="{00000000-0005-0000-0000-00003DB60000}"/>
    <cellStyle name="Standard 257 5 8 3 5" xfId="15218" xr:uid="{00000000-0005-0000-0000-00003EB60000}"/>
    <cellStyle name="Standard 257 5 8 3 5 2" xfId="41690" xr:uid="{00000000-0005-0000-0000-00003FB60000}"/>
    <cellStyle name="Standard 257 5 8 3 6" xfId="27720" xr:uid="{00000000-0005-0000-0000-000040B60000}"/>
    <cellStyle name="Standard 257 5 8 4" xfId="1982" xr:uid="{00000000-0005-0000-0000-000041B60000}"/>
    <cellStyle name="Standard 257 5 8 4 2" xfId="3453" xr:uid="{00000000-0005-0000-0000-000042B60000}"/>
    <cellStyle name="Standard 257 5 8 4 2 2" xfId="12275" xr:uid="{00000000-0005-0000-0000-000043B60000}"/>
    <cellStyle name="Standard 257 5 8 4 2 2 2" xfId="25511" xr:uid="{00000000-0005-0000-0000-000044B60000}"/>
    <cellStyle name="Standard 257 5 8 4 2 2 2 2" xfId="51983" xr:uid="{00000000-0005-0000-0000-000045B60000}"/>
    <cellStyle name="Standard 257 5 8 4 2 2 3" xfId="38747" xr:uid="{00000000-0005-0000-0000-000046B60000}"/>
    <cellStyle name="Standard 257 5 8 4 2 3" xfId="18894" xr:uid="{00000000-0005-0000-0000-000047B60000}"/>
    <cellStyle name="Standard 257 5 8 4 2 3 2" xfId="45366" xr:uid="{00000000-0005-0000-0000-000048B60000}"/>
    <cellStyle name="Standard 257 5 8 4 2 4" xfId="29925" xr:uid="{00000000-0005-0000-0000-000049B60000}"/>
    <cellStyle name="Standard 257 5 8 4 3" xfId="6395" xr:uid="{00000000-0005-0000-0000-00004AB60000}"/>
    <cellStyle name="Standard 257 5 8 4 3 2" xfId="10805" xr:uid="{00000000-0005-0000-0000-00004BB60000}"/>
    <cellStyle name="Standard 257 5 8 4 3 2 2" xfId="24041" xr:uid="{00000000-0005-0000-0000-00004CB60000}"/>
    <cellStyle name="Standard 257 5 8 4 3 2 2 2" xfId="50513" xr:uid="{00000000-0005-0000-0000-00004DB60000}"/>
    <cellStyle name="Standard 257 5 8 4 3 2 3" xfId="37277" xr:uid="{00000000-0005-0000-0000-00004EB60000}"/>
    <cellStyle name="Standard 257 5 8 4 3 3" xfId="17424" xr:uid="{00000000-0005-0000-0000-00004FB60000}"/>
    <cellStyle name="Standard 257 5 8 4 3 3 2" xfId="43896" xr:uid="{00000000-0005-0000-0000-000050B60000}"/>
    <cellStyle name="Standard 257 5 8 4 3 4" xfId="32867" xr:uid="{00000000-0005-0000-0000-000051B60000}"/>
    <cellStyle name="Standard 257 5 8 4 4" xfId="7863" xr:uid="{00000000-0005-0000-0000-000052B60000}"/>
    <cellStyle name="Standard 257 5 8 4 4 2" xfId="21099" xr:uid="{00000000-0005-0000-0000-000053B60000}"/>
    <cellStyle name="Standard 257 5 8 4 4 2 2" xfId="47571" xr:uid="{00000000-0005-0000-0000-000054B60000}"/>
    <cellStyle name="Standard 257 5 8 4 4 3" xfId="34335" xr:uid="{00000000-0005-0000-0000-000055B60000}"/>
    <cellStyle name="Standard 257 5 8 4 5" xfId="14482" xr:uid="{00000000-0005-0000-0000-000056B60000}"/>
    <cellStyle name="Standard 257 5 8 4 5 2" xfId="40954" xr:uid="{00000000-0005-0000-0000-000057B60000}"/>
    <cellStyle name="Standard 257 5 8 4 6" xfId="28455" xr:uid="{00000000-0005-0000-0000-000058B60000}"/>
    <cellStyle name="Standard 257 5 8 5" xfId="2719" xr:uid="{00000000-0005-0000-0000-000059B60000}"/>
    <cellStyle name="Standard 257 5 8 5 2" xfId="11541" xr:uid="{00000000-0005-0000-0000-00005AB60000}"/>
    <cellStyle name="Standard 257 5 8 5 2 2" xfId="24777" xr:uid="{00000000-0005-0000-0000-00005BB60000}"/>
    <cellStyle name="Standard 257 5 8 5 2 2 2" xfId="51249" xr:uid="{00000000-0005-0000-0000-00005CB60000}"/>
    <cellStyle name="Standard 257 5 8 5 2 3" xfId="38013" xr:uid="{00000000-0005-0000-0000-00005DB60000}"/>
    <cellStyle name="Standard 257 5 8 5 3" xfId="18160" xr:uid="{00000000-0005-0000-0000-00005EB60000}"/>
    <cellStyle name="Standard 257 5 8 5 3 2" xfId="44632" xr:uid="{00000000-0005-0000-0000-00005FB60000}"/>
    <cellStyle name="Standard 257 5 8 5 4" xfId="29191" xr:uid="{00000000-0005-0000-0000-000060B60000}"/>
    <cellStyle name="Standard 257 5 8 6" xfId="4924" xr:uid="{00000000-0005-0000-0000-000061B60000}"/>
    <cellStyle name="Standard 257 5 8 6 2" xfId="9334" xr:uid="{00000000-0005-0000-0000-000062B60000}"/>
    <cellStyle name="Standard 257 5 8 6 2 2" xfId="22570" xr:uid="{00000000-0005-0000-0000-000063B60000}"/>
    <cellStyle name="Standard 257 5 8 6 2 2 2" xfId="49042" xr:uid="{00000000-0005-0000-0000-000064B60000}"/>
    <cellStyle name="Standard 257 5 8 6 2 3" xfId="35806" xr:uid="{00000000-0005-0000-0000-000065B60000}"/>
    <cellStyle name="Standard 257 5 8 6 3" xfId="15953" xr:uid="{00000000-0005-0000-0000-000066B60000}"/>
    <cellStyle name="Standard 257 5 8 6 3 2" xfId="42425" xr:uid="{00000000-0005-0000-0000-000067B60000}"/>
    <cellStyle name="Standard 257 5 8 6 4" xfId="31396" xr:uid="{00000000-0005-0000-0000-000068B60000}"/>
    <cellStyle name="Standard 257 5 8 7" xfId="7129" xr:uid="{00000000-0005-0000-0000-000069B60000}"/>
    <cellStyle name="Standard 257 5 8 7 2" xfId="20365" xr:uid="{00000000-0005-0000-0000-00006AB60000}"/>
    <cellStyle name="Standard 257 5 8 7 2 2" xfId="46837" xr:uid="{00000000-0005-0000-0000-00006BB60000}"/>
    <cellStyle name="Standard 257 5 8 7 3" xfId="33601" xr:uid="{00000000-0005-0000-0000-00006CB60000}"/>
    <cellStyle name="Standard 257 5 8 8" xfId="13748" xr:uid="{00000000-0005-0000-0000-00006DB60000}"/>
    <cellStyle name="Standard 257 5 8 8 2" xfId="40220" xr:uid="{00000000-0005-0000-0000-00006EB60000}"/>
    <cellStyle name="Standard 257 5 8 9" xfId="26984" xr:uid="{00000000-0005-0000-0000-00006FB60000}"/>
    <cellStyle name="Standard 257 5 9" xfId="667" xr:uid="{00000000-0005-0000-0000-000070B60000}"/>
    <cellStyle name="Standard 257 5 9 2" xfId="1054" xr:uid="{00000000-0005-0000-0000-000071B60000}"/>
    <cellStyle name="Standard 257 5 9 2 2" xfId="1796" xr:uid="{00000000-0005-0000-0000-000072B60000}"/>
    <cellStyle name="Standard 257 5 9 2 2 2" xfId="4739" xr:uid="{00000000-0005-0000-0000-000073B60000}"/>
    <cellStyle name="Standard 257 5 9 2 2 2 2" xfId="13561" xr:uid="{00000000-0005-0000-0000-000074B60000}"/>
    <cellStyle name="Standard 257 5 9 2 2 2 2 2" xfId="26797" xr:uid="{00000000-0005-0000-0000-000075B60000}"/>
    <cellStyle name="Standard 257 5 9 2 2 2 2 2 2" xfId="53269" xr:uid="{00000000-0005-0000-0000-000076B60000}"/>
    <cellStyle name="Standard 257 5 9 2 2 2 2 3" xfId="40033" xr:uid="{00000000-0005-0000-0000-000077B60000}"/>
    <cellStyle name="Standard 257 5 9 2 2 2 3" xfId="20180" xr:uid="{00000000-0005-0000-0000-000078B60000}"/>
    <cellStyle name="Standard 257 5 9 2 2 2 3 2" xfId="46652" xr:uid="{00000000-0005-0000-0000-000079B60000}"/>
    <cellStyle name="Standard 257 5 9 2 2 2 4" xfId="31211" xr:uid="{00000000-0005-0000-0000-00007AB60000}"/>
    <cellStyle name="Standard 257 5 9 2 2 3" xfId="6210" xr:uid="{00000000-0005-0000-0000-00007BB60000}"/>
    <cellStyle name="Standard 257 5 9 2 2 3 2" xfId="10620" xr:uid="{00000000-0005-0000-0000-00007CB60000}"/>
    <cellStyle name="Standard 257 5 9 2 2 3 2 2" xfId="23856" xr:uid="{00000000-0005-0000-0000-00007DB60000}"/>
    <cellStyle name="Standard 257 5 9 2 2 3 2 2 2" xfId="50328" xr:uid="{00000000-0005-0000-0000-00007EB60000}"/>
    <cellStyle name="Standard 257 5 9 2 2 3 2 3" xfId="37092" xr:uid="{00000000-0005-0000-0000-00007FB60000}"/>
    <cellStyle name="Standard 257 5 9 2 2 3 3" xfId="17239" xr:uid="{00000000-0005-0000-0000-000080B60000}"/>
    <cellStyle name="Standard 257 5 9 2 2 3 3 2" xfId="43711" xr:uid="{00000000-0005-0000-0000-000081B60000}"/>
    <cellStyle name="Standard 257 5 9 2 2 3 4" xfId="32682" xr:uid="{00000000-0005-0000-0000-000082B60000}"/>
    <cellStyle name="Standard 257 5 9 2 2 4" xfId="9149" xr:uid="{00000000-0005-0000-0000-000083B60000}"/>
    <cellStyle name="Standard 257 5 9 2 2 4 2" xfId="22385" xr:uid="{00000000-0005-0000-0000-000084B60000}"/>
    <cellStyle name="Standard 257 5 9 2 2 4 2 2" xfId="48857" xr:uid="{00000000-0005-0000-0000-000085B60000}"/>
    <cellStyle name="Standard 257 5 9 2 2 4 3" xfId="35621" xr:uid="{00000000-0005-0000-0000-000086B60000}"/>
    <cellStyle name="Standard 257 5 9 2 2 5" xfId="15768" xr:uid="{00000000-0005-0000-0000-000087B60000}"/>
    <cellStyle name="Standard 257 5 9 2 2 5 2" xfId="42240" xr:uid="{00000000-0005-0000-0000-000088B60000}"/>
    <cellStyle name="Standard 257 5 9 2 2 6" xfId="28270" xr:uid="{00000000-0005-0000-0000-000089B60000}"/>
    <cellStyle name="Standard 257 5 9 2 3" xfId="2532" xr:uid="{00000000-0005-0000-0000-00008AB60000}"/>
    <cellStyle name="Standard 257 5 9 2 3 2" xfId="4003" xr:uid="{00000000-0005-0000-0000-00008BB60000}"/>
    <cellStyle name="Standard 257 5 9 2 3 2 2" xfId="12825" xr:uid="{00000000-0005-0000-0000-00008CB60000}"/>
    <cellStyle name="Standard 257 5 9 2 3 2 2 2" xfId="26061" xr:uid="{00000000-0005-0000-0000-00008DB60000}"/>
    <cellStyle name="Standard 257 5 9 2 3 2 2 2 2" xfId="52533" xr:uid="{00000000-0005-0000-0000-00008EB60000}"/>
    <cellStyle name="Standard 257 5 9 2 3 2 2 3" xfId="39297" xr:uid="{00000000-0005-0000-0000-00008FB60000}"/>
    <cellStyle name="Standard 257 5 9 2 3 2 3" xfId="19444" xr:uid="{00000000-0005-0000-0000-000090B60000}"/>
    <cellStyle name="Standard 257 5 9 2 3 2 3 2" xfId="45916" xr:uid="{00000000-0005-0000-0000-000091B60000}"/>
    <cellStyle name="Standard 257 5 9 2 3 2 4" xfId="30475" xr:uid="{00000000-0005-0000-0000-000092B60000}"/>
    <cellStyle name="Standard 257 5 9 2 3 3" xfId="6945" xr:uid="{00000000-0005-0000-0000-000093B60000}"/>
    <cellStyle name="Standard 257 5 9 2 3 3 2" xfId="11355" xr:uid="{00000000-0005-0000-0000-000094B60000}"/>
    <cellStyle name="Standard 257 5 9 2 3 3 2 2" xfId="24591" xr:uid="{00000000-0005-0000-0000-000095B60000}"/>
    <cellStyle name="Standard 257 5 9 2 3 3 2 2 2" xfId="51063" xr:uid="{00000000-0005-0000-0000-000096B60000}"/>
    <cellStyle name="Standard 257 5 9 2 3 3 2 3" xfId="37827" xr:uid="{00000000-0005-0000-0000-000097B60000}"/>
    <cellStyle name="Standard 257 5 9 2 3 3 3" xfId="17974" xr:uid="{00000000-0005-0000-0000-000098B60000}"/>
    <cellStyle name="Standard 257 5 9 2 3 3 3 2" xfId="44446" xr:uid="{00000000-0005-0000-0000-000099B60000}"/>
    <cellStyle name="Standard 257 5 9 2 3 3 4" xfId="33417" xr:uid="{00000000-0005-0000-0000-00009AB60000}"/>
    <cellStyle name="Standard 257 5 9 2 3 4" xfId="8413" xr:uid="{00000000-0005-0000-0000-00009BB60000}"/>
    <cellStyle name="Standard 257 5 9 2 3 4 2" xfId="21649" xr:uid="{00000000-0005-0000-0000-00009CB60000}"/>
    <cellStyle name="Standard 257 5 9 2 3 4 2 2" xfId="48121" xr:uid="{00000000-0005-0000-0000-00009DB60000}"/>
    <cellStyle name="Standard 257 5 9 2 3 4 3" xfId="34885" xr:uid="{00000000-0005-0000-0000-00009EB60000}"/>
    <cellStyle name="Standard 257 5 9 2 3 5" xfId="15032" xr:uid="{00000000-0005-0000-0000-00009FB60000}"/>
    <cellStyle name="Standard 257 5 9 2 3 5 2" xfId="41504" xr:uid="{00000000-0005-0000-0000-0000A0B60000}"/>
    <cellStyle name="Standard 257 5 9 2 3 6" xfId="29005" xr:uid="{00000000-0005-0000-0000-0000A1B60000}"/>
    <cellStyle name="Standard 257 5 9 2 4" xfId="3269" xr:uid="{00000000-0005-0000-0000-0000A2B60000}"/>
    <cellStyle name="Standard 257 5 9 2 4 2" xfId="12091" xr:uid="{00000000-0005-0000-0000-0000A3B60000}"/>
    <cellStyle name="Standard 257 5 9 2 4 2 2" xfId="25327" xr:uid="{00000000-0005-0000-0000-0000A4B60000}"/>
    <cellStyle name="Standard 257 5 9 2 4 2 2 2" xfId="51799" xr:uid="{00000000-0005-0000-0000-0000A5B60000}"/>
    <cellStyle name="Standard 257 5 9 2 4 2 3" xfId="38563" xr:uid="{00000000-0005-0000-0000-0000A6B60000}"/>
    <cellStyle name="Standard 257 5 9 2 4 3" xfId="18710" xr:uid="{00000000-0005-0000-0000-0000A7B60000}"/>
    <cellStyle name="Standard 257 5 9 2 4 3 2" xfId="45182" xr:uid="{00000000-0005-0000-0000-0000A8B60000}"/>
    <cellStyle name="Standard 257 5 9 2 4 4" xfId="29741" xr:uid="{00000000-0005-0000-0000-0000A9B60000}"/>
    <cellStyle name="Standard 257 5 9 2 5" xfId="5474" xr:uid="{00000000-0005-0000-0000-0000AAB60000}"/>
    <cellStyle name="Standard 257 5 9 2 5 2" xfId="9884" xr:uid="{00000000-0005-0000-0000-0000ABB60000}"/>
    <cellStyle name="Standard 257 5 9 2 5 2 2" xfId="23120" xr:uid="{00000000-0005-0000-0000-0000ACB60000}"/>
    <cellStyle name="Standard 257 5 9 2 5 2 2 2" xfId="49592" xr:uid="{00000000-0005-0000-0000-0000ADB60000}"/>
    <cellStyle name="Standard 257 5 9 2 5 2 3" xfId="36356" xr:uid="{00000000-0005-0000-0000-0000AEB60000}"/>
    <cellStyle name="Standard 257 5 9 2 5 3" xfId="16503" xr:uid="{00000000-0005-0000-0000-0000AFB60000}"/>
    <cellStyle name="Standard 257 5 9 2 5 3 2" xfId="42975" xr:uid="{00000000-0005-0000-0000-0000B0B60000}"/>
    <cellStyle name="Standard 257 5 9 2 5 4" xfId="31946" xr:uid="{00000000-0005-0000-0000-0000B1B60000}"/>
    <cellStyle name="Standard 257 5 9 2 6" xfId="7679" xr:uid="{00000000-0005-0000-0000-0000B2B60000}"/>
    <cellStyle name="Standard 257 5 9 2 6 2" xfId="20915" xr:uid="{00000000-0005-0000-0000-0000B3B60000}"/>
    <cellStyle name="Standard 257 5 9 2 6 2 2" xfId="47387" xr:uid="{00000000-0005-0000-0000-0000B4B60000}"/>
    <cellStyle name="Standard 257 5 9 2 6 3" xfId="34151" xr:uid="{00000000-0005-0000-0000-0000B5B60000}"/>
    <cellStyle name="Standard 257 5 9 2 7" xfId="14298" xr:uid="{00000000-0005-0000-0000-0000B6B60000}"/>
    <cellStyle name="Standard 257 5 9 2 7 2" xfId="40770" xr:uid="{00000000-0005-0000-0000-0000B7B60000}"/>
    <cellStyle name="Standard 257 5 9 2 8" xfId="27534" xr:uid="{00000000-0005-0000-0000-0000B8B60000}"/>
    <cellStyle name="Standard 257 5 9 3" xfId="1430" xr:uid="{00000000-0005-0000-0000-0000B9B60000}"/>
    <cellStyle name="Standard 257 5 9 3 2" xfId="4373" xr:uid="{00000000-0005-0000-0000-0000BAB60000}"/>
    <cellStyle name="Standard 257 5 9 3 2 2" xfId="13195" xr:uid="{00000000-0005-0000-0000-0000BBB60000}"/>
    <cellStyle name="Standard 257 5 9 3 2 2 2" xfId="26431" xr:uid="{00000000-0005-0000-0000-0000BCB60000}"/>
    <cellStyle name="Standard 257 5 9 3 2 2 2 2" xfId="52903" xr:uid="{00000000-0005-0000-0000-0000BDB60000}"/>
    <cellStyle name="Standard 257 5 9 3 2 2 3" xfId="39667" xr:uid="{00000000-0005-0000-0000-0000BEB60000}"/>
    <cellStyle name="Standard 257 5 9 3 2 3" xfId="19814" xr:uid="{00000000-0005-0000-0000-0000BFB60000}"/>
    <cellStyle name="Standard 257 5 9 3 2 3 2" xfId="46286" xr:uid="{00000000-0005-0000-0000-0000C0B60000}"/>
    <cellStyle name="Standard 257 5 9 3 2 4" xfId="30845" xr:uid="{00000000-0005-0000-0000-0000C1B60000}"/>
    <cellStyle name="Standard 257 5 9 3 3" xfId="5844" xr:uid="{00000000-0005-0000-0000-0000C2B60000}"/>
    <cellStyle name="Standard 257 5 9 3 3 2" xfId="10254" xr:uid="{00000000-0005-0000-0000-0000C3B60000}"/>
    <cellStyle name="Standard 257 5 9 3 3 2 2" xfId="23490" xr:uid="{00000000-0005-0000-0000-0000C4B60000}"/>
    <cellStyle name="Standard 257 5 9 3 3 2 2 2" xfId="49962" xr:uid="{00000000-0005-0000-0000-0000C5B60000}"/>
    <cellStyle name="Standard 257 5 9 3 3 2 3" xfId="36726" xr:uid="{00000000-0005-0000-0000-0000C6B60000}"/>
    <cellStyle name="Standard 257 5 9 3 3 3" xfId="16873" xr:uid="{00000000-0005-0000-0000-0000C7B60000}"/>
    <cellStyle name="Standard 257 5 9 3 3 3 2" xfId="43345" xr:uid="{00000000-0005-0000-0000-0000C8B60000}"/>
    <cellStyle name="Standard 257 5 9 3 3 4" xfId="32316" xr:uid="{00000000-0005-0000-0000-0000C9B60000}"/>
    <cellStyle name="Standard 257 5 9 3 4" xfId="8783" xr:uid="{00000000-0005-0000-0000-0000CAB60000}"/>
    <cellStyle name="Standard 257 5 9 3 4 2" xfId="22019" xr:uid="{00000000-0005-0000-0000-0000CBB60000}"/>
    <cellStyle name="Standard 257 5 9 3 4 2 2" xfId="48491" xr:uid="{00000000-0005-0000-0000-0000CCB60000}"/>
    <cellStyle name="Standard 257 5 9 3 4 3" xfId="35255" xr:uid="{00000000-0005-0000-0000-0000CDB60000}"/>
    <cellStyle name="Standard 257 5 9 3 5" xfId="15402" xr:uid="{00000000-0005-0000-0000-0000CEB60000}"/>
    <cellStyle name="Standard 257 5 9 3 5 2" xfId="41874" xr:uid="{00000000-0005-0000-0000-0000CFB60000}"/>
    <cellStyle name="Standard 257 5 9 3 6" xfId="27904" xr:uid="{00000000-0005-0000-0000-0000D0B60000}"/>
    <cellStyle name="Standard 257 5 9 4" xfId="2166" xr:uid="{00000000-0005-0000-0000-0000D1B60000}"/>
    <cellStyle name="Standard 257 5 9 4 2" xfId="3637" xr:uid="{00000000-0005-0000-0000-0000D2B60000}"/>
    <cellStyle name="Standard 257 5 9 4 2 2" xfId="12459" xr:uid="{00000000-0005-0000-0000-0000D3B60000}"/>
    <cellStyle name="Standard 257 5 9 4 2 2 2" xfId="25695" xr:uid="{00000000-0005-0000-0000-0000D4B60000}"/>
    <cellStyle name="Standard 257 5 9 4 2 2 2 2" xfId="52167" xr:uid="{00000000-0005-0000-0000-0000D5B60000}"/>
    <cellStyle name="Standard 257 5 9 4 2 2 3" xfId="38931" xr:uid="{00000000-0005-0000-0000-0000D6B60000}"/>
    <cellStyle name="Standard 257 5 9 4 2 3" xfId="19078" xr:uid="{00000000-0005-0000-0000-0000D7B60000}"/>
    <cellStyle name="Standard 257 5 9 4 2 3 2" xfId="45550" xr:uid="{00000000-0005-0000-0000-0000D8B60000}"/>
    <cellStyle name="Standard 257 5 9 4 2 4" xfId="30109" xr:uid="{00000000-0005-0000-0000-0000D9B60000}"/>
    <cellStyle name="Standard 257 5 9 4 3" xfId="6579" xr:uid="{00000000-0005-0000-0000-0000DAB60000}"/>
    <cellStyle name="Standard 257 5 9 4 3 2" xfId="10989" xr:uid="{00000000-0005-0000-0000-0000DBB60000}"/>
    <cellStyle name="Standard 257 5 9 4 3 2 2" xfId="24225" xr:uid="{00000000-0005-0000-0000-0000DCB60000}"/>
    <cellStyle name="Standard 257 5 9 4 3 2 2 2" xfId="50697" xr:uid="{00000000-0005-0000-0000-0000DDB60000}"/>
    <cellStyle name="Standard 257 5 9 4 3 2 3" xfId="37461" xr:uid="{00000000-0005-0000-0000-0000DEB60000}"/>
    <cellStyle name="Standard 257 5 9 4 3 3" xfId="17608" xr:uid="{00000000-0005-0000-0000-0000DFB60000}"/>
    <cellStyle name="Standard 257 5 9 4 3 3 2" xfId="44080" xr:uid="{00000000-0005-0000-0000-0000E0B60000}"/>
    <cellStyle name="Standard 257 5 9 4 3 4" xfId="33051" xr:uid="{00000000-0005-0000-0000-0000E1B60000}"/>
    <cellStyle name="Standard 257 5 9 4 4" xfId="8047" xr:uid="{00000000-0005-0000-0000-0000E2B60000}"/>
    <cellStyle name="Standard 257 5 9 4 4 2" xfId="21283" xr:uid="{00000000-0005-0000-0000-0000E3B60000}"/>
    <cellStyle name="Standard 257 5 9 4 4 2 2" xfId="47755" xr:uid="{00000000-0005-0000-0000-0000E4B60000}"/>
    <cellStyle name="Standard 257 5 9 4 4 3" xfId="34519" xr:uid="{00000000-0005-0000-0000-0000E5B60000}"/>
    <cellStyle name="Standard 257 5 9 4 5" xfId="14666" xr:uid="{00000000-0005-0000-0000-0000E6B60000}"/>
    <cellStyle name="Standard 257 5 9 4 5 2" xfId="41138" xr:uid="{00000000-0005-0000-0000-0000E7B60000}"/>
    <cellStyle name="Standard 257 5 9 4 6" xfId="28639" xr:uid="{00000000-0005-0000-0000-0000E8B60000}"/>
    <cellStyle name="Standard 257 5 9 5" xfId="2903" xr:uid="{00000000-0005-0000-0000-0000E9B60000}"/>
    <cellStyle name="Standard 257 5 9 5 2" xfId="11725" xr:uid="{00000000-0005-0000-0000-0000EAB60000}"/>
    <cellStyle name="Standard 257 5 9 5 2 2" xfId="24961" xr:uid="{00000000-0005-0000-0000-0000EBB60000}"/>
    <cellStyle name="Standard 257 5 9 5 2 2 2" xfId="51433" xr:uid="{00000000-0005-0000-0000-0000ECB60000}"/>
    <cellStyle name="Standard 257 5 9 5 2 3" xfId="38197" xr:uid="{00000000-0005-0000-0000-0000EDB60000}"/>
    <cellStyle name="Standard 257 5 9 5 3" xfId="18344" xr:uid="{00000000-0005-0000-0000-0000EEB60000}"/>
    <cellStyle name="Standard 257 5 9 5 3 2" xfId="44816" xr:uid="{00000000-0005-0000-0000-0000EFB60000}"/>
    <cellStyle name="Standard 257 5 9 5 4" xfId="29375" xr:uid="{00000000-0005-0000-0000-0000F0B60000}"/>
    <cellStyle name="Standard 257 5 9 6" xfId="5108" xr:uid="{00000000-0005-0000-0000-0000F1B60000}"/>
    <cellStyle name="Standard 257 5 9 6 2" xfId="9518" xr:uid="{00000000-0005-0000-0000-0000F2B60000}"/>
    <cellStyle name="Standard 257 5 9 6 2 2" xfId="22754" xr:uid="{00000000-0005-0000-0000-0000F3B60000}"/>
    <cellStyle name="Standard 257 5 9 6 2 2 2" xfId="49226" xr:uid="{00000000-0005-0000-0000-0000F4B60000}"/>
    <cellStyle name="Standard 257 5 9 6 2 3" xfId="35990" xr:uid="{00000000-0005-0000-0000-0000F5B60000}"/>
    <cellStyle name="Standard 257 5 9 6 3" xfId="16137" xr:uid="{00000000-0005-0000-0000-0000F6B60000}"/>
    <cellStyle name="Standard 257 5 9 6 3 2" xfId="42609" xr:uid="{00000000-0005-0000-0000-0000F7B60000}"/>
    <cellStyle name="Standard 257 5 9 6 4" xfId="31580" xr:uid="{00000000-0005-0000-0000-0000F8B60000}"/>
    <cellStyle name="Standard 257 5 9 7" xfId="7313" xr:uid="{00000000-0005-0000-0000-0000F9B60000}"/>
    <cellStyle name="Standard 257 5 9 7 2" xfId="20549" xr:uid="{00000000-0005-0000-0000-0000FAB60000}"/>
    <cellStyle name="Standard 257 5 9 7 2 2" xfId="47021" xr:uid="{00000000-0005-0000-0000-0000FBB60000}"/>
    <cellStyle name="Standard 257 5 9 7 3" xfId="33785" xr:uid="{00000000-0005-0000-0000-0000FCB60000}"/>
    <cellStyle name="Standard 257 5 9 8" xfId="13932" xr:uid="{00000000-0005-0000-0000-0000FDB60000}"/>
    <cellStyle name="Standard 257 5 9 8 2" xfId="40404" xr:uid="{00000000-0005-0000-0000-0000FEB60000}"/>
    <cellStyle name="Standard 257 5 9 9" xfId="27168" xr:uid="{00000000-0005-0000-0000-0000FFB60000}"/>
    <cellStyle name="Standard 257 6" xfId="302" xr:uid="{00000000-0005-0000-0000-000000B70000}"/>
    <cellStyle name="Standard 257 6 10" xfId="4775" xr:uid="{00000000-0005-0000-0000-000001B70000}"/>
    <cellStyle name="Standard 257 6 10 2" xfId="9185" xr:uid="{00000000-0005-0000-0000-000002B70000}"/>
    <cellStyle name="Standard 257 6 10 2 2" xfId="22421" xr:uid="{00000000-0005-0000-0000-000003B70000}"/>
    <cellStyle name="Standard 257 6 10 2 2 2" xfId="48893" xr:uid="{00000000-0005-0000-0000-000004B70000}"/>
    <cellStyle name="Standard 257 6 10 2 3" xfId="35657" xr:uid="{00000000-0005-0000-0000-000005B70000}"/>
    <cellStyle name="Standard 257 6 10 3" xfId="15804" xr:uid="{00000000-0005-0000-0000-000006B70000}"/>
    <cellStyle name="Standard 257 6 10 3 2" xfId="42276" xr:uid="{00000000-0005-0000-0000-000007B70000}"/>
    <cellStyle name="Standard 257 6 10 4" xfId="31247" xr:uid="{00000000-0005-0000-0000-000008B70000}"/>
    <cellStyle name="Standard 257 6 11" xfId="6980" xr:uid="{00000000-0005-0000-0000-000009B70000}"/>
    <cellStyle name="Standard 257 6 11 2" xfId="20216" xr:uid="{00000000-0005-0000-0000-00000AB70000}"/>
    <cellStyle name="Standard 257 6 11 2 2" xfId="46688" xr:uid="{00000000-0005-0000-0000-00000BB70000}"/>
    <cellStyle name="Standard 257 6 11 3" xfId="33452" xr:uid="{00000000-0005-0000-0000-00000CB70000}"/>
    <cellStyle name="Standard 257 6 12" xfId="13599" xr:uid="{00000000-0005-0000-0000-00000DB70000}"/>
    <cellStyle name="Standard 257 6 12 2" xfId="40071" xr:uid="{00000000-0005-0000-0000-00000EB70000}"/>
    <cellStyle name="Standard 257 6 13" xfId="26835" xr:uid="{00000000-0005-0000-0000-00000FB70000}"/>
    <cellStyle name="Standard 257 6 2" xfId="353" xr:uid="{00000000-0005-0000-0000-000010B70000}"/>
    <cellStyle name="Standard 257 6 2 10" xfId="13639" xr:uid="{00000000-0005-0000-0000-000011B70000}"/>
    <cellStyle name="Standard 257 6 2 10 2" xfId="40111" xr:uid="{00000000-0005-0000-0000-000012B70000}"/>
    <cellStyle name="Standard 257 6 2 11" xfId="26875" xr:uid="{00000000-0005-0000-0000-000013B70000}"/>
    <cellStyle name="Standard 257 6 2 2" xfId="441" xr:uid="{00000000-0005-0000-0000-000014B70000}"/>
    <cellStyle name="Standard 257 6 2 2 10" xfId="26956" xr:uid="{00000000-0005-0000-0000-000015B70000}"/>
    <cellStyle name="Standard 257 6 2 2 2" xfId="617" xr:uid="{00000000-0005-0000-0000-000016B70000}"/>
    <cellStyle name="Standard 257 6 2 2 2 2" xfId="1006" xr:uid="{00000000-0005-0000-0000-000017B70000}"/>
    <cellStyle name="Standard 257 6 2 2 2 2 2" xfId="1755" xr:uid="{00000000-0005-0000-0000-000018B70000}"/>
    <cellStyle name="Standard 257 6 2 2 2 2 2 2" xfId="4698" xr:uid="{00000000-0005-0000-0000-000019B70000}"/>
    <cellStyle name="Standard 257 6 2 2 2 2 2 2 2" xfId="13520" xr:uid="{00000000-0005-0000-0000-00001AB70000}"/>
    <cellStyle name="Standard 257 6 2 2 2 2 2 2 2 2" xfId="26756" xr:uid="{00000000-0005-0000-0000-00001BB70000}"/>
    <cellStyle name="Standard 257 6 2 2 2 2 2 2 2 2 2" xfId="53228" xr:uid="{00000000-0005-0000-0000-00001CB70000}"/>
    <cellStyle name="Standard 257 6 2 2 2 2 2 2 2 3" xfId="39992" xr:uid="{00000000-0005-0000-0000-00001DB70000}"/>
    <cellStyle name="Standard 257 6 2 2 2 2 2 2 3" xfId="20139" xr:uid="{00000000-0005-0000-0000-00001EB70000}"/>
    <cellStyle name="Standard 257 6 2 2 2 2 2 2 3 2" xfId="46611" xr:uid="{00000000-0005-0000-0000-00001FB70000}"/>
    <cellStyle name="Standard 257 6 2 2 2 2 2 2 4" xfId="31170" xr:uid="{00000000-0005-0000-0000-000020B70000}"/>
    <cellStyle name="Standard 257 6 2 2 2 2 2 3" xfId="6169" xr:uid="{00000000-0005-0000-0000-000021B70000}"/>
    <cellStyle name="Standard 257 6 2 2 2 2 2 3 2" xfId="10579" xr:uid="{00000000-0005-0000-0000-000022B70000}"/>
    <cellStyle name="Standard 257 6 2 2 2 2 2 3 2 2" xfId="23815" xr:uid="{00000000-0005-0000-0000-000023B70000}"/>
    <cellStyle name="Standard 257 6 2 2 2 2 2 3 2 2 2" xfId="50287" xr:uid="{00000000-0005-0000-0000-000024B70000}"/>
    <cellStyle name="Standard 257 6 2 2 2 2 2 3 2 3" xfId="37051" xr:uid="{00000000-0005-0000-0000-000025B70000}"/>
    <cellStyle name="Standard 257 6 2 2 2 2 2 3 3" xfId="17198" xr:uid="{00000000-0005-0000-0000-000026B70000}"/>
    <cellStyle name="Standard 257 6 2 2 2 2 2 3 3 2" xfId="43670" xr:uid="{00000000-0005-0000-0000-000027B70000}"/>
    <cellStyle name="Standard 257 6 2 2 2 2 2 3 4" xfId="32641" xr:uid="{00000000-0005-0000-0000-000028B70000}"/>
    <cellStyle name="Standard 257 6 2 2 2 2 2 4" xfId="9108" xr:uid="{00000000-0005-0000-0000-000029B70000}"/>
    <cellStyle name="Standard 257 6 2 2 2 2 2 4 2" xfId="22344" xr:uid="{00000000-0005-0000-0000-00002AB70000}"/>
    <cellStyle name="Standard 257 6 2 2 2 2 2 4 2 2" xfId="48816" xr:uid="{00000000-0005-0000-0000-00002BB70000}"/>
    <cellStyle name="Standard 257 6 2 2 2 2 2 4 3" xfId="35580" xr:uid="{00000000-0005-0000-0000-00002CB70000}"/>
    <cellStyle name="Standard 257 6 2 2 2 2 2 5" xfId="15727" xr:uid="{00000000-0005-0000-0000-00002DB70000}"/>
    <cellStyle name="Standard 257 6 2 2 2 2 2 5 2" xfId="42199" xr:uid="{00000000-0005-0000-0000-00002EB70000}"/>
    <cellStyle name="Standard 257 6 2 2 2 2 2 6" xfId="28229" xr:uid="{00000000-0005-0000-0000-00002FB70000}"/>
    <cellStyle name="Standard 257 6 2 2 2 2 3" xfId="2491" xr:uid="{00000000-0005-0000-0000-000030B70000}"/>
    <cellStyle name="Standard 257 6 2 2 2 2 3 2" xfId="3962" xr:uid="{00000000-0005-0000-0000-000031B70000}"/>
    <cellStyle name="Standard 257 6 2 2 2 2 3 2 2" xfId="12784" xr:uid="{00000000-0005-0000-0000-000032B70000}"/>
    <cellStyle name="Standard 257 6 2 2 2 2 3 2 2 2" xfId="26020" xr:uid="{00000000-0005-0000-0000-000033B70000}"/>
    <cellStyle name="Standard 257 6 2 2 2 2 3 2 2 2 2" xfId="52492" xr:uid="{00000000-0005-0000-0000-000034B70000}"/>
    <cellStyle name="Standard 257 6 2 2 2 2 3 2 2 3" xfId="39256" xr:uid="{00000000-0005-0000-0000-000035B70000}"/>
    <cellStyle name="Standard 257 6 2 2 2 2 3 2 3" xfId="19403" xr:uid="{00000000-0005-0000-0000-000036B70000}"/>
    <cellStyle name="Standard 257 6 2 2 2 2 3 2 3 2" xfId="45875" xr:uid="{00000000-0005-0000-0000-000037B70000}"/>
    <cellStyle name="Standard 257 6 2 2 2 2 3 2 4" xfId="30434" xr:uid="{00000000-0005-0000-0000-000038B70000}"/>
    <cellStyle name="Standard 257 6 2 2 2 2 3 3" xfId="6904" xr:uid="{00000000-0005-0000-0000-000039B70000}"/>
    <cellStyle name="Standard 257 6 2 2 2 2 3 3 2" xfId="11314" xr:uid="{00000000-0005-0000-0000-00003AB70000}"/>
    <cellStyle name="Standard 257 6 2 2 2 2 3 3 2 2" xfId="24550" xr:uid="{00000000-0005-0000-0000-00003BB70000}"/>
    <cellStyle name="Standard 257 6 2 2 2 2 3 3 2 2 2" xfId="51022" xr:uid="{00000000-0005-0000-0000-00003CB70000}"/>
    <cellStyle name="Standard 257 6 2 2 2 2 3 3 2 3" xfId="37786" xr:uid="{00000000-0005-0000-0000-00003DB70000}"/>
    <cellStyle name="Standard 257 6 2 2 2 2 3 3 3" xfId="17933" xr:uid="{00000000-0005-0000-0000-00003EB70000}"/>
    <cellStyle name="Standard 257 6 2 2 2 2 3 3 3 2" xfId="44405" xr:uid="{00000000-0005-0000-0000-00003FB70000}"/>
    <cellStyle name="Standard 257 6 2 2 2 2 3 3 4" xfId="33376" xr:uid="{00000000-0005-0000-0000-000040B70000}"/>
    <cellStyle name="Standard 257 6 2 2 2 2 3 4" xfId="8372" xr:uid="{00000000-0005-0000-0000-000041B70000}"/>
    <cellStyle name="Standard 257 6 2 2 2 2 3 4 2" xfId="21608" xr:uid="{00000000-0005-0000-0000-000042B70000}"/>
    <cellStyle name="Standard 257 6 2 2 2 2 3 4 2 2" xfId="48080" xr:uid="{00000000-0005-0000-0000-000043B70000}"/>
    <cellStyle name="Standard 257 6 2 2 2 2 3 4 3" xfId="34844" xr:uid="{00000000-0005-0000-0000-000044B70000}"/>
    <cellStyle name="Standard 257 6 2 2 2 2 3 5" xfId="14991" xr:uid="{00000000-0005-0000-0000-000045B70000}"/>
    <cellStyle name="Standard 257 6 2 2 2 2 3 5 2" xfId="41463" xr:uid="{00000000-0005-0000-0000-000046B70000}"/>
    <cellStyle name="Standard 257 6 2 2 2 2 3 6" xfId="28964" xr:uid="{00000000-0005-0000-0000-000047B70000}"/>
    <cellStyle name="Standard 257 6 2 2 2 2 4" xfId="3228" xr:uid="{00000000-0005-0000-0000-000048B70000}"/>
    <cellStyle name="Standard 257 6 2 2 2 2 4 2" xfId="12050" xr:uid="{00000000-0005-0000-0000-000049B70000}"/>
    <cellStyle name="Standard 257 6 2 2 2 2 4 2 2" xfId="25286" xr:uid="{00000000-0005-0000-0000-00004AB70000}"/>
    <cellStyle name="Standard 257 6 2 2 2 2 4 2 2 2" xfId="51758" xr:uid="{00000000-0005-0000-0000-00004BB70000}"/>
    <cellStyle name="Standard 257 6 2 2 2 2 4 2 3" xfId="38522" xr:uid="{00000000-0005-0000-0000-00004CB70000}"/>
    <cellStyle name="Standard 257 6 2 2 2 2 4 3" xfId="18669" xr:uid="{00000000-0005-0000-0000-00004DB70000}"/>
    <cellStyle name="Standard 257 6 2 2 2 2 4 3 2" xfId="45141" xr:uid="{00000000-0005-0000-0000-00004EB70000}"/>
    <cellStyle name="Standard 257 6 2 2 2 2 4 4" xfId="29700" xr:uid="{00000000-0005-0000-0000-00004FB70000}"/>
    <cellStyle name="Standard 257 6 2 2 2 2 5" xfId="5433" xr:uid="{00000000-0005-0000-0000-000050B70000}"/>
    <cellStyle name="Standard 257 6 2 2 2 2 5 2" xfId="9843" xr:uid="{00000000-0005-0000-0000-000051B70000}"/>
    <cellStyle name="Standard 257 6 2 2 2 2 5 2 2" xfId="23079" xr:uid="{00000000-0005-0000-0000-000052B70000}"/>
    <cellStyle name="Standard 257 6 2 2 2 2 5 2 2 2" xfId="49551" xr:uid="{00000000-0005-0000-0000-000053B70000}"/>
    <cellStyle name="Standard 257 6 2 2 2 2 5 2 3" xfId="36315" xr:uid="{00000000-0005-0000-0000-000054B70000}"/>
    <cellStyle name="Standard 257 6 2 2 2 2 5 3" xfId="16462" xr:uid="{00000000-0005-0000-0000-000055B70000}"/>
    <cellStyle name="Standard 257 6 2 2 2 2 5 3 2" xfId="42934" xr:uid="{00000000-0005-0000-0000-000056B70000}"/>
    <cellStyle name="Standard 257 6 2 2 2 2 5 4" xfId="31905" xr:uid="{00000000-0005-0000-0000-000057B70000}"/>
    <cellStyle name="Standard 257 6 2 2 2 2 6" xfId="7638" xr:uid="{00000000-0005-0000-0000-000058B70000}"/>
    <cellStyle name="Standard 257 6 2 2 2 2 6 2" xfId="20874" xr:uid="{00000000-0005-0000-0000-000059B70000}"/>
    <cellStyle name="Standard 257 6 2 2 2 2 6 2 2" xfId="47346" xr:uid="{00000000-0005-0000-0000-00005AB70000}"/>
    <cellStyle name="Standard 257 6 2 2 2 2 6 3" xfId="34110" xr:uid="{00000000-0005-0000-0000-00005BB70000}"/>
    <cellStyle name="Standard 257 6 2 2 2 2 7" xfId="14257" xr:uid="{00000000-0005-0000-0000-00005CB70000}"/>
    <cellStyle name="Standard 257 6 2 2 2 2 7 2" xfId="40729" xr:uid="{00000000-0005-0000-0000-00005DB70000}"/>
    <cellStyle name="Standard 257 6 2 2 2 2 8" xfId="27493" xr:uid="{00000000-0005-0000-0000-00005EB70000}"/>
    <cellStyle name="Standard 257 6 2 2 2 3" xfId="1389" xr:uid="{00000000-0005-0000-0000-00005FB70000}"/>
    <cellStyle name="Standard 257 6 2 2 2 3 2" xfId="4332" xr:uid="{00000000-0005-0000-0000-000060B70000}"/>
    <cellStyle name="Standard 257 6 2 2 2 3 2 2" xfId="13154" xr:uid="{00000000-0005-0000-0000-000061B70000}"/>
    <cellStyle name="Standard 257 6 2 2 2 3 2 2 2" xfId="26390" xr:uid="{00000000-0005-0000-0000-000062B70000}"/>
    <cellStyle name="Standard 257 6 2 2 2 3 2 2 2 2" xfId="52862" xr:uid="{00000000-0005-0000-0000-000063B70000}"/>
    <cellStyle name="Standard 257 6 2 2 2 3 2 2 3" xfId="39626" xr:uid="{00000000-0005-0000-0000-000064B70000}"/>
    <cellStyle name="Standard 257 6 2 2 2 3 2 3" xfId="19773" xr:uid="{00000000-0005-0000-0000-000065B70000}"/>
    <cellStyle name="Standard 257 6 2 2 2 3 2 3 2" xfId="46245" xr:uid="{00000000-0005-0000-0000-000066B70000}"/>
    <cellStyle name="Standard 257 6 2 2 2 3 2 4" xfId="30804" xr:uid="{00000000-0005-0000-0000-000067B70000}"/>
    <cellStyle name="Standard 257 6 2 2 2 3 3" xfId="5803" xr:uid="{00000000-0005-0000-0000-000068B70000}"/>
    <cellStyle name="Standard 257 6 2 2 2 3 3 2" xfId="10213" xr:uid="{00000000-0005-0000-0000-000069B70000}"/>
    <cellStyle name="Standard 257 6 2 2 2 3 3 2 2" xfId="23449" xr:uid="{00000000-0005-0000-0000-00006AB70000}"/>
    <cellStyle name="Standard 257 6 2 2 2 3 3 2 2 2" xfId="49921" xr:uid="{00000000-0005-0000-0000-00006BB70000}"/>
    <cellStyle name="Standard 257 6 2 2 2 3 3 2 3" xfId="36685" xr:uid="{00000000-0005-0000-0000-00006CB70000}"/>
    <cellStyle name="Standard 257 6 2 2 2 3 3 3" xfId="16832" xr:uid="{00000000-0005-0000-0000-00006DB70000}"/>
    <cellStyle name="Standard 257 6 2 2 2 3 3 3 2" xfId="43304" xr:uid="{00000000-0005-0000-0000-00006EB70000}"/>
    <cellStyle name="Standard 257 6 2 2 2 3 3 4" xfId="32275" xr:uid="{00000000-0005-0000-0000-00006FB70000}"/>
    <cellStyle name="Standard 257 6 2 2 2 3 4" xfId="8742" xr:uid="{00000000-0005-0000-0000-000070B70000}"/>
    <cellStyle name="Standard 257 6 2 2 2 3 4 2" xfId="21978" xr:uid="{00000000-0005-0000-0000-000071B70000}"/>
    <cellStyle name="Standard 257 6 2 2 2 3 4 2 2" xfId="48450" xr:uid="{00000000-0005-0000-0000-000072B70000}"/>
    <cellStyle name="Standard 257 6 2 2 2 3 4 3" xfId="35214" xr:uid="{00000000-0005-0000-0000-000073B70000}"/>
    <cellStyle name="Standard 257 6 2 2 2 3 5" xfId="15361" xr:uid="{00000000-0005-0000-0000-000074B70000}"/>
    <cellStyle name="Standard 257 6 2 2 2 3 5 2" xfId="41833" xr:uid="{00000000-0005-0000-0000-000075B70000}"/>
    <cellStyle name="Standard 257 6 2 2 2 3 6" xfId="27863" xr:uid="{00000000-0005-0000-0000-000076B70000}"/>
    <cellStyle name="Standard 257 6 2 2 2 4" xfId="2125" xr:uid="{00000000-0005-0000-0000-000077B70000}"/>
    <cellStyle name="Standard 257 6 2 2 2 4 2" xfId="3596" xr:uid="{00000000-0005-0000-0000-000078B70000}"/>
    <cellStyle name="Standard 257 6 2 2 2 4 2 2" xfId="12418" xr:uid="{00000000-0005-0000-0000-000079B70000}"/>
    <cellStyle name="Standard 257 6 2 2 2 4 2 2 2" xfId="25654" xr:uid="{00000000-0005-0000-0000-00007AB70000}"/>
    <cellStyle name="Standard 257 6 2 2 2 4 2 2 2 2" xfId="52126" xr:uid="{00000000-0005-0000-0000-00007BB70000}"/>
    <cellStyle name="Standard 257 6 2 2 2 4 2 2 3" xfId="38890" xr:uid="{00000000-0005-0000-0000-00007CB70000}"/>
    <cellStyle name="Standard 257 6 2 2 2 4 2 3" xfId="19037" xr:uid="{00000000-0005-0000-0000-00007DB70000}"/>
    <cellStyle name="Standard 257 6 2 2 2 4 2 3 2" xfId="45509" xr:uid="{00000000-0005-0000-0000-00007EB70000}"/>
    <cellStyle name="Standard 257 6 2 2 2 4 2 4" xfId="30068" xr:uid="{00000000-0005-0000-0000-00007FB70000}"/>
    <cellStyle name="Standard 257 6 2 2 2 4 3" xfId="6538" xr:uid="{00000000-0005-0000-0000-000080B70000}"/>
    <cellStyle name="Standard 257 6 2 2 2 4 3 2" xfId="10948" xr:uid="{00000000-0005-0000-0000-000081B70000}"/>
    <cellStyle name="Standard 257 6 2 2 2 4 3 2 2" xfId="24184" xr:uid="{00000000-0005-0000-0000-000082B70000}"/>
    <cellStyle name="Standard 257 6 2 2 2 4 3 2 2 2" xfId="50656" xr:uid="{00000000-0005-0000-0000-000083B70000}"/>
    <cellStyle name="Standard 257 6 2 2 2 4 3 2 3" xfId="37420" xr:uid="{00000000-0005-0000-0000-000084B70000}"/>
    <cellStyle name="Standard 257 6 2 2 2 4 3 3" xfId="17567" xr:uid="{00000000-0005-0000-0000-000085B70000}"/>
    <cellStyle name="Standard 257 6 2 2 2 4 3 3 2" xfId="44039" xr:uid="{00000000-0005-0000-0000-000086B70000}"/>
    <cellStyle name="Standard 257 6 2 2 2 4 3 4" xfId="33010" xr:uid="{00000000-0005-0000-0000-000087B70000}"/>
    <cellStyle name="Standard 257 6 2 2 2 4 4" xfId="8006" xr:uid="{00000000-0005-0000-0000-000088B70000}"/>
    <cellStyle name="Standard 257 6 2 2 2 4 4 2" xfId="21242" xr:uid="{00000000-0005-0000-0000-000089B70000}"/>
    <cellStyle name="Standard 257 6 2 2 2 4 4 2 2" xfId="47714" xr:uid="{00000000-0005-0000-0000-00008AB70000}"/>
    <cellStyle name="Standard 257 6 2 2 2 4 4 3" xfId="34478" xr:uid="{00000000-0005-0000-0000-00008BB70000}"/>
    <cellStyle name="Standard 257 6 2 2 2 4 5" xfId="14625" xr:uid="{00000000-0005-0000-0000-00008CB70000}"/>
    <cellStyle name="Standard 257 6 2 2 2 4 5 2" xfId="41097" xr:uid="{00000000-0005-0000-0000-00008DB70000}"/>
    <cellStyle name="Standard 257 6 2 2 2 4 6" xfId="28598" xr:uid="{00000000-0005-0000-0000-00008EB70000}"/>
    <cellStyle name="Standard 257 6 2 2 2 5" xfId="2862" xr:uid="{00000000-0005-0000-0000-00008FB70000}"/>
    <cellStyle name="Standard 257 6 2 2 2 5 2" xfId="11684" xr:uid="{00000000-0005-0000-0000-000090B70000}"/>
    <cellStyle name="Standard 257 6 2 2 2 5 2 2" xfId="24920" xr:uid="{00000000-0005-0000-0000-000091B70000}"/>
    <cellStyle name="Standard 257 6 2 2 2 5 2 2 2" xfId="51392" xr:uid="{00000000-0005-0000-0000-000092B70000}"/>
    <cellStyle name="Standard 257 6 2 2 2 5 2 3" xfId="38156" xr:uid="{00000000-0005-0000-0000-000093B70000}"/>
    <cellStyle name="Standard 257 6 2 2 2 5 3" xfId="18303" xr:uid="{00000000-0005-0000-0000-000094B70000}"/>
    <cellStyle name="Standard 257 6 2 2 2 5 3 2" xfId="44775" xr:uid="{00000000-0005-0000-0000-000095B70000}"/>
    <cellStyle name="Standard 257 6 2 2 2 5 4" xfId="29334" xr:uid="{00000000-0005-0000-0000-000096B70000}"/>
    <cellStyle name="Standard 257 6 2 2 2 6" xfId="5067" xr:uid="{00000000-0005-0000-0000-000097B70000}"/>
    <cellStyle name="Standard 257 6 2 2 2 6 2" xfId="9477" xr:uid="{00000000-0005-0000-0000-000098B70000}"/>
    <cellStyle name="Standard 257 6 2 2 2 6 2 2" xfId="22713" xr:uid="{00000000-0005-0000-0000-000099B70000}"/>
    <cellStyle name="Standard 257 6 2 2 2 6 2 2 2" xfId="49185" xr:uid="{00000000-0005-0000-0000-00009AB70000}"/>
    <cellStyle name="Standard 257 6 2 2 2 6 2 3" xfId="35949" xr:uid="{00000000-0005-0000-0000-00009BB70000}"/>
    <cellStyle name="Standard 257 6 2 2 2 6 3" xfId="16096" xr:uid="{00000000-0005-0000-0000-00009CB70000}"/>
    <cellStyle name="Standard 257 6 2 2 2 6 3 2" xfId="42568" xr:uid="{00000000-0005-0000-0000-00009DB70000}"/>
    <cellStyle name="Standard 257 6 2 2 2 6 4" xfId="31539" xr:uid="{00000000-0005-0000-0000-00009EB70000}"/>
    <cellStyle name="Standard 257 6 2 2 2 7" xfId="7272" xr:uid="{00000000-0005-0000-0000-00009FB70000}"/>
    <cellStyle name="Standard 257 6 2 2 2 7 2" xfId="20508" xr:uid="{00000000-0005-0000-0000-0000A0B70000}"/>
    <cellStyle name="Standard 257 6 2 2 2 7 2 2" xfId="46980" xr:uid="{00000000-0005-0000-0000-0000A1B70000}"/>
    <cellStyle name="Standard 257 6 2 2 2 7 3" xfId="33744" xr:uid="{00000000-0005-0000-0000-0000A2B70000}"/>
    <cellStyle name="Standard 257 6 2 2 2 8" xfId="13891" xr:uid="{00000000-0005-0000-0000-0000A3B70000}"/>
    <cellStyle name="Standard 257 6 2 2 2 8 2" xfId="40363" xr:uid="{00000000-0005-0000-0000-0000A4B70000}"/>
    <cellStyle name="Standard 257 6 2 2 2 9" xfId="27127" xr:uid="{00000000-0005-0000-0000-0000A5B70000}"/>
    <cellStyle name="Standard 257 6 2 2 3" xfId="834" xr:uid="{00000000-0005-0000-0000-0000A6B70000}"/>
    <cellStyle name="Standard 257 6 2 2 3 2" xfId="1584" xr:uid="{00000000-0005-0000-0000-0000A7B70000}"/>
    <cellStyle name="Standard 257 6 2 2 3 2 2" xfId="4527" xr:uid="{00000000-0005-0000-0000-0000A8B70000}"/>
    <cellStyle name="Standard 257 6 2 2 3 2 2 2" xfId="13349" xr:uid="{00000000-0005-0000-0000-0000A9B70000}"/>
    <cellStyle name="Standard 257 6 2 2 3 2 2 2 2" xfId="26585" xr:uid="{00000000-0005-0000-0000-0000AAB70000}"/>
    <cellStyle name="Standard 257 6 2 2 3 2 2 2 2 2" xfId="53057" xr:uid="{00000000-0005-0000-0000-0000ABB70000}"/>
    <cellStyle name="Standard 257 6 2 2 3 2 2 2 3" xfId="39821" xr:uid="{00000000-0005-0000-0000-0000ACB70000}"/>
    <cellStyle name="Standard 257 6 2 2 3 2 2 3" xfId="19968" xr:uid="{00000000-0005-0000-0000-0000ADB70000}"/>
    <cellStyle name="Standard 257 6 2 2 3 2 2 3 2" xfId="46440" xr:uid="{00000000-0005-0000-0000-0000AEB70000}"/>
    <cellStyle name="Standard 257 6 2 2 3 2 2 4" xfId="30999" xr:uid="{00000000-0005-0000-0000-0000AFB70000}"/>
    <cellStyle name="Standard 257 6 2 2 3 2 3" xfId="5998" xr:uid="{00000000-0005-0000-0000-0000B0B70000}"/>
    <cellStyle name="Standard 257 6 2 2 3 2 3 2" xfId="10408" xr:uid="{00000000-0005-0000-0000-0000B1B70000}"/>
    <cellStyle name="Standard 257 6 2 2 3 2 3 2 2" xfId="23644" xr:uid="{00000000-0005-0000-0000-0000B2B70000}"/>
    <cellStyle name="Standard 257 6 2 2 3 2 3 2 2 2" xfId="50116" xr:uid="{00000000-0005-0000-0000-0000B3B70000}"/>
    <cellStyle name="Standard 257 6 2 2 3 2 3 2 3" xfId="36880" xr:uid="{00000000-0005-0000-0000-0000B4B70000}"/>
    <cellStyle name="Standard 257 6 2 2 3 2 3 3" xfId="17027" xr:uid="{00000000-0005-0000-0000-0000B5B70000}"/>
    <cellStyle name="Standard 257 6 2 2 3 2 3 3 2" xfId="43499" xr:uid="{00000000-0005-0000-0000-0000B6B70000}"/>
    <cellStyle name="Standard 257 6 2 2 3 2 3 4" xfId="32470" xr:uid="{00000000-0005-0000-0000-0000B7B70000}"/>
    <cellStyle name="Standard 257 6 2 2 3 2 4" xfId="8937" xr:uid="{00000000-0005-0000-0000-0000B8B70000}"/>
    <cellStyle name="Standard 257 6 2 2 3 2 4 2" xfId="22173" xr:uid="{00000000-0005-0000-0000-0000B9B70000}"/>
    <cellStyle name="Standard 257 6 2 2 3 2 4 2 2" xfId="48645" xr:uid="{00000000-0005-0000-0000-0000BAB70000}"/>
    <cellStyle name="Standard 257 6 2 2 3 2 4 3" xfId="35409" xr:uid="{00000000-0005-0000-0000-0000BBB70000}"/>
    <cellStyle name="Standard 257 6 2 2 3 2 5" xfId="15556" xr:uid="{00000000-0005-0000-0000-0000BCB70000}"/>
    <cellStyle name="Standard 257 6 2 2 3 2 5 2" xfId="42028" xr:uid="{00000000-0005-0000-0000-0000BDB70000}"/>
    <cellStyle name="Standard 257 6 2 2 3 2 6" xfId="28058" xr:uid="{00000000-0005-0000-0000-0000BEB70000}"/>
    <cellStyle name="Standard 257 6 2 2 3 3" xfId="2320" xr:uid="{00000000-0005-0000-0000-0000BFB70000}"/>
    <cellStyle name="Standard 257 6 2 2 3 3 2" xfId="3791" xr:uid="{00000000-0005-0000-0000-0000C0B70000}"/>
    <cellStyle name="Standard 257 6 2 2 3 3 2 2" xfId="12613" xr:uid="{00000000-0005-0000-0000-0000C1B70000}"/>
    <cellStyle name="Standard 257 6 2 2 3 3 2 2 2" xfId="25849" xr:uid="{00000000-0005-0000-0000-0000C2B70000}"/>
    <cellStyle name="Standard 257 6 2 2 3 3 2 2 2 2" xfId="52321" xr:uid="{00000000-0005-0000-0000-0000C3B70000}"/>
    <cellStyle name="Standard 257 6 2 2 3 3 2 2 3" xfId="39085" xr:uid="{00000000-0005-0000-0000-0000C4B70000}"/>
    <cellStyle name="Standard 257 6 2 2 3 3 2 3" xfId="19232" xr:uid="{00000000-0005-0000-0000-0000C5B70000}"/>
    <cellStyle name="Standard 257 6 2 2 3 3 2 3 2" xfId="45704" xr:uid="{00000000-0005-0000-0000-0000C6B70000}"/>
    <cellStyle name="Standard 257 6 2 2 3 3 2 4" xfId="30263" xr:uid="{00000000-0005-0000-0000-0000C7B70000}"/>
    <cellStyle name="Standard 257 6 2 2 3 3 3" xfId="6733" xr:uid="{00000000-0005-0000-0000-0000C8B70000}"/>
    <cellStyle name="Standard 257 6 2 2 3 3 3 2" xfId="11143" xr:uid="{00000000-0005-0000-0000-0000C9B70000}"/>
    <cellStyle name="Standard 257 6 2 2 3 3 3 2 2" xfId="24379" xr:uid="{00000000-0005-0000-0000-0000CAB70000}"/>
    <cellStyle name="Standard 257 6 2 2 3 3 3 2 2 2" xfId="50851" xr:uid="{00000000-0005-0000-0000-0000CBB70000}"/>
    <cellStyle name="Standard 257 6 2 2 3 3 3 2 3" xfId="37615" xr:uid="{00000000-0005-0000-0000-0000CCB70000}"/>
    <cellStyle name="Standard 257 6 2 2 3 3 3 3" xfId="17762" xr:uid="{00000000-0005-0000-0000-0000CDB70000}"/>
    <cellStyle name="Standard 257 6 2 2 3 3 3 3 2" xfId="44234" xr:uid="{00000000-0005-0000-0000-0000CEB70000}"/>
    <cellStyle name="Standard 257 6 2 2 3 3 3 4" xfId="33205" xr:uid="{00000000-0005-0000-0000-0000CFB70000}"/>
    <cellStyle name="Standard 257 6 2 2 3 3 4" xfId="8201" xr:uid="{00000000-0005-0000-0000-0000D0B70000}"/>
    <cellStyle name="Standard 257 6 2 2 3 3 4 2" xfId="21437" xr:uid="{00000000-0005-0000-0000-0000D1B70000}"/>
    <cellStyle name="Standard 257 6 2 2 3 3 4 2 2" xfId="47909" xr:uid="{00000000-0005-0000-0000-0000D2B70000}"/>
    <cellStyle name="Standard 257 6 2 2 3 3 4 3" xfId="34673" xr:uid="{00000000-0005-0000-0000-0000D3B70000}"/>
    <cellStyle name="Standard 257 6 2 2 3 3 5" xfId="14820" xr:uid="{00000000-0005-0000-0000-0000D4B70000}"/>
    <cellStyle name="Standard 257 6 2 2 3 3 5 2" xfId="41292" xr:uid="{00000000-0005-0000-0000-0000D5B70000}"/>
    <cellStyle name="Standard 257 6 2 2 3 3 6" xfId="28793" xr:uid="{00000000-0005-0000-0000-0000D6B70000}"/>
    <cellStyle name="Standard 257 6 2 2 3 4" xfId="3057" xr:uid="{00000000-0005-0000-0000-0000D7B70000}"/>
    <cellStyle name="Standard 257 6 2 2 3 4 2" xfId="11879" xr:uid="{00000000-0005-0000-0000-0000D8B70000}"/>
    <cellStyle name="Standard 257 6 2 2 3 4 2 2" xfId="25115" xr:uid="{00000000-0005-0000-0000-0000D9B70000}"/>
    <cellStyle name="Standard 257 6 2 2 3 4 2 2 2" xfId="51587" xr:uid="{00000000-0005-0000-0000-0000DAB70000}"/>
    <cellStyle name="Standard 257 6 2 2 3 4 2 3" xfId="38351" xr:uid="{00000000-0005-0000-0000-0000DBB70000}"/>
    <cellStyle name="Standard 257 6 2 2 3 4 3" xfId="18498" xr:uid="{00000000-0005-0000-0000-0000DCB70000}"/>
    <cellStyle name="Standard 257 6 2 2 3 4 3 2" xfId="44970" xr:uid="{00000000-0005-0000-0000-0000DDB70000}"/>
    <cellStyle name="Standard 257 6 2 2 3 4 4" xfId="29529" xr:uid="{00000000-0005-0000-0000-0000DEB70000}"/>
    <cellStyle name="Standard 257 6 2 2 3 5" xfId="5262" xr:uid="{00000000-0005-0000-0000-0000DFB70000}"/>
    <cellStyle name="Standard 257 6 2 2 3 5 2" xfId="9672" xr:uid="{00000000-0005-0000-0000-0000E0B70000}"/>
    <cellStyle name="Standard 257 6 2 2 3 5 2 2" xfId="22908" xr:uid="{00000000-0005-0000-0000-0000E1B70000}"/>
    <cellStyle name="Standard 257 6 2 2 3 5 2 2 2" xfId="49380" xr:uid="{00000000-0005-0000-0000-0000E2B70000}"/>
    <cellStyle name="Standard 257 6 2 2 3 5 2 3" xfId="36144" xr:uid="{00000000-0005-0000-0000-0000E3B70000}"/>
    <cellStyle name="Standard 257 6 2 2 3 5 3" xfId="16291" xr:uid="{00000000-0005-0000-0000-0000E4B70000}"/>
    <cellStyle name="Standard 257 6 2 2 3 5 3 2" xfId="42763" xr:uid="{00000000-0005-0000-0000-0000E5B70000}"/>
    <cellStyle name="Standard 257 6 2 2 3 5 4" xfId="31734" xr:uid="{00000000-0005-0000-0000-0000E6B70000}"/>
    <cellStyle name="Standard 257 6 2 2 3 6" xfId="7467" xr:uid="{00000000-0005-0000-0000-0000E7B70000}"/>
    <cellStyle name="Standard 257 6 2 2 3 6 2" xfId="20703" xr:uid="{00000000-0005-0000-0000-0000E8B70000}"/>
    <cellStyle name="Standard 257 6 2 2 3 6 2 2" xfId="47175" xr:uid="{00000000-0005-0000-0000-0000E9B70000}"/>
    <cellStyle name="Standard 257 6 2 2 3 6 3" xfId="33939" xr:uid="{00000000-0005-0000-0000-0000EAB70000}"/>
    <cellStyle name="Standard 257 6 2 2 3 7" xfId="14086" xr:uid="{00000000-0005-0000-0000-0000EBB70000}"/>
    <cellStyle name="Standard 257 6 2 2 3 7 2" xfId="40558" xr:uid="{00000000-0005-0000-0000-0000ECB70000}"/>
    <cellStyle name="Standard 257 6 2 2 3 8" xfId="27322" xr:uid="{00000000-0005-0000-0000-0000EDB70000}"/>
    <cellStyle name="Standard 257 6 2 2 4" xfId="1218" xr:uid="{00000000-0005-0000-0000-0000EEB70000}"/>
    <cellStyle name="Standard 257 6 2 2 4 2" xfId="4161" xr:uid="{00000000-0005-0000-0000-0000EFB70000}"/>
    <cellStyle name="Standard 257 6 2 2 4 2 2" xfId="12983" xr:uid="{00000000-0005-0000-0000-0000F0B70000}"/>
    <cellStyle name="Standard 257 6 2 2 4 2 2 2" xfId="26219" xr:uid="{00000000-0005-0000-0000-0000F1B70000}"/>
    <cellStyle name="Standard 257 6 2 2 4 2 2 2 2" xfId="52691" xr:uid="{00000000-0005-0000-0000-0000F2B70000}"/>
    <cellStyle name="Standard 257 6 2 2 4 2 2 3" xfId="39455" xr:uid="{00000000-0005-0000-0000-0000F3B70000}"/>
    <cellStyle name="Standard 257 6 2 2 4 2 3" xfId="19602" xr:uid="{00000000-0005-0000-0000-0000F4B70000}"/>
    <cellStyle name="Standard 257 6 2 2 4 2 3 2" xfId="46074" xr:uid="{00000000-0005-0000-0000-0000F5B70000}"/>
    <cellStyle name="Standard 257 6 2 2 4 2 4" xfId="30633" xr:uid="{00000000-0005-0000-0000-0000F6B70000}"/>
    <cellStyle name="Standard 257 6 2 2 4 3" xfId="5632" xr:uid="{00000000-0005-0000-0000-0000F7B70000}"/>
    <cellStyle name="Standard 257 6 2 2 4 3 2" xfId="10042" xr:uid="{00000000-0005-0000-0000-0000F8B70000}"/>
    <cellStyle name="Standard 257 6 2 2 4 3 2 2" xfId="23278" xr:uid="{00000000-0005-0000-0000-0000F9B70000}"/>
    <cellStyle name="Standard 257 6 2 2 4 3 2 2 2" xfId="49750" xr:uid="{00000000-0005-0000-0000-0000FAB70000}"/>
    <cellStyle name="Standard 257 6 2 2 4 3 2 3" xfId="36514" xr:uid="{00000000-0005-0000-0000-0000FBB70000}"/>
    <cellStyle name="Standard 257 6 2 2 4 3 3" xfId="16661" xr:uid="{00000000-0005-0000-0000-0000FCB70000}"/>
    <cellStyle name="Standard 257 6 2 2 4 3 3 2" xfId="43133" xr:uid="{00000000-0005-0000-0000-0000FDB70000}"/>
    <cellStyle name="Standard 257 6 2 2 4 3 4" xfId="32104" xr:uid="{00000000-0005-0000-0000-0000FEB70000}"/>
    <cellStyle name="Standard 257 6 2 2 4 4" xfId="8571" xr:uid="{00000000-0005-0000-0000-0000FFB70000}"/>
    <cellStyle name="Standard 257 6 2 2 4 4 2" xfId="21807" xr:uid="{00000000-0005-0000-0000-000000B80000}"/>
    <cellStyle name="Standard 257 6 2 2 4 4 2 2" xfId="48279" xr:uid="{00000000-0005-0000-0000-000001B80000}"/>
    <cellStyle name="Standard 257 6 2 2 4 4 3" xfId="35043" xr:uid="{00000000-0005-0000-0000-000002B80000}"/>
    <cellStyle name="Standard 257 6 2 2 4 5" xfId="15190" xr:uid="{00000000-0005-0000-0000-000003B80000}"/>
    <cellStyle name="Standard 257 6 2 2 4 5 2" xfId="41662" xr:uid="{00000000-0005-0000-0000-000004B80000}"/>
    <cellStyle name="Standard 257 6 2 2 4 6" xfId="27692" xr:uid="{00000000-0005-0000-0000-000005B80000}"/>
    <cellStyle name="Standard 257 6 2 2 5" xfId="1954" xr:uid="{00000000-0005-0000-0000-000006B80000}"/>
    <cellStyle name="Standard 257 6 2 2 5 2" xfId="3425" xr:uid="{00000000-0005-0000-0000-000007B80000}"/>
    <cellStyle name="Standard 257 6 2 2 5 2 2" xfId="12247" xr:uid="{00000000-0005-0000-0000-000008B80000}"/>
    <cellStyle name="Standard 257 6 2 2 5 2 2 2" xfId="25483" xr:uid="{00000000-0005-0000-0000-000009B80000}"/>
    <cellStyle name="Standard 257 6 2 2 5 2 2 2 2" xfId="51955" xr:uid="{00000000-0005-0000-0000-00000AB80000}"/>
    <cellStyle name="Standard 257 6 2 2 5 2 2 3" xfId="38719" xr:uid="{00000000-0005-0000-0000-00000BB80000}"/>
    <cellStyle name="Standard 257 6 2 2 5 2 3" xfId="18866" xr:uid="{00000000-0005-0000-0000-00000CB80000}"/>
    <cellStyle name="Standard 257 6 2 2 5 2 3 2" xfId="45338" xr:uid="{00000000-0005-0000-0000-00000DB80000}"/>
    <cellStyle name="Standard 257 6 2 2 5 2 4" xfId="29897" xr:uid="{00000000-0005-0000-0000-00000EB80000}"/>
    <cellStyle name="Standard 257 6 2 2 5 3" xfId="6367" xr:uid="{00000000-0005-0000-0000-00000FB80000}"/>
    <cellStyle name="Standard 257 6 2 2 5 3 2" xfId="10777" xr:uid="{00000000-0005-0000-0000-000010B80000}"/>
    <cellStyle name="Standard 257 6 2 2 5 3 2 2" xfId="24013" xr:uid="{00000000-0005-0000-0000-000011B80000}"/>
    <cellStyle name="Standard 257 6 2 2 5 3 2 2 2" xfId="50485" xr:uid="{00000000-0005-0000-0000-000012B80000}"/>
    <cellStyle name="Standard 257 6 2 2 5 3 2 3" xfId="37249" xr:uid="{00000000-0005-0000-0000-000013B80000}"/>
    <cellStyle name="Standard 257 6 2 2 5 3 3" xfId="17396" xr:uid="{00000000-0005-0000-0000-000014B80000}"/>
    <cellStyle name="Standard 257 6 2 2 5 3 3 2" xfId="43868" xr:uid="{00000000-0005-0000-0000-000015B80000}"/>
    <cellStyle name="Standard 257 6 2 2 5 3 4" xfId="32839" xr:uid="{00000000-0005-0000-0000-000016B80000}"/>
    <cellStyle name="Standard 257 6 2 2 5 4" xfId="7835" xr:uid="{00000000-0005-0000-0000-000017B80000}"/>
    <cellStyle name="Standard 257 6 2 2 5 4 2" xfId="21071" xr:uid="{00000000-0005-0000-0000-000018B80000}"/>
    <cellStyle name="Standard 257 6 2 2 5 4 2 2" xfId="47543" xr:uid="{00000000-0005-0000-0000-000019B80000}"/>
    <cellStyle name="Standard 257 6 2 2 5 4 3" xfId="34307" xr:uid="{00000000-0005-0000-0000-00001AB80000}"/>
    <cellStyle name="Standard 257 6 2 2 5 5" xfId="14454" xr:uid="{00000000-0005-0000-0000-00001BB80000}"/>
    <cellStyle name="Standard 257 6 2 2 5 5 2" xfId="40926" xr:uid="{00000000-0005-0000-0000-00001CB80000}"/>
    <cellStyle name="Standard 257 6 2 2 5 6" xfId="28427" xr:uid="{00000000-0005-0000-0000-00001DB80000}"/>
    <cellStyle name="Standard 257 6 2 2 6" xfId="2691" xr:uid="{00000000-0005-0000-0000-00001EB80000}"/>
    <cellStyle name="Standard 257 6 2 2 6 2" xfId="11513" xr:uid="{00000000-0005-0000-0000-00001FB80000}"/>
    <cellStyle name="Standard 257 6 2 2 6 2 2" xfId="24749" xr:uid="{00000000-0005-0000-0000-000020B80000}"/>
    <cellStyle name="Standard 257 6 2 2 6 2 2 2" xfId="51221" xr:uid="{00000000-0005-0000-0000-000021B80000}"/>
    <cellStyle name="Standard 257 6 2 2 6 2 3" xfId="37985" xr:uid="{00000000-0005-0000-0000-000022B80000}"/>
    <cellStyle name="Standard 257 6 2 2 6 3" xfId="18132" xr:uid="{00000000-0005-0000-0000-000023B80000}"/>
    <cellStyle name="Standard 257 6 2 2 6 3 2" xfId="44604" xr:uid="{00000000-0005-0000-0000-000024B80000}"/>
    <cellStyle name="Standard 257 6 2 2 6 4" xfId="29163" xr:uid="{00000000-0005-0000-0000-000025B80000}"/>
    <cellStyle name="Standard 257 6 2 2 7" xfId="4896" xr:uid="{00000000-0005-0000-0000-000026B80000}"/>
    <cellStyle name="Standard 257 6 2 2 7 2" xfId="9306" xr:uid="{00000000-0005-0000-0000-000027B80000}"/>
    <cellStyle name="Standard 257 6 2 2 7 2 2" xfId="22542" xr:uid="{00000000-0005-0000-0000-000028B80000}"/>
    <cellStyle name="Standard 257 6 2 2 7 2 2 2" xfId="49014" xr:uid="{00000000-0005-0000-0000-000029B80000}"/>
    <cellStyle name="Standard 257 6 2 2 7 2 3" xfId="35778" xr:uid="{00000000-0005-0000-0000-00002AB80000}"/>
    <cellStyle name="Standard 257 6 2 2 7 3" xfId="15925" xr:uid="{00000000-0005-0000-0000-00002BB80000}"/>
    <cellStyle name="Standard 257 6 2 2 7 3 2" xfId="42397" xr:uid="{00000000-0005-0000-0000-00002CB80000}"/>
    <cellStyle name="Standard 257 6 2 2 7 4" xfId="31368" xr:uid="{00000000-0005-0000-0000-00002DB80000}"/>
    <cellStyle name="Standard 257 6 2 2 8" xfId="7101" xr:uid="{00000000-0005-0000-0000-00002EB80000}"/>
    <cellStyle name="Standard 257 6 2 2 8 2" xfId="20337" xr:uid="{00000000-0005-0000-0000-00002FB80000}"/>
    <cellStyle name="Standard 257 6 2 2 8 2 2" xfId="46809" xr:uid="{00000000-0005-0000-0000-000030B80000}"/>
    <cellStyle name="Standard 257 6 2 2 8 3" xfId="33573" xr:uid="{00000000-0005-0000-0000-000031B80000}"/>
    <cellStyle name="Standard 257 6 2 2 9" xfId="13720" xr:uid="{00000000-0005-0000-0000-000032B80000}"/>
    <cellStyle name="Standard 257 6 2 2 9 2" xfId="40192" xr:uid="{00000000-0005-0000-0000-000033B80000}"/>
    <cellStyle name="Standard 257 6 2 3" xfId="536" xr:uid="{00000000-0005-0000-0000-000034B80000}"/>
    <cellStyle name="Standard 257 6 2 3 2" xfId="925" xr:uid="{00000000-0005-0000-0000-000035B80000}"/>
    <cellStyle name="Standard 257 6 2 3 2 2" xfId="1674" xr:uid="{00000000-0005-0000-0000-000036B80000}"/>
    <cellStyle name="Standard 257 6 2 3 2 2 2" xfId="4617" xr:uid="{00000000-0005-0000-0000-000037B80000}"/>
    <cellStyle name="Standard 257 6 2 3 2 2 2 2" xfId="13439" xr:uid="{00000000-0005-0000-0000-000038B80000}"/>
    <cellStyle name="Standard 257 6 2 3 2 2 2 2 2" xfId="26675" xr:uid="{00000000-0005-0000-0000-000039B80000}"/>
    <cellStyle name="Standard 257 6 2 3 2 2 2 2 2 2" xfId="53147" xr:uid="{00000000-0005-0000-0000-00003AB80000}"/>
    <cellStyle name="Standard 257 6 2 3 2 2 2 2 3" xfId="39911" xr:uid="{00000000-0005-0000-0000-00003BB80000}"/>
    <cellStyle name="Standard 257 6 2 3 2 2 2 3" xfId="20058" xr:uid="{00000000-0005-0000-0000-00003CB80000}"/>
    <cellStyle name="Standard 257 6 2 3 2 2 2 3 2" xfId="46530" xr:uid="{00000000-0005-0000-0000-00003DB80000}"/>
    <cellStyle name="Standard 257 6 2 3 2 2 2 4" xfId="31089" xr:uid="{00000000-0005-0000-0000-00003EB80000}"/>
    <cellStyle name="Standard 257 6 2 3 2 2 3" xfId="6088" xr:uid="{00000000-0005-0000-0000-00003FB80000}"/>
    <cellStyle name="Standard 257 6 2 3 2 2 3 2" xfId="10498" xr:uid="{00000000-0005-0000-0000-000040B80000}"/>
    <cellStyle name="Standard 257 6 2 3 2 2 3 2 2" xfId="23734" xr:uid="{00000000-0005-0000-0000-000041B80000}"/>
    <cellStyle name="Standard 257 6 2 3 2 2 3 2 2 2" xfId="50206" xr:uid="{00000000-0005-0000-0000-000042B80000}"/>
    <cellStyle name="Standard 257 6 2 3 2 2 3 2 3" xfId="36970" xr:uid="{00000000-0005-0000-0000-000043B80000}"/>
    <cellStyle name="Standard 257 6 2 3 2 2 3 3" xfId="17117" xr:uid="{00000000-0005-0000-0000-000044B80000}"/>
    <cellStyle name="Standard 257 6 2 3 2 2 3 3 2" xfId="43589" xr:uid="{00000000-0005-0000-0000-000045B80000}"/>
    <cellStyle name="Standard 257 6 2 3 2 2 3 4" xfId="32560" xr:uid="{00000000-0005-0000-0000-000046B80000}"/>
    <cellStyle name="Standard 257 6 2 3 2 2 4" xfId="9027" xr:uid="{00000000-0005-0000-0000-000047B80000}"/>
    <cellStyle name="Standard 257 6 2 3 2 2 4 2" xfId="22263" xr:uid="{00000000-0005-0000-0000-000048B80000}"/>
    <cellStyle name="Standard 257 6 2 3 2 2 4 2 2" xfId="48735" xr:uid="{00000000-0005-0000-0000-000049B80000}"/>
    <cellStyle name="Standard 257 6 2 3 2 2 4 3" xfId="35499" xr:uid="{00000000-0005-0000-0000-00004AB80000}"/>
    <cellStyle name="Standard 257 6 2 3 2 2 5" xfId="15646" xr:uid="{00000000-0005-0000-0000-00004BB80000}"/>
    <cellStyle name="Standard 257 6 2 3 2 2 5 2" xfId="42118" xr:uid="{00000000-0005-0000-0000-00004CB80000}"/>
    <cellStyle name="Standard 257 6 2 3 2 2 6" xfId="28148" xr:uid="{00000000-0005-0000-0000-00004DB80000}"/>
    <cellStyle name="Standard 257 6 2 3 2 3" xfId="2410" xr:uid="{00000000-0005-0000-0000-00004EB80000}"/>
    <cellStyle name="Standard 257 6 2 3 2 3 2" xfId="3881" xr:uid="{00000000-0005-0000-0000-00004FB80000}"/>
    <cellStyle name="Standard 257 6 2 3 2 3 2 2" xfId="12703" xr:uid="{00000000-0005-0000-0000-000050B80000}"/>
    <cellStyle name="Standard 257 6 2 3 2 3 2 2 2" xfId="25939" xr:uid="{00000000-0005-0000-0000-000051B80000}"/>
    <cellStyle name="Standard 257 6 2 3 2 3 2 2 2 2" xfId="52411" xr:uid="{00000000-0005-0000-0000-000052B80000}"/>
    <cellStyle name="Standard 257 6 2 3 2 3 2 2 3" xfId="39175" xr:uid="{00000000-0005-0000-0000-000053B80000}"/>
    <cellStyle name="Standard 257 6 2 3 2 3 2 3" xfId="19322" xr:uid="{00000000-0005-0000-0000-000054B80000}"/>
    <cellStyle name="Standard 257 6 2 3 2 3 2 3 2" xfId="45794" xr:uid="{00000000-0005-0000-0000-000055B80000}"/>
    <cellStyle name="Standard 257 6 2 3 2 3 2 4" xfId="30353" xr:uid="{00000000-0005-0000-0000-000056B80000}"/>
    <cellStyle name="Standard 257 6 2 3 2 3 3" xfId="6823" xr:uid="{00000000-0005-0000-0000-000057B80000}"/>
    <cellStyle name="Standard 257 6 2 3 2 3 3 2" xfId="11233" xr:uid="{00000000-0005-0000-0000-000058B80000}"/>
    <cellStyle name="Standard 257 6 2 3 2 3 3 2 2" xfId="24469" xr:uid="{00000000-0005-0000-0000-000059B80000}"/>
    <cellStyle name="Standard 257 6 2 3 2 3 3 2 2 2" xfId="50941" xr:uid="{00000000-0005-0000-0000-00005AB80000}"/>
    <cellStyle name="Standard 257 6 2 3 2 3 3 2 3" xfId="37705" xr:uid="{00000000-0005-0000-0000-00005BB80000}"/>
    <cellStyle name="Standard 257 6 2 3 2 3 3 3" xfId="17852" xr:uid="{00000000-0005-0000-0000-00005CB80000}"/>
    <cellStyle name="Standard 257 6 2 3 2 3 3 3 2" xfId="44324" xr:uid="{00000000-0005-0000-0000-00005DB80000}"/>
    <cellStyle name="Standard 257 6 2 3 2 3 3 4" xfId="33295" xr:uid="{00000000-0005-0000-0000-00005EB80000}"/>
    <cellStyle name="Standard 257 6 2 3 2 3 4" xfId="8291" xr:uid="{00000000-0005-0000-0000-00005FB80000}"/>
    <cellStyle name="Standard 257 6 2 3 2 3 4 2" xfId="21527" xr:uid="{00000000-0005-0000-0000-000060B80000}"/>
    <cellStyle name="Standard 257 6 2 3 2 3 4 2 2" xfId="47999" xr:uid="{00000000-0005-0000-0000-000061B80000}"/>
    <cellStyle name="Standard 257 6 2 3 2 3 4 3" xfId="34763" xr:uid="{00000000-0005-0000-0000-000062B80000}"/>
    <cellStyle name="Standard 257 6 2 3 2 3 5" xfId="14910" xr:uid="{00000000-0005-0000-0000-000063B80000}"/>
    <cellStyle name="Standard 257 6 2 3 2 3 5 2" xfId="41382" xr:uid="{00000000-0005-0000-0000-000064B80000}"/>
    <cellStyle name="Standard 257 6 2 3 2 3 6" xfId="28883" xr:uid="{00000000-0005-0000-0000-000065B80000}"/>
    <cellStyle name="Standard 257 6 2 3 2 4" xfId="3147" xr:uid="{00000000-0005-0000-0000-000066B80000}"/>
    <cellStyle name="Standard 257 6 2 3 2 4 2" xfId="11969" xr:uid="{00000000-0005-0000-0000-000067B80000}"/>
    <cellStyle name="Standard 257 6 2 3 2 4 2 2" xfId="25205" xr:uid="{00000000-0005-0000-0000-000068B80000}"/>
    <cellStyle name="Standard 257 6 2 3 2 4 2 2 2" xfId="51677" xr:uid="{00000000-0005-0000-0000-000069B80000}"/>
    <cellStyle name="Standard 257 6 2 3 2 4 2 3" xfId="38441" xr:uid="{00000000-0005-0000-0000-00006AB80000}"/>
    <cellStyle name="Standard 257 6 2 3 2 4 3" xfId="18588" xr:uid="{00000000-0005-0000-0000-00006BB80000}"/>
    <cellStyle name="Standard 257 6 2 3 2 4 3 2" xfId="45060" xr:uid="{00000000-0005-0000-0000-00006CB80000}"/>
    <cellStyle name="Standard 257 6 2 3 2 4 4" xfId="29619" xr:uid="{00000000-0005-0000-0000-00006DB80000}"/>
    <cellStyle name="Standard 257 6 2 3 2 5" xfId="5352" xr:uid="{00000000-0005-0000-0000-00006EB80000}"/>
    <cellStyle name="Standard 257 6 2 3 2 5 2" xfId="9762" xr:uid="{00000000-0005-0000-0000-00006FB80000}"/>
    <cellStyle name="Standard 257 6 2 3 2 5 2 2" xfId="22998" xr:uid="{00000000-0005-0000-0000-000070B80000}"/>
    <cellStyle name="Standard 257 6 2 3 2 5 2 2 2" xfId="49470" xr:uid="{00000000-0005-0000-0000-000071B80000}"/>
    <cellStyle name="Standard 257 6 2 3 2 5 2 3" xfId="36234" xr:uid="{00000000-0005-0000-0000-000072B80000}"/>
    <cellStyle name="Standard 257 6 2 3 2 5 3" xfId="16381" xr:uid="{00000000-0005-0000-0000-000073B80000}"/>
    <cellStyle name="Standard 257 6 2 3 2 5 3 2" xfId="42853" xr:uid="{00000000-0005-0000-0000-000074B80000}"/>
    <cellStyle name="Standard 257 6 2 3 2 5 4" xfId="31824" xr:uid="{00000000-0005-0000-0000-000075B80000}"/>
    <cellStyle name="Standard 257 6 2 3 2 6" xfId="7557" xr:uid="{00000000-0005-0000-0000-000076B80000}"/>
    <cellStyle name="Standard 257 6 2 3 2 6 2" xfId="20793" xr:uid="{00000000-0005-0000-0000-000077B80000}"/>
    <cellStyle name="Standard 257 6 2 3 2 6 2 2" xfId="47265" xr:uid="{00000000-0005-0000-0000-000078B80000}"/>
    <cellStyle name="Standard 257 6 2 3 2 6 3" xfId="34029" xr:uid="{00000000-0005-0000-0000-000079B80000}"/>
    <cellStyle name="Standard 257 6 2 3 2 7" xfId="14176" xr:uid="{00000000-0005-0000-0000-00007AB80000}"/>
    <cellStyle name="Standard 257 6 2 3 2 7 2" xfId="40648" xr:uid="{00000000-0005-0000-0000-00007BB80000}"/>
    <cellStyle name="Standard 257 6 2 3 2 8" xfId="27412" xr:uid="{00000000-0005-0000-0000-00007CB80000}"/>
    <cellStyle name="Standard 257 6 2 3 3" xfId="1308" xr:uid="{00000000-0005-0000-0000-00007DB80000}"/>
    <cellStyle name="Standard 257 6 2 3 3 2" xfId="4251" xr:uid="{00000000-0005-0000-0000-00007EB80000}"/>
    <cellStyle name="Standard 257 6 2 3 3 2 2" xfId="13073" xr:uid="{00000000-0005-0000-0000-00007FB80000}"/>
    <cellStyle name="Standard 257 6 2 3 3 2 2 2" xfId="26309" xr:uid="{00000000-0005-0000-0000-000080B80000}"/>
    <cellStyle name="Standard 257 6 2 3 3 2 2 2 2" xfId="52781" xr:uid="{00000000-0005-0000-0000-000081B80000}"/>
    <cellStyle name="Standard 257 6 2 3 3 2 2 3" xfId="39545" xr:uid="{00000000-0005-0000-0000-000082B80000}"/>
    <cellStyle name="Standard 257 6 2 3 3 2 3" xfId="19692" xr:uid="{00000000-0005-0000-0000-000083B80000}"/>
    <cellStyle name="Standard 257 6 2 3 3 2 3 2" xfId="46164" xr:uid="{00000000-0005-0000-0000-000084B80000}"/>
    <cellStyle name="Standard 257 6 2 3 3 2 4" xfId="30723" xr:uid="{00000000-0005-0000-0000-000085B80000}"/>
    <cellStyle name="Standard 257 6 2 3 3 3" xfId="5722" xr:uid="{00000000-0005-0000-0000-000086B80000}"/>
    <cellStyle name="Standard 257 6 2 3 3 3 2" xfId="10132" xr:uid="{00000000-0005-0000-0000-000087B80000}"/>
    <cellStyle name="Standard 257 6 2 3 3 3 2 2" xfId="23368" xr:uid="{00000000-0005-0000-0000-000088B80000}"/>
    <cellStyle name="Standard 257 6 2 3 3 3 2 2 2" xfId="49840" xr:uid="{00000000-0005-0000-0000-000089B80000}"/>
    <cellStyle name="Standard 257 6 2 3 3 3 2 3" xfId="36604" xr:uid="{00000000-0005-0000-0000-00008AB80000}"/>
    <cellStyle name="Standard 257 6 2 3 3 3 3" xfId="16751" xr:uid="{00000000-0005-0000-0000-00008BB80000}"/>
    <cellStyle name="Standard 257 6 2 3 3 3 3 2" xfId="43223" xr:uid="{00000000-0005-0000-0000-00008CB80000}"/>
    <cellStyle name="Standard 257 6 2 3 3 3 4" xfId="32194" xr:uid="{00000000-0005-0000-0000-00008DB80000}"/>
    <cellStyle name="Standard 257 6 2 3 3 4" xfId="8661" xr:uid="{00000000-0005-0000-0000-00008EB80000}"/>
    <cellStyle name="Standard 257 6 2 3 3 4 2" xfId="21897" xr:uid="{00000000-0005-0000-0000-00008FB80000}"/>
    <cellStyle name="Standard 257 6 2 3 3 4 2 2" xfId="48369" xr:uid="{00000000-0005-0000-0000-000090B80000}"/>
    <cellStyle name="Standard 257 6 2 3 3 4 3" xfId="35133" xr:uid="{00000000-0005-0000-0000-000091B80000}"/>
    <cellStyle name="Standard 257 6 2 3 3 5" xfId="15280" xr:uid="{00000000-0005-0000-0000-000092B80000}"/>
    <cellStyle name="Standard 257 6 2 3 3 5 2" xfId="41752" xr:uid="{00000000-0005-0000-0000-000093B80000}"/>
    <cellStyle name="Standard 257 6 2 3 3 6" xfId="27782" xr:uid="{00000000-0005-0000-0000-000094B80000}"/>
    <cellStyle name="Standard 257 6 2 3 4" xfId="2044" xr:uid="{00000000-0005-0000-0000-000095B80000}"/>
    <cellStyle name="Standard 257 6 2 3 4 2" xfId="3515" xr:uid="{00000000-0005-0000-0000-000096B80000}"/>
    <cellStyle name="Standard 257 6 2 3 4 2 2" xfId="12337" xr:uid="{00000000-0005-0000-0000-000097B80000}"/>
    <cellStyle name="Standard 257 6 2 3 4 2 2 2" xfId="25573" xr:uid="{00000000-0005-0000-0000-000098B80000}"/>
    <cellStyle name="Standard 257 6 2 3 4 2 2 2 2" xfId="52045" xr:uid="{00000000-0005-0000-0000-000099B80000}"/>
    <cellStyle name="Standard 257 6 2 3 4 2 2 3" xfId="38809" xr:uid="{00000000-0005-0000-0000-00009AB80000}"/>
    <cellStyle name="Standard 257 6 2 3 4 2 3" xfId="18956" xr:uid="{00000000-0005-0000-0000-00009BB80000}"/>
    <cellStyle name="Standard 257 6 2 3 4 2 3 2" xfId="45428" xr:uid="{00000000-0005-0000-0000-00009CB80000}"/>
    <cellStyle name="Standard 257 6 2 3 4 2 4" xfId="29987" xr:uid="{00000000-0005-0000-0000-00009DB80000}"/>
    <cellStyle name="Standard 257 6 2 3 4 3" xfId="6457" xr:uid="{00000000-0005-0000-0000-00009EB80000}"/>
    <cellStyle name="Standard 257 6 2 3 4 3 2" xfId="10867" xr:uid="{00000000-0005-0000-0000-00009FB80000}"/>
    <cellStyle name="Standard 257 6 2 3 4 3 2 2" xfId="24103" xr:uid="{00000000-0005-0000-0000-0000A0B80000}"/>
    <cellStyle name="Standard 257 6 2 3 4 3 2 2 2" xfId="50575" xr:uid="{00000000-0005-0000-0000-0000A1B80000}"/>
    <cellStyle name="Standard 257 6 2 3 4 3 2 3" xfId="37339" xr:uid="{00000000-0005-0000-0000-0000A2B80000}"/>
    <cellStyle name="Standard 257 6 2 3 4 3 3" xfId="17486" xr:uid="{00000000-0005-0000-0000-0000A3B80000}"/>
    <cellStyle name="Standard 257 6 2 3 4 3 3 2" xfId="43958" xr:uid="{00000000-0005-0000-0000-0000A4B80000}"/>
    <cellStyle name="Standard 257 6 2 3 4 3 4" xfId="32929" xr:uid="{00000000-0005-0000-0000-0000A5B80000}"/>
    <cellStyle name="Standard 257 6 2 3 4 4" xfId="7925" xr:uid="{00000000-0005-0000-0000-0000A6B80000}"/>
    <cellStyle name="Standard 257 6 2 3 4 4 2" xfId="21161" xr:uid="{00000000-0005-0000-0000-0000A7B80000}"/>
    <cellStyle name="Standard 257 6 2 3 4 4 2 2" xfId="47633" xr:uid="{00000000-0005-0000-0000-0000A8B80000}"/>
    <cellStyle name="Standard 257 6 2 3 4 4 3" xfId="34397" xr:uid="{00000000-0005-0000-0000-0000A9B80000}"/>
    <cellStyle name="Standard 257 6 2 3 4 5" xfId="14544" xr:uid="{00000000-0005-0000-0000-0000AAB80000}"/>
    <cellStyle name="Standard 257 6 2 3 4 5 2" xfId="41016" xr:uid="{00000000-0005-0000-0000-0000ABB80000}"/>
    <cellStyle name="Standard 257 6 2 3 4 6" xfId="28517" xr:uid="{00000000-0005-0000-0000-0000ACB80000}"/>
    <cellStyle name="Standard 257 6 2 3 5" xfId="2781" xr:uid="{00000000-0005-0000-0000-0000ADB80000}"/>
    <cellStyle name="Standard 257 6 2 3 5 2" xfId="11603" xr:uid="{00000000-0005-0000-0000-0000AEB80000}"/>
    <cellStyle name="Standard 257 6 2 3 5 2 2" xfId="24839" xr:uid="{00000000-0005-0000-0000-0000AFB80000}"/>
    <cellStyle name="Standard 257 6 2 3 5 2 2 2" xfId="51311" xr:uid="{00000000-0005-0000-0000-0000B0B80000}"/>
    <cellStyle name="Standard 257 6 2 3 5 2 3" xfId="38075" xr:uid="{00000000-0005-0000-0000-0000B1B80000}"/>
    <cellStyle name="Standard 257 6 2 3 5 3" xfId="18222" xr:uid="{00000000-0005-0000-0000-0000B2B80000}"/>
    <cellStyle name="Standard 257 6 2 3 5 3 2" xfId="44694" xr:uid="{00000000-0005-0000-0000-0000B3B80000}"/>
    <cellStyle name="Standard 257 6 2 3 5 4" xfId="29253" xr:uid="{00000000-0005-0000-0000-0000B4B80000}"/>
    <cellStyle name="Standard 257 6 2 3 6" xfId="4986" xr:uid="{00000000-0005-0000-0000-0000B5B80000}"/>
    <cellStyle name="Standard 257 6 2 3 6 2" xfId="9396" xr:uid="{00000000-0005-0000-0000-0000B6B80000}"/>
    <cellStyle name="Standard 257 6 2 3 6 2 2" xfId="22632" xr:uid="{00000000-0005-0000-0000-0000B7B80000}"/>
    <cellStyle name="Standard 257 6 2 3 6 2 2 2" xfId="49104" xr:uid="{00000000-0005-0000-0000-0000B8B80000}"/>
    <cellStyle name="Standard 257 6 2 3 6 2 3" xfId="35868" xr:uid="{00000000-0005-0000-0000-0000B9B80000}"/>
    <cellStyle name="Standard 257 6 2 3 6 3" xfId="16015" xr:uid="{00000000-0005-0000-0000-0000BAB80000}"/>
    <cellStyle name="Standard 257 6 2 3 6 3 2" xfId="42487" xr:uid="{00000000-0005-0000-0000-0000BBB80000}"/>
    <cellStyle name="Standard 257 6 2 3 6 4" xfId="31458" xr:uid="{00000000-0005-0000-0000-0000BCB80000}"/>
    <cellStyle name="Standard 257 6 2 3 7" xfId="7191" xr:uid="{00000000-0005-0000-0000-0000BDB80000}"/>
    <cellStyle name="Standard 257 6 2 3 7 2" xfId="20427" xr:uid="{00000000-0005-0000-0000-0000BEB80000}"/>
    <cellStyle name="Standard 257 6 2 3 7 2 2" xfId="46899" xr:uid="{00000000-0005-0000-0000-0000BFB80000}"/>
    <cellStyle name="Standard 257 6 2 3 7 3" xfId="33663" xr:uid="{00000000-0005-0000-0000-0000C0B80000}"/>
    <cellStyle name="Standard 257 6 2 3 8" xfId="13810" xr:uid="{00000000-0005-0000-0000-0000C1B80000}"/>
    <cellStyle name="Standard 257 6 2 3 8 2" xfId="40282" xr:uid="{00000000-0005-0000-0000-0000C2B80000}"/>
    <cellStyle name="Standard 257 6 2 3 9" xfId="27046" xr:uid="{00000000-0005-0000-0000-0000C3B80000}"/>
    <cellStyle name="Standard 257 6 2 4" xfId="753" xr:uid="{00000000-0005-0000-0000-0000C4B80000}"/>
    <cellStyle name="Standard 257 6 2 4 2" xfId="1503" xr:uid="{00000000-0005-0000-0000-0000C5B80000}"/>
    <cellStyle name="Standard 257 6 2 4 2 2" xfId="4446" xr:uid="{00000000-0005-0000-0000-0000C6B80000}"/>
    <cellStyle name="Standard 257 6 2 4 2 2 2" xfId="13268" xr:uid="{00000000-0005-0000-0000-0000C7B80000}"/>
    <cellStyle name="Standard 257 6 2 4 2 2 2 2" xfId="26504" xr:uid="{00000000-0005-0000-0000-0000C8B80000}"/>
    <cellStyle name="Standard 257 6 2 4 2 2 2 2 2" xfId="52976" xr:uid="{00000000-0005-0000-0000-0000C9B80000}"/>
    <cellStyle name="Standard 257 6 2 4 2 2 2 3" xfId="39740" xr:uid="{00000000-0005-0000-0000-0000CAB80000}"/>
    <cellStyle name="Standard 257 6 2 4 2 2 3" xfId="19887" xr:uid="{00000000-0005-0000-0000-0000CBB80000}"/>
    <cellStyle name="Standard 257 6 2 4 2 2 3 2" xfId="46359" xr:uid="{00000000-0005-0000-0000-0000CCB80000}"/>
    <cellStyle name="Standard 257 6 2 4 2 2 4" xfId="30918" xr:uid="{00000000-0005-0000-0000-0000CDB80000}"/>
    <cellStyle name="Standard 257 6 2 4 2 3" xfId="5917" xr:uid="{00000000-0005-0000-0000-0000CEB80000}"/>
    <cellStyle name="Standard 257 6 2 4 2 3 2" xfId="10327" xr:uid="{00000000-0005-0000-0000-0000CFB80000}"/>
    <cellStyle name="Standard 257 6 2 4 2 3 2 2" xfId="23563" xr:uid="{00000000-0005-0000-0000-0000D0B80000}"/>
    <cellStyle name="Standard 257 6 2 4 2 3 2 2 2" xfId="50035" xr:uid="{00000000-0005-0000-0000-0000D1B80000}"/>
    <cellStyle name="Standard 257 6 2 4 2 3 2 3" xfId="36799" xr:uid="{00000000-0005-0000-0000-0000D2B80000}"/>
    <cellStyle name="Standard 257 6 2 4 2 3 3" xfId="16946" xr:uid="{00000000-0005-0000-0000-0000D3B80000}"/>
    <cellStyle name="Standard 257 6 2 4 2 3 3 2" xfId="43418" xr:uid="{00000000-0005-0000-0000-0000D4B80000}"/>
    <cellStyle name="Standard 257 6 2 4 2 3 4" xfId="32389" xr:uid="{00000000-0005-0000-0000-0000D5B80000}"/>
    <cellStyle name="Standard 257 6 2 4 2 4" xfId="8856" xr:uid="{00000000-0005-0000-0000-0000D6B80000}"/>
    <cellStyle name="Standard 257 6 2 4 2 4 2" xfId="22092" xr:uid="{00000000-0005-0000-0000-0000D7B80000}"/>
    <cellStyle name="Standard 257 6 2 4 2 4 2 2" xfId="48564" xr:uid="{00000000-0005-0000-0000-0000D8B80000}"/>
    <cellStyle name="Standard 257 6 2 4 2 4 3" xfId="35328" xr:uid="{00000000-0005-0000-0000-0000D9B80000}"/>
    <cellStyle name="Standard 257 6 2 4 2 5" xfId="15475" xr:uid="{00000000-0005-0000-0000-0000DAB80000}"/>
    <cellStyle name="Standard 257 6 2 4 2 5 2" xfId="41947" xr:uid="{00000000-0005-0000-0000-0000DBB80000}"/>
    <cellStyle name="Standard 257 6 2 4 2 6" xfId="27977" xr:uid="{00000000-0005-0000-0000-0000DCB80000}"/>
    <cellStyle name="Standard 257 6 2 4 3" xfId="2239" xr:uid="{00000000-0005-0000-0000-0000DDB80000}"/>
    <cellStyle name="Standard 257 6 2 4 3 2" xfId="3710" xr:uid="{00000000-0005-0000-0000-0000DEB80000}"/>
    <cellStyle name="Standard 257 6 2 4 3 2 2" xfId="12532" xr:uid="{00000000-0005-0000-0000-0000DFB80000}"/>
    <cellStyle name="Standard 257 6 2 4 3 2 2 2" xfId="25768" xr:uid="{00000000-0005-0000-0000-0000E0B80000}"/>
    <cellStyle name="Standard 257 6 2 4 3 2 2 2 2" xfId="52240" xr:uid="{00000000-0005-0000-0000-0000E1B80000}"/>
    <cellStyle name="Standard 257 6 2 4 3 2 2 3" xfId="39004" xr:uid="{00000000-0005-0000-0000-0000E2B80000}"/>
    <cellStyle name="Standard 257 6 2 4 3 2 3" xfId="19151" xr:uid="{00000000-0005-0000-0000-0000E3B80000}"/>
    <cellStyle name="Standard 257 6 2 4 3 2 3 2" xfId="45623" xr:uid="{00000000-0005-0000-0000-0000E4B80000}"/>
    <cellStyle name="Standard 257 6 2 4 3 2 4" xfId="30182" xr:uid="{00000000-0005-0000-0000-0000E5B80000}"/>
    <cellStyle name="Standard 257 6 2 4 3 3" xfId="6652" xr:uid="{00000000-0005-0000-0000-0000E6B80000}"/>
    <cellStyle name="Standard 257 6 2 4 3 3 2" xfId="11062" xr:uid="{00000000-0005-0000-0000-0000E7B80000}"/>
    <cellStyle name="Standard 257 6 2 4 3 3 2 2" xfId="24298" xr:uid="{00000000-0005-0000-0000-0000E8B80000}"/>
    <cellStyle name="Standard 257 6 2 4 3 3 2 2 2" xfId="50770" xr:uid="{00000000-0005-0000-0000-0000E9B80000}"/>
    <cellStyle name="Standard 257 6 2 4 3 3 2 3" xfId="37534" xr:uid="{00000000-0005-0000-0000-0000EAB80000}"/>
    <cellStyle name="Standard 257 6 2 4 3 3 3" xfId="17681" xr:uid="{00000000-0005-0000-0000-0000EBB80000}"/>
    <cellStyle name="Standard 257 6 2 4 3 3 3 2" xfId="44153" xr:uid="{00000000-0005-0000-0000-0000ECB80000}"/>
    <cellStyle name="Standard 257 6 2 4 3 3 4" xfId="33124" xr:uid="{00000000-0005-0000-0000-0000EDB80000}"/>
    <cellStyle name="Standard 257 6 2 4 3 4" xfId="8120" xr:uid="{00000000-0005-0000-0000-0000EEB80000}"/>
    <cellStyle name="Standard 257 6 2 4 3 4 2" xfId="21356" xr:uid="{00000000-0005-0000-0000-0000EFB80000}"/>
    <cellStyle name="Standard 257 6 2 4 3 4 2 2" xfId="47828" xr:uid="{00000000-0005-0000-0000-0000F0B80000}"/>
    <cellStyle name="Standard 257 6 2 4 3 4 3" xfId="34592" xr:uid="{00000000-0005-0000-0000-0000F1B80000}"/>
    <cellStyle name="Standard 257 6 2 4 3 5" xfId="14739" xr:uid="{00000000-0005-0000-0000-0000F2B80000}"/>
    <cellStyle name="Standard 257 6 2 4 3 5 2" xfId="41211" xr:uid="{00000000-0005-0000-0000-0000F3B80000}"/>
    <cellStyle name="Standard 257 6 2 4 3 6" xfId="28712" xr:uid="{00000000-0005-0000-0000-0000F4B80000}"/>
    <cellStyle name="Standard 257 6 2 4 4" xfId="2976" xr:uid="{00000000-0005-0000-0000-0000F5B80000}"/>
    <cellStyle name="Standard 257 6 2 4 4 2" xfId="11798" xr:uid="{00000000-0005-0000-0000-0000F6B80000}"/>
    <cellStyle name="Standard 257 6 2 4 4 2 2" xfId="25034" xr:uid="{00000000-0005-0000-0000-0000F7B80000}"/>
    <cellStyle name="Standard 257 6 2 4 4 2 2 2" xfId="51506" xr:uid="{00000000-0005-0000-0000-0000F8B80000}"/>
    <cellStyle name="Standard 257 6 2 4 4 2 3" xfId="38270" xr:uid="{00000000-0005-0000-0000-0000F9B80000}"/>
    <cellStyle name="Standard 257 6 2 4 4 3" xfId="18417" xr:uid="{00000000-0005-0000-0000-0000FAB80000}"/>
    <cellStyle name="Standard 257 6 2 4 4 3 2" xfId="44889" xr:uid="{00000000-0005-0000-0000-0000FBB80000}"/>
    <cellStyle name="Standard 257 6 2 4 4 4" xfId="29448" xr:uid="{00000000-0005-0000-0000-0000FCB80000}"/>
    <cellStyle name="Standard 257 6 2 4 5" xfId="5181" xr:uid="{00000000-0005-0000-0000-0000FDB80000}"/>
    <cellStyle name="Standard 257 6 2 4 5 2" xfId="9591" xr:uid="{00000000-0005-0000-0000-0000FEB80000}"/>
    <cellStyle name="Standard 257 6 2 4 5 2 2" xfId="22827" xr:uid="{00000000-0005-0000-0000-0000FFB80000}"/>
    <cellStyle name="Standard 257 6 2 4 5 2 2 2" xfId="49299" xr:uid="{00000000-0005-0000-0000-000000B90000}"/>
    <cellStyle name="Standard 257 6 2 4 5 2 3" xfId="36063" xr:uid="{00000000-0005-0000-0000-000001B90000}"/>
    <cellStyle name="Standard 257 6 2 4 5 3" xfId="16210" xr:uid="{00000000-0005-0000-0000-000002B90000}"/>
    <cellStyle name="Standard 257 6 2 4 5 3 2" xfId="42682" xr:uid="{00000000-0005-0000-0000-000003B90000}"/>
    <cellStyle name="Standard 257 6 2 4 5 4" xfId="31653" xr:uid="{00000000-0005-0000-0000-000004B90000}"/>
    <cellStyle name="Standard 257 6 2 4 6" xfId="7386" xr:uid="{00000000-0005-0000-0000-000005B90000}"/>
    <cellStyle name="Standard 257 6 2 4 6 2" xfId="20622" xr:uid="{00000000-0005-0000-0000-000006B90000}"/>
    <cellStyle name="Standard 257 6 2 4 6 2 2" xfId="47094" xr:uid="{00000000-0005-0000-0000-000007B90000}"/>
    <cellStyle name="Standard 257 6 2 4 6 3" xfId="33858" xr:uid="{00000000-0005-0000-0000-000008B90000}"/>
    <cellStyle name="Standard 257 6 2 4 7" xfId="14005" xr:uid="{00000000-0005-0000-0000-000009B90000}"/>
    <cellStyle name="Standard 257 6 2 4 7 2" xfId="40477" xr:uid="{00000000-0005-0000-0000-00000AB90000}"/>
    <cellStyle name="Standard 257 6 2 4 8" xfId="27241" xr:uid="{00000000-0005-0000-0000-00000BB90000}"/>
    <cellStyle name="Standard 257 6 2 5" xfId="1137" xr:uid="{00000000-0005-0000-0000-00000CB90000}"/>
    <cellStyle name="Standard 257 6 2 5 2" xfId="4080" xr:uid="{00000000-0005-0000-0000-00000DB90000}"/>
    <cellStyle name="Standard 257 6 2 5 2 2" xfId="12902" xr:uid="{00000000-0005-0000-0000-00000EB90000}"/>
    <cellStyle name="Standard 257 6 2 5 2 2 2" xfId="26138" xr:uid="{00000000-0005-0000-0000-00000FB90000}"/>
    <cellStyle name="Standard 257 6 2 5 2 2 2 2" xfId="52610" xr:uid="{00000000-0005-0000-0000-000010B90000}"/>
    <cellStyle name="Standard 257 6 2 5 2 2 3" xfId="39374" xr:uid="{00000000-0005-0000-0000-000011B90000}"/>
    <cellStyle name="Standard 257 6 2 5 2 3" xfId="19521" xr:uid="{00000000-0005-0000-0000-000012B90000}"/>
    <cellStyle name="Standard 257 6 2 5 2 3 2" xfId="45993" xr:uid="{00000000-0005-0000-0000-000013B90000}"/>
    <cellStyle name="Standard 257 6 2 5 2 4" xfId="30552" xr:uid="{00000000-0005-0000-0000-000014B90000}"/>
    <cellStyle name="Standard 257 6 2 5 3" xfId="5551" xr:uid="{00000000-0005-0000-0000-000015B90000}"/>
    <cellStyle name="Standard 257 6 2 5 3 2" xfId="9961" xr:uid="{00000000-0005-0000-0000-000016B90000}"/>
    <cellStyle name="Standard 257 6 2 5 3 2 2" xfId="23197" xr:uid="{00000000-0005-0000-0000-000017B90000}"/>
    <cellStyle name="Standard 257 6 2 5 3 2 2 2" xfId="49669" xr:uid="{00000000-0005-0000-0000-000018B90000}"/>
    <cellStyle name="Standard 257 6 2 5 3 2 3" xfId="36433" xr:uid="{00000000-0005-0000-0000-000019B90000}"/>
    <cellStyle name="Standard 257 6 2 5 3 3" xfId="16580" xr:uid="{00000000-0005-0000-0000-00001AB90000}"/>
    <cellStyle name="Standard 257 6 2 5 3 3 2" xfId="43052" xr:uid="{00000000-0005-0000-0000-00001BB90000}"/>
    <cellStyle name="Standard 257 6 2 5 3 4" xfId="32023" xr:uid="{00000000-0005-0000-0000-00001CB90000}"/>
    <cellStyle name="Standard 257 6 2 5 4" xfId="8490" xr:uid="{00000000-0005-0000-0000-00001DB90000}"/>
    <cellStyle name="Standard 257 6 2 5 4 2" xfId="21726" xr:uid="{00000000-0005-0000-0000-00001EB90000}"/>
    <cellStyle name="Standard 257 6 2 5 4 2 2" xfId="48198" xr:uid="{00000000-0005-0000-0000-00001FB90000}"/>
    <cellStyle name="Standard 257 6 2 5 4 3" xfId="34962" xr:uid="{00000000-0005-0000-0000-000020B90000}"/>
    <cellStyle name="Standard 257 6 2 5 5" xfId="15109" xr:uid="{00000000-0005-0000-0000-000021B90000}"/>
    <cellStyle name="Standard 257 6 2 5 5 2" xfId="41581" xr:uid="{00000000-0005-0000-0000-000022B90000}"/>
    <cellStyle name="Standard 257 6 2 5 6" xfId="27611" xr:uid="{00000000-0005-0000-0000-000023B90000}"/>
    <cellStyle name="Standard 257 6 2 6" xfId="1873" xr:uid="{00000000-0005-0000-0000-000024B90000}"/>
    <cellStyle name="Standard 257 6 2 6 2" xfId="3344" xr:uid="{00000000-0005-0000-0000-000025B90000}"/>
    <cellStyle name="Standard 257 6 2 6 2 2" xfId="12166" xr:uid="{00000000-0005-0000-0000-000026B90000}"/>
    <cellStyle name="Standard 257 6 2 6 2 2 2" xfId="25402" xr:uid="{00000000-0005-0000-0000-000027B90000}"/>
    <cellStyle name="Standard 257 6 2 6 2 2 2 2" xfId="51874" xr:uid="{00000000-0005-0000-0000-000028B90000}"/>
    <cellStyle name="Standard 257 6 2 6 2 2 3" xfId="38638" xr:uid="{00000000-0005-0000-0000-000029B90000}"/>
    <cellStyle name="Standard 257 6 2 6 2 3" xfId="18785" xr:uid="{00000000-0005-0000-0000-00002AB90000}"/>
    <cellStyle name="Standard 257 6 2 6 2 3 2" xfId="45257" xr:uid="{00000000-0005-0000-0000-00002BB90000}"/>
    <cellStyle name="Standard 257 6 2 6 2 4" xfId="29816" xr:uid="{00000000-0005-0000-0000-00002CB90000}"/>
    <cellStyle name="Standard 257 6 2 6 3" xfId="6286" xr:uid="{00000000-0005-0000-0000-00002DB90000}"/>
    <cellStyle name="Standard 257 6 2 6 3 2" xfId="10696" xr:uid="{00000000-0005-0000-0000-00002EB90000}"/>
    <cellStyle name="Standard 257 6 2 6 3 2 2" xfId="23932" xr:uid="{00000000-0005-0000-0000-00002FB90000}"/>
    <cellStyle name="Standard 257 6 2 6 3 2 2 2" xfId="50404" xr:uid="{00000000-0005-0000-0000-000030B90000}"/>
    <cellStyle name="Standard 257 6 2 6 3 2 3" xfId="37168" xr:uid="{00000000-0005-0000-0000-000031B90000}"/>
    <cellStyle name="Standard 257 6 2 6 3 3" xfId="17315" xr:uid="{00000000-0005-0000-0000-000032B90000}"/>
    <cellStyle name="Standard 257 6 2 6 3 3 2" xfId="43787" xr:uid="{00000000-0005-0000-0000-000033B90000}"/>
    <cellStyle name="Standard 257 6 2 6 3 4" xfId="32758" xr:uid="{00000000-0005-0000-0000-000034B90000}"/>
    <cellStyle name="Standard 257 6 2 6 4" xfId="7754" xr:uid="{00000000-0005-0000-0000-000035B90000}"/>
    <cellStyle name="Standard 257 6 2 6 4 2" xfId="20990" xr:uid="{00000000-0005-0000-0000-000036B90000}"/>
    <cellStyle name="Standard 257 6 2 6 4 2 2" xfId="47462" xr:uid="{00000000-0005-0000-0000-000037B90000}"/>
    <cellStyle name="Standard 257 6 2 6 4 3" xfId="34226" xr:uid="{00000000-0005-0000-0000-000038B90000}"/>
    <cellStyle name="Standard 257 6 2 6 5" xfId="14373" xr:uid="{00000000-0005-0000-0000-000039B90000}"/>
    <cellStyle name="Standard 257 6 2 6 5 2" xfId="40845" xr:uid="{00000000-0005-0000-0000-00003AB90000}"/>
    <cellStyle name="Standard 257 6 2 6 6" xfId="28346" xr:uid="{00000000-0005-0000-0000-00003BB90000}"/>
    <cellStyle name="Standard 257 6 2 7" xfId="2610" xr:uid="{00000000-0005-0000-0000-00003CB90000}"/>
    <cellStyle name="Standard 257 6 2 7 2" xfId="11432" xr:uid="{00000000-0005-0000-0000-00003DB90000}"/>
    <cellStyle name="Standard 257 6 2 7 2 2" xfId="24668" xr:uid="{00000000-0005-0000-0000-00003EB90000}"/>
    <cellStyle name="Standard 257 6 2 7 2 2 2" xfId="51140" xr:uid="{00000000-0005-0000-0000-00003FB90000}"/>
    <cellStyle name="Standard 257 6 2 7 2 3" xfId="37904" xr:uid="{00000000-0005-0000-0000-000040B90000}"/>
    <cellStyle name="Standard 257 6 2 7 3" xfId="18051" xr:uid="{00000000-0005-0000-0000-000041B90000}"/>
    <cellStyle name="Standard 257 6 2 7 3 2" xfId="44523" xr:uid="{00000000-0005-0000-0000-000042B90000}"/>
    <cellStyle name="Standard 257 6 2 7 4" xfId="29082" xr:uid="{00000000-0005-0000-0000-000043B90000}"/>
    <cellStyle name="Standard 257 6 2 8" xfId="4815" xr:uid="{00000000-0005-0000-0000-000044B90000}"/>
    <cellStyle name="Standard 257 6 2 8 2" xfId="9225" xr:uid="{00000000-0005-0000-0000-000045B90000}"/>
    <cellStyle name="Standard 257 6 2 8 2 2" xfId="22461" xr:uid="{00000000-0005-0000-0000-000046B90000}"/>
    <cellStyle name="Standard 257 6 2 8 2 2 2" xfId="48933" xr:uid="{00000000-0005-0000-0000-000047B90000}"/>
    <cellStyle name="Standard 257 6 2 8 2 3" xfId="35697" xr:uid="{00000000-0005-0000-0000-000048B90000}"/>
    <cellStyle name="Standard 257 6 2 8 3" xfId="15844" xr:uid="{00000000-0005-0000-0000-000049B90000}"/>
    <cellStyle name="Standard 257 6 2 8 3 2" xfId="42316" xr:uid="{00000000-0005-0000-0000-00004AB90000}"/>
    <cellStyle name="Standard 257 6 2 8 4" xfId="31287" xr:uid="{00000000-0005-0000-0000-00004BB90000}"/>
    <cellStyle name="Standard 257 6 2 9" xfId="7020" xr:uid="{00000000-0005-0000-0000-00004CB90000}"/>
    <cellStyle name="Standard 257 6 2 9 2" xfId="20256" xr:uid="{00000000-0005-0000-0000-00004DB90000}"/>
    <cellStyle name="Standard 257 6 2 9 2 2" xfId="46728" xr:uid="{00000000-0005-0000-0000-00004EB90000}"/>
    <cellStyle name="Standard 257 6 2 9 3" xfId="33492" xr:uid="{00000000-0005-0000-0000-00004FB90000}"/>
    <cellStyle name="Standard 257 6 3" xfId="401" xr:uid="{00000000-0005-0000-0000-000050B90000}"/>
    <cellStyle name="Standard 257 6 3 10" xfId="26916" xr:uid="{00000000-0005-0000-0000-000051B90000}"/>
    <cellStyle name="Standard 257 6 3 2" xfId="577" xr:uid="{00000000-0005-0000-0000-000052B90000}"/>
    <cellStyle name="Standard 257 6 3 2 2" xfId="966" xr:uid="{00000000-0005-0000-0000-000053B90000}"/>
    <cellStyle name="Standard 257 6 3 2 2 2" xfId="1715" xr:uid="{00000000-0005-0000-0000-000054B90000}"/>
    <cellStyle name="Standard 257 6 3 2 2 2 2" xfId="4658" xr:uid="{00000000-0005-0000-0000-000055B90000}"/>
    <cellStyle name="Standard 257 6 3 2 2 2 2 2" xfId="13480" xr:uid="{00000000-0005-0000-0000-000056B90000}"/>
    <cellStyle name="Standard 257 6 3 2 2 2 2 2 2" xfId="26716" xr:uid="{00000000-0005-0000-0000-000057B90000}"/>
    <cellStyle name="Standard 257 6 3 2 2 2 2 2 2 2" xfId="53188" xr:uid="{00000000-0005-0000-0000-000058B90000}"/>
    <cellStyle name="Standard 257 6 3 2 2 2 2 2 3" xfId="39952" xr:uid="{00000000-0005-0000-0000-000059B90000}"/>
    <cellStyle name="Standard 257 6 3 2 2 2 2 3" xfId="20099" xr:uid="{00000000-0005-0000-0000-00005AB90000}"/>
    <cellStyle name="Standard 257 6 3 2 2 2 2 3 2" xfId="46571" xr:uid="{00000000-0005-0000-0000-00005BB90000}"/>
    <cellStyle name="Standard 257 6 3 2 2 2 2 4" xfId="31130" xr:uid="{00000000-0005-0000-0000-00005CB90000}"/>
    <cellStyle name="Standard 257 6 3 2 2 2 3" xfId="6129" xr:uid="{00000000-0005-0000-0000-00005DB90000}"/>
    <cellStyle name="Standard 257 6 3 2 2 2 3 2" xfId="10539" xr:uid="{00000000-0005-0000-0000-00005EB90000}"/>
    <cellStyle name="Standard 257 6 3 2 2 2 3 2 2" xfId="23775" xr:uid="{00000000-0005-0000-0000-00005FB90000}"/>
    <cellStyle name="Standard 257 6 3 2 2 2 3 2 2 2" xfId="50247" xr:uid="{00000000-0005-0000-0000-000060B90000}"/>
    <cellStyle name="Standard 257 6 3 2 2 2 3 2 3" xfId="37011" xr:uid="{00000000-0005-0000-0000-000061B90000}"/>
    <cellStyle name="Standard 257 6 3 2 2 2 3 3" xfId="17158" xr:uid="{00000000-0005-0000-0000-000062B90000}"/>
    <cellStyle name="Standard 257 6 3 2 2 2 3 3 2" xfId="43630" xr:uid="{00000000-0005-0000-0000-000063B90000}"/>
    <cellStyle name="Standard 257 6 3 2 2 2 3 4" xfId="32601" xr:uid="{00000000-0005-0000-0000-000064B90000}"/>
    <cellStyle name="Standard 257 6 3 2 2 2 4" xfId="9068" xr:uid="{00000000-0005-0000-0000-000065B90000}"/>
    <cellStyle name="Standard 257 6 3 2 2 2 4 2" xfId="22304" xr:uid="{00000000-0005-0000-0000-000066B90000}"/>
    <cellStyle name="Standard 257 6 3 2 2 2 4 2 2" xfId="48776" xr:uid="{00000000-0005-0000-0000-000067B90000}"/>
    <cellStyle name="Standard 257 6 3 2 2 2 4 3" xfId="35540" xr:uid="{00000000-0005-0000-0000-000068B90000}"/>
    <cellStyle name="Standard 257 6 3 2 2 2 5" xfId="15687" xr:uid="{00000000-0005-0000-0000-000069B90000}"/>
    <cellStyle name="Standard 257 6 3 2 2 2 5 2" xfId="42159" xr:uid="{00000000-0005-0000-0000-00006AB90000}"/>
    <cellStyle name="Standard 257 6 3 2 2 2 6" xfId="28189" xr:uid="{00000000-0005-0000-0000-00006BB90000}"/>
    <cellStyle name="Standard 257 6 3 2 2 3" xfId="2451" xr:uid="{00000000-0005-0000-0000-00006CB90000}"/>
    <cellStyle name="Standard 257 6 3 2 2 3 2" xfId="3922" xr:uid="{00000000-0005-0000-0000-00006DB90000}"/>
    <cellStyle name="Standard 257 6 3 2 2 3 2 2" xfId="12744" xr:uid="{00000000-0005-0000-0000-00006EB90000}"/>
    <cellStyle name="Standard 257 6 3 2 2 3 2 2 2" xfId="25980" xr:uid="{00000000-0005-0000-0000-00006FB90000}"/>
    <cellStyle name="Standard 257 6 3 2 2 3 2 2 2 2" xfId="52452" xr:uid="{00000000-0005-0000-0000-000070B90000}"/>
    <cellStyle name="Standard 257 6 3 2 2 3 2 2 3" xfId="39216" xr:uid="{00000000-0005-0000-0000-000071B90000}"/>
    <cellStyle name="Standard 257 6 3 2 2 3 2 3" xfId="19363" xr:uid="{00000000-0005-0000-0000-000072B90000}"/>
    <cellStyle name="Standard 257 6 3 2 2 3 2 3 2" xfId="45835" xr:uid="{00000000-0005-0000-0000-000073B90000}"/>
    <cellStyle name="Standard 257 6 3 2 2 3 2 4" xfId="30394" xr:uid="{00000000-0005-0000-0000-000074B90000}"/>
    <cellStyle name="Standard 257 6 3 2 2 3 3" xfId="6864" xr:uid="{00000000-0005-0000-0000-000075B90000}"/>
    <cellStyle name="Standard 257 6 3 2 2 3 3 2" xfId="11274" xr:uid="{00000000-0005-0000-0000-000076B90000}"/>
    <cellStyle name="Standard 257 6 3 2 2 3 3 2 2" xfId="24510" xr:uid="{00000000-0005-0000-0000-000077B90000}"/>
    <cellStyle name="Standard 257 6 3 2 2 3 3 2 2 2" xfId="50982" xr:uid="{00000000-0005-0000-0000-000078B90000}"/>
    <cellStyle name="Standard 257 6 3 2 2 3 3 2 3" xfId="37746" xr:uid="{00000000-0005-0000-0000-000079B90000}"/>
    <cellStyle name="Standard 257 6 3 2 2 3 3 3" xfId="17893" xr:uid="{00000000-0005-0000-0000-00007AB90000}"/>
    <cellStyle name="Standard 257 6 3 2 2 3 3 3 2" xfId="44365" xr:uid="{00000000-0005-0000-0000-00007BB90000}"/>
    <cellStyle name="Standard 257 6 3 2 2 3 3 4" xfId="33336" xr:uid="{00000000-0005-0000-0000-00007CB90000}"/>
    <cellStyle name="Standard 257 6 3 2 2 3 4" xfId="8332" xr:uid="{00000000-0005-0000-0000-00007DB90000}"/>
    <cellStyle name="Standard 257 6 3 2 2 3 4 2" xfId="21568" xr:uid="{00000000-0005-0000-0000-00007EB90000}"/>
    <cellStyle name="Standard 257 6 3 2 2 3 4 2 2" xfId="48040" xr:uid="{00000000-0005-0000-0000-00007FB90000}"/>
    <cellStyle name="Standard 257 6 3 2 2 3 4 3" xfId="34804" xr:uid="{00000000-0005-0000-0000-000080B90000}"/>
    <cellStyle name="Standard 257 6 3 2 2 3 5" xfId="14951" xr:uid="{00000000-0005-0000-0000-000081B90000}"/>
    <cellStyle name="Standard 257 6 3 2 2 3 5 2" xfId="41423" xr:uid="{00000000-0005-0000-0000-000082B90000}"/>
    <cellStyle name="Standard 257 6 3 2 2 3 6" xfId="28924" xr:uid="{00000000-0005-0000-0000-000083B90000}"/>
    <cellStyle name="Standard 257 6 3 2 2 4" xfId="3188" xr:uid="{00000000-0005-0000-0000-000084B90000}"/>
    <cellStyle name="Standard 257 6 3 2 2 4 2" xfId="12010" xr:uid="{00000000-0005-0000-0000-000085B90000}"/>
    <cellStyle name="Standard 257 6 3 2 2 4 2 2" xfId="25246" xr:uid="{00000000-0005-0000-0000-000086B90000}"/>
    <cellStyle name="Standard 257 6 3 2 2 4 2 2 2" xfId="51718" xr:uid="{00000000-0005-0000-0000-000087B90000}"/>
    <cellStyle name="Standard 257 6 3 2 2 4 2 3" xfId="38482" xr:uid="{00000000-0005-0000-0000-000088B90000}"/>
    <cellStyle name="Standard 257 6 3 2 2 4 3" xfId="18629" xr:uid="{00000000-0005-0000-0000-000089B90000}"/>
    <cellStyle name="Standard 257 6 3 2 2 4 3 2" xfId="45101" xr:uid="{00000000-0005-0000-0000-00008AB90000}"/>
    <cellStyle name="Standard 257 6 3 2 2 4 4" xfId="29660" xr:uid="{00000000-0005-0000-0000-00008BB90000}"/>
    <cellStyle name="Standard 257 6 3 2 2 5" xfId="5393" xr:uid="{00000000-0005-0000-0000-00008CB90000}"/>
    <cellStyle name="Standard 257 6 3 2 2 5 2" xfId="9803" xr:uid="{00000000-0005-0000-0000-00008DB90000}"/>
    <cellStyle name="Standard 257 6 3 2 2 5 2 2" xfId="23039" xr:uid="{00000000-0005-0000-0000-00008EB90000}"/>
    <cellStyle name="Standard 257 6 3 2 2 5 2 2 2" xfId="49511" xr:uid="{00000000-0005-0000-0000-00008FB90000}"/>
    <cellStyle name="Standard 257 6 3 2 2 5 2 3" xfId="36275" xr:uid="{00000000-0005-0000-0000-000090B90000}"/>
    <cellStyle name="Standard 257 6 3 2 2 5 3" xfId="16422" xr:uid="{00000000-0005-0000-0000-000091B90000}"/>
    <cellStyle name="Standard 257 6 3 2 2 5 3 2" xfId="42894" xr:uid="{00000000-0005-0000-0000-000092B90000}"/>
    <cellStyle name="Standard 257 6 3 2 2 5 4" xfId="31865" xr:uid="{00000000-0005-0000-0000-000093B90000}"/>
    <cellStyle name="Standard 257 6 3 2 2 6" xfId="7598" xr:uid="{00000000-0005-0000-0000-000094B90000}"/>
    <cellStyle name="Standard 257 6 3 2 2 6 2" xfId="20834" xr:uid="{00000000-0005-0000-0000-000095B90000}"/>
    <cellStyle name="Standard 257 6 3 2 2 6 2 2" xfId="47306" xr:uid="{00000000-0005-0000-0000-000096B90000}"/>
    <cellStyle name="Standard 257 6 3 2 2 6 3" xfId="34070" xr:uid="{00000000-0005-0000-0000-000097B90000}"/>
    <cellStyle name="Standard 257 6 3 2 2 7" xfId="14217" xr:uid="{00000000-0005-0000-0000-000098B90000}"/>
    <cellStyle name="Standard 257 6 3 2 2 7 2" xfId="40689" xr:uid="{00000000-0005-0000-0000-000099B90000}"/>
    <cellStyle name="Standard 257 6 3 2 2 8" xfId="27453" xr:uid="{00000000-0005-0000-0000-00009AB90000}"/>
    <cellStyle name="Standard 257 6 3 2 3" xfId="1349" xr:uid="{00000000-0005-0000-0000-00009BB90000}"/>
    <cellStyle name="Standard 257 6 3 2 3 2" xfId="4292" xr:uid="{00000000-0005-0000-0000-00009CB90000}"/>
    <cellStyle name="Standard 257 6 3 2 3 2 2" xfId="13114" xr:uid="{00000000-0005-0000-0000-00009DB90000}"/>
    <cellStyle name="Standard 257 6 3 2 3 2 2 2" xfId="26350" xr:uid="{00000000-0005-0000-0000-00009EB90000}"/>
    <cellStyle name="Standard 257 6 3 2 3 2 2 2 2" xfId="52822" xr:uid="{00000000-0005-0000-0000-00009FB90000}"/>
    <cellStyle name="Standard 257 6 3 2 3 2 2 3" xfId="39586" xr:uid="{00000000-0005-0000-0000-0000A0B90000}"/>
    <cellStyle name="Standard 257 6 3 2 3 2 3" xfId="19733" xr:uid="{00000000-0005-0000-0000-0000A1B90000}"/>
    <cellStyle name="Standard 257 6 3 2 3 2 3 2" xfId="46205" xr:uid="{00000000-0005-0000-0000-0000A2B90000}"/>
    <cellStyle name="Standard 257 6 3 2 3 2 4" xfId="30764" xr:uid="{00000000-0005-0000-0000-0000A3B90000}"/>
    <cellStyle name="Standard 257 6 3 2 3 3" xfId="5763" xr:uid="{00000000-0005-0000-0000-0000A4B90000}"/>
    <cellStyle name="Standard 257 6 3 2 3 3 2" xfId="10173" xr:uid="{00000000-0005-0000-0000-0000A5B90000}"/>
    <cellStyle name="Standard 257 6 3 2 3 3 2 2" xfId="23409" xr:uid="{00000000-0005-0000-0000-0000A6B90000}"/>
    <cellStyle name="Standard 257 6 3 2 3 3 2 2 2" xfId="49881" xr:uid="{00000000-0005-0000-0000-0000A7B90000}"/>
    <cellStyle name="Standard 257 6 3 2 3 3 2 3" xfId="36645" xr:uid="{00000000-0005-0000-0000-0000A8B90000}"/>
    <cellStyle name="Standard 257 6 3 2 3 3 3" xfId="16792" xr:uid="{00000000-0005-0000-0000-0000A9B90000}"/>
    <cellStyle name="Standard 257 6 3 2 3 3 3 2" xfId="43264" xr:uid="{00000000-0005-0000-0000-0000AAB90000}"/>
    <cellStyle name="Standard 257 6 3 2 3 3 4" xfId="32235" xr:uid="{00000000-0005-0000-0000-0000ABB90000}"/>
    <cellStyle name="Standard 257 6 3 2 3 4" xfId="8702" xr:uid="{00000000-0005-0000-0000-0000ACB90000}"/>
    <cellStyle name="Standard 257 6 3 2 3 4 2" xfId="21938" xr:uid="{00000000-0005-0000-0000-0000ADB90000}"/>
    <cellStyle name="Standard 257 6 3 2 3 4 2 2" xfId="48410" xr:uid="{00000000-0005-0000-0000-0000AEB90000}"/>
    <cellStyle name="Standard 257 6 3 2 3 4 3" xfId="35174" xr:uid="{00000000-0005-0000-0000-0000AFB90000}"/>
    <cellStyle name="Standard 257 6 3 2 3 5" xfId="15321" xr:uid="{00000000-0005-0000-0000-0000B0B90000}"/>
    <cellStyle name="Standard 257 6 3 2 3 5 2" xfId="41793" xr:uid="{00000000-0005-0000-0000-0000B1B90000}"/>
    <cellStyle name="Standard 257 6 3 2 3 6" xfId="27823" xr:uid="{00000000-0005-0000-0000-0000B2B90000}"/>
    <cellStyle name="Standard 257 6 3 2 4" xfId="2085" xr:uid="{00000000-0005-0000-0000-0000B3B90000}"/>
    <cellStyle name="Standard 257 6 3 2 4 2" xfId="3556" xr:uid="{00000000-0005-0000-0000-0000B4B90000}"/>
    <cellStyle name="Standard 257 6 3 2 4 2 2" xfId="12378" xr:uid="{00000000-0005-0000-0000-0000B5B90000}"/>
    <cellStyle name="Standard 257 6 3 2 4 2 2 2" xfId="25614" xr:uid="{00000000-0005-0000-0000-0000B6B90000}"/>
    <cellStyle name="Standard 257 6 3 2 4 2 2 2 2" xfId="52086" xr:uid="{00000000-0005-0000-0000-0000B7B90000}"/>
    <cellStyle name="Standard 257 6 3 2 4 2 2 3" xfId="38850" xr:uid="{00000000-0005-0000-0000-0000B8B90000}"/>
    <cellStyle name="Standard 257 6 3 2 4 2 3" xfId="18997" xr:uid="{00000000-0005-0000-0000-0000B9B90000}"/>
    <cellStyle name="Standard 257 6 3 2 4 2 3 2" xfId="45469" xr:uid="{00000000-0005-0000-0000-0000BAB90000}"/>
    <cellStyle name="Standard 257 6 3 2 4 2 4" xfId="30028" xr:uid="{00000000-0005-0000-0000-0000BBB90000}"/>
    <cellStyle name="Standard 257 6 3 2 4 3" xfId="6498" xr:uid="{00000000-0005-0000-0000-0000BCB90000}"/>
    <cellStyle name="Standard 257 6 3 2 4 3 2" xfId="10908" xr:uid="{00000000-0005-0000-0000-0000BDB90000}"/>
    <cellStyle name="Standard 257 6 3 2 4 3 2 2" xfId="24144" xr:uid="{00000000-0005-0000-0000-0000BEB90000}"/>
    <cellStyle name="Standard 257 6 3 2 4 3 2 2 2" xfId="50616" xr:uid="{00000000-0005-0000-0000-0000BFB90000}"/>
    <cellStyle name="Standard 257 6 3 2 4 3 2 3" xfId="37380" xr:uid="{00000000-0005-0000-0000-0000C0B90000}"/>
    <cellStyle name="Standard 257 6 3 2 4 3 3" xfId="17527" xr:uid="{00000000-0005-0000-0000-0000C1B90000}"/>
    <cellStyle name="Standard 257 6 3 2 4 3 3 2" xfId="43999" xr:uid="{00000000-0005-0000-0000-0000C2B90000}"/>
    <cellStyle name="Standard 257 6 3 2 4 3 4" xfId="32970" xr:uid="{00000000-0005-0000-0000-0000C3B90000}"/>
    <cellStyle name="Standard 257 6 3 2 4 4" xfId="7966" xr:uid="{00000000-0005-0000-0000-0000C4B90000}"/>
    <cellStyle name="Standard 257 6 3 2 4 4 2" xfId="21202" xr:uid="{00000000-0005-0000-0000-0000C5B90000}"/>
    <cellStyle name="Standard 257 6 3 2 4 4 2 2" xfId="47674" xr:uid="{00000000-0005-0000-0000-0000C6B90000}"/>
    <cellStyle name="Standard 257 6 3 2 4 4 3" xfId="34438" xr:uid="{00000000-0005-0000-0000-0000C7B90000}"/>
    <cellStyle name="Standard 257 6 3 2 4 5" xfId="14585" xr:uid="{00000000-0005-0000-0000-0000C8B90000}"/>
    <cellStyle name="Standard 257 6 3 2 4 5 2" xfId="41057" xr:uid="{00000000-0005-0000-0000-0000C9B90000}"/>
    <cellStyle name="Standard 257 6 3 2 4 6" xfId="28558" xr:uid="{00000000-0005-0000-0000-0000CAB90000}"/>
    <cellStyle name="Standard 257 6 3 2 5" xfId="2822" xr:uid="{00000000-0005-0000-0000-0000CBB90000}"/>
    <cellStyle name="Standard 257 6 3 2 5 2" xfId="11644" xr:uid="{00000000-0005-0000-0000-0000CCB90000}"/>
    <cellStyle name="Standard 257 6 3 2 5 2 2" xfId="24880" xr:uid="{00000000-0005-0000-0000-0000CDB90000}"/>
    <cellStyle name="Standard 257 6 3 2 5 2 2 2" xfId="51352" xr:uid="{00000000-0005-0000-0000-0000CEB90000}"/>
    <cellStyle name="Standard 257 6 3 2 5 2 3" xfId="38116" xr:uid="{00000000-0005-0000-0000-0000CFB90000}"/>
    <cellStyle name="Standard 257 6 3 2 5 3" xfId="18263" xr:uid="{00000000-0005-0000-0000-0000D0B90000}"/>
    <cellStyle name="Standard 257 6 3 2 5 3 2" xfId="44735" xr:uid="{00000000-0005-0000-0000-0000D1B90000}"/>
    <cellStyle name="Standard 257 6 3 2 5 4" xfId="29294" xr:uid="{00000000-0005-0000-0000-0000D2B90000}"/>
    <cellStyle name="Standard 257 6 3 2 6" xfId="5027" xr:uid="{00000000-0005-0000-0000-0000D3B90000}"/>
    <cellStyle name="Standard 257 6 3 2 6 2" xfId="9437" xr:uid="{00000000-0005-0000-0000-0000D4B90000}"/>
    <cellStyle name="Standard 257 6 3 2 6 2 2" xfId="22673" xr:uid="{00000000-0005-0000-0000-0000D5B90000}"/>
    <cellStyle name="Standard 257 6 3 2 6 2 2 2" xfId="49145" xr:uid="{00000000-0005-0000-0000-0000D6B90000}"/>
    <cellStyle name="Standard 257 6 3 2 6 2 3" xfId="35909" xr:uid="{00000000-0005-0000-0000-0000D7B90000}"/>
    <cellStyle name="Standard 257 6 3 2 6 3" xfId="16056" xr:uid="{00000000-0005-0000-0000-0000D8B90000}"/>
    <cellStyle name="Standard 257 6 3 2 6 3 2" xfId="42528" xr:uid="{00000000-0005-0000-0000-0000D9B90000}"/>
    <cellStyle name="Standard 257 6 3 2 6 4" xfId="31499" xr:uid="{00000000-0005-0000-0000-0000DAB90000}"/>
    <cellStyle name="Standard 257 6 3 2 7" xfId="7232" xr:uid="{00000000-0005-0000-0000-0000DBB90000}"/>
    <cellStyle name="Standard 257 6 3 2 7 2" xfId="20468" xr:uid="{00000000-0005-0000-0000-0000DCB90000}"/>
    <cellStyle name="Standard 257 6 3 2 7 2 2" xfId="46940" xr:uid="{00000000-0005-0000-0000-0000DDB90000}"/>
    <cellStyle name="Standard 257 6 3 2 7 3" xfId="33704" xr:uid="{00000000-0005-0000-0000-0000DEB90000}"/>
    <cellStyle name="Standard 257 6 3 2 8" xfId="13851" xr:uid="{00000000-0005-0000-0000-0000DFB90000}"/>
    <cellStyle name="Standard 257 6 3 2 8 2" xfId="40323" xr:uid="{00000000-0005-0000-0000-0000E0B90000}"/>
    <cellStyle name="Standard 257 6 3 2 9" xfId="27087" xr:uid="{00000000-0005-0000-0000-0000E1B90000}"/>
    <cellStyle name="Standard 257 6 3 3" xfId="794" xr:uid="{00000000-0005-0000-0000-0000E2B90000}"/>
    <cellStyle name="Standard 257 6 3 3 2" xfId="1544" xr:uid="{00000000-0005-0000-0000-0000E3B90000}"/>
    <cellStyle name="Standard 257 6 3 3 2 2" xfId="4487" xr:uid="{00000000-0005-0000-0000-0000E4B90000}"/>
    <cellStyle name="Standard 257 6 3 3 2 2 2" xfId="13309" xr:uid="{00000000-0005-0000-0000-0000E5B90000}"/>
    <cellStyle name="Standard 257 6 3 3 2 2 2 2" xfId="26545" xr:uid="{00000000-0005-0000-0000-0000E6B90000}"/>
    <cellStyle name="Standard 257 6 3 3 2 2 2 2 2" xfId="53017" xr:uid="{00000000-0005-0000-0000-0000E7B90000}"/>
    <cellStyle name="Standard 257 6 3 3 2 2 2 3" xfId="39781" xr:uid="{00000000-0005-0000-0000-0000E8B90000}"/>
    <cellStyle name="Standard 257 6 3 3 2 2 3" xfId="19928" xr:uid="{00000000-0005-0000-0000-0000E9B90000}"/>
    <cellStyle name="Standard 257 6 3 3 2 2 3 2" xfId="46400" xr:uid="{00000000-0005-0000-0000-0000EAB90000}"/>
    <cellStyle name="Standard 257 6 3 3 2 2 4" xfId="30959" xr:uid="{00000000-0005-0000-0000-0000EBB90000}"/>
    <cellStyle name="Standard 257 6 3 3 2 3" xfId="5958" xr:uid="{00000000-0005-0000-0000-0000ECB90000}"/>
    <cellStyle name="Standard 257 6 3 3 2 3 2" xfId="10368" xr:uid="{00000000-0005-0000-0000-0000EDB90000}"/>
    <cellStyle name="Standard 257 6 3 3 2 3 2 2" xfId="23604" xr:uid="{00000000-0005-0000-0000-0000EEB90000}"/>
    <cellStyle name="Standard 257 6 3 3 2 3 2 2 2" xfId="50076" xr:uid="{00000000-0005-0000-0000-0000EFB90000}"/>
    <cellStyle name="Standard 257 6 3 3 2 3 2 3" xfId="36840" xr:uid="{00000000-0005-0000-0000-0000F0B90000}"/>
    <cellStyle name="Standard 257 6 3 3 2 3 3" xfId="16987" xr:uid="{00000000-0005-0000-0000-0000F1B90000}"/>
    <cellStyle name="Standard 257 6 3 3 2 3 3 2" xfId="43459" xr:uid="{00000000-0005-0000-0000-0000F2B90000}"/>
    <cellStyle name="Standard 257 6 3 3 2 3 4" xfId="32430" xr:uid="{00000000-0005-0000-0000-0000F3B90000}"/>
    <cellStyle name="Standard 257 6 3 3 2 4" xfId="8897" xr:uid="{00000000-0005-0000-0000-0000F4B90000}"/>
    <cellStyle name="Standard 257 6 3 3 2 4 2" xfId="22133" xr:uid="{00000000-0005-0000-0000-0000F5B90000}"/>
    <cellStyle name="Standard 257 6 3 3 2 4 2 2" xfId="48605" xr:uid="{00000000-0005-0000-0000-0000F6B90000}"/>
    <cellStyle name="Standard 257 6 3 3 2 4 3" xfId="35369" xr:uid="{00000000-0005-0000-0000-0000F7B90000}"/>
    <cellStyle name="Standard 257 6 3 3 2 5" xfId="15516" xr:uid="{00000000-0005-0000-0000-0000F8B90000}"/>
    <cellStyle name="Standard 257 6 3 3 2 5 2" xfId="41988" xr:uid="{00000000-0005-0000-0000-0000F9B90000}"/>
    <cellStyle name="Standard 257 6 3 3 2 6" xfId="28018" xr:uid="{00000000-0005-0000-0000-0000FAB90000}"/>
    <cellStyle name="Standard 257 6 3 3 3" xfId="2280" xr:uid="{00000000-0005-0000-0000-0000FBB90000}"/>
    <cellStyle name="Standard 257 6 3 3 3 2" xfId="3751" xr:uid="{00000000-0005-0000-0000-0000FCB90000}"/>
    <cellStyle name="Standard 257 6 3 3 3 2 2" xfId="12573" xr:uid="{00000000-0005-0000-0000-0000FDB90000}"/>
    <cellStyle name="Standard 257 6 3 3 3 2 2 2" xfId="25809" xr:uid="{00000000-0005-0000-0000-0000FEB90000}"/>
    <cellStyle name="Standard 257 6 3 3 3 2 2 2 2" xfId="52281" xr:uid="{00000000-0005-0000-0000-0000FFB90000}"/>
    <cellStyle name="Standard 257 6 3 3 3 2 2 3" xfId="39045" xr:uid="{00000000-0005-0000-0000-000000BA0000}"/>
    <cellStyle name="Standard 257 6 3 3 3 2 3" xfId="19192" xr:uid="{00000000-0005-0000-0000-000001BA0000}"/>
    <cellStyle name="Standard 257 6 3 3 3 2 3 2" xfId="45664" xr:uid="{00000000-0005-0000-0000-000002BA0000}"/>
    <cellStyle name="Standard 257 6 3 3 3 2 4" xfId="30223" xr:uid="{00000000-0005-0000-0000-000003BA0000}"/>
    <cellStyle name="Standard 257 6 3 3 3 3" xfId="6693" xr:uid="{00000000-0005-0000-0000-000004BA0000}"/>
    <cellStyle name="Standard 257 6 3 3 3 3 2" xfId="11103" xr:uid="{00000000-0005-0000-0000-000005BA0000}"/>
    <cellStyle name="Standard 257 6 3 3 3 3 2 2" xfId="24339" xr:uid="{00000000-0005-0000-0000-000006BA0000}"/>
    <cellStyle name="Standard 257 6 3 3 3 3 2 2 2" xfId="50811" xr:uid="{00000000-0005-0000-0000-000007BA0000}"/>
    <cellStyle name="Standard 257 6 3 3 3 3 2 3" xfId="37575" xr:uid="{00000000-0005-0000-0000-000008BA0000}"/>
    <cellStyle name="Standard 257 6 3 3 3 3 3" xfId="17722" xr:uid="{00000000-0005-0000-0000-000009BA0000}"/>
    <cellStyle name="Standard 257 6 3 3 3 3 3 2" xfId="44194" xr:uid="{00000000-0005-0000-0000-00000ABA0000}"/>
    <cellStyle name="Standard 257 6 3 3 3 3 4" xfId="33165" xr:uid="{00000000-0005-0000-0000-00000BBA0000}"/>
    <cellStyle name="Standard 257 6 3 3 3 4" xfId="8161" xr:uid="{00000000-0005-0000-0000-00000CBA0000}"/>
    <cellStyle name="Standard 257 6 3 3 3 4 2" xfId="21397" xr:uid="{00000000-0005-0000-0000-00000DBA0000}"/>
    <cellStyle name="Standard 257 6 3 3 3 4 2 2" xfId="47869" xr:uid="{00000000-0005-0000-0000-00000EBA0000}"/>
    <cellStyle name="Standard 257 6 3 3 3 4 3" xfId="34633" xr:uid="{00000000-0005-0000-0000-00000FBA0000}"/>
    <cellStyle name="Standard 257 6 3 3 3 5" xfId="14780" xr:uid="{00000000-0005-0000-0000-000010BA0000}"/>
    <cellStyle name="Standard 257 6 3 3 3 5 2" xfId="41252" xr:uid="{00000000-0005-0000-0000-000011BA0000}"/>
    <cellStyle name="Standard 257 6 3 3 3 6" xfId="28753" xr:uid="{00000000-0005-0000-0000-000012BA0000}"/>
    <cellStyle name="Standard 257 6 3 3 4" xfId="3017" xr:uid="{00000000-0005-0000-0000-000013BA0000}"/>
    <cellStyle name="Standard 257 6 3 3 4 2" xfId="11839" xr:uid="{00000000-0005-0000-0000-000014BA0000}"/>
    <cellStyle name="Standard 257 6 3 3 4 2 2" xfId="25075" xr:uid="{00000000-0005-0000-0000-000015BA0000}"/>
    <cellStyle name="Standard 257 6 3 3 4 2 2 2" xfId="51547" xr:uid="{00000000-0005-0000-0000-000016BA0000}"/>
    <cellStyle name="Standard 257 6 3 3 4 2 3" xfId="38311" xr:uid="{00000000-0005-0000-0000-000017BA0000}"/>
    <cellStyle name="Standard 257 6 3 3 4 3" xfId="18458" xr:uid="{00000000-0005-0000-0000-000018BA0000}"/>
    <cellStyle name="Standard 257 6 3 3 4 3 2" xfId="44930" xr:uid="{00000000-0005-0000-0000-000019BA0000}"/>
    <cellStyle name="Standard 257 6 3 3 4 4" xfId="29489" xr:uid="{00000000-0005-0000-0000-00001ABA0000}"/>
    <cellStyle name="Standard 257 6 3 3 5" xfId="5222" xr:uid="{00000000-0005-0000-0000-00001BBA0000}"/>
    <cellStyle name="Standard 257 6 3 3 5 2" xfId="9632" xr:uid="{00000000-0005-0000-0000-00001CBA0000}"/>
    <cellStyle name="Standard 257 6 3 3 5 2 2" xfId="22868" xr:uid="{00000000-0005-0000-0000-00001DBA0000}"/>
    <cellStyle name="Standard 257 6 3 3 5 2 2 2" xfId="49340" xr:uid="{00000000-0005-0000-0000-00001EBA0000}"/>
    <cellStyle name="Standard 257 6 3 3 5 2 3" xfId="36104" xr:uid="{00000000-0005-0000-0000-00001FBA0000}"/>
    <cellStyle name="Standard 257 6 3 3 5 3" xfId="16251" xr:uid="{00000000-0005-0000-0000-000020BA0000}"/>
    <cellStyle name="Standard 257 6 3 3 5 3 2" xfId="42723" xr:uid="{00000000-0005-0000-0000-000021BA0000}"/>
    <cellStyle name="Standard 257 6 3 3 5 4" xfId="31694" xr:uid="{00000000-0005-0000-0000-000022BA0000}"/>
    <cellStyle name="Standard 257 6 3 3 6" xfId="7427" xr:uid="{00000000-0005-0000-0000-000023BA0000}"/>
    <cellStyle name="Standard 257 6 3 3 6 2" xfId="20663" xr:uid="{00000000-0005-0000-0000-000024BA0000}"/>
    <cellStyle name="Standard 257 6 3 3 6 2 2" xfId="47135" xr:uid="{00000000-0005-0000-0000-000025BA0000}"/>
    <cellStyle name="Standard 257 6 3 3 6 3" xfId="33899" xr:uid="{00000000-0005-0000-0000-000026BA0000}"/>
    <cellStyle name="Standard 257 6 3 3 7" xfId="14046" xr:uid="{00000000-0005-0000-0000-000027BA0000}"/>
    <cellStyle name="Standard 257 6 3 3 7 2" xfId="40518" xr:uid="{00000000-0005-0000-0000-000028BA0000}"/>
    <cellStyle name="Standard 257 6 3 3 8" xfId="27282" xr:uid="{00000000-0005-0000-0000-000029BA0000}"/>
    <cellStyle name="Standard 257 6 3 4" xfId="1178" xr:uid="{00000000-0005-0000-0000-00002ABA0000}"/>
    <cellStyle name="Standard 257 6 3 4 2" xfId="4121" xr:uid="{00000000-0005-0000-0000-00002BBA0000}"/>
    <cellStyle name="Standard 257 6 3 4 2 2" xfId="12943" xr:uid="{00000000-0005-0000-0000-00002CBA0000}"/>
    <cellStyle name="Standard 257 6 3 4 2 2 2" xfId="26179" xr:uid="{00000000-0005-0000-0000-00002DBA0000}"/>
    <cellStyle name="Standard 257 6 3 4 2 2 2 2" xfId="52651" xr:uid="{00000000-0005-0000-0000-00002EBA0000}"/>
    <cellStyle name="Standard 257 6 3 4 2 2 3" xfId="39415" xr:uid="{00000000-0005-0000-0000-00002FBA0000}"/>
    <cellStyle name="Standard 257 6 3 4 2 3" xfId="19562" xr:uid="{00000000-0005-0000-0000-000030BA0000}"/>
    <cellStyle name="Standard 257 6 3 4 2 3 2" xfId="46034" xr:uid="{00000000-0005-0000-0000-000031BA0000}"/>
    <cellStyle name="Standard 257 6 3 4 2 4" xfId="30593" xr:uid="{00000000-0005-0000-0000-000032BA0000}"/>
    <cellStyle name="Standard 257 6 3 4 3" xfId="5592" xr:uid="{00000000-0005-0000-0000-000033BA0000}"/>
    <cellStyle name="Standard 257 6 3 4 3 2" xfId="10002" xr:uid="{00000000-0005-0000-0000-000034BA0000}"/>
    <cellStyle name="Standard 257 6 3 4 3 2 2" xfId="23238" xr:uid="{00000000-0005-0000-0000-000035BA0000}"/>
    <cellStyle name="Standard 257 6 3 4 3 2 2 2" xfId="49710" xr:uid="{00000000-0005-0000-0000-000036BA0000}"/>
    <cellStyle name="Standard 257 6 3 4 3 2 3" xfId="36474" xr:uid="{00000000-0005-0000-0000-000037BA0000}"/>
    <cellStyle name="Standard 257 6 3 4 3 3" xfId="16621" xr:uid="{00000000-0005-0000-0000-000038BA0000}"/>
    <cellStyle name="Standard 257 6 3 4 3 3 2" xfId="43093" xr:uid="{00000000-0005-0000-0000-000039BA0000}"/>
    <cellStyle name="Standard 257 6 3 4 3 4" xfId="32064" xr:uid="{00000000-0005-0000-0000-00003ABA0000}"/>
    <cellStyle name="Standard 257 6 3 4 4" xfId="8531" xr:uid="{00000000-0005-0000-0000-00003BBA0000}"/>
    <cellStyle name="Standard 257 6 3 4 4 2" xfId="21767" xr:uid="{00000000-0005-0000-0000-00003CBA0000}"/>
    <cellStyle name="Standard 257 6 3 4 4 2 2" xfId="48239" xr:uid="{00000000-0005-0000-0000-00003DBA0000}"/>
    <cellStyle name="Standard 257 6 3 4 4 3" xfId="35003" xr:uid="{00000000-0005-0000-0000-00003EBA0000}"/>
    <cellStyle name="Standard 257 6 3 4 5" xfId="15150" xr:uid="{00000000-0005-0000-0000-00003FBA0000}"/>
    <cellStyle name="Standard 257 6 3 4 5 2" xfId="41622" xr:uid="{00000000-0005-0000-0000-000040BA0000}"/>
    <cellStyle name="Standard 257 6 3 4 6" xfId="27652" xr:uid="{00000000-0005-0000-0000-000041BA0000}"/>
    <cellStyle name="Standard 257 6 3 5" xfId="1914" xr:uid="{00000000-0005-0000-0000-000042BA0000}"/>
    <cellStyle name="Standard 257 6 3 5 2" xfId="3385" xr:uid="{00000000-0005-0000-0000-000043BA0000}"/>
    <cellStyle name="Standard 257 6 3 5 2 2" xfId="12207" xr:uid="{00000000-0005-0000-0000-000044BA0000}"/>
    <cellStyle name="Standard 257 6 3 5 2 2 2" xfId="25443" xr:uid="{00000000-0005-0000-0000-000045BA0000}"/>
    <cellStyle name="Standard 257 6 3 5 2 2 2 2" xfId="51915" xr:uid="{00000000-0005-0000-0000-000046BA0000}"/>
    <cellStyle name="Standard 257 6 3 5 2 2 3" xfId="38679" xr:uid="{00000000-0005-0000-0000-000047BA0000}"/>
    <cellStyle name="Standard 257 6 3 5 2 3" xfId="18826" xr:uid="{00000000-0005-0000-0000-000048BA0000}"/>
    <cellStyle name="Standard 257 6 3 5 2 3 2" xfId="45298" xr:uid="{00000000-0005-0000-0000-000049BA0000}"/>
    <cellStyle name="Standard 257 6 3 5 2 4" xfId="29857" xr:uid="{00000000-0005-0000-0000-00004ABA0000}"/>
    <cellStyle name="Standard 257 6 3 5 3" xfId="6327" xr:uid="{00000000-0005-0000-0000-00004BBA0000}"/>
    <cellStyle name="Standard 257 6 3 5 3 2" xfId="10737" xr:uid="{00000000-0005-0000-0000-00004CBA0000}"/>
    <cellStyle name="Standard 257 6 3 5 3 2 2" xfId="23973" xr:uid="{00000000-0005-0000-0000-00004DBA0000}"/>
    <cellStyle name="Standard 257 6 3 5 3 2 2 2" xfId="50445" xr:uid="{00000000-0005-0000-0000-00004EBA0000}"/>
    <cellStyle name="Standard 257 6 3 5 3 2 3" xfId="37209" xr:uid="{00000000-0005-0000-0000-00004FBA0000}"/>
    <cellStyle name="Standard 257 6 3 5 3 3" xfId="17356" xr:uid="{00000000-0005-0000-0000-000050BA0000}"/>
    <cellStyle name="Standard 257 6 3 5 3 3 2" xfId="43828" xr:uid="{00000000-0005-0000-0000-000051BA0000}"/>
    <cellStyle name="Standard 257 6 3 5 3 4" xfId="32799" xr:uid="{00000000-0005-0000-0000-000052BA0000}"/>
    <cellStyle name="Standard 257 6 3 5 4" xfId="7795" xr:uid="{00000000-0005-0000-0000-000053BA0000}"/>
    <cellStyle name="Standard 257 6 3 5 4 2" xfId="21031" xr:uid="{00000000-0005-0000-0000-000054BA0000}"/>
    <cellStyle name="Standard 257 6 3 5 4 2 2" xfId="47503" xr:uid="{00000000-0005-0000-0000-000055BA0000}"/>
    <cellStyle name="Standard 257 6 3 5 4 3" xfId="34267" xr:uid="{00000000-0005-0000-0000-000056BA0000}"/>
    <cellStyle name="Standard 257 6 3 5 5" xfId="14414" xr:uid="{00000000-0005-0000-0000-000057BA0000}"/>
    <cellStyle name="Standard 257 6 3 5 5 2" xfId="40886" xr:uid="{00000000-0005-0000-0000-000058BA0000}"/>
    <cellStyle name="Standard 257 6 3 5 6" xfId="28387" xr:uid="{00000000-0005-0000-0000-000059BA0000}"/>
    <cellStyle name="Standard 257 6 3 6" xfId="2651" xr:uid="{00000000-0005-0000-0000-00005ABA0000}"/>
    <cellStyle name="Standard 257 6 3 6 2" xfId="11473" xr:uid="{00000000-0005-0000-0000-00005BBA0000}"/>
    <cellStyle name="Standard 257 6 3 6 2 2" xfId="24709" xr:uid="{00000000-0005-0000-0000-00005CBA0000}"/>
    <cellStyle name="Standard 257 6 3 6 2 2 2" xfId="51181" xr:uid="{00000000-0005-0000-0000-00005DBA0000}"/>
    <cellStyle name="Standard 257 6 3 6 2 3" xfId="37945" xr:uid="{00000000-0005-0000-0000-00005EBA0000}"/>
    <cellStyle name="Standard 257 6 3 6 3" xfId="18092" xr:uid="{00000000-0005-0000-0000-00005FBA0000}"/>
    <cellStyle name="Standard 257 6 3 6 3 2" xfId="44564" xr:uid="{00000000-0005-0000-0000-000060BA0000}"/>
    <cellStyle name="Standard 257 6 3 6 4" xfId="29123" xr:uid="{00000000-0005-0000-0000-000061BA0000}"/>
    <cellStyle name="Standard 257 6 3 7" xfId="4856" xr:uid="{00000000-0005-0000-0000-000062BA0000}"/>
    <cellStyle name="Standard 257 6 3 7 2" xfId="9266" xr:uid="{00000000-0005-0000-0000-000063BA0000}"/>
    <cellStyle name="Standard 257 6 3 7 2 2" xfId="22502" xr:uid="{00000000-0005-0000-0000-000064BA0000}"/>
    <cellStyle name="Standard 257 6 3 7 2 2 2" xfId="48974" xr:uid="{00000000-0005-0000-0000-000065BA0000}"/>
    <cellStyle name="Standard 257 6 3 7 2 3" xfId="35738" xr:uid="{00000000-0005-0000-0000-000066BA0000}"/>
    <cellStyle name="Standard 257 6 3 7 3" xfId="15885" xr:uid="{00000000-0005-0000-0000-000067BA0000}"/>
    <cellStyle name="Standard 257 6 3 7 3 2" xfId="42357" xr:uid="{00000000-0005-0000-0000-000068BA0000}"/>
    <cellStyle name="Standard 257 6 3 7 4" xfId="31328" xr:uid="{00000000-0005-0000-0000-000069BA0000}"/>
    <cellStyle name="Standard 257 6 3 8" xfId="7061" xr:uid="{00000000-0005-0000-0000-00006ABA0000}"/>
    <cellStyle name="Standard 257 6 3 8 2" xfId="20297" xr:uid="{00000000-0005-0000-0000-00006BBA0000}"/>
    <cellStyle name="Standard 257 6 3 8 2 2" xfId="46769" xr:uid="{00000000-0005-0000-0000-00006CBA0000}"/>
    <cellStyle name="Standard 257 6 3 8 3" xfId="33533" xr:uid="{00000000-0005-0000-0000-00006DBA0000}"/>
    <cellStyle name="Standard 257 6 3 9" xfId="13680" xr:uid="{00000000-0005-0000-0000-00006EBA0000}"/>
    <cellStyle name="Standard 257 6 3 9 2" xfId="40152" xr:uid="{00000000-0005-0000-0000-00006FBA0000}"/>
    <cellStyle name="Standard 257 6 4" xfId="495" xr:uid="{00000000-0005-0000-0000-000070BA0000}"/>
    <cellStyle name="Standard 257 6 4 2" xfId="884" xr:uid="{00000000-0005-0000-0000-000071BA0000}"/>
    <cellStyle name="Standard 257 6 4 2 2" xfId="1633" xr:uid="{00000000-0005-0000-0000-000072BA0000}"/>
    <cellStyle name="Standard 257 6 4 2 2 2" xfId="4576" xr:uid="{00000000-0005-0000-0000-000073BA0000}"/>
    <cellStyle name="Standard 257 6 4 2 2 2 2" xfId="13398" xr:uid="{00000000-0005-0000-0000-000074BA0000}"/>
    <cellStyle name="Standard 257 6 4 2 2 2 2 2" xfId="26634" xr:uid="{00000000-0005-0000-0000-000075BA0000}"/>
    <cellStyle name="Standard 257 6 4 2 2 2 2 2 2" xfId="53106" xr:uid="{00000000-0005-0000-0000-000076BA0000}"/>
    <cellStyle name="Standard 257 6 4 2 2 2 2 3" xfId="39870" xr:uid="{00000000-0005-0000-0000-000077BA0000}"/>
    <cellStyle name="Standard 257 6 4 2 2 2 3" xfId="20017" xr:uid="{00000000-0005-0000-0000-000078BA0000}"/>
    <cellStyle name="Standard 257 6 4 2 2 2 3 2" xfId="46489" xr:uid="{00000000-0005-0000-0000-000079BA0000}"/>
    <cellStyle name="Standard 257 6 4 2 2 2 4" xfId="31048" xr:uid="{00000000-0005-0000-0000-00007ABA0000}"/>
    <cellStyle name="Standard 257 6 4 2 2 3" xfId="6047" xr:uid="{00000000-0005-0000-0000-00007BBA0000}"/>
    <cellStyle name="Standard 257 6 4 2 2 3 2" xfId="10457" xr:uid="{00000000-0005-0000-0000-00007CBA0000}"/>
    <cellStyle name="Standard 257 6 4 2 2 3 2 2" xfId="23693" xr:uid="{00000000-0005-0000-0000-00007DBA0000}"/>
    <cellStyle name="Standard 257 6 4 2 2 3 2 2 2" xfId="50165" xr:uid="{00000000-0005-0000-0000-00007EBA0000}"/>
    <cellStyle name="Standard 257 6 4 2 2 3 2 3" xfId="36929" xr:uid="{00000000-0005-0000-0000-00007FBA0000}"/>
    <cellStyle name="Standard 257 6 4 2 2 3 3" xfId="17076" xr:uid="{00000000-0005-0000-0000-000080BA0000}"/>
    <cellStyle name="Standard 257 6 4 2 2 3 3 2" xfId="43548" xr:uid="{00000000-0005-0000-0000-000081BA0000}"/>
    <cellStyle name="Standard 257 6 4 2 2 3 4" xfId="32519" xr:uid="{00000000-0005-0000-0000-000082BA0000}"/>
    <cellStyle name="Standard 257 6 4 2 2 4" xfId="8986" xr:uid="{00000000-0005-0000-0000-000083BA0000}"/>
    <cellStyle name="Standard 257 6 4 2 2 4 2" xfId="22222" xr:uid="{00000000-0005-0000-0000-000084BA0000}"/>
    <cellStyle name="Standard 257 6 4 2 2 4 2 2" xfId="48694" xr:uid="{00000000-0005-0000-0000-000085BA0000}"/>
    <cellStyle name="Standard 257 6 4 2 2 4 3" xfId="35458" xr:uid="{00000000-0005-0000-0000-000086BA0000}"/>
    <cellStyle name="Standard 257 6 4 2 2 5" xfId="15605" xr:uid="{00000000-0005-0000-0000-000087BA0000}"/>
    <cellStyle name="Standard 257 6 4 2 2 5 2" xfId="42077" xr:uid="{00000000-0005-0000-0000-000088BA0000}"/>
    <cellStyle name="Standard 257 6 4 2 2 6" xfId="28107" xr:uid="{00000000-0005-0000-0000-000089BA0000}"/>
    <cellStyle name="Standard 257 6 4 2 3" xfId="2369" xr:uid="{00000000-0005-0000-0000-00008ABA0000}"/>
    <cellStyle name="Standard 257 6 4 2 3 2" xfId="3840" xr:uid="{00000000-0005-0000-0000-00008BBA0000}"/>
    <cellStyle name="Standard 257 6 4 2 3 2 2" xfId="12662" xr:uid="{00000000-0005-0000-0000-00008CBA0000}"/>
    <cellStyle name="Standard 257 6 4 2 3 2 2 2" xfId="25898" xr:uid="{00000000-0005-0000-0000-00008DBA0000}"/>
    <cellStyle name="Standard 257 6 4 2 3 2 2 2 2" xfId="52370" xr:uid="{00000000-0005-0000-0000-00008EBA0000}"/>
    <cellStyle name="Standard 257 6 4 2 3 2 2 3" xfId="39134" xr:uid="{00000000-0005-0000-0000-00008FBA0000}"/>
    <cellStyle name="Standard 257 6 4 2 3 2 3" xfId="19281" xr:uid="{00000000-0005-0000-0000-000090BA0000}"/>
    <cellStyle name="Standard 257 6 4 2 3 2 3 2" xfId="45753" xr:uid="{00000000-0005-0000-0000-000091BA0000}"/>
    <cellStyle name="Standard 257 6 4 2 3 2 4" xfId="30312" xr:uid="{00000000-0005-0000-0000-000092BA0000}"/>
    <cellStyle name="Standard 257 6 4 2 3 3" xfId="6782" xr:uid="{00000000-0005-0000-0000-000093BA0000}"/>
    <cellStyle name="Standard 257 6 4 2 3 3 2" xfId="11192" xr:uid="{00000000-0005-0000-0000-000094BA0000}"/>
    <cellStyle name="Standard 257 6 4 2 3 3 2 2" xfId="24428" xr:uid="{00000000-0005-0000-0000-000095BA0000}"/>
    <cellStyle name="Standard 257 6 4 2 3 3 2 2 2" xfId="50900" xr:uid="{00000000-0005-0000-0000-000096BA0000}"/>
    <cellStyle name="Standard 257 6 4 2 3 3 2 3" xfId="37664" xr:uid="{00000000-0005-0000-0000-000097BA0000}"/>
    <cellStyle name="Standard 257 6 4 2 3 3 3" xfId="17811" xr:uid="{00000000-0005-0000-0000-000098BA0000}"/>
    <cellStyle name="Standard 257 6 4 2 3 3 3 2" xfId="44283" xr:uid="{00000000-0005-0000-0000-000099BA0000}"/>
    <cellStyle name="Standard 257 6 4 2 3 3 4" xfId="33254" xr:uid="{00000000-0005-0000-0000-00009ABA0000}"/>
    <cellStyle name="Standard 257 6 4 2 3 4" xfId="8250" xr:uid="{00000000-0005-0000-0000-00009BBA0000}"/>
    <cellStyle name="Standard 257 6 4 2 3 4 2" xfId="21486" xr:uid="{00000000-0005-0000-0000-00009CBA0000}"/>
    <cellStyle name="Standard 257 6 4 2 3 4 2 2" xfId="47958" xr:uid="{00000000-0005-0000-0000-00009DBA0000}"/>
    <cellStyle name="Standard 257 6 4 2 3 4 3" xfId="34722" xr:uid="{00000000-0005-0000-0000-00009EBA0000}"/>
    <cellStyle name="Standard 257 6 4 2 3 5" xfId="14869" xr:uid="{00000000-0005-0000-0000-00009FBA0000}"/>
    <cellStyle name="Standard 257 6 4 2 3 5 2" xfId="41341" xr:uid="{00000000-0005-0000-0000-0000A0BA0000}"/>
    <cellStyle name="Standard 257 6 4 2 3 6" xfId="28842" xr:uid="{00000000-0005-0000-0000-0000A1BA0000}"/>
    <cellStyle name="Standard 257 6 4 2 4" xfId="3106" xr:uid="{00000000-0005-0000-0000-0000A2BA0000}"/>
    <cellStyle name="Standard 257 6 4 2 4 2" xfId="11928" xr:uid="{00000000-0005-0000-0000-0000A3BA0000}"/>
    <cellStyle name="Standard 257 6 4 2 4 2 2" xfId="25164" xr:uid="{00000000-0005-0000-0000-0000A4BA0000}"/>
    <cellStyle name="Standard 257 6 4 2 4 2 2 2" xfId="51636" xr:uid="{00000000-0005-0000-0000-0000A5BA0000}"/>
    <cellStyle name="Standard 257 6 4 2 4 2 3" xfId="38400" xr:uid="{00000000-0005-0000-0000-0000A6BA0000}"/>
    <cellStyle name="Standard 257 6 4 2 4 3" xfId="18547" xr:uid="{00000000-0005-0000-0000-0000A7BA0000}"/>
    <cellStyle name="Standard 257 6 4 2 4 3 2" xfId="45019" xr:uid="{00000000-0005-0000-0000-0000A8BA0000}"/>
    <cellStyle name="Standard 257 6 4 2 4 4" xfId="29578" xr:uid="{00000000-0005-0000-0000-0000A9BA0000}"/>
    <cellStyle name="Standard 257 6 4 2 5" xfId="5311" xr:uid="{00000000-0005-0000-0000-0000AABA0000}"/>
    <cellStyle name="Standard 257 6 4 2 5 2" xfId="9721" xr:uid="{00000000-0005-0000-0000-0000ABBA0000}"/>
    <cellStyle name="Standard 257 6 4 2 5 2 2" xfId="22957" xr:uid="{00000000-0005-0000-0000-0000ACBA0000}"/>
    <cellStyle name="Standard 257 6 4 2 5 2 2 2" xfId="49429" xr:uid="{00000000-0005-0000-0000-0000ADBA0000}"/>
    <cellStyle name="Standard 257 6 4 2 5 2 3" xfId="36193" xr:uid="{00000000-0005-0000-0000-0000AEBA0000}"/>
    <cellStyle name="Standard 257 6 4 2 5 3" xfId="16340" xr:uid="{00000000-0005-0000-0000-0000AFBA0000}"/>
    <cellStyle name="Standard 257 6 4 2 5 3 2" xfId="42812" xr:uid="{00000000-0005-0000-0000-0000B0BA0000}"/>
    <cellStyle name="Standard 257 6 4 2 5 4" xfId="31783" xr:uid="{00000000-0005-0000-0000-0000B1BA0000}"/>
    <cellStyle name="Standard 257 6 4 2 6" xfId="7516" xr:uid="{00000000-0005-0000-0000-0000B2BA0000}"/>
    <cellStyle name="Standard 257 6 4 2 6 2" xfId="20752" xr:uid="{00000000-0005-0000-0000-0000B3BA0000}"/>
    <cellStyle name="Standard 257 6 4 2 6 2 2" xfId="47224" xr:uid="{00000000-0005-0000-0000-0000B4BA0000}"/>
    <cellStyle name="Standard 257 6 4 2 6 3" xfId="33988" xr:uid="{00000000-0005-0000-0000-0000B5BA0000}"/>
    <cellStyle name="Standard 257 6 4 2 7" xfId="14135" xr:uid="{00000000-0005-0000-0000-0000B6BA0000}"/>
    <cellStyle name="Standard 257 6 4 2 7 2" xfId="40607" xr:uid="{00000000-0005-0000-0000-0000B7BA0000}"/>
    <cellStyle name="Standard 257 6 4 2 8" xfId="27371" xr:uid="{00000000-0005-0000-0000-0000B8BA0000}"/>
    <cellStyle name="Standard 257 6 4 3" xfId="1267" xr:uid="{00000000-0005-0000-0000-0000B9BA0000}"/>
    <cellStyle name="Standard 257 6 4 3 2" xfId="4210" xr:uid="{00000000-0005-0000-0000-0000BABA0000}"/>
    <cellStyle name="Standard 257 6 4 3 2 2" xfId="13032" xr:uid="{00000000-0005-0000-0000-0000BBBA0000}"/>
    <cellStyle name="Standard 257 6 4 3 2 2 2" xfId="26268" xr:uid="{00000000-0005-0000-0000-0000BCBA0000}"/>
    <cellStyle name="Standard 257 6 4 3 2 2 2 2" xfId="52740" xr:uid="{00000000-0005-0000-0000-0000BDBA0000}"/>
    <cellStyle name="Standard 257 6 4 3 2 2 3" xfId="39504" xr:uid="{00000000-0005-0000-0000-0000BEBA0000}"/>
    <cellStyle name="Standard 257 6 4 3 2 3" xfId="19651" xr:uid="{00000000-0005-0000-0000-0000BFBA0000}"/>
    <cellStyle name="Standard 257 6 4 3 2 3 2" xfId="46123" xr:uid="{00000000-0005-0000-0000-0000C0BA0000}"/>
    <cellStyle name="Standard 257 6 4 3 2 4" xfId="30682" xr:uid="{00000000-0005-0000-0000-0000C1BA0000}"/>
    <cellStyle name="Standard 257 6 4 3 3" xfId="5681" xr:uid="{00000000-0005-0000-0000-0000C2BA0000}"/>
    <cellStyle name="Standard 257 6 4 3 3 2" xfId="10091" xr:uid="{00000000-0005-0000-0000-0000C3BA0000}"/>
    <cellStyle name="Standard 257 6 4 3 3 2 2" xfId="23327" xr:uid="{00000000-0005-0000-0000-0000C4BA0000}"/>
    <cellStyle name="Standard 257 6 4 3 3 2 2 2" xfId="49799" xr:uid="{00000000-0005-0000-0000-0000C5BA0000}"/>
    <cellStyle name="Standard 257 6 4 3 3 2 3" xfId="36563" xr:uid="{00000000-0005-0000-0000-0000C6BA0000}"/>
    <cellStyle name="Standard 257 6 4 3 3 3" xfId="16710" xr:uid="{00000000-0005-0000-0000-0000C7BA0000}"/>
    <cellStyle name="Standard 257 6 4 3 3 3 2" xfId="43182" xr:uid="{00000000-0005-0000-0000-0000C8BA0000}"/>
    <cellStyle name="Standard 257 6 4 3 3 4" xfId="32153" xr:uid="{00000000-0005-0000-0000-0000C9BA0000}"/>
    <cellStyle name="Standard 257 6 4 3 4" xfId="8620" xr:uid="{00000000-0005-0000-0000-0000CABA0000}"/>
    <cellStyle name="Standard 257 6 4 3 4 2" xfId="21856" xr:uid="{00000000-0005-0000-0000-0000CBBA0000}"/>
    <cellStyle name="Standard 257 6 4 3 4 2 2" xfId="48328" xr:uid="{00000000-0005-0000-0000-0000CCBA0000}"/>
    <cellStyle name="Standard 257 6 4 3 4 3" xfId="35092" xr:uid="{00000000-0005-0000-0000-0000CDBA0000}"/>
    <cellStyle name="Standard 257 6 4 3 5" xfId="15239" xr:uid="{00000000-0005-0000-0000-0000CEBA0000}"/>
    <cellStyle name="Standard 257 6 4 3 5 2" xfId="41711" xr:uid="{00000000-0005-0000-0000-0000CFBA0000}"/>
    <cellStyle name="Standard 257 6 4 3 6" xfId="27741" xr:uid="{00000000-0005-0000-0000-0000D0BA0000}"/>
    <cellStyle name="Standard 257 6 4 4" xfId="2003" xr:uid="{00000000-0005-0000-0000-0000D1BA0000}"/>
    <cellStyle name="Standard 257 6 4 4 2" xfId="3474" xr:uid="{00000000-0005-0000-0000-0000D2BA0000}"/>
    <cellStyle name="Standard 257 6 4 4 2 2" xfId="12296" xr:uid="{00000000-0005-0000-0000-0000D3BA0000}"/>
    <cellStyle name="Standard 257 6 4 4 2 2 2" xfId="25532" xr:uid="{00000000-0005-0000-0000-0000D4BA0000}"/>
    <cellStyle name="Standard 257 6 4 4 2 2 2 2" xfId="52004" xr:uid="{00000000-0005-0000-0000-0000D5BA0000}"/>
    <cellStyle name="Standard 257 6 4 4 2 2 3" xfId="38768" xr:uid="{00000000-0005-0000-0000-0000D6BA0000}"/>
    <cellStyle name="Standard 257 6 4 4 2 3" xfId="18915" xr:uid="{00000000-0005-0000-0000-0000D7BA0000}"/>
    <cellStyle name="Standard 257 6 4 4 2 3 2" xfId="45387" xr:uid="{00000000-0005-0000-0000-0000D8BA0000}"/>
    <cellStyle name="Standard 257 6 4 4 2 4" xfId="29946" xr:uid="{00000000-0005-0000-0000-0000D9BA0000}"/>
    <cellStyle name="Standard 257 6 4 4 3" xfId="6416" xr:uid="{00000000-0005-0000-0000-0000DABA0000}"/>
    <cellStyle name="Standard 257 6 4 4 3 2" xfId="10826" xr:uid="{00000000-0005-0000-0000-0000DBBA0000}"/>
    <cellStyle name="Standard 257 6 4 4 3 2 2" xfId="24062" xr:uid="{00000000-0005-0000-0000-0000DCBA0000}"/>
    <cellStyle name="Standard 257 6 4 4 3 2 2 2" xfId="50534" xr:uid="{00000000-0005-0000-0000-0000DDBA0000}"/>
    <cellStyle name="Standard 257 6 4 4 3 2 3" xfId="37298" xr:uid="{00000000-0005-0000-0000-0000DEBA0000}"/>
    <cellStyle name="Standard 257 6 4 4 3 3" xfId="17445" xr:uid="{00000000-0005-0000-0000-0000DFBA0000}"/>
    <cellStyle name="Standard 257 6 4 4 3 3 2" xfId="43917" xr:uid="{00000000-0005-0000-0000-0000E0BA0000}"/>
    <cellStyle name="Standard 257 6 4 4 3 4" xfId="32888" xr:uid="{00000000-0005-0000-0000-0000E1BA0000}"/>
    <cellStyle name="Standard 257 6 4 4 4" xfId="7884" xr:uid="{00000000-0005-0000-0000-0000E2BA0000}"/>
    <cellStyle name="Standard 257 6 4 4 4 2" xfId="21120" xr:uid="{00000000-0005-0000-0000-0000E3BA0000}"/>
    <cellStyle name="Standard 257 6 4 4 4 2 2" xfId="47592" xr:uid="{00000000-0005-0000-0000-0000E4BA0000}"/>
    <cellStyle name="Standard 257 6 4 4 4 3" xfId="34356" xr:uid="{00000000-0005-0000-0000-0000E5BA0000}"/>
    <cellStyle name="Standard 257 6 4 4 5" xfId="14503" xr:uid="{00000000-0005-0000-0000-0000E6BA0000}"/>
    <cellStyle name="Standard 257 6 4 4 5 2" xfId="40975" xr:uid="{00000000-0005-0000-0000-0000E7BA0000}"/>
    <cellStyle name="Standard 257 6 4 4 6" xfId="28476" xr:uid="{00000000-0005-0000-0000-0000E8BA0000}"/>
    <cellStyle name="Standard 257 6 4 5" xfId="2740" xr:uid="{00000000-0005-0000-0000-0000E9BA0000}"/>
    <cellStyle name="Standard 257 6 4 5 2" xfId="11562" xr:uid="{00000000-0005-0000-0000-0000EABA0000}"/>
    <cellStyle name="Standard 257 6 4 5 2 2" xfId="24798" xr:uid="{00000000-0005-0000-0000-0000EBBA0000}"/>
    <cellStyle name="Standard 257 6 4 5 2 2 2" xfId="51270" xr:uid="{00000000-0005-0000-0000-0000ECBA0000}"/>
    <cellStyle name="Standard 257 6 4 5 2 3" xfId="38034" xr:uid="{00000000-0005-0000-0000-0000EDBA0000}"/>
    <cellStyle name="Standard 257 6 4 5 3" xfId="18181" xr:uid="{00000000-0005-0000-0000-0000EEBA0000}"/>
    <cellStyle name="Standard 257 6 4 5 3 2" xfId="44653" xr:uid="{00000000-0005-0000-0000-0000EFBA0000}"/>
    <cellStyle name="Standard 257 6 4 5 4" xfId="29212" xr:uid="{00000000-0005-0000-0000-0000F0BA0000}"/>
    <cellStyle name="Standard 257 6 4 6" xfId="4945" xr:uid="{00000000-0005-0000-0000-0000F1BA0000}"/>
    <cellStyle name="Standard 257 6 4 6 2" xfId="9355" xr:uid="{00000000-0005-0000-0000-0000F2BA0000}"/>
    <cellStyle name="Standard 257 6 4 6 2 2" xfId="22591" xr:uid="{00000000-0005-0000-0000-0000F3BA0000}"/>
    <cellStyle name="Standard 257 6 4 6 2 2 2" xfId="49063" xr:uid="{00000000-0005-0000-0000-0000F4BA0000}"/>
    <cellStyle name="Standard 257 6 4 6 2 3" xfId="35827" xr:uid="{00000000-0005-0000-0000-0000F5BA0000}"/>
    <cellStyle name="Standard 257 6 4 6 3" xfId="15974" xr:uid="{00000000-0005-0000-0000-0000F6BA0000}"/>
    <cellStyle name="Standard 257 6 4 6 3 2" xfId="42446" xr:uid="{00000000-0005-0000-0000-0000F7BA0000}"/>
    <cellStyle name="Standard 257 6 4 6 4" xfId="31417" xr:uid="{00000000-0005-0000-0000-0000F8BA0000}"/>
    <cellStyle name="Standard 257 6 4 7" xfId="7150" xr:uid="{00000000-0005-0000-0000-0000F9BA0000}"/>
    <cellStyle name="Standard 257 6 4 7 2" xfId="20386" xr:uid="{00000000-0005-0000-0000-0000FABA0000}"/>
    <cellStyle name="Standard 257 6 4 7 2 2" xfId="46858" xr:uid="{00000000-0005-0000-0000-0000FBBA0000}"/>
    <cellStyle name="Standard 257 6 4 7 3" xfId="33622" xr:uid="{00000000-0005-0000-0000-0000FCBA0000}"/>
    <cellStyle name="Standard 257 6 4 8" xfId="13769" xr:uid="{00000000-0005-0000-0000-0000FDBA0000}"/>
    <cellStyle name="Standard 257 6 4 8 2" xfId="40241" xr:uid="{00000000-0005-0000-0000-0000FEBA0000}"/>
    <cellStyle name="Standard 257 6 4 9" xfId="27005" xr:uid="{00000000-0005-0000-0000-0000FFBA0000}"/>
    <cellStyle name="Standard 257 6 5" xfId="652" xr:uid="{00000000-0005-0000-0000-000000BB0000}"/>
    <cellStyle name="Standard 257 6 5 2" xfId="1041" xr:uid="{00000000-0005-0000-0000-000001BB0000}"/>
    <cellStyle name="Standard 257 6 5 2 2" xfId="1786" xr:uid="{00000000-0005-0000-0000-000002BB0000}"/>
    <cellStyle name="Standard 257 6 5 2 2 2" xfId="4729" xr:uid="{00000000-0005-0000-0000-000003BB0000}"/>
    <cellStyle name="Standard 257 6 5 2 2 2 2" xfId="13551" xr:uid="{00000000-0005-0000-0000-000004BB0000}"/>
    <cellStyle name="Standard 257 6 5 2 2 2 2 2" xfId="26787" xr:uid="{00000000-0005-0000-0000-000005BB0000}"/>
    <cellStyle name="Standard 257 6 5 2 2 2 2 2 2" xfId="53259" xr:uid="{00000000-0005-0000-0000-000006BB0000}"/>
    <cellStyle name="Standard 257 6 5 2 2 2 2 3" xfId="40023" xr:uid="{00000000-0005-0000-0000-000007BB0000}"/>
    <cellStyle name="Standard 257 6 5 2 2 2 3" xfId="20170" xr:uid="{00000000-0005-0000-0000-000008BB0000}"/>
    <cellStyle name="Standard 257 6 5 2 2 2 3 2" xfId="46642" xr:uid="{00000000-0005-0000-0000-000009BB0000}"/>
    <cellStyle name="Standard 257 6 5 2 2 2 4" xfId="31201" xr:uid="{00000000-0005-0000-0000-00000ABB0000}"/>
    <cellStyle name="Standard 257 6 5 2 2 3" xfId="6200" xr:uid="{00000000-0005-0000-0000-00000BBB0000}"/>
    <cellStyle name="Standard 257 6 5 2 2 3 2" xfId="10610" xr:uid="{00000000-0005-0000-0000-00000CBB0000}"/>
    <cellStyle name="Standard 257 6 5 2 2 3 2 2" xfId="23846" xr:uid="{00000000-0005-0000-0000-00000DBB0000}"/>
    <cellStyle name="Standard 257 6 5 2 2 3 2 2 2" xfId="50318" xr:uid="{00000000-0005-0000-0000-00000EBB0000}"/>
    <cellStyle name="Standard 257 6 5 2 2 3 2 3" xfId="37082" xr:uid="{00000000-0005-0000-0000-00000FBB0000}"/>
    <cellStyle name="Standard 257 6 5 2 2 3 3" xfId="17229" xr:uid="{00000000-0005-0000-0000-000010BB0000}"/>
    <cellStyle name="Standard 257 6 5 2 2 3 3 2" xfId="43701" xr:uid="{00000000-0005-0000-0000-000011BB0000}"/>
    <cellStyle name="Standard 257 6 5 2 2 3 4" xfId="32672" xr:uid="{00000000-0005-0000-0000-000012BB0000}"/>
    <cellStyle name="Standard 257 6 5 2 2 4" xfId="9139" xr:uid="{00000000-0005-0000-0000-000013BB0000}"/>
    <cellStyle name="Standard 257 6 5 2 2 4 2" xfId="22375" xr:uid="{00000000-0005-0000-0000-000014BB0000}"/>
    <cellStyle name="Standard 257 6 5 2 2 4 2 2" xfId="48847" xr:uid="{00000000-0005-0000-0000-000015BB0000}"/>
    <cellStyle name="Standard 257 6 5 2 2 4 3" xfId="35611" xr:uid="{00000000-0005-0000-0000-000016BB0000}"/>
    <cellStyle name="Standard 257 6 5 2 2 5" xfId="15758" xr:uid="{00000000-0005-0000-0000-000017BB0000}"/>
    <cellStyle name="Standard 257 6 5 2 2 5 2" xfId="42230" xr:uid="{00000000-0005-0000-0000-000018BB0000}"/>
    <cellStyle name="Standard 257 6 5 2 2 6" xfId="28260" xr:uid="{00000000-0005-0000-0000-000019BB0000}"/>
    <cellStyle name="Standard 257 6 5 2 3" xfId="2522" xr:uid="{00000000-0005-0000-0000-00001ABB0000}"/>
    <cellStyle name="Standard 257 6 5 2 3 2" xfId="3993" xr:uid="{00000000-0005-0000-0000-00001BBB0000}"/>
    <cellStyle name="Standard 257 6 5 2 3 2 2" xfId="12815" xr:uid="{00000000-0005-0000-0000-00001CBB0000}"/>
    <cellStyle name="Standard 257 6 5 2 3 2 2 2" xfId="26051" xr:uid="{00000000-0005-0000-0000-00001DBB0000}"/>
    <cellStyle name="Standard 257 6 5 2 3 2 2 2 2" xfId="52523" xr:uid="{00000000-0005-0000-0000-00001EBB0000}"/>
    <cellStyle name="Standard 257 6 5 2 3 2 2 3" xfId="39287" xr:uid="{00000000-0005-0000-0000-00001FBB0000}"/>
    <cellStyle name="Standard 257 6 5 2 3 2 3" xfId="19434" xr:uid="{00000000-0005-0000-0000-000020BB0000}"/>
    <cellStyle name="Standard 257 6 5 2 3 2 3 2" xfId="45906" xr:uid="{00000000-0005-0000-0000-000021BB0000}"/>
    <cellStyle name="Standard 257 6 5 2 3 2 4" xfId="30465" xr:uid="{00000000-0005-0000-0000-000022BB0000}"/>
    <cellStyle name="Standard 257 6 5 2 3 3" xfId="6935" xr:uid="{00000000-0005-0000-0000-000023BB0000}"/>
    <cellStyle name="Standard 257 6 5 2 3 3 2" xfId="11345" xr:uid="{00000000-0005-0000-0000-000024BB0000}"/>
    <cellStyle name="Standard 257 6 5 2 3 3 2 2" xfId="24581" xr:uid="{00000000-0005-0000-0000-000025BB0000}"/>
    <cellStyle name="Standard 257 6 5 2 3 3 2 2 2" xfId="51053" xr:uid="{00000000-0005-0000-0000-000026BB0000}"/>
    <cellStyle name="Standard 257 6 5 2 3 3 2 3" xfId="37817" xr:uid="{00000000-0005-0000-0000-000027BB0000}"/>
    <cellStyle name="Standard 257 6 5 2 3 3 3" xfId="17964" xr:uid="{00000000-0005-0000-0000-000028BB0000}"/>
    <cellStyle name="Standard 257 6 5 2 3 3 3 2" xfId="44436" xr:uid="{00000000-0005-0000-0000-000029BB0000}"/>
    <cellStyle name="Standard 257 6 5 2 3 3 4" xfId="33407" xr:uid="{00000000-0005-0000-0000-00002ABB0000}"/>
    <cellStyle name="Standard 257 6 5 2 3 4" xfId="8403" xr:uid="{00000000-0005-0000-0000-00002BBB0000}"/>
    <cellStyle name="Standard 257 6 5 2 3 4 2" xfId="21639" xr:uid="{00000000-0005-0000-0000-00002CBB0000}"/>
    <cellStyle name="Standard 257 6 5 2 3 4 2 2" xfId="48111" xr:uid="{00000000-0005-0000-0000-00002DBB0000}"/>
    <cellStyle name="Standard 257 6 5 2 3 4 3" xfId="34875" xr:uid="{00000000-0005-0000-0000-00002EBB0000}"/>
    <cellStyle name="Standard 257 6 5 2 3 5" xfId="15022" xr:uid="{00000000-0005-0000-0000-00002FBB0000}"/>
    <cellStyle name="Standard 257 6 5 2 3 5 2" xfId="41494" xr:uid="{00000000-0005-0000-0000-000030BB0000}"/>
    <cellStyle name="Standard 257 6 5 2 3 6" xfId="28995" xr:uid="{00000000-0005-0000-0000-000031BB0000}"/>
    <cellStyle name="Standard 257 6 5 2 4" xfId="3259" xr:uid="{00000000-0005-0000-0000-000032BB0000}"/>
    <cellStyle name="Standard 257 6 5 2 4 2" xfId="12081" xr:uid="{00000000-0005-0000-0000-000033BB0000}"/>
    <cellStyle name="Standard 257 6 5 2 4 2 2" xfId="25317" xr:uid="{00000000-0005-0000-0000-000034BB0000}"/>
    <cellStyle name="Standard 257 6 5 2 4 2 2 2" xfId="51789" xr:uid="{00000000-0005-0000-0000-000035BB0000}"/>
    <cellStyle name="Standard 257 6 5 2 4 2 3" xfId="38553" xr:uid="{00000000-0005-0000-0000-000036BB0000}"/>
    <cellStyle name="Standard 257 6 5 2 4 3" xfId="18700" xr:uid="{00000000-0005-0000-0000-000037BB0000}"/>
    <cellStyle name="Standard 257 6 5 2 4 3 2" xfId="45172" xr:uid="{00000000-0005-0000-0000-000038BB0000}"/>
    <cellStyle name="Standard 257 6 5 2 4 4" xfId="29731" xr:uid="{00000000-0005-0000-0000-000039BB0000}"/>
    <cellStyle name="Standard 257 6 5 2 5" xfId="5464" xr:uid="{00000000-0005-0000-0000-00003ABB0000}"/>
    <cellStyle name="Standard 257 6 5 2 5 2" xfId="9874" xr:uid="{00000000-0005-0000-0000-00003BBB0000}"/>
    <cellStyle name="Standard 257 6 5 2 5 2 2" xfId="23110" xr:uid="{00000000-0005-0000-0000-00003CBB0000}"/>
    <cellStyle name="Standard 257 6 5 2 5 2 2 2" xfId="49582" xr:uid="{00000000-0005-0000-0000-00003DBB0000}"/>
    <cellStyle name="Standard 257 6 5 2 5 2 3" xfId="36346" xr:uid="{00000000-0005-0000-0000-00003EBB0000}"/>
    <cellStyle name="Standard 257 6 5 2 5 3" xfId="16493" xr:uid="{00000000-0005-0000-0000-00003FBB0000}"/>
    <cellStyle name="Standard 257 6 5 2 5 3 2" xfId="42965" xr:uid="{00000000-0005-0000-0000-000040BB0000}"/>
    <cellStyle name="Standard 257 6 5 2 5 4" xfId="31936" xr:uid="{00000000-0005-0000-0000-000041BB0000}"/>
    <cellStyle name="Standard 257 6 5 2 6" xfId="7669" xr:uid="{00000000-0005-0000-0000-000042BB0000}"/>
    <cellStyle name="Standard 257 6 5 2 6 2" xfId="20905" xr:uid="{00000000-0005-0000-0000-000043BB0000}"/>
    <cellStyle name="Standard 257 6 5 2 6 2 2" xfId="47377" xr:uid="{00000000-0005-0000-0000-000044BB0000}"/>
    <cellStyle name="Standard 257 6 5 2 6 3" xfId="34141" xr:uid="{00000000-0005-0000-0000-000045BB0000}"/>
    <cellStyle name="Standard 257 6 5 2 7" xfId="14288" xr:uid="{00000000-0005-0000-0000-000046BB0000}"/>
    <cellStyle name="Standard 257 6 5 2 7 2" xfId="40760" xr:uid="{00000000-0005-0000-0000-000047BB0000}"/>
    <cellStyle name="Standard 257 6 5 2 8" xfId="27524" xr:uid="{00000000-0005-0000-0000-000048BB0000}"/>
    <cellStyle name="Standard 257 6 5 3" xfId="1420" xr:uid="{00000000-0005-0000-0000-000049BB0000}"/>
    <cellStyle name="Standard 257 6 5 3 2" xfId="4363" xr:uid="{00000000-0005-0000-0000-00004ABB0000}"/>
    <cellStyle name="Standard 257 6 5 3 2 2" xfId="13185" xr:uid="{00000000-0005-0000-0000-00004BBB0000}"/>
    <cellStyle name="Standard 257 6 5 3 2 2 2" xfId="26421" xr:uid="{00000000-0005-0000-0000-00004CBB0000}"/>
    <cellStyle name="Standard 257 6 5 3 2 2 2 2" xfId="52893" xr:uid="{00000000-0005-0000-0000-00004DBB0000}"/>
    <cellStyle name="Standard 257 6 5 3 2 2 3" xfId="39657" xr:uid="{00000000-0005-0000-0000-00004EBB0000}"/>
    <cellStyle name="Standard 257 6 5 3 2 3" xfId="19804" xr:uid="{00000000-0005-0000-0000-00004FBB0000}"/>
    <cellStyle name="Standard 257 6 5 3 2 3 2" xfId="46276" xr:uid="{00000000-0005-0000-0000-000050BB0000}"/>
    <cellStyle name="Standard 257 6 5 3 2 4" xfId="30835" xr:uid="{00000000-0005-0000-0000-000051BB0000}"/>
    <cellStyle name="Standard 257 6 5 3 3" xfId="5834" xr:uid="{00000000-0005-0000-0000-000052BB0000}"/>
    <cellStyle name="Standard 257 6 5 3 3 2" xfId="10244" xr:uid="{00000000-0005-0000-0000-000053BB0000}"/>
    <cellStyle name="Standard 257 6 5 3 3 2 2" xfId="23480" xr:uid="{00000000-0005-0000-0000-000054BB0000}"/>
    <cellStyle name="Standard 257 6 5 3 3 2 2 2" xfId="49952" xr:uid="{00000000-0005-0000-0000-000055BB0000}"/>
    <cellStyle name="Standard 257 6 5 3 3 2 3" xfId="36716" xr:uid="{00000000-0005-0000-0000-000056BB0000}"/>
    <cellStyle name="Standard 257 6 5 3 3 3" xfId="16863" xr:uid="{00000000-0005-0000-0000-000057BB0000}"/>
    <cellStyle name="Standard 257 6 5 3 3 3 2" xfId="43335" xr:uid="{00000000-0005-0000-0000-000058BB0000}"/>
    <cellStyle name="Standard 257 6 5 3 3 4" xfId="32306" xr:uid="{00000000-0005-0000-0000-000059BB0000}"/>
    <cellStyle name="Standard 257 6 5 3 4" xfId="8773" xr:uid="{00000000-0005-0000-0000-00005ABB0000}"/>
    <cellStyle name="Standard 257 6 5 3 4 2" xfId="22009" xr:uid="{00000000-0005-0000-0000-00005BBB0000}"/>
    <cellStyle name="Standard 257 6 5 3 4 2 2" xfId="48481" xr:uid="{00000000-0005-0000-0000-00005CBB0000}"/>
    <cellStyle name="Standard 257 6 5 3 4 3" xfId="35245" xr:uid="{00000000-0005-0000-0000-00005DBB0000}"/>
    <cellStyle name="Standard 257 6 5 3 5" xfId="15392" xr:uid="{00000000-0005-0000-0000-00005EBB0000}"/>
    <cellStyle name="Standard 257 6 5 3 5 2" xfId="41864" xr:uid="{00000000-0005-0000-0000-00005FBB0000}"/>
    <cellStyle name="Standard 257 6 5 3 6" xfId="27894" xr:uid="{00000000-0005-0000-0000-000060BB0000}"/>
    <cellStyle name="Standard 257 6 5 4" xfId="2156" xr:uid="{00000000-0005-0000-0000-000061BB0000}"/>
    <cellStyle name="Standard 257 6 5 4 2" xfId="3627" xr:uid="{00000000-0005-0000-0000-000062BB0000}"/>
    <cellStyle name="Standard 257 6 5 4 2 2" xfId="12449" xr:uid="{00000000-0005-0000-0000-000063BB0000}"/>
    <cellStyle name="Standard 257 6 5 4 2 2 2" xfId="25685" xr:uid="{00000000-0005-0000-0000-000064BB0000}"/>
    <cellStyle name="Standard 257 6 5 4 2 2 2 2" xfId="52157" xr:uid="{00000000-0005-0000-0000-000065BB0000}"/>
    <cellStyle name="Standard 257 6 5 4 2 2 3" xfId="38921" xr:uid="{00000000-0005-0000-0000-000066BB0000}"/>
    <cellStyle name="Standard 257 6 5 4 2 3" xfId="19068" xr:uid="{00000000-0005-0000-0000-000067BB0000}"/>
    <cellStyle name="Standard 257 6 5 4 2 3 2" xfId="45540" xr:uid="{00000000-0005-0000-0000-000068BB0000}"/>
    <cellStyle name="Standard 257 6 5 4 2 4" xfId="30099" xr:uid="{00000000-0005-0000-0000-000069BB0000}"/>
    <cellStyle name="Standard 257 6 5 4 3" xfId="6569" xr:uid="{00000000-0005-0000-0000-00006ABB0000}"/>
    <cellStyle name="Standard 257 6 5 4 3 2" xfId="10979" xr:uid="{00000000-0005-0000-0000-00006BBB0000}"/>
    <cellStyle name="Standard 257 6 5 4 3 2 2" xfId="24215" xr:uid="{00000000-0005-0000-0000-00006CBB0000}"/>
    <cellStyle name="Standard 257 6 5 4 3 2 2 2" xfId="50687" xr:uid="{00000000-0005-0000-0000-00006DBB0000}"/>
    <cellStyle name="Standard 257 6 5 4 3 2 3" xfId="37451" xr:uid="{00000000-0005-0000-0000-00006EBB0000}"/>
    <cellStyle name="Standard 257 6 5 4 3 3" xfId="17598" xr:uid="{00000000-0005-0000-0000-00006FBB0000}"/>
    <cellStyle name="Standard 257 6 5 4 3 3 2" xfId="44070" xr:uid="{00000000-0005-0000-0000-000070BB0000}"/>
    <cellStyle name="Standard 257 6 5 4 3 4" xfId="33041" xr:uid="{00000000-0005-0000-0000-000071BB0000}"/>
    <cellStyle name="Standard 257 6 5 4 4" xfId="8037" xr:uid="{00000000-0005-0000-0000-000072BB0000}"/>
    <cellStyle name="Standard 257 6 5 4 4 2" xfId="21273" xr:uid="{00000000-0005-0000-0000-000073BB0000}"/>
    <cellStyle name="Standard 257 6 5 4 4 2 2" xfId="47745" xr:uid="{00000000-0005-0000-0000-000074BB0000}"/>
    <cellStyle name="Standard 257 6 5 4 4 3" xfId="34509" xr:uid="{00000000-0005-0000-0000-000075BB0000}"/>
    <cellStyle name="Standard 257 6 5 4 5" xfId="14656" xr:uid="{00000000-0005-0000-0000-000076BB0000}"/>
    <cellStyle name="Standard 257 6 5 4 5 2" xfId="41128" xr:uid="{00000000-0005-0000-0000-000077BB0000}"/>
    <cellStyle name="Standard 257 6 5 4 6" xfId="28629" xr:uid="{00000000-0005-0000-0000-000078BB0000}"/>
    <cellStyle name="Standard 257 6 5 5" xfId="2893" xr:uid="{00000000-0005-0000-0000-000079BB0000}"/>
    <cellStyle name="Standard 257 6 5 5 2" xfId="11715" xr:uid="{00000000-0005-0000-0000-00007ABB0000}"/>
    <cellStyle name="Standard 257 6 5 5 2 2" xfId="24951" xr:uid="{00000000-0005-0000-0000-00007BBB0000}"/>
    <cellStyle name="Standard 257 6 5 5 2 2 2" xfId="51423" xr:uid="{00000000-0005-0000-0000-00007CBB0000}"/>
    <cellStyle name="Standard 257 6 5 5 2 3" xfId="38187" xr:uid="{00000000-0005-0000-0000-00007DBB0000}"/>
    <cellStyle name="Standard 257 6 5 5 3" xfId="18334" xr:uid="{00000000-0005-0000-0000-00007EBB0000}"/>
    <cellStyle name="Standard 257 6 5 5 3 2" xfId="44806" xr:uid="{00000000-0005-0000-0000-00007FBB0000}"/>
    <cellStyle name="Standard 257 6 5 5 4" xfId="29365" xr:uid="{00000000-0005-0000-0000-000080BB0000}"/>
    <cellStyle name="Standard 257 6 5 6" xfId="5098" xr:uid="{00000000-0005-0000-0000-000081BB0000}"/>
    <cellStyle name="Standard 257 6 5 6 2" xfId="9508" xr:uid="{00000000-0005-0000-0000-000082BB0000}"/>
    <cellStyle name="Standard 257 6 5 6 2 2" xfId="22744" xr:uid="{00000000-0005-0000-0000-000083BB0000}"/>
    <cellStyle name="Standard 257 6 5 6 2 2 2" xfId="49216" xr:uid="{00000000-0005-0000-0000-000084BB0000}"/>
    <cellStyle name="Standard 257 6 5 6 2 3" xfId="35980" xr:uid="{00000000-0005-0000-0000-000085BB0000}"/>
    <cellStyle name="Standard 257 6 5 6 3" xfId="16127" xr:uid="{00000000-0005-0000-0000-000086BB0000}"/>
    <cellStyle name="Standard 257 6 5 6 3 2" xfId="42599" xr:uid="{00000000-0005-0000-0000-000087BB0000}"/>
    <cellStyle name="Standard 257 6 5 6 4" xfId="31570" xr:uid="{00000000-0005-0000-0000-000088BB0000}"/>
    <cellStyle name="Standard 257 6 5 7" xfId="7303" xr:uid="{00000000-0005-0000-0000-000089BB0000}"/>
    <cellStyle name="Standard 257 6 5 7 2" xfId="20539" xr:uid="{00000000-0005-0000-0000-00008ABB0000}"/>
    <cellStyle name="Standard 257 6 5 7 2 2" xfId="47011" xr:uid="{00000000-0005-0000-0000-00008BBB0000}"/>
    <cellStyle name="Standard 257 6 5 7 3" xfId="33775" xr:uid="{00000000-0005-0000-0000-00008CBB0000}"/>
    <cellStyle name="Standard 257 6 5 8" xfId="13922" xr:uid="{00000000-0005-0000-0000-00008DBB0000}"/>
    <cellStyle name="Standard 257 6 5 8 2" xfId="40394" xr:uid="{00000000-0005-0000-0000-00008EBB0000}"/>
    <cellStyle name="Standard 257 6 5 9" xfId="27158" xr:uid="{00000000-0005-0000-0000-00008FBB0000}"/>
    <cellStyle name="Standard 257 6 6" xfId="713" xr:uid="{00000000-0005-0000-0000-000090BB0000}"/>
    <cellStyle name="Standard 257 6 6 2" xfId="1463" xr:uid="{00000000-0005-0000-0000-000091BB0000}"/>
    <cellStyle name="Standard 257 6 6 2 2" xfId="4406" xr:uid="{00000000-0005-0000-0000-000092BB0000}"/>
    <cellStyle name="Standard 257 6 6 2 2 2" xfId="13228" xr:uid="{00000000-0005-0000-0000-000093BB0000}"/>
    <cellStyle name="Standard 257 6 6 2 2 2 2" xfId="26464" xr:uid="{00000000-0005-0000-0000-000094BB0000}"/>
    <cellStyle name="Standard 257 6 6 2 2 2 2 2" xfId="52936" xr:uid="{00000000-0005-0000-0000-000095BB0000}"/>
    <cellStyle name="Standard 257 6 6 2 2 2 3" xfId="39700" xr:uid="{00000000-0005-0000-0000-000096BB0000}"/>
    <cellStyle name="Standard 257 6 6 2 2 3" xfId="19847" xr:uid="{00000000-0005-0000-0000-000097BB0000}"/>
    <cellStyle name="Standard 257 6 6 2 2 3 2" xfId="46319" xr:uid="{00000000-0005-0000-0000-000098BB0000}"/>
    <cellStyle name="Standard 257 6 6 2 2 4" xfId="30878" xr:uid="{00000000-0005-0000-0000-000099BB0000}"/>
    <cellStyle name="Standard 257 6 6 2 3" xfId="5877" xr:uid="{00000000-0005-0000-0000-00009ABB0000}"/>
    <cellStyle name="Standard 257 6 6 2 3 2" xfId="10287" xr:uid="{00000000-0005-0000-0000-00009BBB0000}"/>
    <cellStyle name="Standard 257 6 6 2 3 2 2" xfId="23523" xr:uid="{00000000-0005-0000-0000-00009CBB0000}"/>
    <cellStyle name="Standard 257 6 6 2 3 2 2 2" xfId="49995" xr:uid="{00000000-0005-0000-0000-00009DBB0000}"/>
    <cellStyle name="Standard 257 6 6 2 3 2 3" xfId="36759" xr:uid="{00000000-0005-0000-0000-00009EBB0000}"/>
    <cellStyle name="Standard 257 6 6 2 3 3" xfId="16906" xr:uid="{00000000-0005-0000-0000-00009FBB0000}"/>
    <cellStyle name="Standard 257 6 6 2 3 3 2" xfId="43378" xr:uid="{00000000-0005-0000-0000-0000A0BB0000}"/>
    <cellStyle name="Standard 257 6 6 2 3 4" xfId="32349" xr:uid="{00000000-0005-0000-0000-0000A1BB0000}"/>
    <cellStyle name="Standard 257 6 6 2 4" xfId="8816" xr:uid="{00000000-0005-0000-0000-0000A2BB0000}"/>
    <cellStyle name="Standard 257 6 6 2 4 2" xfId="22052" xr:uid="{00000000-0005-0000-0000-0000A3BB0000}"/>
    <cellStyle name="Standard 257 6 6 2 4 2 2" xfId="48524" xr:uid="{00000000-0005-0000-0000-0000A4BB0000}"/>
    <cellStyle name="Standard 257 6 6 2 4 3" xfId="35288" xr:uid="{00000000-0005-0000-0000-0000A5BB0000}"/>
    <cellStyle name="Standard 257 6 6 2 5" xfId="15435" xr:uid="{00000000-0005-0000-0000-0000A6BB0000}"/>
    <cellStyle name="Standard 257 6 6 2 5 2" xfId="41907" xr:uid="{00000000-0005-0000-0000-0000A7BB0000}"/>
    <cellStyle name="Standard 257 6 6 2 6" xfId="27937" xr:uid="{00000000-0005-0000-0000-0000A8BB0000}"/>
    <cellStyle name="Standard 257 6 6 3" xfId="2199" xr:uid="{00000000-0005-0000-0000-0000A9BB0000}"/>
    <cellStyle name="Standard 257 6 6 3 2" xfId="3670" xr:uid="{00000000-0005-0000-0000-0000AABB0000}"/>
    <cellStyle name="Standard 257 6 6 3 2 2" xfId="12492" xr:uid="{00000000-0005-0000-0000-0000ABBB0000}"/>
    <cellStyle name="Standard 257 6 6 3 2 2 2" xfId="25728" xr:uid="{00000000-0005-0000-0000-0000ACBB0000}"/>
    <cellStyle name="Standard 257 6 6 3 2 2 2 2" xfId="52200" xr:uid="{00000000-0005-0000-0000-0000ADBB0000}"/>
    <cellStyle name="Standard 257 6 6 3 2 2 3" xfId="38964" xr:uid="{00000000-0005-0000-0000-0000AEBB0000}"/>
    <cellStyle name="Standard 257 6 6 3 2 3" xfId="19111" xr:uid="{00000000-0005-0000-0000-0000AFBB0000}"/>
    <cellStyle name="Standard 257 6 6 3 2 3 2" xfId="45583" xr:uid="{00000000-0005-0000-0000-0000B0BB0000}"/>
    <cellStyle name="Standard 257 6 6 3 2 4" xfId="30142" xr:uid="{00000000-0005-0000-0000-0000B1BB0000}"/>
    <cellStyle name="Standard 257 6 6 3 3" xfId="6612" xr:uid="{00000000-0005-0000-0000-0000B2BB0000}"/>
    <cellStyle name="Standard 257 6 6 3 3 2" xfId="11022" xr:uid="{00000000-0005-0000-0000-0000B3BB0000}"/>
    <cellStyle name="Standard 257 6 6 3 3 2 2" xfId="24258" xr:uid="{00000000-0005-0000-0000-0000B4BB0000}"/>
    <cellStyle name="Standard 257 6 6 3 3 2 2 2" xfId="50730" xr:uid="{00000000-0005-0000-0000-0000B5BB0000}"/>
    <cellStyle name="Standard 257 6 6 3 3 2 3" xfId="37494" xr:uid="{00000000-0005-0000-0000-0000B6BB0000}"/>
    <cellStyle name="Standard 257 6 6 3 3 3" xfId="17641" xr:uid="{00000000-0005-0000-0000-0000B7BB0000}"/>
    <cellStyle name="Standard 257 6 6 3 3 3 2" xfId="44113" xr:uid="{00000000-0005-0000-0000-0000B8BB0000}"/>
    <cellStyle name="Standard 257 6 6 3 3 4" xfId="33084" xr:uid="{00000000-0005-0000-0000-0000B9BB0000}"/>
    <cellStyle name="Standard 257 6 6 3 4" xfId="8080" xr:uid="{00000000-0005-0000-0000-0000BABB0000}"/>
    <cellStyle name="Standard 257 6 6 3 4 2" xfId="21316" xr:uid="{00000000-0005-0000-0000-0000BBBB0000}"/>
    <cellStyle name="Standard 257 6 6 3 4 2 2" xfId="47788" xr:uid="{00000000-0005-0000-0000-0000BCBB0000}"/>
    <cellStyle name="Standard 257 6 6 3 4 3" xfId="34552" xr:uid="{00000000-0005-0000-0000-0000BDBB0000}"/>
    <cellStyle name="Standard 257 6 6 3 5" xfId="14699" xr:uid="{00000000-0005-0000-0000-0000BEBB0000}"/>
    <cellStyle name="Standard 257 6 6 3 5 2" xfId="41171" xr:uid="{00000000-0005-0000-0000-0000BFBB0000}"/>
    <cellStyle name="Standard 257 6 6 3 6" xfId="28672" xr:uid="{00000000-0005-0000-0000-0000C0BB0000}"/>
    <cellStyle name="Standard 257 6 6 4" xfId="2936" xr:uid="{00000000-0005-0000-0000-0000C1BB0000}"/>
    <cellStyle name="Standard 257 6 6 4 2" xfId="11758" xr:uid="{00000000-0005-0000-0000-0000C2BB0000}"/>
    <cellStyle name="Standard 257 6 6 4 2 2" xfId="24994" xr:uid="{00000000-0005-0000-0000-0000C3BB0000}"/>
    <cellStyle name="Standard 257 6 6 4 2 2 2" xfId="51466" xr:uid="{00000000-0005-0000-0000-0000C4BB0000}"/>
    <cellStyle name="Standard 257 6 6 4 2 3" xfId="38230" xr:uid="{00000000-0005-0000-0000-0000C5BB0000}"/>
    <cellStyle name="Standard 257 6 6 4 3" xfId="18377" xr:uid="{00000000-0005-0000-0000-0000C6BB0000}"/>
    <cellStyle name="Standard 257 6 6 4 3 2" xfId="44849" xr:uid="{00000000-0005-0000-0000-0000C7BB0000}"/>
    <cellStyle name="Standard 257 6 6 4 4" xfId="29408" xr:uid="{00000000-0005-0000-0000-0000C8BB0000}"/>
    <cellStyle name="Standard 257 6 6 5" xfId="5141" xr:uid="{00000000-0005-0000-0000-0000C9BB0000}"/>
    <cellStyle name="Standard 257 6 6 5 2" xfId="9551" xr:uid="{00000000-0005-0000-0000-0000CABB0000}"/>
    <cellStyle name="Standard 257 6 6 5 2 2" xfId="22787" xr:uid="{00000000-0005-0000-0000-0000CBBB0000}"/>
    <cellStyle name="Standard 257 6 6 5 2 2 2" xfId="49259" xr:uid="{00000000-0005-0000-0000-0000CCBB0000}"/>
    <cellStyle name="Standard 257 6 6 5 2 3" xfId="36023" xr:uid="{00000000-0005-0000-0000-0000CDBB0000}"/>
    <cellStyle name="Standard 257 6 6 5 3" xfId="16170" xr:uid="{00000000-0005-0000-0000-0000CEBB0000}"/>
    <cellStyle name="Standard 257 6 6 5 3 2" xfId="42642" xr:uid="{00000000-0005-0000-0000-0000CFBB0000}"/>
    <cellStyle name="Standard 257 6 6 5 4" xfId="31613" xr:uid="{00000000-0005-0000-0000-0000D0BB0000}"/>
    <cellStyle name="Standard 257 6 6 6" xfId="7346" xr:uid="{00000000-0005-0000-0000-0000D1BB0000}"/>
    <cellStyle name="Standard 257 6 6 6 2" xfId="20582" xr:uid="{00000000-0005-0000-0000-0000D2BB0000}"/>
    <cellStyle name="Standard 257 6 6 6 2 2" xfId="47054" xr:uid="{00000000-0005-0000-0000-0000D3BB0000}"/>
    <cellStyle name="Standard 257 6 6 6 3" xfId="33818" xr:uid="{00000000-0005-0000-0000-0000D4BB0000}"/>
    <cellStyle name="Standard 257 6 6 7" xfId="13965" xr:uid="{00000000-0005-0000-0000-0000D5BB0000}"/>
    <cellStyle name="Standard 257 6 6 7 2" xfId="40437" xr:uid="{00000000-0005-0000-0000-0000D6BB0000}"/>
    <cellStyle name="Standard 257 6 6 8" xfId="27201" xr:uid="{00000000-0005-0000-0000-0000D7BB0000}"/>
    <cellStyle name="Standard 257 6 7" xfId="1097" xr:uid="{00000000-0005-0000-0000-0000D8BB0000}"/>
    <cellStyle name="Standard 257 6 7 2" xfId="4040" xr:uid="{00000000-0005-0000-0000-0000D9BB0000}"/>
    <cellStyle name="Standard 257 6 7 2 2" xfId="12862" xr:uid="{00000000-0005-0000-0000-0000DABB0000}"/>
    <cellStyle name="Standard 257 6 7 2 2 2" xfId="26098" xr:uid="{00000000-0005-0000-0000-0000DBBB0000}"/>
    <cellStyle name="Standard 257 6 7 2 2 2 2" xfId="52570" xr:uid="{00000000-0005-0000-0000-0000DCBB0000}"/>
    <cellStyle name="Standard 257 6 7 2 2 3" xfId="39334" xr:uid="{00000000-0005-0000-0000-0000DDBB0000}"/>
    <cellStyle name="Standard 257 6 7 2 3" xfId="19481" xr:uid="{00000000-0005-0000-0000-0000DEBB0000}"/>
    <cellStyle name="Standard 257 6 7 2 3 2" xfId="45953" xr:uid="{00000000-0005-0000-0000-0000DFBB0000}"/>
    <cellStyle name="Standard 257 6 7 2 4" xfId="30512" xr:uid="{00000000-0005-0000-0000-0000E0BB0000}"/>
    <cellStyle name="Standard 257 6 7 3" xfId="5511" xr:uid="{00000000-0005-0000-0000-0000E1BB0000}"/>
    <cellStyle name="Standard 257 6 7 3 2" xfId="9921" xr:uid="{00000000-0005-0000-0000-0000E2BB0000}"/>
    <cellStyle name="Standard 257 6 7 3 2 2" xfId="23157" xr:uid="{00000000-0005-0000-0000-0000E3BB0000}"/>
    <cellStyle name="Standard 257 6 7 3 2 2 2" xfId="49629" xr:uid="{00000000-0005-0000-0000-0000E4BB0000}"/>
    <cellStyle name="Standard 257 6 7 3 2 3" xfId="36393" xr:uid="{00000000-0005-0000-0000-0000E5BB0000}"/>
    <cellStyle name="Standard 257 6 7 3 3" xfId="16540" xr:uid="{00000000-0005-0000-0000-0000E6BB0000}"/>
    <cellStyle name="Standard 257 6 7 3 3 2" xfId="43012" xr:uid="{00000000-0005-0000-0000-0000E7BB0000}"/>
    <cellStyle name="Standard 257 6 7 3 4" xfId="31983" xr:uid="{00000000-0005-0000-0000-0000E8BB0000}"/>
    <cellStyle name="Standard 257 6 7 4" xfId="8450" xr:uid="{00000000-0005-0000-0000-0000E9BB0000}"/>
    <cellStyle name="Standard 257 6 7 4 2" xfId="21686" xr:uid="{00000000-0005-0000-0000-0000EABB0000}"/>
    <cellStyle name="Standard 257 6 7 4 2 2" xfId="48158" xr:uid="{00000000-0005-0000-0000-0000EBBB0000}"/>
    <cellStyle name="Standard 257 6 7 4 3" xfId="34922" xr:uid="{00000000-0005-0000-0000-0000ECBB0000}"/>
    <cellStyle name="Standard 257 6 7 5" xfId="15069" xr:uid="{00000000-0005-0000-0000-0000EDBB0000}"/>
    <cellStyle name="Standard 257 6 7 5 2" xfId="41541" xr:uid="{00000000-0005-0000-0000-0000EEBB0000}"/>
    <cellStyle name="Standard 257 6 7 6" xfId="27571" xr:uid="{00000000-0005-0000-0000-0000EFBB0000}"/>
    <cellStyle name="Standard 257 6 8" xfId="1833" xr:uid="{00000000-0005-0000-0000-0000F0BB0000}"/>
    <cellStyle name="Standard 257 6 8 2" xfId="3304" xr:uid="{00000000-0005-0000-0000-0000F1BB0000}"/>
    <cellStyle name="Standard 257 6 8 2 2" xfId="12126" xr:uid="{00000000-0005-0000-0000-0000F2BB0000}"/>
    <cellStyle name="Standard 257 6 8 2 2 2" xfId="25362" xr:uid="{00000000-0005-0000-0000-0000F3BB0000}"/>
    <cellStyle name="Standard 257 6 8 2 2 2 2" xfId="51834" xr:uid="{00000000-0005-0000-0000-0000F4BB0000}"/>
    <cellStyle name="Standard 257 6 8 2 2 3" xfId="38598" xr:uid="{00000000-0005-0000-0000-0000F5BB0000}"/>
    <cellStyle name="Standard 257 6 8 2 3" xfId="18745" xr:uid="{00000000-0005-0000-0000-0000F6BB0000}"/>
    <cellStyle name="Standard 257 6 8 2 3 2" xfId="45217" xr:uid="{00000000-0005-0000-0000-0000F7BB0000}"/>
    <cellStyle name="Standard 257 6 8 2 4" xfId="29776" xr:uid="{00000000-0005-0000-0000-0000F8BB0000}"/>
    <cellStyle name="Standard 257 6 8 3" xfId="6246" xr:uid="{00000000-0005-0000-0000-0000F9BB0000}"/>
    <cellStyle name="Standard 257 6 8 3 2" xfId="10656" xr:uid="{00000000-0005-0000-0000-0000FABB0000}"/>
    <cellStyle name="Standard 257 6 8 3 2 2" xfId="23892" xr:uid="{00000000-0005-0000-0000-0000FBBB0000}"/>
    <cellStyle name="Standard 257 6 8 3 2 2 2" xfId="50364" xr:uid="{00000000-0005-0000-0000-0000FCBB0000}"/>
    <cellStyle name="Standard 257 6 8 3 2 3" xfId="37128" xr:uid="{00000000-0005-0000-0000-0000FDBB0000}"/>
    <cellStyle name="Standard 257 6 8 3 3" xfId="17275" xr:uid="{00000000-0005-0000-0000-0000FEBB0000}"/>
    <cellStyle name="Standard 257 6 8 3 3 2" xfId="43747" xr:uid="{00000000-0005-0000-0000-0000FFBB0000}"/>
    <cellStyle name="Standard 257 6 8 3 4" xfId="32718" xr:uid="{00000000-0005-0000-0000-000000BC0000}"/>
    <cellStyle name="Standard 257 6 8 4" xfId="7714" xr:uid="{00000000-0005-0000-0000-000001BC0000}"/>
    <cellStyle name="Standard 257 6 8 4 2" xfId="20950" xr:uid="{00000000-0005-0000-0000-000002BC0000}"/>
    <cellStyle name="Standard 257 6 8 4 2 2" xfId="47422" xr:uid="{00000000-0005-0000-0000-000003BC0000}"/>
    <cellStyle name="Standard 257 6 8 4 3" xfId="34186" xr:uid="{00000000-0005-0000-0000-000004BC0000}"/>
    <cellStyle name="Standard 257 6 8 5" xfId="14333" xr:uid="{00000000-0005-0000-0000-000005BC0000}"/>
    <cellStyle name="Standard 257 6 8 5 2" xfId="40805" xr:uid="{00000000-0005-0000-0000-000006BC0000}"/>
    <cellStyle name="Standard 257 6 8 6" xfId="28306" xr:uid="{00000000-0005-0000-0000-000007BC0000}"/>
    <cellStyle name="Standard 257 6 9" xfId="2570" xr:uid="{00000000-0005-0000-0000-000008BC0000}"/>
    <cellStyle name="Standard 257 6 9 2" xfId="11392" xr:uid="{00000000-0005-0000-0000-000009BC0000}"/>
    <cellStyle name="Standard 257 6 9 2 2" xfId="24628" xr:uid="{00000000-0005-0000-0000-00000ABC0000}"/>
    <cellStyle name="Standard 257 6 9 2 2 2" xfId="51100" xr:uid="{00000000-0005-0000-0000-00000BBC0000}"/>
    <cellStyle name="Standard 257 6 9 2 3" xfId="37864" xr:uid="{00000000-0005-0000-0000-00000CBC0000}"/>
    <cellStyle name="Standard 257 6 9 3" xfId="18011" xr:uid="{00000000-0005-0000-0000-00000DBC0000}"/>
    <cellStyle name="Standard 257 6 9 3 2" xfId="44483" xr:uid="{00000000-0005-0000-0000-00000EBC0000}"/>
    <cellStyle name="Standard 257 6 9 4" xfId="29042" xr:uid="{00000000-0005-0000-0000-00000FBC0000}"/>
    <cellStyle name="Standard 257 7" xfId="281" xr:uid="{00000000-0005-0000-0000-000010BC0000}"/>
    <cellStyle name="Standard 257 7 10" xfId="4764" xr:uid="{00000000-0005-0000-0000-000011BC0000}"/>
    <cellStyle name="Standard 257 7 10 2" xfId="9174" xr:uid="{00000000-0005-0000-0000-000012BC0000}"/>
    <cellStyle name="Standard 257 7 10 2 2" xfId="22410" xr:uid="{00000000-0005-0000-0000-000013BC0000}"/>
    <cellStyle name="Standard 257 7 10 2 2 2" xfId="48882" xr:uid="{00000000-0005-0000-0000-000014BC0000}"/>
    <cellStyle name="Standard 257 7 10 2 3" xfId="35646" xr:uid="{00000000-0005-0000-0000-000015BC0000}"/>
    <cellStyle name="Standard 257 7 10 3" xfId="15793" xr:uid="{00000000-0005-0000-0000-000016BC0000}"/>
    <cellStyle name="Standard 257 7 10 3 2" xfId="42265" xr:uid="{00000000-0005-0000-0000-000017BC0000}"/>
    <cellStyle name="Standard 257 7 10 4" xfId="31236" xr:uid="{00000000-0005-0000-0000-000018BC0000}"/>
    <cellStyle name="Standard 257 7 11" xfId="6969" xr:uid="{00000000-0005-0000-0000-000019BC0000}"/>
    <cellStyle name="Standard 257 7 11 2" xfId="20205" xr:uid="{00000000-0005-0000-0000-00001ABC0000}"/>
    <cellStyle name="Standard 257 7 11 2 2" xfId="46677" xr:uid="{00000000-0005-0000-0000-00001BBC0000}"/>
    <cellStyle name="Standard 257 7 11 3" xfId="33441" xr:uid="{00000000-0005-0000-0000-00001CBC0000}"/>
    <cellStyle name="Standard 257 7 12" xfId="13588" xr:uid="{00000000-0005-0000-0000-00001DBC0000}"/>
    <cellStyle name="Standard 257 7 12 2" xfId="40060" xr:uid="{00000000-0005-0000-0000-00001EBC0000}"/>
    <cellStyle name="Standard 257 7 13" xfId="26824" xr:uid="{00000000-0005-0000-0000-00001FBC0000}"/>
    <cellStyle name="Standard 257 7 2" xfId="342" xr:uid="{00000000-0005-0000-0000-000020BC0000}"/>
    <cellStyle name="Standard 257 7 2 10" xfId="13628" xr:uid="{00000000-0005-0000-0000-000021BC0000}"/>
    <cellStyle name="Standard 257 7 2 10 2" xfId="40100" xr:uid="{00000000-0005-0000-0000-000022BC0000}"/>
    <cellStyle name="Standard 257 7 2 11" xfId="26864" xr:uid="{00000000-0005-0000-0000-000023BC0000}"/>
    <cellStyle name="Standard 257 7 2 2" xfId="430" xr:uid="{00000000-0005-0000-0000-000024BC0000}"/>
    <cellStyle name="Standard 257 7 2 2 10" xfId="26945" xr:uid="{00000000-0005-0000-0000-000025BC0000}"/>
    <cellStyle name="Standard 257 7 2 2 2" xfId="606" xr:uid="{00000000-0005-0000-0000-000026BC0000}"/>
    <cellStyle name="Standard 257 7 2 2 2 2" xfId="995" xr:uid="{00000000-0005-0000-0000-000027BC0000}"/>
    <cellStyle name="Standard 257 7 2 2 2 2 2" xfId="1744" xr:uid="{00000000-0005-0000-0000-000028BC0000}"/>
    <cellStyle name="Standard 257 7 2 2 2 2 2 2" xfId="4687" xr:uid="{00000000-0005-0000-0000-000029BC0000}"/>
    <cellStyle name="Standard 257 7 2 2 2 2 2 2 2" xfId="13509" xr:uid="{00000000-0005-0000-0000-00002ABC0000}"/>
    <cellStyle name="Standard 257 7 2 2 2 2 2 2 2 2" xfId="26745" xr:uid="{00000000-0005-0000-0000-00002BBC0000}"/>
    <cellStyle name="Standard 257 7 2 2 2 2 2 2 2 2 2" xfId="53217" xr:uid="{00000000-0005-0000-0000-00002CBC0000}"/>
    <cellStyle name="Standard 257 7 2 2 2 2 2 2 2 3" xfId="39981" xr:uid="{00000000-0005-0000-0000-00002DBC0000}"/>
    <cellStyle name="Standard 257 7 2 2 2 2 2 2 3" xfId="20128" xr:uid="{00000000-0005-0000-0000-00002EBC0000}"/>
    <cellStyle name="Standard 257 7 2 2 2 2 2 2 3 2" xfId="46600" xr:uid="{00000000-0005-0000-0000-00002FBC0000}"/>
    <cellStyle name="Standard 257 7 2 2 2 2 2 2 4" xfId="31159" xr:uid="{00000000-0005-0000-0000-000030BC0000}"/>
    <cellStyle name="Standard 257 7 2 2 2 2 2 3" xfId="6158" xr:uid="{00000000-0005-0000-0000-000031BC0000}"/>
    <cellStyle name="Standard 257 7 2 2 2 2 2 3 2" xfId="10568" xr:uid="{00000000-0005-0000-0000-000032BC0000}"/>
    <cellStyle name="Standard 257 7 2 2 2 2 2 3 2 2" xfId="23804" xr:uid="{00000000-0005-0000-0000-000033BC0000}"/>
    <cellStyle name="Standard 257 7 2 2 2 2 2 3 2 2 2" xfId="50276" xr:uid="{00000000-0005-0000-0000-000034BC0000}"/>
    <cellStyle name="Standard 257 7 2 2 2 2 2 3 2 3" xfId="37040" xr:uid="{00000000-0005-0000-0000-000035BC0000}"/>
    <cellStyle name="Standard 257 7 2 2 2 2 2 3 3" xfId="17187" xr:uid="{00000000-0005-0000-0000-000036BC0000}"/>
    <cellStyle name="Standard 257 7 2 2 2 2 2 3 3 2" xfId="43659" xr:uid="{00000000-0005-0000-0000-000037BC0000}"/>
    <cellStyle name="Standard 257 7 2 2 2 2 2 3 4" xfId="32630" xr:uid="{00000000-0005-0000-0000-000038BC0000}"/>
    <cellStyle name="Standard 257 7 2 2 2 2 2 4" xfId="9097" xr:uid="{00000000-0005-0000-0000-000039BC0000}"/>
    <cellStyle name="Standard 257 7 2 2 2 2 2 4 2" xfId="22333" xr:uid="{00000000-0005-0000-0000-00003ABC0000}"/>
    <cellStyle name="Standard 257 7 2 2 2 2 2 4 2 2" xfId="48805" xr:uid="{00000000-0005-0000-0000-00003BBC0000}"/>
    <cellStyle name="Standard 257 7 2 2 2 2 2 4 3" xfId="35569" xr:uid="{00000000-0005-0000-0000-00003CBC0000}"/>
    <cellStyle name="Standard 257 7 2 2 2 2 2 5" xfId="15716" xr:uid="{00000000-0005-0000-0000-00003DBC0000}"/>
    <cellStyle name="Standard 257 7 2 2 2 2 2 5 2" xfId="42188" xr:uid="{00000000-0005-0000-0000-00003EBC0000}"/>
    <cellStyle name="Standard 257 7 2 2 2 2 2 6" xfId="28218" xr:uid="{00000000-0005-0000-0000-00003FBC0000}"/>
    <cellStyle name="Standard 257 7 2 2 2 2 3" xfId="2480" xr:uid="{00000000-0005-0000-0000-000040BC0000}"/>
    <cellStyle name="Standard 257 7 2 2 2 2 3 2" xfId="3951" xr:uid="{00000000-0005-0000-0000-000041BC0000}"/>
    <cellStyle name="Standard 257 7 2 2 2 2 3 2 2" xfId="12773" xr:uid="{00000000-0005-0000-0000-000042BC0000}"/>
    <cellStyle name="Standard 257 7 2 2 2 2 3 2 2 2" xfId="26009" xr:uid="{00000000-0005-0000-0000-000043BC0000}"/>
    <cellStyle name="Standard 257 7 2 2 2 2 3 2 2 2 2" xfId="52481" xr:uid="{00000000-0005-0000-0000-000044BC0000}"/>
    <cellStyle name="Standard 257 7 2 2 2 2 3 2 2 3" xfId="39245" xr:uid="{00000000-0005-0000-0000-000045BC0000}"/>
    <cellStyle name="Standard 257 7 2 2 2 2 3 2 3" xfId="19392" xr:uid="{00000000-0005-0000-0000-000046BC0000}"/>
    <cellStyle name="Standard 257 7 2 2 2 2 3 2 3 2" xfId="45864" xr:uid="{00000000-0005-0000-0000-000047BC0000}"/>
    <cellStyle name="Standard 257 7 2 2 2 2 3 2 4" xfId="30423" xr:uid="{00000000-0005-0000-0000-000048BC0000}"/>
    <cellStyle name="Standard 257 7 2 2 2 2 3 3" xfId="6893" xr:uid="{00000000-0005-0000-0000-000049BC0000}"/>
    <cellStyle name="Standard 257 7 2 2 2 2 3 3 2" xfId="11303" xr:uid="{00000000-0005-0000-0000-00004ABC0000}"/>
    <cellStyle name="Standard 257 7 2 2 2 2 3 3 2 2" xfId="24539" xr:uid="{00000000-0005-0000-0000-00004BBC0000}"/>
    <cellStyle name="Standard 257 7 2 2 2 2 3 3 2 2 2" xfId="51011" xr:uid="{00000000-0005-0000-0000-00004CBC0000}"/>
    <cellStyle name="Standard 257 7 2 2 2 2 3 3 2 3" xfId="37775" xr:uid="{00000000-0005-0000-0000-00004DBC0000}"/>
    <cellStyle name="Standard 257 7 2 2 2 2 3 3 3" xfId="17922" xr:uid="{00000000-0005-0000-0000-00004EBC0000}"/>
    <cellStyle name="Standard 257 7 2 2 2 2 3 3 3 2" xfId="44394" xr:uid="{00000000-0005-0000-0000-00004FBC0000}"/>
    <cellStyle name="Standard 257 7 2 2 2 2 3 3 4" xfId="33365" xr:uid="{00000000-0005-0000-0000-000050BC0000}"/>
    <cellStyle name="Standard 257 7 2 2 2 2 3 4" xfId="8361" xr:uid="{00000000-0005-0000-0000-000051BC0000}"/>
    <cellStyle name="Standard 257 7 2 2 2 2 3 4 2" xfId="21597" xr:uid="{00000000-0005-0000-0000-000052BC0000}"/>
    <cellStyle name="Standard 257 7 2 2 2 2 3 4 2 2" xfId="48069" xr:uid="{00000000-0005-0000-0000-000053BC0000}"/>
    <cellStyle name="Standard 257 7 2 2 2 2 3 4 3" xfId="34833" xr:uid="{00000000-0005-0000-0000-000054BC0000}"/>
    <cellStyle name="Standard 257 7 2 2 2 2 3 5" xfId="14980" xr:uid="{00000000-0005-0000-0000-000055BC0000}"/>
    <cellStyle name="Standard 257 7 2 2 2 2 3 5 2" xfId="41452" xr:uid="{00000000-0005-0000-0000-000056BC0000}"/>
    <cellStyle name="Standard 257 7 2 2 2 2 3 6" xfId="28953" xr:uid="{00000000-0005-0000-0000-000057BC0000}"/>
    <cellStyle name="Standard 257 7 2 2 2 2 4" xfId="3217" xr:uid="{00000000-0005-0000-0000-000058BC0000}"/>
    <cellStyle name="Standard 257 7 2 2 2 2 4 2" xfId="12039" xr:uid="{00000000-0005-0000-0000-000059BC0000}"/>
    <cellStyle name="Standard 257 7 2 2 2 2 4 2 2" xfId="25275" xr:uid="{00000000-0005-0000-0000-00005ABC0000}"/>
    <cellStyle name="Standard 257 7 2 2 2 2 4 2 2 2" xfId="51747" xr:uid="{00000000-0005-0000-0000-00005BBC0000}"/>
    <cellStyle name="Standard 257 7 2 2 2 2 4 2 3" xfId="38511" xr:uid="{00000000-0005-0000-0000-00005CBC0000}"/>
    <cellStyle name="Standard 257 7 2 2 2 2 4 3" xfId="18658" xr:uid="{00000000-0005-0000-0000-00005DBC0000}"/>
    <cellStyle name="Standard 257 7 2 2 2 2 4 3 2" xfId="45130" xr:uid="{00000000-0005-0000-0000-00005EBC0000}"/>
    <cellStyle name="Standard 257 7 2 2 2 2 4 4" xfId="29689" xr:uid="{00000000-0005-0000-0000-00005FBC0000}"/>
    <cellStyle name="Standard 257 7 2 2 2 2 5" xfId="5422" xr:uid="{00000000-0005-0000-0000-000060BC0000}"/>
    <cellStyle name="Standard 257 7 2 2 2 2 5 2" xfId="9832" xr:uid="{00000000-0005-0000-0000-000061BC0000}"/>
    <cellStyle name="Standard 257 7 2 2 2 2 5 2 2" xfId="23068" xr:uid="{00000000-0005-0000-0000-000062BC0000}"/>
    <cellStyle name="Standard 257 7 2 2 2 2 5 2 2 2" xfId="49540" xr:uid="{00000000-0005-0000-0000-000063BC0000}"/>
    <cellStyle name="Standard 257 7 2 2 2 2 5 2 3" xfId="36304" xr:uid="{00000000-0005-0000-0000-000064BC0000}"/>
    <cellStyle name="Standard 257 7 2 2 2 2 5 3" xfId="16451" xr:uid="{00000000-0005-0000-0000-000065BC0000}"/>
    <cellStyle name="Standard 257 7 2 2 2 2 5 3 2" xfId="42923" xr:uid="{00000000-0005-0000-0000-000066BC0000}"/>
    <cellStyle name="Standard 257 7 2 2 2 2 5 4" xfId="31894" xr:uid="{00000000-0005-0000-0000-000067BC0000}"/>
    <cellStyle name="Standard 257 7 2 2 2 2 6" xfId="7627" xr:uid="{00000000-0005-0000-0000-000068BC0000}"/>
    <cellStyle name="Standard 257 7 2 2 2 2 6 2" xfId="20863" xr:uid="{00000000-0005-0000-0000-000069BC0000}"/>
    <cellStyle name="Standard 257 7 2 2 2 2 6 2 2" xfId="47335" xr:uid="{00000000-0005-0000-0000-00006ABC0000}"/>
    <cellStyle name="Standard 257 7 2 2 2 2 6 3" xfId="34099" xr:uid="{00000000-0005-0000-0000-00006BBC0000}"/>
    <cellStyle name="Standard 257 7 2 2 2 2 7" xfId="14246" xr:uid="{00000000-0005-0000-0000-00006CBC0000}"/>
    <cellStyle name="Standard 257 7 2 2 2 2 7 2" xfId="40718" xr:uid="{00000000-0005-0000-0000-00006DBC0000}"/>
    <cellStyle name="Standard 257 7 2 2 2 2 8" xfId="27482" xr:uid="{00000000-0005-0000-0000-00006EBC0000}"/>
    <cellStyle name="Standard 257 7 2 2 2 3" xfId="1378" xr:uid="{00000000-0005-0000-0000-00006FBC0000}"/>
    <cellStyle name="Standard 257 7 2 2 2 3 2" xfId="4321" xr:uid="{00000000-0005-0000-0000-000070BC0000}"/>
    <cellStyle name="Standard 257 7 2 2 2 3 2 2" xfId="13143" xr:uid="{00000000-0005-0000-0000-000071BC0000}"/>
    <cellStyle name="Standard 257 7 2 2 2 3 2 2 2" xfId="26379" xr:uid="{00000000-0005-0000-0000-000072BC0000}"/>
    <cellStyle name="Standard 257 7 2 2 2 3 2 2 2 2" xfId="52851" xr:uid="{00000000-0005-0000-0000-000073BC0000}"/>
    <cellStyle name="Standard 257 7 2 2 2 3 2 2 3" xfId="39615" xr:uid="{00000000-0005-0000-0000-000074BC0000}"/>
    <cellStyle name="Standard 257 7 2 2 2 3 2 3" xfId="19762" xr:uid="{00000000-0005-0000-0000-000075BC0000}"/>
    <cellStyle name="Standard 257 7 2 2 2 3 2 3 2" xfId="46234" xr:uid="{00000000-0005-0000-0000-000076BC0000}"/>
    <cellStyle name="Standard 257 7 2 2 2 3 2 4" xfId="30793" xr:uid="{00000000-0005-0000-0000-000077BC0000}"/>
    <cellStyle name="Standard 257 7 2 2 2 3 3" xfId="5792" xr:uid="{00000000-0005-0000-0000-000078BC0000}"/>
    <cellStyle name="Standard 257 7 2 2 2 3 3 2" xfId="10202" xr:uid="{00000000-0005-0000-0000-000079BC0000}"/>
    <cellStyle name="Standard 257 7 2 2 2 3 3 2 2" xfId="23438" xr:uid="{00000000-0005-0000-0000-00007ABC0000}"/>
    <cellStyle name="Standard 257 7 2 2 2 3 3 2 2 2" xfId="49910" xr:uid="{00000000-0005-0000-0000-00007BBC0000}"/>
    <cellStyle name="Standard 257 7 2 2 2 3 3 2 3" xfId="36674" xr:uid="{00000000-0005-0000-0000-00007CBC0000}"/>
    <cellStyle name="Standard 257 7 2 2 2 3 3 3" xfId="16821" xr:uid="{00000000-0005-0000-0000-00007DBC0000}"/>
    <cellStyle name="Standard 257 7 2 2 2 3 3 3 2" xfId="43293" xr:uid="{00000000-0005-0000-0000-00007EBC0000}"/>
    <cellStyle name="Standard 257 7 2 2 2 3 3 4" xfId="32264" xr:uid="{00000000-0005-0000-0000-00007FBC0000}"/>
    <cellStyle name="Standard 257 7 2 2 2 3 4" xfId="8731" xr:uid="{00000000-0005-0000-0000-000080BC0000}"/>
    <cellStyle name="Standard 257 7 2 2 2 3 4 2" xfId="21967" xr:uid="{00000000-0005-0000-0000-000081BC0000}"/>
    <cellStyle name="Standard 257 7 2 2 2 3 4 2 2" xfId="48439" xr:uid="{00000000-0005-0000-0000-000082BC0000}"/>
    <cellStyle name="Standard 257 7 2 2 2 3 4 3" xfId="35203" xr:uid="{00000000-0005-0000-0000-000083BC0000}"/>
    <cellStyle name="Standard 257 7 2 2 2 3 5" xfId="15350" xr:uid="{00000000-0005-0000-0000-000084BC0000}"/>
    <cellStyle name="Standard 257 7 2 2 2 3 5 2" xfId="41822" xr:uid="{00000000-0005-0000-0000-000085BC0000}"/>
    <cellStyle name="Standard 257 7 2 2 2 3 6" xfId="27852" xr:uid="{00000000-0005-0000-0000-000086BC0000}"/>
    <cellStyle name="Standard 257 7 2 2 2 4" xfId="2114" xr:uid="{00000000-0005-0000-0000-000087BC0000}"/>
    <cellStyle name="Standard 257 7 2 2 2 4 2" xfId="3585" xr:uid="{00000000-0005-0000-0000-000088BC0000}"/>
    <cellStyle name="Standard 257 7 2 2 2 4 2 2" xfId="12407" xr:uid="{00000000-0005-0000-0000-000089BC0000}"/>
    <cellStyle name="Standard 257 7 2 2 2 4 2 2 2" xfId="25643" xr:uid="{00000000-0005-0000-0000-00008ABC0000}"/>
    <cellStyle name="Standard 257 7 2 2 2 4 2 2 2 2" xfId="52115" xr:uid="{00000000-0005-0000-0000-00008BBC0000}"/>
    <cellStyle name="Standard 257 7 2 2 2 4 2 2 3" xfId="38879" xr:uid="{00000000-0005-0000-0000-00008CBC0000}"/>
    <cellStyle name="Standard 257 7 2 2 2 4 2 3" xfId="19026" xr:uid="{00000000-0005-0000-0000-00008DBC0000}"/>
    <cellStyle name="Standard 257 7 2 2 2 4 2 3 2" xfId="45498" xr:uid="{00000000-0005-0000-0000-00008EBC0000}"/>
    <cellStyle name="Standard 257 7 2 2 2 4 2 4" xfId="30057" xr:uid="{00000000-0005-0000-0000-00008FBC0000}"/>
    <cellStyle name="Standard 257 7 2 2 2 4 3" xfId="6527" xr:uid="{00000000-0005-0000-0000-000090BC0000}"/>
    <cellStyle name="Standard 257 7 2 2 2 4 3 2" xfId="10937" xr:uid="{00000000-0005-0000-0000-000091BC0000}"/>
    <cellStyle name="Standard 257 7 2 2 2 4 3 2 2" xfId="24173" xr:uid="{00000000-0005-0000-0000-000092BC0000}"/>
    <cellStyle name="Standard 257 7 2 2 2 4 3 2 2 2" xfId="50645" xr:uid="{00000000-0005-0000-0000-000093BC0000}"/>
    <cellStyle name="Standard 257 7 2 2 2 4 3 2 3" xfId="37409" xr:uid="{00000000-0005-0000-0000-000094BC0000}"/>
    <cellStyle name="Standard 257 7 2 2 2 4 3 3" xfId="17556" xr:uid="{00000000-0005-0000-0000-000095BC0000}"/>
    <cellStyle name="Standard 257 7 2 2 2 4 3 3 2" xfId="44028" xr:uid="{00000000-0005-0000-0000-000096BC0000}"/>
    <cellStyle name="Standard 257 7 2 2 2 4 3 4" xfId="32999" xr:uid="{00000000-0005-0000-0000-000097BC0000}"/>
    <cellStyle name="Standard 257 7 2 2 2 4 4" xfId="7995" xr:uid="{00000000-0005-0000-0000-000098BC0000}"/>
    <cellStyle name="Standard 257 7 2 2 2 4 4 2" xfId="21231" xr:uid="{00000000-0005-0000-0000-000099BC0000}"/>
    <cellStyle name="Standard 257 7 2 2 2 4 4 2 2" xfId="47703" xr:uid="{00000000-0005-0000-0000-00009ABC0000}"/>
    <cellStyle name="Standard 257 7 2 2 2 4 4 3" xfId="34467" xr:uid="{00000000-0005-0000-0000-00009BBC0000}"/>
    <cellStyle name="Standard 257 7 2 2 2 4 5" xfId="14614" xr:uid="{00000000-0005-0000-0000-00009CBC0000}"/>
    <cellStyle name="Standard 257 7 2 2 2 4 5 2" xfId="41086" xr:uid="{00000000-0005-0000-0000-00009DBC0000}"/>
    <cellStyle name="Standard 257 7 2 2 2 4 6" xfId="28587" xr:uid="{00000000-0005-0000-0000-00009EBC0000}"/>
    <cellStyle name="Standard 257 7 2 2 2 5" xfId="2851" xr:uid="{00000000-0005-0000-0000-00009FBC0000}"/>
    <cellStyle name="Standard 257 7 2 2 2 5 2" xfId="11673" xr:uid="{00000000-0005-0000-0000-0000A0BC0000}"/>
    <cellStyle name="Standard 257 7 2 2 2 5 2 2" xfId="24909" xr:uid="{00000000-0005-0000-0000-0000A1BC0000}"/>
    <cellStyle name="Standard 257 7 2 2 2 5 2 2 2" xfId="51381" xr:uid="{00000000-0005-0000-0000-0000A2BC0000}"/>
    <cellStyle name="Standard 257 7 2 2 2 5 2 3" xfId="38145" xr:uid="{00000000-0005-0000-0000-0000A3BC0000}"/>
    <cellStyle name="Standard 257 7 2 2 2 5 3" xfId="18292" xr:uid="{00000000-0005-0000-0000-0000A4BC0000}"/>
    <cellStyle name="Standard 257 7 2 2 2 5 3 2" xfId="44764" xr:uid="{00000000-0005-0000-0000-0000A5BC0000}"/>
    <cellStyle name="Standard 257 7 2 2 2 5 4" xfId="29323" xr:uid="{00000000-0005-0000-0000-0000A6BC0000}"/>
    <cellStyle name="Standard 257 7 2 2 2 6" xfId="5056" xr:uid="{00000000-0005-0000-0000-0000A7BC0000}"/>
    <cellStyle name="Standard 257 7 2 2 2 6 2" xfId="9466" xr:uid="{00000000-0005-0000-0000-0000A8BC0000}"/>
    <cellStyle name="Standard 257 7 2 2 2 6 2 2" xfId="22702" xr:uid="{00000000-0005-0000-0000-0000A9BC0000}"/>
    <cellStyle name="Standard 257 7 2 2 2 6 2 2 2" xfId="49174" xr:uid="{00000000-0005-0000-0000-0000AABC0000}"/>
    <cellStyle name="Standard 257 7 2 2 2 6 2 3" xfId="35938" xr:uid="{00000000-0005-0000-0000-0000ABBC0000}"/>
    <cellStyle name="Standard 257 7 2 2 2 6 3" xfId="16085" xr:uid="{00000000-0005-0000-0000-0000ACBC0000}"/>
    <cellStyle name="Standard 257 7 2 2 2 6 3 2" xfId="42557" xr:uid="{00000000-0005-0000-0000-0000ADBC0000}"/>
    <cellStyle name="Standard 257 7 2 2 2 6 4" xfId="31528" xr:uid="{00000000-0005-0000-0000-0000AEBC0000}"/>
    <cellStyle name="Standard 257 7 2 2 2 7" xfId="7261" xr:uid="{00000000-0005-0000-0000-0000AFBC0000}"/>
    <cellStyle name="Standard 257 7 2 2 2 7 2" xfId="20497" xr:uid="{00000000-0005-0000-0000-0000B0BC0000}"/>
    <cellStyle name="Standard 257 7 2 2 2 7 2 2" xfId="46969" xr:uid="{00000000-0005-0000-0000-0000B1BC0000}"/>
    <cellStyle name="Standard 257 7 2 2 2 7 3" xfId="33733" xr:uid="{00000000-0005-0000-0000-0000B2BC0000}"/>
    <cellStyle name="Standard 257 7 2 2 2 8" xfId="13880" xr:uid="{00000000-0005-0000-0000-0000B3BC0000}"/>
    <cellStyle name="Standard 257 7 2 2 2 8 2" xfId="40352" xr:uid="{00000000-0005-0000-0000-0000B4BC0000}"/>
    <cellStyle name="Standard 257 7 2 2 2 9" xfId="27116" xr:uid="{00000000-0005-0000-0000-0000B5BC0000}"/>
    <cellStyle name="Standard 257 7 2 2 3" xfId="823" xr:uid="{00000000-0005-0000-0000-0000B6BC0000}"/>
    <cellStyle name="Standard 257 7 2 2 3 2" xfId="1573" xr:uid="{00000000-0005-0000-0000-0000B7BC0000}"/>
    <cellStyle name="Standard 257 7 2 2 3 2 2" xfId="4516" xr:uid="{00000000-0005-0000-0000-0000B8BC0000}"/>
    <cellStyle name="Standard 257 7 2 2 3 2 2 2" xfId="13338" xr:uid="{00000000-0005-0000-0000-0000B9BC0000}"/>
    <cellStyle name="Standard 257 7 2 2 3 2 2 2 2" xfId="26574" xr:uid="{00000000-0005-0000-0000-0000BABC0000}"/>
    <cellStyle name="Standard 257 7 2 2 3 2 2 2 2 2" xfId="53046" xr:uid="{00000000-0005-0000-0000-0000BBBC0000}"/>
    <cellStyle name="Standard 257 7 2 2 3 2 2 2 3" xfId="39810" xr:uid="{00000000-0005-0000-0000-0000BCBC0000}"/>
    <cellStyle name="Standard 257 7 2 2 3 2 2 3" xfId="19957" xr:uid="{00000000-0005-0000-0000-0000BDBC0000}"/>
    <cellStyle name="Standard 257 7 2 2 3 2 2 3 2" xfId="46429" xr:uid="{00000000-0005-0000-0000-0000BEBC0000}"/>
    <cellStyle name="Standard 257 7 2 2 3 2 2 4" xfId="30988" xr:uid="{00000000-0005-0000-0000-0000BFBC0000}"/>
    <cellStyle name="Standard 257 7 2 2 3 2 3" xfId="5987" xr:uid="{00000000-0005-0000-0000-0000C0BC0000}"/>
    <cellStyle name="Standard 257 7 2 2 3 2 3 2" xfId="10397" xr:uid="{00000000-0005-0000-0000-0000C1BC0000}"/>
    <cellStyle name="Standard 257 7 2 2 3 2 3 2 2" xfId="23633" xr:uid="{00000000-0005-0000-0000-0000C2BC0000}"/>
    <cellStyle name="Standard 257 7 2 2 3 2 3 2 2 2" xfId="50105" xr:uid="{00000000-0005-0000-0000-0000C3BC0000}"/>
    <cellStyle name="Standard 257 7 2 2 3 2 3 2 3" xfId="36869" xr:uid="{00000000-0005-0000-0000-0000C4BC0000}"/>
    <cellStyle name="Standard 257 7 2 2 3 2 3 3" xfId="17016" xr:uid="{00000000-0005-0000-0000-0000C5BC0000}"/>
    <cellStyle name="Standard 257 7 2 2 3 2 3 3 2" xfId="43488" xr:uid="{00000000-0005-0000-0000-0000C6BC0000}"/>
    <cellStyle name="Standard 257 7 2 2 3 2 3 4" xfId="32459" xr:uid="{00000000-0005-0000-0000-0000C7BC0000}"/>
    <cellStyle name="Standard 257 7 2 2 3 2 4" xfId="8926" xr:uid="{00000000-0005-0000-0000-0000C8BC0000}"/>
    <cellStyle name="Standard 257 7 2 2 3 2 4 2" xfId="22162" xr:uid="{00000000-0005-0000-0000-0000C9BC0000}"/>
    <cellStyle name="Standard 257 7 2 2 3 2 4 2 2" xfId="48634" xr:uid="{00000000-0005-0000-0000-0000CABC0000}"/>
    <cellStyle name="Standard 257 7 2 2 3 2 4 3" xfId="35398" xr:uid="{00000000-0005-0000-0000-0000CBBC0000}"/>
    <cellStyle name="Standard 257 7 2 2 3 2 5" xfId="15545" xr:uid="{00000000-0005-0000-0000-0000CCBC0000}"/>
    <cellStyle name="Standard 257 7 2 2 3 2 5 2" xfId="42017" xr:uid="{00000000-0005-0000-0000-0000CDBC0000}"/>
    <cellStyle name="Standard 257 7 2 2 3 2 6" xfId="28047" xr:uid="{00000000-0005-0000-0000-0000CEBC0000}"/>
    <cellStyle name="Standard 257 7 2 2 3 3" xfId="2309" xr:uid="{00000000-0005-0000-0000-0000CFBC0000}"/>
    <cellStyle name="Standard 257 7 2 2 3 3 2" xfId="3780" xr:uid="{00000000-0005-0000-0000-0000D0BC0000}"/>
    <cellStyle name="Standard 257 7 2 2 3 3 2 2" xfId="12602" xr:uid="{00000000-0005-0000-0000-0000D1BC0000}"/>
    <cellStyle name="Standard 257 7 2 2 3 3 2 2 2" xfId="25838" xr:uid="{00000000-0005-0000-0000-0000D2BC0000}"/>
    <cellStyle name="Standard 257 7 2 2 3 3 2 2 2 2" xfId="52310" xr:uid="{00000000-0005-0000-0000-0000D3BC0000}"/>
    <cellStyle name="Standard 257 7 2 2 3 3 2 2 3" xfId="39074" xr:uid="{00000000-0005-0000-0000-0000D4BC0000}"/>
    <cellStyle name="Standard 257 7 2 2 3 3 2 3" xfId="19221" xr:uid="{00000000-0005-0000-0000-0000D5BC0000}"/>
    <cellStyle name="Standard 257 7 2 2 3 3 2 3 2" xfId="45693" xr:uid="{00000000-0005-0000-0000-0000D6BC0000}"/>
    <cellStyle name="Standard 257 7 2 2 3 3 2 4" xfId="30252" xr:uid="{00000000-0005-0000-0000-0000D7BC0000}"/>
    <cellStyle name="Standard 257 7 2 2 3 3 3" xfId="6722" xr:uid="{00000000-0005-0000-0000-0000D8BC0000}"/>
    <cellStyle name="Standard 257 7 2 2 3 3 3 2" xfId="11132" xr:uid="{00000000-0005-0000-0000-0000D9BC0000}"/>
    <cellStyle name="Standard 257 7 2 2 3 3 3 2 2" xfId="24368" xr:uid="{00000000-0005-0000-0000-0000DABC0000}"/>
    <cellStyle name="Standard 257 7 2 2 3 3 3 2 2 2" xfId="50840" xr:uid="{00000000-0005-0000-0000-0000DBBC0000}"/>
    <cellStyle name="Standard 257 7 2 2 3 3 3 2 3" xfId="37604" xr:uid="{00000000-0005-0000-0000-0000DCBC0000}"/>
    <cellStyle name="Standard 257 7 2 2 3 3 3 3" xfId="17751" xr:uid="{00000000-0005-0000-0000-0000DDBC0000}"/>
    <cellStyle name="Standard 257 7 2 2 3 3 3 3 2" xfId="44223" xr:uid="{00000000-0005-0000-0000-0000DEBC0000}"/>
    <cellStyle name="Standard 257 7 2 2 3 3 3 4" xfId="33194" xr:uid="{00000000-0005-0000-0000-0000DFBC0000}"/>
    <cellStyle name="Standard 257 7 2 2 3 3 4" xfId="8190" xr:uid="{00000000-0005-0000-0000-0000E0BC0000}"/>
    <cellStyle name="Standard 257 7 2 2 3 3 4 2" xfId="21426" xr:uid="{00000000-0005-0000-0000-0000E1BC0000}"/>
    <cellStyle name="Standard 257 7 2 2 3 3 4 2 2" xfId="47898" xr:uid="{00000000-0005-0000-0000-0000E2BC0000}"/>
    <cellStyle name="Standard 257 7 2 2 3 3 4 3" xfId="34662" xr:uid="{00000000-0005-0000-0000-0000E3BC0000}"/>
    <cellStyle name="Standard 257 7 2 2 3 3 5" xfId="14809" xr:uid="{00000000-0005-0000-0000-0000E4BC0000}"/>
    <cellStyle name="Standard 257 7 2 2 3 3 5 2" xfId="41281" xr:uid="{00000000-0005-0000-0000-0000E5BC0000}"/>
    <cellStyle name="Standard 257 7 2 2 3 3 6" xfId="28782" xr:uid="{00000000-0005-0000-0000-0000E6BC0000}"/>
    <cellStyle name="Standard 257 7 2 2 3 4" xfId="3046" xr:uid="{00000000-0005-0000-0000-0000E7BC0000}"/>
    <cellStyle name="Standard 257 7 2 2 3 4 2" xfId="11868" xr:uid="{00000000-0005-0000-0000-0000E8BC0000}"/>
    <cellStyle name="Standard 257 7 2 2 3 4 2 2" xfId="25104" xr:uid="{00000000-0005-0000-0000-0000E9BC0000}"/>
    <cellStyle name="Standard 257 7 2 2 3 4 2 2 2" xfId="51576" xr:uid="{00000000-0005-0000-0000-0000EABC0000}"/>
    <cellStyle name="Standard 257 7 2 2 3 4 2 3" xfId="38340" xr:uid="{00000000-0005-0000-0000-0000EBBC0000}"/>
    <cellStyle name="Standard 257 7 2 2 3 4 3" xfId="18487" xr:uid="{00000000-0005-0000-0000-0000ECBC0000}"/>
    <cellStyle name="Standard 257 7 2 2 3 4 3 2" xfId="44959" xr:uid="{00000000-0005-0000-0000-0000EDBC0000}"/>
    <cellStyle name="Standard 257 7 2 2 3 4 4" xfId="29518" xr:uid="{00000000-0005-0000-0000-0000EEBC0000}"/>
    <cellStyle name="Standard 257 7 2 2 3 5" xfId="5251" xr:uid="{00000000-0005-0000-0000-0000EFBC0000}"/>
    <cellStyle name="Standard 257 7 2 2 3 5 2" xfId="9661" xr:uid="{00000000-0005-0000-0000-0000F0BC0000}"/>
    <cellStyle name="Standard 257 7 2 2 3 5 2 2" xfId="22897" xr:uid="{00000000-0005-0000-0000-0000F1BC0000}"/>
    <cellStyle name="Standard 257 7 2 2 3 5 2 2 2" xfId="49369" xr:uid="{00000000-0005-0000-0000-0000F2BC0000}"/>
    <cellStyle name="Standard 257 7 2 2 3 5 2 3" xfId="36133" xr:uid="{00000000-0005-0000-0000-0000F3BC0000}"/>
    <cellStyle name="Standard 257 7 2 2 3 5 3" xfId="16280" xr:uid="{00000000-0005-0000-0000-0000F4BC0000}"/>
    <cellStyle name="Standard 257 7 2 2 3 5 3 2" xfId="42752" xr:uid="{00000000-0005-0000-0000-0000F5BC0000}"/>
    <cellStyle name="Standard 257 7 2 2 3 5 4" xfId="31723" xr:uid="{00000000-0005-0000-0000-0000F6BC0000}"/>
    <cellStyle name="Standard 257 7 2 2 3 6" xfId="7456" xr:uid="{00000000-0005-0000-0000-0000F7BC0000}"/>
    <cellStyle name="Standard 257 7 2 2 3 6 2" xfId="20692" xr:uid="{00000000-0005-0000-0000-0000F8BC0000}"/>
    <cellStyle name="Standard 257 7 2 2 3 6 2 2" xfId="47164" xr:uid="{00000000-0005-0000-0000-0000F9BC0000}"/>
    <cellStyle name="Standard 257 7 2 2 3 6 3" xfId="33928" xr:uid="{00000000-0005-0000-0000-0000FABC0000}"/>
    <cellStyle name="Standard 257 7 2 2 3 7" xfId="14075" xr:uid="{00000000-0005-0000-0000-0000FBBC0000}"/>
    <cellStyle name="Standard 257 7 2 2 3 7 2" xfId="40547" xr:uid="{00000000-0005-0000-0000-0000FCBC0000}"/>
    <cellStyle name="Standard 257 7 2 2 3 8" xfId="27311" xr:uid="{00000000-0005-0000-0000-0000FDBC0000}"/>
    <cellStyle name="Standard 257 7 2 2 4" xfId="1207" xr:uid="{00000000-0005-0000-0000-0000FEBC0000}"/>
    <cellStyle name="Standard 257 7 2 2 4 2" xfId="4150" xr:uid="{00000000-0005-0000-0000-0000FFBC0000}"/>
    <cellStyle name="Standard 257 7 2 2 4 2 2" xfId="12972" xr:uid="{00000000-0005-0000-0000-000000BD0000}"/>
    <cellStyle name="Standard 257 7 2 2 4 2 2 2" xfId="26208" xr:uid="{00000000-0005-0000-0000-000001BD0000}"/>
    <cellStyle name="Standard 257 7 2 2 4 2 2 2 2" xfId="52680" xr:uid="{00000000-0005-0000-0000-000002BD0000}"/>
    <cellStyle name="Standard 257 7 2 2 4 2 2 3" xfId="39444" xr:uid="{00000000-0005-0000-0000-000003BD0000}"/>
    <cellStyle name="Standard 257 7 2 2 4 2 3" xfId="19591" xr:uid="{00000000-0005-0000-0000-000004BD0000}"/>
    <cellStyle name="Standard 257 7 2 2 4 2 3 2" xfId="46063" xr:uid="{00000000-0005-0000-0000-000005BD0000}"/>
    <cellStyle name="Standard 257 7 2 2 4 2 4" xfId="30622" xr:uid="{00000000-0005-0000-0000-000006BD0000}"/>
    <cellStyle name="Standard 257 7 2 2 4 3" xfId="5621" xr:uid="{00000000-0005-0000-0000-000007BD0000}"/>
    <cellStyle name="Standard 257 7 2 2 4 3 2" xfId="10031" xr:uid="{00000000-0005-0000-0000-000008BD0000}"/>
    <cellStyle name="Standard 257 7 2 2 4 3 2 2" xfId="23267" xr:uid="{00000000-0005-0000-0000-000009BD0000}"/>
    <cellStyle name="Standard 257 7 2 2 4 3 2 2 2" xfId="49739" xr:uid="{00000000-0005-0000-0000-00000ABD0000}"/>
    <cellStyle name="Standard 257 7 2 2 4 3 2 3" xfId="36503" xr:uid="{00000000-0005-0000-0000-00000BBD0000}"/>
    <cellStyle name="Standard 257 7 2 2 4 3 3" xfId="16650" xr:uid="{00000000-0005-0000-0000-00000CBD0000}"/>
    <cellStyle name="Standard 257 7 2 2 4 3 3 2" xfId="43122" xr:uid="{00000000-0005-0000-0000-00000DBD0000}"/>
    <cellStyle name="Standard 257 7 2 2 4 3 4" xfId="32093" xr:uid="{00000000-0005-0000-0000-00000EBD0000}"/>
    <cellStyle name="Standard 257 7 2 2 4 4" xfId="8560" xr:uid="{00000000-0005-0000-0000-00000FBD0000}"/>
    <cellStyle name="Standard 257 7 2 2 4 4 2" xfId="21796" xr:uid="{00000000-0005-0000-0000-000010BD0000}"/>
    <cellStyle name="Standard 257 7 2 2 4 4 2 2" xfId="48268" xr:uid="{00000000-0005-0000-0000-000011BD0000}"/>
    <cellStyle name="Standard 257 7 2 2 4 4 3" xfId="35032" xr:uid="{00000000-0005-0000-0000-000012BD0000}"/>
    <cellStyle name="Standard 257 7 2 2 4 5" xfId="15179" xr:uid="{00000000-0005-0000-0000-000013BD0000}"/>
    <cellStyle name="Standard 257 7 2 2 4 5 2" xfId="41651" xr:uid="{00000000-0005-0000-0000-000014BD0000}"/>
    <cellStyle name="Standard 257 7 2 2 4 6" xfId="27681" xr:uid="{00000000-0005-0000-0000-000015BD0000}"/>
    <cellStyle name="Standard 257 7 2 2 5" xfId="1943" xr:uid="{00000000-0005-0000-0000-000016BD0000}"/>
    <cellStyle name="Standard 257 7 2 2 5 2" xfId="3414" xr:uid="{00000000-0005-0000-0000-000017BD0000}"/>
    <cellStyle name="Standard 257 7 2 2 5 2 2" xfId="12236" xr:uid="{00000000-0005-0000-0000-000018BD0000}"/>
    <cellStyle name="Standard 257 7 2 2 5 2 2 2" xfId="25472" xr:uid="{00000000-0005-0000-0000-000019BD0000}"/>
    <cellStyle name="Standard 257 7 2 2 5 2 2 2 2" xfId="51944" xr:uid="{00000000-0005-0000-0000-00001ABD0000}"/>
    <cellStyle name="Standard 257 7 2 2 5 2 2 3" xfId="38708" xr:uid="{00000000-0005-0000-0000-00001BBD0000}"/>
    <cellStyle name="Standard 257 7 2 2 5 2 3" xfId="18855" xr:uid="{00000000-0005-0000-0000-00001CBD0000}"/>
    <cellStyle name="Standard 257 7 2 2 5 2 3 2" xfId="45327" xr:uid="{00000000-0005-0000-0000-00001DBD0000}"/>
    <cellStyle name="Standard 257 7 2 2 5 2 4" xfId="29886" xr:uid="{00000000-0005-0000-0000-00001EBD0000}"/>
    <cellStyle name="Standard 257 7 2 2 5 3" xfId="6356" xr:uid="{00000000-0005-0000-0000-00001FBD0000}"/>
    <cellStyle name="Standard 257 7 2 2 5 3 2" xfId="10766" xr:uid="{00000000-0005-0000-0000-000020BD0000}"/>
    <cellStyle name="Standard 257 7 2 2 5 3 2 2" xfId="24002" xr:uid="{00000000-0005-0000-0000-000021BD0000}"/>
    <cellStyle name="Standard 257 7 2 2 5 3 2 2 2" xfId="50474" xr:uid="{00000000-0005-0000-0000-000022BD0000}"/>
    <cellStyle name="Standard 257 7 2 2 5 3 2 3" xfId="37238" xr:uid="{00000000-0005-0000-0000-000023BD0000}"/>
    <cellStyle name="Standard 257 7 2 2 5 3 3" xfId="17385" xr:uid="{00000000-0005-0000-0000-000024BD0000}"/>
    <cellStyle name="Standard 257 7 2 2 5 3 3 2" xfId="43857" xr:uid="{00000000-0005-0000-0000-000025BD0000}"/>
    <cellStyle name="Standard 257 7 2 2 5 3 4" xfId="32828" xr:uid="{00000000-0005-0000-0000-000026BD0000}"/>
    <cellStyle name="Standard 257 7 2 2 5 4" xfId="7824" xr:uid="{00000000-0005-0000-0000-000027BD0000}"/>
    <cellStyle name="Standard 257 7 2 2 5 4 2" xfId="21060" xr:uid="{00000000-0005-0000-0000-000028BD0000}"/>
    <cellStyle name="Standard 257 7 2 2 5 4 2 2" xfId="47532" xr:uid="{00000000-0005-0000-0000-000029BD0000}"/>
    <cellStyle name="Standard 257 7 2 2 5 4 3" xfId="34296" xr:uid="{00000000-0005-0000-0000-00002ABD0000}"/>
    <cellStyle name="Standard 257 7 2 2 5 5" xfId="14443" xr:uid="{00000000-0005-0000-0000-00002BBD0000}"/>
    <cellStyle name="Standard 257 7 2 2 5 5 2" xfId="40915" xr:uid="{00000000-0005-0000-0000-00002CBD0000}"/>
    <cellStyle name="Standard 257 7 2 2 5 6" xfId="28416" xr:uid="{00000000-0005-0000-0000-00002DBD0000}"/>
    <cellStyle name="Standard 257 7 2 2 6" xfId="2680" xr:uid="{00000000-0005-0000-0000-00002EBD0000}"/>
    <cellStyle name="Standard 257 7 2 2 6 2" xfId="11502" xr:uid="{00000000-0005-0000-0000-00002FBD0000}"/>
    <cellStyle name="Standard 257 7 2 2 6 2 2" xfId="24738" xr:uid="{00000000-0005-0000-0000-000030BD0000}"/>
    <cellStyle name="Standard 257 7 2 2 6 2 2 2" xfId="51210" xr:uid="{00000000-0005-0000-0000-000031BD0000}"/>
    <cellStyle name="Standard 257 7 2 2 6 2 3" xfId="37974" xr:uid="{00000000-0005-0000-0000-000032BD0000}"/>
    <cellStyle name="Standard 257 7 2 2 6 3" xfId="18121" xr:uid="{00000000-0005-0000-0000-000033BD0000}"/>
    <cellStyle name="Standard 257 7 2 2 6 3 2" xfId="44593" xr:uid="{00000000-0005-0000-0000-000034BD0000}"/>
    <cellStyle name="Standard 257 7 2 2 6 4" xfId="29152" xr:uid="{00000000-0005-0000-0000-000035BD0000}"/>
    <cellStyle name="Standard 257 7 2 2 7" xfId="4885" xr:uid="{00000000-0005-0000-0000-000036BD0000}"/>
    <cellStyle name="Standard 257 7 2 2 7 2" xfId="9295" xr:uid="{00000000-0005-0000-0000-000037BD0000}"/>
    <cellStyle name="Standard 257 7 2 2 7 2 2" xfId="22531" xr:uid="{00000000-0005-0000-0000-000038BD0000}"/>
    <cellStyle name="Standard 257 7 2 2 7 2 2 2" xfId="49003" xr:uid="{00000000-0005-0000-0000-000039BD0000}"/>
    <cellStyle name="Standard 257 7 2 2 7 2 3" xfId="35767" xr:uid="{00000000-0005-0000-0000-00003ABD0000}"/>
    <cellStyle name="Standard 257 7 2 2 7 3" xfId="15914" xr:uid="{00000000-0005-0000-0000-00003BBD0000}"/>
    <cellStyle name="Standard 257 7 2 2 7 3 2" xfId="42386" xr:uid="{00000000-0005-0000-0000-00003CBD0000}"/>
    <cellStyle name="Standard 257 7 2 2 7 4" xfId="31357" xr:uid="{00000000-0005-0000-0000-00003DBD0000}"/>
    <cellStyle name="Standard 257 7 2 2 8" xfId="7090" xr:uid="{00000000-0005-0000-0000-00003EBD0000}"/>
    <cellStyle name="Standard 257 7 2 2 8 2" xfId="20326" xr:uid="{00000000-0005-0000-0000-00003FBD0000}"/>
    <cellStyle name="Standard 257 7 2 2 8 2 2" xfId="46798" xr:uid="{00000000-0005-0000-0000-000040BD0000}"/>
    <cellStyle name="Standard 257 7 2 2 8 3" xfId="33562" xr:uid="{00000000-0005-0000-0000-000041BD0000}"/>
    <cellStyle name="Standard 257 7 2 2 9" xfId="13709" xr:uid="{00000000-0005-0000-0000-000042BD0000}"/>
    <cellStyle name="Standard 257 7 2 2 9 2" xfId="40181" xr:uid="{00000000-0005-0000-0000-000043BD0000}"/>
    <cellStyle name="Standard 257 7 2 3" xfId="525" xr:uid="{00000000-0005-0000-0000-000044BD0000}"/>
    <cellStyle name="Standard 257 7 2 3 2" xfId="914" xr:uid="{00000000-0005-0000-0000-000045BD0000}"/>
    <cellStyle name="Standard 257 7 2 3 2 2" xfId="1663" xr:uid="{00000000-0005-0000-0000-000046BD0000}"/>
    <cellStyle name="Standard 257 7 2 3 2 2 2" xfId="4606" xr:uid="{00000000-0005-0000-0000-000047BD0000}"/>
    <cellStyle name="Standard 257 7 2 3 2 2 2 2" xfId="13428" xr:uid="{00000000-0005-0000-0000-000048BD0000}"/>
    <cellStyle name="Standard 257 7 2 3 2 2 2 2 2" xfId="26664" xr:uid="{00000000-0005-0000-0000-000049BD0000}"/>
    <cellStyle name="Standard 257 7 2 3 2 2 2 2 2 2" xfId="53136" xr:uid="{00000000-0005-0000-0000-00004ABD0000}"/>
    <cellStyle name="Standard 257 7 2 3 2 2 2 2 3" xfId="39900" xr:uid="{00000000-0005-0000-0000-00004BBD0000}"/>
    <cellStyle name="Standard 257 7 2 3 2 2 2 3" xfId="20047" xr:uid="{00000000-0005-0000-0000-00004CBD0000}"/>
    <cellStyle name="Standard 257 7 2 3 2 2 2 3 2" xfId="46519" xr:uid="{00000000-0005-0000-0000-00004DBD0000}"/>
    <cellStyle name="Standard 257 7 2 3 2 2 2 4" xfId="31078" xr:uid="{00000000-0005-0000-0000-00004EBD0000}"/>
    <cellStyle name="Standard 257 7 2 3 2 2 3" xfId="6077" xr:uid="{00000000-0005-0000-0000-00004FBD0000}"/>
    <cellStyle name="Standard 257 7 2 3 2 2 3 2" xfId="10487" xr:uid="{00000000-0005-0000-0000-000050BD0000}"/>
    <cellStyle name="Standard 257 7 2 3 2 2 3 2 2" xfId="23723" xr:uid="{00000000-0005-0000-0000-000051BD0000}"/>
    <cellStyle name="Standard 257 7 2 3 2 2 3 2 2 2" xfId="50195" xr:uid="{00000000-0005-0000-0000-000052BD0000}"/>
    <cellStyle name="Standard 257 7 2 3 2 2 3 2 3" xfId="36959" xr:uid="{00000000-0005-0000-0000-000053BD0000}"/>
    <cellStyle name="Standard 257 7 2 3 2 2 3 3" xfId="17106" xr:uid="{00000000-0005-0000-0000-000054BD0000}"/>
    <cellStyle name="Standard 257 7 2 3 2 2 3 3 2" xfId="43578" xr:uid="{00000000-0005-0000-0000-000055BD0000}"/>
    <cellStyle name="Standard 257 7 2 3 2 2 3 4" xfId="32549" xr:uid="{00000000-0005-0000-0000-000056BD0000}"/>
    <cellStyle name="Standard 257 7 2 3 2 2 4" xfId="9016" xr:uid="{00000000-0005-0000-0000-000057BD0000}"/>
    <cellStyle name="Standard 257 7 2 3 2 2 4 2" xfId="22252" xr:uid="{00000000-0005-0000-0000-000058BD0000}"/>
    <cellStyle name="Standard 257 7 2 3 2 2 4 2 2" xfId="48724" xr:uid="{00000000-0005-0000-0000-000059BD0000}"/>
    <cellStyle name="Standard 257 7 2 3 2 2 4 3" xfId="35488" xr:uid="{00000000-0005-0000-0000-00005ABD0000}"/>
    <cellStyle name="Standard 257 7 2 3 2 2 5" xfId="15635" xr:uid="{00000000-0005-0000-0000-00005BBD0000}"/>
    <cellStyle name="Standard 257 7 2 3 2 2 5 2" xfId="42107" xr:uid="{00000000-0005-0000-0000-00005CBD0000}"/>
    <cellStyle name="Standard 257 7 2 3 2 2 6" xfId="28137" xr:uid="{00000000-0005-0000-0000-00005DBD0000}"/>
    <cellStyle name="Standard 257 7 2 3 2 3" xfId="2399" xr:uid="{00000000-0005-0000-0000-00005EBD0000}"/>
    <cellStyle name="Standard 257 7 2 3 2 3 2" xfId="3870" xr:uid="{00000000-0005-0000-0000-00005FBD0000}"/>
    <cellStyle name="Standard 257 7 2 3 2 3 2 2" xfId="12692" xr:uid="{00000000-0005-0000-0000-000060BD0000}"/>
    <cellStyle name="Standard 257 7 2 3 2 3 2 2 2" xfId="25928" xr:uid="{00000000-0005-0000-0000-000061BD0000}"/>
    <cellStyle name="Standard 257 7 2 3 2 3 2 2 2 2" xfId="52400" xr:uid="{00000000-0005-0000-0000-000062BD0000}"/>
    <cellStyle name="Standard 257 7 2 3 2 3 2 2 3" xfId="39164" xr:uid="{00000000-0005-0000-0000-000063BD0000}"/>
    <cellStyle name="Standard 257 7 2 3 2 3 2 3" xfId="19311" xr:uid="{00000000-0005-0000-0000-000064BD0000}"/>
    <cellStyle name="Standard 257 7 2 3 2 3 2 3 2" xfId="45783" xr:uid="{00000000-0005-0000-0000-000065BD0000}"/>
    <cellStyle name="Standard 257 7 2 3 2 3 2 4" xfId="30342" xr:uid="{00000000-0005-0000-0000-000066BD0000}"/>
    <cellStyle name="Standard 257 7 2 3 2 3 3" xfId="6812" xr:uid="{00000000-0005-0000-0000-000067BD0000}"/>
    <cellStyle name="Standard 257 7 2 3 2 3 3 2" xfId="11222" xr:uid="{00000000-0005-0000-0000-000068BD0000}"/>
    <cellStyle name="Standard 257 7 2 3 2 3 3 2 2" xfId="24458" xr:uid="{00000000-0005-0000-0000-000069BD0000}"/>
    <cellStyle name="Standard 257 7 2 3 2 3 3 2 2 2" xfId="50930" xr:uid="{00000000-0005-0000-0000-00006ABD0000}"/>
    <cellStyle name="Standard 257 7 2 3 2 3 3 2 3" xfId="37694" xr:uid="{00000000-0005-0000-0000-00006BBD0000}"/>
    <cellStyle name="Standard 257 7 2 3 2 3 3 3" xfId="17841" xr:uid="{00000000-0005-0000-0000-00006CBD0000}"/>
    <cellStyle name="Standard 257 7 2 3 2 3 3 3 2" xfId="44313" xr:uid="{00000000-0005-0000-0000-00006DBD0000}"/>
    <cellStyle name="Standard 257 7 2 3 2 3 3 4" xfId="33284" xr:uid="{00000000-0005-0000-0000-00006EBD0000}"/>
    <cellStyle name="Standard 257 7 2 3 2 3 4" xfId="8280" xr:uid="{00000000-0005-0000-0000-00006FBD0000}"/>
    <cellStyle name="Standard 257 7 2 3 2 3 4 2" xfId="21516" xr:uid="{00000000-0005-0000-0000-000070BD0000}"/>
    <cellStyle name="Standard 257 7 2 3 2 3 4 2 2" xfId="47988" xr:uid="{00000000-0005-0000-0000-000071BD0000}"/>
    <cellStyle name="Standard 257 7 2 3 2 3 4 3" xfId="34752" xr:uid="{00000000-0005-0000-0000-000072BD0000}"/>
    <cellStyle name="Standard 257 7 2 3 2 3 5" xfId="14899" xr:uid="{00000000-0005-0000-0000-000073BD0000}"/>
    <cellStyle name="Standard 257 7 2 3 2 3 5 2" xfId="41371" xr:uid="{00000000-0005-0000-0000-000074BD0000}"/>
    <cellStyle name="Standard 257 7 2 3 2 3 6" xfId="28872" xr:uid="{00000000-0005-0000-0000-000075BD0000}"/>
    <cellStyle name="Standard 257 7 2 3 2 4" xfId="3136" xr:uid="{00000000-0005-0000-0000-000076BD0000}"/>
    <cellStyle name="Standard 257 7 2 3 2 4 2" xfId="11958" xr:uid="{00000000-0005-0000-0000-000077BD0000}"/>
    <cellStyle name="Standard 257 7 2 3 2 4 2 2" xfId="25194" xr:uid="{00000000-0005-0000-0000-000078BD0000}"/>
    <cellStyle name="Standard 257 7 2 3 2 4 2 2 2" xfId="51666" xr:uid="{00000000-0005-0000-0000-000079BD0000}"/>
    <cellStyle name="Standard 257 7 2 3 2 4 2 3" xfId="38430" xr:uid="{00000000-0005-0000-0000-00007ABD0000}"/>
    <cellStyle name="Standard 257 7 2 3 2 4 3" xfId="18577" xr:uid="{00000000-0005-0000-0000-00007BBD0000}"/>
    <cellStyle name="Standard 257 7 2 3 2 4 3 2" xfId="45049" xr:uid="{00000000-0005-0000-0000-00007CBD0000}"/>
    <cellStyle name="Standard 257 7 2 3 2 4 4" xfId="29608" xr:uid="{00000000-0005-0000-0000-00007DBD0000}"/>
    <cellStyle name="Standard 257 7 2 3 2 5" xfId="5341" xr:uid="{00000000-0005-0000-0000-00007EBD0000}"/>
    <cellStyle name="Standard 257 7 2 3 2 5 2" xfId="9751" xr:uid="{00000000-0005-0000-0000-00007FBD0000}"/>
    <cellStyle name="Standard 257 7 2 3 2 5 2 2" xfId="22987" xr:uid="{00000000-0005-0000-0000-000080BD0000}"/>
    <cellStyle name="Standard 257 7 2 3 2 5 2 2 2" xfId="49459" xr:uid="{00000000-0005-0000-0000-000081BD0000}"/>
    <cellStyle name="Standard 257 7 2 3 2 5 2 3" xfId="36223" xr:uid="{00000000-0005-0000-0000-000082BD0000}"/>
    <cellStyle name="Standard 257 7 2 3 2 5 3" xfId="16370" xr:uid="{00000000-0005-0000-0000-000083BD0000}"/>
    <cellStyle name="Standard 257 7 2 3 2 5 3 2" xfId="42842" xr:uid="{00000000-0005-0000-0000-000084BD0000}"/>
    <cellStyle name="Standard 257 7 2 3 2 5 4" xfId="31813" xr:uid="{00000000-0005-0000-0000-000085BD0000}"/>
    <cellStyle name="Standard 257 7 2 3 2 6" xfId="7546" xr:uid="{00000000-0005-0000-0000-000086BD0000}"/>
    <cellStyle name="Standard 257 7 2 3 2 6 2" xfId="20782" xr:uid="{00000000-0005-0000-0000-000087BD0000}"/>
    <cellStyle name="Standard 257 7 2 3 2 6 2 2" xfId="47254" xr:uid="{00000000-0005-0000-0000-000088BD0000}"/>
    <cellStyle name="Standard 257 7 2 3 2 6 3" xfId="34018" xr:uid="{00000000-0005-0000-0000-000089BD0000}"/>
    <cellStyle name="Standard 257 7 2 3 2 7" xfId="14165" xr:uid="{00000000-0005-0000-0000-00008ABD0000}"/>
    <cellStyle name="Standard 257 7 2 3 2 7 2" xfId="40637" xr:uid="{00000000-0005-0000-0000-00008BBD0000}"/>
    <cellStyle name="Standard 257 7 2 3 2 8" xfId="27401" xr:uid="{00000000-0005-0000-0000-00008CBD0000}"/>
    <cellStyle name="Standard 257 7 2 3 3" xfId="1297" xr:uid="{00000000-0005-0000-0000-00008DBD0000}"/>
    <cellStyle name="Standard 257 7 2 3 3 2" xfId="4240" xr:uid="{00000000-0005-0000-0000-00008EBD0000}"/>
    <cellStyle name="Standard 257 7 2 3 3 2 2" xfId="13062" xr:uid="{00000000-0005-0000-0000-00008FBD0000}"/>
    <cellStyle name="Standard 257 7 2 3 3 2 2 2" xfId="26298" xr:uid="{00000000-0005-0000-0000-000090BD0000}"/>
    <cellStyle name="Standard 257 7 2 3 3 2 2 2 2" xfId="52770" xr:uid="{00000000-0005-0000-0000-000091BD0000}"/>
    <cellStyle name="Standard 257 7 2 3 3 2 2 3" xfId="39534" xr:uid="{00000000-0005-0000-0000-000092BD0000}"/>
    <cellStyle name="Standard 257 7 2 3 3 2 3" xfId="19681" xr:uid="{00000000-0005-0000-0000-000093BD0000}"/>
    <cellStyle name="Standard 257 7 2 3 3 2 3 2" xfId="46153" xr:uid="{00000000-0005-0000-0000-000094BD0000}"/>
    <cellStyle name="Standard 257 7 2 3 3 2 4" xfId="30712" xr:uid="{00000000-0005-0000-0000-000095BD0000}"/>
    <cellStyle name="Standard 257 7 2 3 3 3" xfId="5711" xr:uid="{00000000-0005-0000-0000-000096BD0000}"/>
    <cellStyle name="Standard 257 7 2 3 3 3 2" xfId="10121" xr:uid="{00000000-0005-0000-0000-000097BD0000}"/>
    <cellStyle name="Standard 257 7 2 3 3 3 2 2" xfId="23357" xr:uid="{00000000-0005-0000-0000-000098BD0000}"/>
    <cellStyle name="Standard 257 7 2 3 3 3 2 2 2" xfId="49829" xr:uid="{00000000-0005-0000-0000-000099BD0000}"/>
    <cellStyle name="Standard 257 7 2 3 3 3 2 3" xfId="36593" xr:uid="{00000000-0005-0000-0000-00009ABD0000}"/>
    <cellStyle name="Standard 257 7 2 3 3 3 3" xfId="16740" xr:uid="{00000000-0005-0000-0000-00009BBD0000}"/>
    <cellStyle name="Standard 257 7 2 3 3 3 3 2" xfId="43212" xr:uid="{00000000-0005-0000-0000-00009CBD0000}"/>
    <cellStyle name="Standard 257 7 2 3 3 3 4" xfId="32183" xr:uid="{00000000-0005-0000-0000-00009DBD0000}"/>
    <cellStyle name="Standard 257 7 2 3 3 4" xfId="8650" xr:uid="{00000000-0005-0000-0000-00009EBD0000}"/>
    <cellStyle name="Standard 257 7 2 3 3 4 2" xfId="21886" xr:uid="{00000000-0005-0000-0000-00009FBD0000}"/>
    <cellStyle name="Standard 257 7 2 3 3 4 2 2" xfId="48358" xr:uid="{00000000-0005-0000-0000-0000A0BD0000}"/>
    <cellStyle name="Standard 257 7 2 3 3 4 3" xfId="35122" xr:uid="{00000000-0005-0000-0000-0000A1BD0000}"/>
    <cellStyle name="Standard 257 7 2 3 3 5" xfId="15269" xr:uid="{00000000-0005-0000-0000-0000A2BD0000}"/>
    <cellStyle name="Standard 257 7 2 3 3 5 2" xfId="41741" xr:uid="{00000000-0005-0000-0000-0000A3BD0000}"/>
    <cellStyle name="Standard 257 7 2 3 3 6" xfId="27771" xr:uid="{00000000-0005-0000-0000-0000A4BD0000}"/>
    <cellStyle name="Standard 257 7 2 3 4" xfId="2033" xr:uid="{00000000-0005-0000-0000-0000A5BD0000}"/>
    <cellStyle name="Standard 257 7 2 3 4 2" xfId="3504" xr:uid="{00000000-0005-0000-0000-0000A6BD0000}"/>
    <cellStyle name="Standard 257 7 2 3 4 2 2" xfId="12326" xr:uid="{00000000-0005-0000-0000-0000A7BD0000}"/>
    <cellStyle name="Standard 257 7 2 3 4 2 2 2" xfId="25562" xr:uid="{00000000-0005-0000-0000-0000A8BD0000}"/>
    <cellStyle name="Standard 257 7 2 3 4 2 2 2 2" xfId="52034" xr:uid="{00000000-0005-0000-0000-0000A9BD0000}"/>
    <cellStyle name="Standard 257 7 2 3 4 2 2 3" xfId="38798" xr:uid="{00000000-0005-0000-0000-0000AABD0000}"/>
    <cellStyle name="Standard 257 7 2 3 4 2 3" xfId="18945" xr:uid="{00000000-0005-0000-0000-0000ABBD0000}"/>
    <cellStyle name="Standard 257 7 2 3 4 2 3 2" xfId="45417" xr:uid="{00000000-0005-0000-0000-0000ACBD0000}"/>
    <cellStyle name="Standard 257 7 2 3 4 2 4" xfId="29976" xr:uid="{00000000-0005-0000-0000-0000ADBD0000}"/>
    <cellStyle name="Standard 257 7 2 3 4 3" xfId="6446" xr:uid="{00000000-0005-0000-0000-0000AEBD0000}"/>
    <cellStyle name="Standard 257 7 2 3 4 3 2" xfId="10856" xr:uid="{00000000-0005-0000-0000-0000AFBD0000}"/>
    <cellStyle name="Standard 257 7 2 3 4 3 2 2" xfId="24092" xr:uid="{00000000-0005-0000-0000-0000B0BD0000}"/>
    <cellStyle name="Standard 257 7 2 3 4 3 2 2 2" xfId="50564" xr:uid="{00000000-0005-0000-0000-0000B1BD0000}"/>
    <cellStyle name="Standard 257 7 2 3 4 3 2 3" xfId="37328" xr:uid="{00000000-0005-0000-0000-0000B2BD0000}"/>
    <cellStyle name="Standard 257 7 2 3 4 3 3" xfId="17475" xr:uid="{00000000-0005-0000-0000-0000B3BD0000}"/>
    <cellStyle name="Standard 257 7 2 3 4 3 3 2" xfId="43947" xr:uid="{00000000-0005-0000-0000-0000B4BD0000}"/>
    <cellStyle name="Standard 257 7 2 3 4 3 4" xfId="32918" xr:uid="{00000000-0005-0000-0000-0000B5BD0000}"/>
    <cellStyle name="Standard 257 7 2 3 4 4" xfId="7914" xr:uid="{00000000-0005-0000-0000-0000B6BD0000}"/>
    <cellStyle name="Standard 257 7 2 3 4 4 2" xfId="21150" xr:uid="{00000000-0005-0000-0000-0000B7BD0000}"/>
    <cellStyle name="Standard 257 7 2 3 4 4 2 2" xfId="47622" xr:uid="{00000000-0005-0000-0000-0000B8BD0000}"/>
    <cellStyle name="Standard 257 7 2 3 4 4 3" xfId="34386" xr:uid="{00000000-0005-0000-0000-0000B9BD0000}"/>
    <cellStyle name="Standard 257 7 2 3 4 5" xfId="14533" xr:uid="{00000000-0005-0000-0000-0000BABD0000}"/>
    <cellStyle name="Standard 257 7 2 3 4 5 2" xfId="41005" xr:uid="{00000000-0005-0000-0000-0000BBBD0000}"/>
    <cellStyle name="Standard 257 7 2 3 4 6" xfId="28506" xr:uid="{00000000-0005-0000-0000-0000BCBD0000}"/>
    <cellStyle name="Standard 257 7 2 3 5" xfId="2770" xr:uid="{00000000-0005-0000-0000-0000BDBD0000}"/>
    <cellStyle name="Standard 257 7 2 3 5 2" xfId="11592" xr:uid="{00000000-0005-0000-0000-0000BEBD0000}"/>
    <cellStyle name="Standard 257 7 2 3 5 2 2" xfId="24828" xr:uid="{00000000-0005-0000-0000-0000BFBD0000}"/>
    <cellStyle name="Standard 257 7 2 3 5 2 2 2" xfId="51300" xr:uid="{00000000-0005-0000-0000-0000C0BD0000}"/>
    <cellStyle name="Standard 257 7 2 3 5 2 3" xfId="38064" xr:uid="{00000000-0005-0000-0000-0000C1BD0000}"/>
    <cellStyle name="Standard 257 7 2 3 5 3" xfId="18211" xr:uid="{00000000-0005-0000-0000-0000C2BD0000}"/>
    <cellStyle name="Standard 257 7 2 3 5 3 2" xfId="44683" xr:uid="{00000000-0005-0000-0000-0000C3BD0000}"/>
    <cellStyle name="Standard 257 7 2 3 5 4" xfId="29242" xr:uid="{00000000-0005-0000-0000-0000C4BD0000}"/>
    <cellStyle name="Standard 257 7 2 3 6" xfId="4975" xr:uid="{00000000-0005-0000-0000-0000C5BD0000}"/>
    <cellStyle name="Standard 257 7 2 3 6 2" xfId="9385" xr:uid="{00000000-0005-0000-0000-0000C6BD0000}"/>
    <cellStyle name="Standard 257 7 2 3 6 2 2" xfId="22621" xr:uid="{00000000-0005-0000-0000-0000C7BD0000}"/>
    <cellStyle name="Standard 257 7 2 3 6 2 2 2" xfId="49093" xr:uid="{00000000-0005-0000-0000-0000C8BD0000}"/>
    <cellStyle name="Standard 257 7 2 3 6 2 3" xfId="35857" xr:uid="{00000000-0005-0000-0000-0000C9BD0000}"/>
    <cellStyle name="Standard 257 7 2 3 6 3" xfId="16004" xr:uid="{00000000-0005-0000-0000-0000CABD0000}"/>
    <cellStyle name="Standard 257 7 2 3 6 3 2" xfId="42476" xr:uid="{00000000-0005-0000-0000-0000CBBD0000}"/>
    <cellStyle name="Standard 257 7 2 3 6 4" xfId="31447" xr:uid="{00000000-0005-0000-0000-0000CCBD0000}"/>
    <cellStyle name="Standard 257 7 2 3 7" xfId="7180" xr:uid="{00000000-0005-0000-0000-0000CDBD0000}"/>
    <cellStyle name="Standard 257 7 2 3 7 2" xfId="20416" xr:uid="{00000000-0005-0000-0000-0000CEBD0000}"/>
    <cellStyle name="Standard 257 7 2 3 7 2 2" xfId="46888" xr:uid="{00000000-0005-0000-0000-0000CFBD0000}"/>
    <cellStyle name="Standard 257 7 2 3 7 3" xfId="33652" xr:uid="{00000000-0005-0000-0000-0000D0BD0000}"/>
    <cellStyle name="Standard 257 7 2 3 8" xfId="13799" xr:uid="{00000000-0005-0000-0000-0000D1BD0000}"/>
    <cellStyle name="Standard 257 7 2 3 8 2" xfId="40271" xr:uid="{00000000-0005-0000-0000-0000D2BD0000}"/>
    <cellStyle name="Standard 257 7 2 3 9" xfId="27035" xr:uid="{00000000-0005-0000-0000-0000D3BD0000}"/>
    <cellStyle name="Standard 257 7 2 4" xfId="742" xr:uid="{00000000-0005-0000-0000-0000D4BD0000}"/>
    <cellStyle name="Standard 257 7 2 4 2" xfId="1492" xr:uid="{00000000-0005-0000-0000-0000D5BD0000}"/>
    <cellStyle name="Standard 257 7 2 4 2 2" xfId="4435" xr:uid="{00000000-0005-0000-0000-0000D6BD0000}"/>
    <cellStyle name="Standard 257 7 2 4 2 2 2" xfId="13257" xr:uid="{00000000-0005-0000-0000-0000D7BD0000}"/>
    <cellStyle name="Standard 257 7 2 4 2 2 2 2" xfId="26493" xr:uid="{00000000-0005-0000-0000-0000D8BD0000}"/>
    <cellStyle name="Standard 257 7 2 4 2 2 2 2 2" xfId="52965" xr:uid="{00000000-0005-0000-0000-0000D9BD0000}"/>
    <cellStyle name="Standard 257 7 2 4 2 2 2 3" xfId="39729" xr:uid="{00000000-0005-0000-0000-0000DABD0000}"/>
    <cellStyle name="Standard 257 7 2 4 2 2 3" xfId="19876" xr:uid="{00000000-0005-0000-0000-0000DBBD0000}"/>
    <cellStyle name="Standard 257 7 2 4 2 2 3 2" xfId="46348" xr:uid="{00000000-0005-0000-0000-0000DCBD0000}"/>
    <cellStyle name="Standard 257 7 2 4 2 2 4" xfId="30907" xr:uid="{00000000-0005-0000-0000-0000DDBD0000}"/>
    <cellStyle name="Standard 257 7 2 4 2 3" xfId="5906" xr:uid="{00000000-0005-0000-0000-0000DEBD0000}"/>
    <cellStyle name="Standard 257 7 2 4 2 3 2" xfId="10316" xr:uid="{00000000-0005-0000-0000-0000DFBD0000}"/>
    <cellStyle name="Standard 257 7 2 4 2 3 2 2" xfId="23552" xr:uid="{00000000-0005-0000-0000-0000E0BD0000}"/>
    <cellStyle name="Standard 257 7 2 4 2 3 2 2 2" xfId="50024" xr:uid="{00000000-0005-0000-0000-0000E1BD0000}"/>
    <cellStyle name="Standard 257 7 2 4 2 3 2 3" xfId="36788" xr:uid="{00000000-0005-0000-0000-0000E2BD0000}"/>
    <cellStyle name="Standard 257 7 2 4 2 3 3" xfId="16935" xr:uid="{00000000-0005-0000-0000-0000E3BD0000}"/>
    <cellStyle name="Standard 257 7 2 4 2 3 3 2" xfId="43407" xr:uid="{00000000-0005-0000-0000-0000E4BD0000}"/>
    <cellStyle name="Standard 257 7 2 4 2 3 4" xfId="32378" xr:uid="{00000000-0005-0000-0000-0000E5BD0000}"/>
    <cellStyle name="Standard 257 7 2 4 2 4" xfId="8845" xr:uid="{00000000-0005-0000-0000-0000E6BD0000}"/>
    <cellStyle name="Standard 257 7 2 4 2 4 2" xfId="22081" xr:uid="{00000000-0005-0000-0000-0000E7BD0000}"/>
    <cellStyle name="Standard 257 7 2 4 2 4 2 2" xfId="48553" xr:uid="{00000000-0005-0000-0000-0000E8BD0000}"/>
    <cellStyle name="Standard 257 7 2 4 2 4 3" xfId="35317" xr:uid="{00000000-0005-0000-0000-0000E9BD0000}"/>
    <cellStyle name="Standard 257 7 2 4 2 5" xfId="15464" xr:uid="{00000000-0005-0000-0000-0000EABD0000}"/>
    <cellStyle name="Standard 257 7 2 4 2 5 2" xfId="41936" xr:uid="{00000000-0005-0000-0000-0000EBBD0000}"/>
    <cellStyle name="Standard 257 7 2 4 2 6" xfId="27966" xr:uid="{00000000-0005-0000-0000-0000ECBD0000}"/>
    <cellStyle name="Standard 257 7 2 4 3" xfId="2228" xr:uid="{00000000-0005-0000-0000-0000EDBD0000}"/>
    <cellStyle name="Standard 257 7 2 4 3 2" xfId="3699" xr:uid="{00000000-0005-0000-0000-0000EEBD0000}"/>
    <cellStyle name="Standard 257 7 2 4 3 2 2" xfId="12521" xr:uid="{00000000-0005-0000-0000-0000EFBD0000}"/>
    <cellStyle name="Standard 257 7 2 4 3 2 2 2" xfId="25757" xr:uid="{00000000-0005-0000-0000-0000F0BD0000}"/>
    <cellStyle name="Standard 257 7 2 4 3 2 2 2 2" xfId="52229" xr:uid="{00000000-0005-0000-0000-0000F1BD0000}"/>
    <cellStyle name="Standard 257 7 2 4 3 2 2 3" xfId="38993" xr:uid="{00000000-0005-0000-0000-0000F2BD0000}"/>
    <cellStyle name="Standard 257 7 2 4 3 2 3" xfId="19140" xr:uid="{00000000-0005-0000-0000-0000F3BD0000}"/>
    <cellStyle name="Standard 257 7 2 4 3 2 3 2" xfId="45612" xr:uid="{00000000-0005-0000-0000-0000F4BD0000}"/>
    <cellStyle name="Standard 257 7 2 4 3 2 4" xfId="30171" xr:uid="{00000000-0005-0000-0000-0000F5BD0000}"/>
    <cellStyle name="Standard 257 7 2 4 3 3" xfId="6641" xr:uid="{00000000-0005-0000-0000-0000F6BD0000}"/>
    <cellStyle name="Standard 257 7 2 4 3 3 2" xfId="11051" xr:uid="{00000000-0005-0000-0000-0000F7BD0000}"/>
    <cellStyle name="Standard 257 7 2 4 3 3 2 2" xfId="24287" xr:uid="{00000000-0005-0000-0000-0000F8BD0000}"/>
    <cellStyle name="Standard 257 7 2 4 3 3 2 2 2" xfId="50759" xr:uid="{00000000-0005-0000-0000-0000F9BD0000}"/>
    <cellStyle name="Standard 257 7 2 4 3 3 2 3" xfId="37523" xr:uid="{00000000-0005-0000-0000-0000FABD0000}"/>
    <cellStyle name="Standard 257 7 2 4 3 3 3" xfId="17670" xr:uid="{00000000-0005-0000-0000-0000FBBD0000}"/>
    <cellStyle name="Standard 257 7 2 4 3 3 3 2" xfId="44142" xr:uid="{00000000-0005-0000-0000-0000FCBD0000}"/>
    <cellStyle name="Standard 257 7 2 4 3 3 4" xfId="33113" xr:uid="{00000000-0005-0000-0000-0000FDBD0000}"/>
    <cellStyle name="Standard 257 7 2 4 3 4" xfId="8109" xr:uid="{00000000-0005-0000-0000-0000FEBD0000}"/>
    <cellStyle name="Standard 257 7 2 4 3 4 2" xfId="21345" xr:uid="{00000000-0005-0000-0000-0000FFBD0000}"/>
    <cellStyle name="Standard 257 7 2 4 3 4 2 2" xfId="47817" xr:uid="{00000000-0005-0000-0000-000000BE0000}"/>
    <cellStyle name="Standard 257 7 2 4 3 4 3" xfId="34581" xr:uid="{00000000-0005-0000-0000-000001BE0000}"/>
    <cellStyle name="Standard 257 7 2 4 3 5" xfId="14728" xr:uid="{00000000-0005-0000-0000-000002BE0000}"/>
    <cellStyle name="Standard 257 7 2 4 3 5 2" xfId="41200" xr:uid="{00000000-0005-0000-0000-000003BE0000}"/>
    <cellStyle name="Standard 257 7 2 4 3 6" xfId="28701" xr:uid="{00000000-0005-0000-0000-000004BE0000}"/>
    <cellStyle name="Standard 257 7 2 4 4" xfId="2965" xr:uid="{00000000-0005-0000-0000-000005BE0000}"/>
    <cellStyle name="Standard 257 7 2 4 4 2" xfId="11787" xr:uid="{00000000-0005-0000-0000-000006BE0000}"/>
    <cellStyle name="Standard 257 7 2 4 4 2 2" xfId="25023" xr:uid="{00000000-0005-0000-0000-000007BE0000}"/>
    <cellStyle name="Standard 257 7 2 4 4 2 2 2" xfId="51495" xr:uid="{00000000-0005-0000-0000-000008BE0000}"/>
    <cellStyle name="Standard 257 7 2 4 4 2 3" xfId="38259" xr:uid="{00000000-0005-0000-0000-000009BE0000}"/>
    <cellStyle name="Standard 257 7 2 4 4 3" xfId="18406" xr:uid="{00000000-0005-0000-0000-00000ABE0000}"/>
    <cellStyle name="Standard 257 7 2 4 4 3 2" xfId="44878" xr:uid="{00000000-0005-0000-0000-00000BBE0000}"/>
    <cellStyle name="Standard 257 7 2 4 4 4" xfId="29437" xr:uid="{00000000-0005-0000-0000-00000CBE0000}"/>
    <cellStyle name="Standard 257 7 2 4 5" xfId="5170" xr:uid="{00000000-0005-0000-0000-00000DBE0000}"/>
    <cellStyle name="Standard 257 7 2 4 5 2" xfId="9580" xr:uid="{00000000-0005-0000-0000-00000EBE0000}"/>
    <cellStyle name="Standard 257 7 2 4 5 2 2" xfId="22816" xr:uid="{00000000-0005-0000-0000-00000FBE0000}"/>
    <cellStyle name="Standard 257 7 2 4 5 2 2 2" xfId="49288" xr:uid="{00000000-0005-0000-0000-000010BE0000}"/>
    <cellStyle name="Standard 257 7 2 4 5 2 3" xfId="36052" xr:uid="{00000000-0005-0000-0000-000011BE0000}"/>
    <cellStyle name="Standard 257 7 2 4 5 3" xfId="16199" xr:uid="{00000000-0005-0000-0000-000012BE0000}"/>
    <cellStyle name="Standard 257 7 2 4 5 3 2" xfId="42671" xr:uid="{00000000-0005-0000-0000-000013BE0000}"/>
    <cellStyle name="Standard 257 7 2 4 5 4" xfId="31642" xr:uid="{00000000-0005-0000-0000-000014BE0000}"/>
    <cellStyle name="Standard 257 7 2 4 6" xfId="7375" xr:uid="{00000000-0005-0000-0000-000015BE0000}"/>
    <cellStyle name="Standard 257 7 2 4 6 2" xfId="20611" xr:uid="{00000000-0005-0000-0000-000016BE0000}"/>
    <cellStyle name="Standard 257 7 2 4 6 2 2" xfId="47083" xr:uid="{00000000-0005-0000-0000-000017BE0000}"/>
    <cellStyle name="Standard 257 7 2 4 6 3" xfId="33847" xr:uid="{00000000-0005-0000-0000-000018BE0000}"/>
    <cellStyle name="Standard 257 7 2 4 7" xfId="13994" xr:uid="{00000000-0005-0000-0000-000019BE0000}"/>
    <cellStyle name="Standard 257 7 2 4 7 2" xfId="40466" xr:uid="{00000000-0005-0000-0000-00001ABE0000}"/>
    <cellStyle name="Standard 257 7 2 4 8" xfId="27230" xr:uid="{00000000-0005-0000-0000-00001BBE0000}"/>
    <cellStyle name="Standard 257 7 2 5" xfId="1126" xr:uid="{00000000-0005-0000-0000-00001CBE0000}"/>
    <cellStyle name="Standard 257 7 2 5 2" xfId="4069" xr:uid="{00000000-0005-0000-0000-00001DBE0000}"/>
    <cellStyle name="Standard 257 7 2 5 2 2" xfId="12891" xr:uid="{00000000-0005-0000-0000-00001EBE0000}"/>
    <cellStyle name="Standard 257 7 2 5 2 2 2" xfId="26127" xr:uid="{00000000-0005-0000-0000-00001FBE0000}"/>
    <cellStyle name="Standard 257 7 2 5 2 2 2 2" xfId="52599" xr:uid="{00000000-0005-0000-0000-000020BE0000}"/>
    <cellStyle name="Standard 257 7 2 5 2 2 3" xfId="39363" xr:uid="{00000000-0005-0000-0000-000021BE0000}"/>
    <cellStyle name="Standard 257 7 2 5 2 3" xfId="19510" xr:uid="{00000000-0005-0000-0000-000022BE0000}"/>
    <cellStyle name="Standard 257 7 2 5 2 3 2" xfId="45982" xr:uid="{00000000-0005-0000-0000-000023BE0000}"/>
    <cellStyle name="Standard 257 7 2 5 2 4" xfId="30541" xr:uid="{00000000-0005-0000-0000-000024BE0000}"/>
    <cellStyle name="Standard 257 7 2 5 3" xfId="5540" xr:uid="{00000000-0005-0000-0000-000025BE0000}"/>
    <cellStyle name="Standard 257 7 2 5 3 2" xfId="9950" xr:uid="{00000000-0005-0000-0000-000026BE0000}"/>
    <cellStyle name="Standard 257 7 2 5 3 2 2" xfId="23186" xr:uid="{00000000-0005-0000-0000-000027BE0000}"/>
    <cellStyle name="Standard 257 7 2 5 3 2 2 2" xfId="49658" xr:uid="{00000000-0005-0000-0000-000028BE0000}"/>
    <cellStyle name="Standard 257 7 2 5 3 2 3" xfId="36422" xr:uid="{00000000-0005-0000-0000-000029BE0000}"/>
    <cellStyle name="Standard 257 7 2 5 3 3" xfId="16569" xr:uid="{00000000-0005-0000-0000-00002ABE0000}"/>
    <cellStyle name="Standard 257 7 2 5 3 3 2" xfId="43041" xr:uid="{00000000-0005-0000-0000-00002BBE0000}"/>
    <cellStyle name="Standard 257 7 2 5 3 4" xfId="32012" xr:uid="{00000000-0005-0000-0000-00002CBE0000}"/>
    <cellStyle name="Standard 257 7 2 5 4" xfId="8479" xr:uid="{00000000-0005-0000-0000-00002DBE0000}"/>
    <cellStyle name="Standard 257 7 2 5 4 2" xfId="21715" xr:uid="{00000000-0005-0000-0000-00002EBE0000}"/>
    <cellStyle name="Standard 257 7 2 5 4 2 2" xfId="48187" xr:uid="{00000000-0005-0000-0000-00002FBE0000}"/>
    <cellStyle name="Standard 257 7 2 5 4 3" xfId="34951" xr:uid="{00000000-0005-0000-0000-000030BE0000}"/>
    <cellStyle name="Standard 257 7 2 5 5" xfId="15098" xr:uid="{00000000-0005-0000-0000-000031BE0000}"/>
    <cellStyle name="Standard 257 7 2 5 5 2" xfId="41570" xr:uid="{00000000-0005-0000-0000-000032BE0000}"/>
    <cellStyle name="Standard 257 7 2 5 6" xfId="27600" xr:uid="{00000000-0005-0000-0000-000033BE0000}"/>
    <cellStyle name="Standard 257 7 2 6" xfId="1862" xr:uid="{00000000-0005-0000-0000-000034BE0000}"/>
    <cellStyle name="Standard 257 7 2 6 2" xfId="3333" xr:uid="{00000000-0005-0000-0000-000035BE0000}"/>
    <cellStyle name="Standard 257 7 2 6 2 2" xfId="12155" xr:uid="{00000000-0005-0000-0000-000036BE0000}"/>
    <cellStyle name="Standard 257 7 2 6 2 2 2" xfId="25391" xr:uid="{00000000-0005-0000-0000-000037BE0000}"/>
    <cellStyle name="Standard 257 7 2 6 2 2 2 2" xfId="51863" xr:uid="{00000000-0005-0000-0000-000038BE0000}"/>
    <cellStyle name="Standard 257 7 2 6 2 2 3" xfId="38627" xr:uid="{00000000-0005-0000-0000-000039BE0000}"/>
    <cellStyle name="Standard 257 7 2 6 2 3" xfId="18774" xr:uid="{00000000-0005-0000-0000-00003ABE0000}"/>
    <cellStyle name="Standard 257 7 2 6 2 3 2" xfId="45246" xr:uid="{00000000-0005-0000-0000-00003BBE0000}"/>
    <cellStyle name="Standard 257 7 2 6 2 4" xfId="29805" xr:uid="{00000000-0005-0000-0000-00003CBE0000}"/>
    <cellStyle name="Standard 257 7 2 6 3" xfId="6275" xr:uid="{00000000-0005-0000-0000-00003DBE0000}"/>
    <cellStyle name="Standard 257 7 2 6 3 2" xfId="10685" xr:uid="{00000000-0005-0000-0000-00003EBE0000}"/>
    <cellStyle name="Standard 257 7 2 6 3 2 2" xfId="23921" xr:uid="{00000000-0005-0000-0000-00003FBE0000}"/>
    <cellStyle name="Standard 257 7 2 6 3 2 2 2" xfId="50393" xr:uid="{00000000-0005-0000-0000-000040BE0000}"/>
    <cellStyle name="Standard 257 7 2 6 3 2 3" xfId="37157" xr:uid="{00000000-0005-0000-0000-000041BE0000}"/>
    <cellStyle name="Standard 257 7 2 6 3 3" xfId="17304" xr:uid="{00000000-0005-0000-0000-000042BE0000}"/>
    <cellStyle name="Standard 257 7 2 6 3 3 2" xfId="43776" xr:uid="{00000000-0005-0000-0000-000043BE0000}"/>
    <cellStyle name="Standard 257 7 2 6 3 4" xfId="32747" xr:uid="{00000000-0005-0000-0000-000044BE0000}"/>
    <cellStyle name="Standard 257 7 2 6 4" xfId="7743" xr:uid="{00000000-0005-0000-0000-000045BE0000}"/>
    <cellStyle name="Standard 257 7 2 6 4 2" xfId="20979" xr:uid="{00000000-0005-0000-0000-000046BE0000}"/>
    <cellStyle name="Standard 257 7 2 6 4 2 2" xfId="47451" xr:uid="{00000000-0005-0000-0000-000047BE0000}"/>
    <cellStyle name="Standard 257 7 2 6 4 3" xfId="34215" xr:uid="{00000000-0005-0000-0000-000048BE0000}"/>
    <cellStyle name="Standard 257 7 2 6 5" xfId="14362" xr:uid="{00000000-0005-0000-0000-000049BE0000}"/>
    <cellStyle name="Standard 257 7 2 6 5 2" xfId="40834" xr:uid="{00000000-0005-0000-0000-00004ABE0000}"/>
    <cellStyle name="Standard 257 7 2 6 6" xfId="28335" xr:uid="{00000000-0005-0000-0000-00004BBE0000}"/>
    <cellStyle name="Standard 257 7 2 7" xfId="2599" xr:uid="{00000000-0005-0000-0000-00004CBE0000}"/>
    <cellStyle name="Standard 257 7 2 7 2" xfId="11421" xr:uid="{00000000-0005-0000-0000-00004DBE0000}"/>
    <cellStyle name="Standard 257 7 2 7 2 2" xfId="24657" xr:uid="{00000000-0005-0000-0000-00004EBE0000}"/>
    <cellStyle name="Standard 257 7 2 7 2 2 2" xfId="51129" xr:uid="{00000000-0005-0000-0000-00004FBE0000}"/>
    <cellStyle name="Standard 257 7 2 7 2 3" xfId="37893" xr:uid="{00000000-0005-0000-0000-000050BE0000}"/>
    <cellStyle name="Standard 257 7 2 7 3" xfId="18040" xr:uid="{00000000-0005-0000-0000-000051BE0000}"/>
    <cellStyle name="Standard 257 7 2 7 3 2" xfId="44512" xr:uid="{00000000-0005-0000-0000-000052BE0000}"/>
    <cellStyle name="Standard 257 7 2 7 4" xfId="29071" xr:uid="{00000000-0005-0000-0000-000053BE0000}"/>
    <cellStyle name="Standard 257 7 2 8" xfId="4804" xr:uid="{00000000-0005-0000-0000-000054BE0000}"/>
    <cellStyle name="Standard 257 7 2 8 2" xfId="9214" xr:uid="{00000000-0005-0000-0000-000055BE0000}"/>
    <cellStyle name="Standard 257 7 2 8 2 2" xfId="22450" xr:uid="{00000000-0005-0000-0000-000056BE0000}"/>
    <cellStyle name="Standard 257 7 2 8 2 2 2" xfId="48922" xr:uid="{00000000-0005-0000-0000-000057BE0000}"/>
    <cellStyle name="Standard 257 7 2 8 2 3" xfId="35686" xr:uid="{00000000-0005-0000-0000-000058BE0000}"/>
    <cellStyle name="Standard 257 7 2 8 3" xfId="15833" xr:uid="{00000000-0005-0000-0000-000059BE0000}"/>
    <cellStyle name="Standard 257 7 2 8 3 2" xfId="42305" xr:uid="{00000000-0005-0000-0000-00005ABE0000}"/>
    <cellStyle name="Standard 257 7 2 8 4" xfId="31276" xr:uid="{00000000-0005-0000-0000-00005BBE0000}"/>
    <cellStyle name="Standard 257 7 2 9" xfId="7009" xr:uid="{00000000-0005-0000-0000-00005CBE0000}"/>
    <cellStyle name="Standard 257 7 2 9 2" xfId="20245" xr:uid="{00000000-0005-0000-0000-00005DBE0000}"/>
    <cellStyle name="Standard 257 7 2 9 2 2" xfId="46717" xr:uid="{00000000-0005-0000-0000-00005EBE0000}"/>
    <cellStyle name="Standard 257 7 2 9 3" xfId="33481" xr:uid="{00000000-0005-0000-0000-00005FBE0000}"/>
    <cellStyle name="Standard 257 7 3" xfId="390" xr:uid="{00000000-0005-0000-0000-000060BE0000}"/>
    <cellStyle name="Standard 257 7 3 10" xfId="26905" xr:uid="{00000000-0005-0000-0000-000061BE0000}"/>
    <cellStyle name="Standard 257 7 3 2" xfId="566" xr:uid="{00000000-0005-0000-0000-000062BE0000}"/>
    <cellStyle name="Standard 257 7 3 2 2" xfId="955" xr:uid="{00000000-0005-0000-0000-000063BE0000}"/>
    <cellStyle name="Standard 257 7 3 2 2 2" xfId="1704" xr:uid="{00000000-0005-0000-0000-000064BE0000}"/>
    <cellStyle name="Standard 257 7 3 2 2 2 2" xfId="4647" xr:uid="{00000000-0005-0000-0000-000065BE0000}"/>
    <cellStyle name="Standard 257 7 3 2 2 2 2 2" xfId="13469" xr:uid="{00000000-0005-0000-0000-000066BE0000}"/>
    <cellStyle name="Standard 257 7 3 2 2 2 2 2 2" xfId="26705" xr:uid="{00000000-0005-0000-0000-000067BE0000}"/>
    <cellStyle name="Standard 257 7 3 2 2 2 2 2 2 2" xfId="53177" xr:uid="{00000000-0005-0000-0000-000068BE0000}"/>
    <cellStyle name="Standard 257 7 3 2 2 2 2 2 3" xfId="39941" xr:uid="{00000000-0005-0000-0000-000069BE0000}"/>
    <cellStyle name="Standard 257 7 3 2 2 2 2 3" xfId="20088" xr:uid="{00000000-0005-0000-0000-00006ABE0000}"/>
    <cellStyle name="Standard 257 7 3 2 2 2 2 3 2" xfId="46560" xr:uid="{00000000-0005-0000-0000-00006BBE0000}"/>
    <cellStyle name="Standard 257 7 3 2 2 2 2 4" xfId="31119" xr:uid="{00000000-0005-0000-0000-00006CBE0000}"/>
    <cellStyle name="Standard 257 7 3 2 2 2 3" xfId="6118" xr:uid="{00000000-0005-0000-0000-00006DBE0000}"/>
    <cellStyle name="Standard 257 7 3 2 2 2 3 2" xfId="10528" xr:uid="{00000000-0005-0000-0000-00006EBE0000}"/>
    <cellStyle name="Standard 257 7 3 2 2 2 3 2 2" xfId="23764" xr:uid="{00000000-0005-0000-0000-00006FBE0000}"/>
    <cellStyle name="Standard 257 7 3 2 2 2 3 2 2 2" xfId="50236" xr:uid="{00000000-0005-0000-0000-000070BE0000}"/>
    <cellStyle name="Standard 257 7 3 2 2 2 3 2 3" xfId="37000" xr:uid="{00000000-0005-0000-0000-000071BE0000}"/>
    <cellStyle name="Standard 257 7 3 2 2 2 3 3" xfId="17147" xr:uid="{00000000-0005-0000-0000-000072BE0000}"/>
    <cellStyle name="Standard 257 7 3 2 2 2 3 3 2" xfId="43619" xr:uid="{00000000-0005-0000-0000-000073BE0000}"/>
    <cellStyle name="Standard 257 7 3 2 2 2 3 4" xfId="32590" xr:uid="{00000000-0005-0000-0000-000074BE0000}"/>
    <cellStyle name="Standard 257 7 3 2 2 2 4" xfId="9057" xr:uid="{00000000-0005-0000-0000-000075BE0000}"/>
    <cellStyle name="Standard 257 7 3 2 2 2 4 2" xfId="22293" xr:uid="{00000000-0005-0000-0000-000076BE0000}"/>
    <cellStyle name="Standard 257 7 3 2 2 2 4 2 2" xfId="48765" xr:uid="{00000000-0005-0000-0000-000077BE0000}"/>
    <cellStyle name="Standard 257 7 3 2 2 2 4 3" xfId="35529" xr:uid="{00000000-0005-0000-0000-000078BE0000}"/>
    <cellStyle name="Standard 257 7 3 2 2 2 5" xfId="15676" xr:uid="{00000000-0005-0000-0000-000079BE0000}"/>
    <cellStyle name="Standard 257 7 3 2 2 2 5 2" xfId="42148" xr:uid="{00000000-0005-0000-0000-00007ABE0000}"/>
    <cellStyle name="Standard 257 7 3 2 2 2 6" xfId="28178" xr:uid="{00000000-0005-0000-0000-00007BBE0000}"/>
    <cellStyle name="Standard 257 7 3 2 2 3" xfId="2440" xr:uid="{00000000-0005-0000-0000-00007CBE0000}"/>
    <cellStyle name="Standard 257 7 3 2 2 3 2" xfId="3911" xr:uid="{00000000-0005-0000-0000-00007DBE0000}"/>
    <cellStyle name="Standard 257 7 3 2 2 3 2 2" xfId="12733" xr:uid="{00000000-0005-0000-0000-00007EBE0000}"/>
    <cellStyle name="Standard 257 7 3 2 2 3 2 2 2" xfId="25969" xr:uid="{00000000-0005-0000-0000-00007FBE0000}"/>
    <cellStyle name="Standard 257 7 3 2 2 3 2 2 2 2" xfId="52441" xr:uid="{00000000-0005-0000-0000-000080BE0000}"/>
    <cellStyle name="Standard 257 7 3 2 2 3 2 2 3" xfId="39205" xr:uid="{00000000-0005-0000-0000-000081BE0000}"/>
    <cellStyle name="Standard 257 7 3 2 2 3 2 3" xfId="19352" xr:uid="{00000000-0005-0000-0000-000082BE0000}"/>
    <cellStyle name="Standard 257 7 3 2 2 3 2 3 2" xfId="45824" xr:uid="{00000000-0005-0000-0000-000083BE0000}"/>
    <cellStyle name="Standard 257 7 3 2 2 3 2 4" xfId="30383" xr:uid="{00000000-0005-0000-0000-000084BE0000}"/>
    <cellStyle name="Standard 257 7 3 2 2 3 3" xfId="6853" xr:uid="{00000000-0005-0000-0000-000085BE0000}"/>
    <cellStyle name="Standard 257 7 3 2 2 3 3 2" xfId="11263" xr:uid="{00000000-0005-0000-0000-000086BE0000}"/>
    <cellStyle name="Standard 257 7 3 2 2 3 3 2 2" xfId="24499" xr:uid="{00000000-0005-0000-0000-000087BE0000}"/>
    <cellStyle name="Standard 257 7 3 2 2 3 3 2 2 2" xfId="50971" xr:uid="{00000000-0005-0000-0000-000088BE0000}"/>
    <cellStyle name="Standard 257 7 3 2 2 3 3 2 3" xfId="37735" xr:uid="{00000000-0005-0000-0000-000089BE0000}"/>
    <cellStyle name="Standard 257 7 3 2 2 3 3 3" xfId="17882" xr:uid="{00000000-0005-0000-0000-00008ABE0000}"/>
    <cellStyle name="Standard 257 7 3 2 2 3 3 3 2" xfId="44354" xr:uid="{00000000-0005-0000-0000-00008BBE0000}"/>
    <cellStyle name="Standard 257 7 3 2 2 3 3 4" xfId="33325" xr:uid="{00000000-0005-0000-0000-00008CBE0000}"/>
    <cellStyle name="Standard 257 7 3 2 2 3 4" xfId="8321" xr:uid="{00000000-0005-0000-0000-00008DBE0000}"/>
    <cellStyle name="Standard 257 7 3 2 2 3 4 2" xfId="21557" xr:uid="{00000000-0005-0000-0000-00008EBE0000}"/>
    <cellStyle name="Standard 257 7 3 2 2 3 4 2 2" xfId="48029" xr:uid="{00000000-0005-0000-0000-00008FBE0000}"/>
    <cellStyle name="Standard 257 7 3 2 2 3 4 3" xfId="34793" xr:uid="{00000000-0005-0000-0000-000090BE0000}"/>
    <cellStyle name="Standard 257 7 3 2 2 3 5" xfId="14940" xr:uid="{00000000-0005-0000-0000-000091BE0000}"/>
    <cellStyle name="Standard 257 7 3 2 2 3 5 2" xfId="41412" xr:uid="{00000000-0005-0000-0000-000092BE0000}"/>
    <cellStyle name="Standard 257 7 3 2 2 3 6" xfId="28913" xr:uid="{00000000-0005-0000-0000-000093BE0000}"/>
    <cellStyle name="Standard 257 7 3 2 2 4" xfId="3177" xr:uid="{00000000-0005-0000-0000-000094BE0000}"/>
    <cellStyle name="Standard 257 7 3 2 2 4 2" xfId="11999" xr:uid="{00000000-0005-0000-0000-000095BE0000}"/>
    <cellStyle name="Standard 257 7 3 2 2 4 2 2" xfId="25235" xr:uid="{00000000-0005-0000-0000-000096BE0000}"/>
    <cellStyle name="Standard 257 7 3 2 2 4 2 2 2" xfId="51707" xr:uid="{00000000-0005-0000-0000-000097BE0000}"/>
    <cellStyle name="Standard 257 7 3 2 2 4 2 3" xfId="38471" xr:uid="{00000000-0005-0000-0000-000098BE0000}"/>
    <cellStyle name="Standard 257 7 3 2 2 4 3" xfId="18618" xr:uid="{00000000-0005-0000-0000-000099BE0000}"/>
    <cellStyle name="Standard 257 7 3 2 2 4 3 2" xfId="45090" xr:uid="{00000000-0005-0000-0000-00009ABE0000}"/>
    <cellStyle name="Standard 257 7 3 2 2 4 4" xfId="29649" xr:uid="{00000000-0005-0000-0000-00009BBE0000}"/>
    <cellStyle name="Standard 257 7 3 2 2 5" xfId="5382" xr:uid="{00000000-0005-0000-0000-00009CBE0000}"/>
    <cellStyle name="Standard 257 7 3 2 2 5 2" xfId="9792" xr:uid="{00000000-0005-0000-0000-00009DBE0000}"/>
    <cellStyle name="Standard 257 7 3 2 2 5 2 2" xfId="23028" xr:uid="{00000000-0005-0000-0000-00009EBE0000}"/>
    <cellStyle name="Standard 257 7 3 2 2 5 2 2 2" xfId="49500" xr:uid="{00000000-0005-0000-0000-00009FBE0000}"/>
    <cellStyle name="Standard 257 7 3 2 2 5 2 3" xfId="36264" xr:uid="{00000000-0005-0000-0000-0000A0BE0000}"/>
    <cellStyle name="Standard 257 7 3 2 2 5 3" xfId="16411" xr:uid="{00000000-0005-0000-0000-0000A1BE0000}"/>
    <cellStyle name="Standard 257 7 3 2 2 5 3 2" xfId="42883" xr:uid="{00000000-0005-0000-0000-0000A2BE0000}"/>
    <cellStyle name="Standard 257 7 3 2 2 5 4" xfId="31854" xr:uid="{00000000-0005-0000-0000-0000A3BE0000}"/>
    <cellStyle name="Standard 257 7 3 2 2 6" xfId="7587" xr:uid="{00000000-0005-0000-0000-0000A4BE0000}"/>
    <cellStyle name="Standard 257 7 3 2 2 6 2" xfId="20823" xr:uid="{00000000-0005-0000-0000-0000A5BE0000}"/>
    <cellStyle name="Standard 257 7 3 2 2 6 2 2" xfId="47295" xr:uid="{00000000-0005-0000-0000-0000A6BE0000}"/>
    <cellStyle name="Standard 257 7 3 2 2 6 3" xfId="34059" xr:uid="{00000000-0005-0000-0000-0000A7BE0000}"/>
    <cellStyle name="Standard 257 7 3 2 2 7" xfId="14206" xr:uid="{00000000-0005-0000-0000-0000A8BE0000}"/>
    <cellStyle name="Standard 257 7 3 2 2 7 2" xfId="40678" xr:uid="{00000000-0005-0000-0000-0000A9BE0000}"/>
    <cellStyle name="Standard 257 7 3 2 2 8" xfId="27442" xr:uid="{00000000-0005-0000-0000-0000AABE0000}"/>
    <cellStyle name="Standard 257 7 3 2 3" xfId="1338" xr:uid="{00000000-0005-0000-0000-0000ABBE0000}"/>
    <cellStyle name="Standard 257 7 3 2 3 2" xfId="4281" xr:uid="{00000000-0005-0000-0000-0000ACBE0000}"/>
    <cellStyle name="Standard 257 7 3 2 3 2 2" xfId="13103" xr:uid="{00000000-0005-0000-0000-0000ADBE0000}"/>
    <cellStyle name="Standard 257 7 3 2 3 2 2 2" xfId="26339" xr:uid="{00000000-0005-0000-0000-0000AEBE0000}"/>
    <cellStyle name="Standard 257 7 3 2 3 2 2 2 2" xfId="52811" xr:uid="{00000000-0005-0000-0000-0000AFBE0000}"/>
    <cellStyle name="Standard 257 7 3 2 3 2 2 3" xfId="39575" xr:uid="{00000000-0005-0000-0000-0000B0BE0000}"/>
    <cellStyle name="Standard 257 7 3 2 3 2 3" xfId="19722" xr:uid="{00000000-0005-0000-0000-0000B1BE0000}"/>
    <cellStyle name="Standard 257 7 3 2 3 2 3 2" xfId="46194" xr:uid="{00000000-0005-0000-0000-0000B2BE0000}"/>
    <cellStyle name="Standard 257 7 3 2 3 2 4" xfId="30753" xr:uid="{00000000-0005-0000-0000-0000B3BE0000}"/>
    <cellStyle name="Standard 257 7 3 2 3 3" xfId="5752" xr:uid="{00000000-0005-0000-0000-0000B4BE0000}"/>
    <cellStyle name="Standard 257 7 3 2 3 3 2" xfId="10162" xr:uid="{00000000-0005-0000-0000-0000B5BE0000}"/>
    <cellStyle name="Standard 257 7 3 2 3 3 2 2" xfId="23398" xr:uid="{00000000-0005-0000-0000-0000B6BE0000}"/>
    <cellStyle name="Standard 257 7 3 2 3 3 2 2 2" xfId="49870" xr:uid="{00000000-0005-0000-0000-0000B7BE0000}"/>
    <cellStyle name="Standard 257 7 3 2 3 3 2 3" xfId="36634" xr:uid="{00000000-0005-0000-0000-0000B8BE0000}"/>
    <cellStyle name="Standard 257 7 3 2 3 3 3" xfId="16781" xr:uid="{00000000-0005-0000-0000-0000B9BE0000}"/>
    <cellStyle name="Standard 257 7 3 2 3 3 3 2" xfId="43253" xr:uid="{00000000-0005-0000-0000-0000BABE0000}"/>
    <cellStyle name="Standard 257 7 3 2 3 3 4" xfId="32224" xr:uid="{00000000-0005-0000-0000-0000BBBE0000}"/>
    <cellStyle name="Standard 257 7 3 2 3 4" xfId="8691" xr:uid="{00000000-0005-0000-0000-0000BCBE0000}"/>
    <cellStyle name="Standard 257 7 3 2 3 4 2" xfId="21927" xr:uid="{00000000-0005-0000-0000-0000BDBE0000}"/>
    <cellStyle name="Standard 257 7 3 2 3 4 2 2" xfId="48399" xr:uid="{00000000-0005-0000-0000-0000BEBE0000}"/>
    <cellStyle name="Standard 257 7 3 2 3 4 3" xfId="35163" xr:uid="{00000000-0005-0000-0000-0000BFBE0000}"/>
    <cellStyle name="Standard 257 7 3 2 3 5" xfId="15310" xr:uid="{00000000-0005-0000-0000-0000C0BE0000}"/>
    <cellStyle name="Standard 257 7 3 2 3 5 2" xfId="41782" xr:uid="{00000000-0005-0000-0000-0000C1BE0000}"/>
    <cellStyle name="Standard 257 7 3 2 3 6" xfId="27812" xr:uid="{00000000-0005-0000-0000-0000C2BE0000}"/>
    <cellStyle name="Standard 257 7 3 2 4" xfId="2074" xr:uid="{00000000-0005-0000-0000-0000C3BE0000}"/>
    <cellStyle name="Standard 257 7 3 2 4 2" xfId="3545" xr:uid="{00000000-0005-0000-0000-0000C4BE0000}"/>
    <cellStyle name="Standard 257 7 3 2 4 2 2" xfId="12367" xr:uid="{00000000-0005-0000-0000-0000C5BE0000}"/>
    <cellStyle name="Standard 257 7 3 2 4 2 2 2" xfId="25603" xr:uid="{00000000-0005-0000-0000-0000C6BE0000}"/>
    <cellStyle name="Standard 257 7 3 2 4 2 2 2 2" xfId="52075" xr:uid="{00000000-0005-0000-0000-0000C7BE0000}"/>
    <cellStyle name="Standard 257 7 3 2 4 2 2 3" xfId="38839" xr:uid="{00000000-0005-0000-0000-0000C8BE0000}"/>
    <cellStyle name="Standard 257 7 3 2 4 2 3" xfId="18986" xr:uid="{00000000-0005-0000-0000-0000C9BE0000}"/>
    <cellStyle name="Standard 257 7 3 2 4 2 3 2" xfId="45458" xr:uid="{00000000-0005-0000-0000-0000CABE0000}"/>
    <cellStyle name="Standard 257 7 3 2 4 2 4" xfId="30017" xr:uid="{00000000-0005-0000-0000-0000CBBE0000}"/>
    <cellStyle name="Standard 257 7 3 2 4 3" xfId="6487" xr:uid="{00000000-0005-0000-0000-0000CCBE0000}"/>
    <cellStyle name="Standard 257 7 3 2 4 3 2" xfId="10897" xr:uid="{00000000-0005-0000-0000-0000CDBE0000}"/>
    <cellStyle name="Standard 257 7 3 2 4 3 2 2" xfId="24133" xr:uid="{00000000-0005-0000-0000-0000CEBE0000}"/>
    <cellStyle name="Standard 257 7 3 2 4 3 2 2 2" xfId="50605" xr:uid="{00000000-0005-0000-0000-0000CFBE0000}"/>
    <cellStyle name="Standard 257 7 3 2 4 3 2 3" xfId="37369" xr:uid="{00000000-0005-0000-0000-0000D0BE0000}"/>
    <cellStyle name="Standard 257 7 3 2 4 3 3" xfId="17516" xr:uid="{00000000-0005-0000-0000-0000D1BE0000}"/>
    <cellStyle name="Standard 257 7 3 2 4 3 3 2" xfId="43988" xr:uid="{00000000-0005-0000-0000-0000D2BE0000}"/>
    <cellStyle name="Standard 257 7 3 2 4 3 4" xfId="32959" xr:uid="{00000000-0005-0000-0000-0000D3BE0000}"/>
    <cellStyle name="Standard 257 7 3 2 4 4" xfId="7955" xr:uid="{00000000-0005-0000-0000-0000D4BE0000}"/>
    <cellStyle name="Standard 257 7 3 2 4 4 2" xfId="21191" xr:uid="{00000000-0005-0000-0000-0000D5BE0000}"/>
    <cellStyle name="Standard 257 7 3 2 4 4 2 2" xfId="47663" xr:uid="{00000000-0005-0000-0000-0000D6BE0000}"/>
    <cellStyle name="Standard 257 7 3 2 4 4 3" xfId="34427" xr:uid="{00000000-0005-0000-0000-0000D7BE0000}"/>
    <cellStyle name="Standard 257 7 3 2 4 5" xfId="14574" xr:uid="{00000000-0005-0000-0000-0000D8BE0000}"/>
    <cellStyle name="Standard 257 7 3 2 4 5 2" xfId="41046" xr:uid="{00000000-0005-0000-0000-0000D9BE0000}"/>
    <cellStyle name="Standard 257 7 3 2 4 6" xfId="28547" xr:uid="{00000000-0005-0000-0000-0000DABE0000}"/>
    <cellStyle name="Standard 257 7 3 2 5" xfId="2811" xr:uid="{00000000-0005-0000-0000-0000DBBE0000}"/>
    <cellStyle name="Standard 257 7 3 2 5 2" xfId="11633" xr:uid="{00000000-0005-0000-0000-0000DCBE0000}"/>
    <cellStyle name="Standard 257 7 3 2 5 2 2" xfId="24869" xr:uid="{00000000-0005-0000-0000-0000DDBE0000}"/>
    <cellStyle name="Standard 257 7 3 2 5 2 2 2" xfId="51341" xr:uid="{00000000-0005-0000-0000-0000DEBE0000}"/>
    <cellStyle name="Standard 257 7 3 2 5 2 3" xfId="38105" xr:uid="{00000000-0005-0000-0000-0000DFBE0000}"/>
    <cellStyle name="Standard 257 7 3 2 5 3" xfId="18252" xr:uid="{00000000-0005-0000-0000-0000E0BE0000}"/>
    <cellStyle name="Standard 257 7 3 2 5 3 2" xfId="44724" xr:uid="{00000000-0005-0000-0000-0000E1BE0000}"/>
    <cellStyle name="Standard 257 7 3 2 5 4" xfId="29283" xr:uid="{00000000-0005-0000-0000-0000E2BE0000}"/>
    <cellStyle name="Standard 257 7 3 2 6" xfId="5016" xr:uid="{00000000-0005-0000-0000-0000E3BE0000}"/>
    <cellStyle name="Standard 257 7 3 2 6 2" xfId="9426" xr:uid="{00000000-0005-0000-0000-0000E4BE0000}"/>
    <cellStyle name="Standard 257 7 3 2 6 2 2" xfId="22662" xr:uid="{00000000-0005-0000-0000-0000E5BE0000}"/>
    <cellStyle name="Standard 257 7 3 2 6 2 2 2" xfId="49134" xr:uid="{00000000-0005-0000-0000-0000E6BE0000}"/>
    <cellStyle name="Standard 257 7 3 2 6 2 3" xfId="35898" xr:uid="{00000000-0005-0000-0000-0000E7BE0000}"/>
    <cellStyle name="Standard 257 7 3 2 6 3" xfId="16045" xr:uid="{00000000-0005-0000-0000-0000E8BE0000}"/>
    <cellStyle name="Standard 257 7 3 2 6 3 2" xfId="42517" xr:uid="{00000000-0005-0000-0000-0000E9BE0000}"/>
    <cellStyle name="Standard 257 7 3 2 6 4" xfId="31488" xr:uid="{00000000-0005-0000-0000-0000EABE0000}"/>
    <cellStyle name="Standard 257 7 3 2 7" xfId="7221" xr:uid="{00000000-0005-0000-0000-0000EBBE0000}"/>
    <cellStyle name="Standard 257 7 3 2 7 2" xfId="20457" xr:uid="{00000000-0005-0000-0000-0000ECBE0000}"/>
    <cellStyle name="Standard 257 7 3 2 7 2 2" xfId="46929" xr:uid="{00000000-0005-0000-0000-0000EDBE0000}"/>
    <cellStyle name="Standard 257 7 3 2 7 3" xfId="33693" xr:uid="{00000000-0005-0000-0000-0000EEBE0000}"/>
    <cellStyle name="Standard 257 7 3 2 8" xfId="13840" xr:uid="{00000000-0005-0000-0000-0000EFBE0000}"/>
    <cellStyle name="Standard 257 7 3 2 8 2" xfId="40312" xr:uid="{00000000-0005-0000-0000-0000F0BE0000}"/>
    <cellStyle name="Standard 257 7 3 2 9" xfId="27076" xr:uid="{00000000-0005-0000-0000-0000F1BE0000}"/>
    <cellStyle name="Standard 257 7 3 3" xfId="783" xr:uid="{00000000-0005-0000-0000-0000F2BE0000}"/>
    <cellStyle name="Standard 257 7 3 3 2" xfId="1533" xr:uid="{00000000-0005-0000-0000-0000F3BE0000}"/>
    <cellStyle name="Standard 257 7 3 3 2 2" xfId="4476" xr:uid="{00000000-0005-0000-0000-0000F4BE0000}"/>
    <cellStyle name="Standard 257 7 3 3 2 2 2" xfId="13298" xr:uid="{00000000-0005-0000-0000-0000F5BE0000}"/>
    <cellStyle name="Standard 257 7 3 3 2 2 2 2" xfId="26534" xr:uid="{00000000-0005-0000-0000-0000F6BE0000}"/>
    <cellStyle name="Standard 257 7 3 3 2 2 2 2 2" xfId="53006" xr:uid="{00000000-0005-0000-0000-0000F7BE0000}"/>
    <cellStyle name="Standard 257 7 3 3 2 2 2 3" xfId="39770" xr:uid="{00000000-0005-0000-0000-0000F8BE0000}"/>
    <cellStyle name="Standard 257 7 3 3 2 2 3" xfId="19917" xr:uid="{00000000-0005-0000-0000-0000F9BE0000}"/>
    <cellStyle name="Standard 257 7 3 3 2 2 3 2" xfId="46389" xr:uid="{00000000-0005-0000-0000-0000FABE0000}"/>
    <cellStyle name="Standard 257 7 3 3 2 2 4" xfId="30948" xr:uid="{00000000-0005-0000-0000-0000FBBE0000}"/>
    <cellStyle name="Standard 257 7 3 3 2 3" xfId="5947" xr:uid="{00000000-0005-0000-0000-0000FCBE0000}"/>
    <cellStyle name="Standard 257 7 3 3 2 3 2" xfId="10357" xr:uid="{00000000-0005-0000-0000-0000FDBE0000}"/>
    <cellStyle name="Standard 257 7 3 3 2 3 2 2" xfId="23593" xr:uid="{00000000-0005-0000-0000-0000FEBE0000}"/>
    <cellStyle name="Standard 257 7 3 3 2 3 2 2 2" xfId="50065" xr:uid="{00000000-0005-0000-0000-0000FFBE0000}"/>
    <cellStyle name="Standard 257 7 3 3 2 3 2 3" xfId="36829" xr:uid="{00000000-0005-0000-0000-000000BF0000}"/>
    <cellStyle name="Standard 257 7 3 3 2 3 3" xfId="16976" xr:uid="{00000000-0005-0000-0000-000001BF0000}"/>
    <cellStyle name="Standard 257 7 3 3 2 3 3 2" xfId="43448" xr:uid="{00000000-0005-0000-0000-000002BF0000}"/>
    <cellStyle name="Standard 257 7 3 3 2 3 4" xfId="32419" xr:uid="{00000000-0005-0000-0000-000003BF0000}"/>
    <cellStyle name="Standard 257 7 3 3 2 4" xfId="8886" xr:uid="{00000000-0005-0000-0000-000004BF0000}"/>
    <cellStyle name="Standard 257 7 3 3 2 4 2" xfId="22122" xr:uid="{00000000-0005-0000-0000-000005BF0000}"/>
    <cellStyle name="Standard 257 7 3 3 2 4 2 2" xfId="48594" xr:uid="{00000000-0005-0000-0000-000006BF0000}"/>
    <cellStyle name="Standard 257 7 3 3 2 4 3" xfId="35358" xr:uid="{00000000-0005-0000-0000-000007BF0000}"/>
    <cellStyle name="Standard 257 7 3 3 2 5" xfId="15505" xr:uid="{00000000-0005-0000-0000-000008BF0000}"/>
    <cellStyle name="Standard 257 7 3 3 2 5 2" xfId="41977" xr:uid="{00000000-0005-0000-0000-000009BF0000}"/>
    <cellStyle name="Standard 257 7 3 3 2 6" xfId="28007" xr:uid="{00000000-0005-0000-0000-00000ABF0000}"/>
    <cellStyle name="Standard 257 7 3 3 3" xfId="2269" xr:uid="{00000000-0005-0000-0000-00000BBF0000}"/>
    <cellStyle name="Standard 257 7 3 3 3 2" xfId="3740" xr:uid="{00000000-0005-0000-0000-00000CBF0000}"/>
    <cellStyle name="Standard 257 7 3 3 3 2 2" xfId="12562" xr:uid="{00000000-0005-0000-0000-00000DBF0000}"/>
    <cellStyle name="Standard 257 7 3 3 3 2 2 2" xfId="25798" xr:uid="{00000000-0005-0000-0000-00000EBF0000}"/>
    <cellStyle name="Standard 257 7 3 3 3 2 2 2 2" xfId="52270" xr:uid="{00000000-0005-0000-0000-00000FBF0000}"/>
    <cellStyle name="Standard 257 7 3 3 3 2 2 3" xfId="39034" xr:uid="{00000000-0005-0000-0000-000010BF0000}"/>
    <cellStyle name="Standard 257 7 3 3 3 2 3" xfId="19181" xr:uid="{00000000-0005-0000-0000-000011BF0000}"/>
    <cellStyle name="Standard 257 7 3 3 3 2 3 2" xfId="45653" xr:uid="{00000000-0005-0000-0000-000012BF0000}"/>
    <cellStyle name="Standard 257 7 3 3 3 2 4" xfId="30212" xr:uid="{00000000-0005-0000-0000-000013BF0000}"/>
    <cellStyle name="Standard 257 7 3 3 3 3" xfId="6682" xr:uid="{00000000-0005-0000-0000-000014BF0000}"/>
    <cellStyle name="Standard 257 7 3 3 3 3 2" xfId="11092" xr:uid="{00000000-0005-0000-0000-000015BF0000}"/>
    <cellStyle name="Standard 257 7 3 3 3 3 2 2" xfId="24328" xr:uid="{00000000-0005-0000-0000-000016BF0000}"/>
    <cellStyle name="Standard 257 7 3 3 3 3 2 2 2" xfId="50800" xr:uid="{00000000-0005-0000-0000-000017BF0000}"/>
    <cellStyle name="Standard 257 7 3 3 3 3 2 3" xfId="37564" xr:uid="{00000000-0005-0000-0000-000018BF0000}"/>
    <cellStyle name="Standard 257 7 3 3 3 3 3" xfId="17711" xr:uid="{00000000-0005-0000-0000-000019BF0000}"/>
    <cellStyle name="Standard 257 7 3 3 3 3 3 2" xfId="44183" xr:uid="{00000000-0005-0000-0000-00001ABF0000}"/>
    <cellStyle name="Standard 257 7 3 3 3 3 4" xfId="33154" xr:uid="{00000000-0005-0000-0000-00001BBF0000}"/>
    <cellStyle name="Standard 257 7 3 3 3 4" xfId="8150" xr:uid="{00000000-0005-0000-0000-00001CBF0000}"/>
    <cellStyle name="Standard 257 7 3 3 3 4 2" xfId="21386" xr:uid="{00000000-0005-0000-0000-00001DBF0000}"/>
    <cellStyle name="Standard 257 7 3 3 3 4 2 2" xfId="47858" xr:uid="{00000000-0005-0000-0000-00001EBF0000}"/>
    <cellStyle name="Standard 257 7 3 3 3 4 3" xfId="34622" xr:uid="{00000000-0005-0000-0000-00001FBF0000}"/>
    <cellStyle name="Standard 257 7 3 3 3 5" xfId="14769" xr:uid="{00000000-0005-0000-0000-000020BF0000}"/>
    <cellStyle name="Standard 257 7 3 3 3 5 2" xfId="41241" xr:uid="{00000000-0005-0000-0000-000021BF0000}"/>
    <cellStyle name="Standard 257 7 3 3 3 6" xfId="28742" xr:uid="{00000000-0005-0000-0000-000022BF0000}"/>
    <cellStyle name="Standard 257 7 3 3 4" xfId="3006" xr:uid="{00000000-0005-0000-0000-000023BF0000}"/>
    <cellStyle name="Standard 257 7 3 3 4 2" xfId="11828" xr:uid="{00000000-0005-0000-0000-000024BF0000}"/>
    <cellStyle name="Standard 257 7 3 3 4 2 2" xfId="25064" xr:uid="{00000000-0005-0000-0000-000025BF0000}"/>
    <cellStyle name="Standard 257 7 3 3 4 2 2 2" xfId="51536" xr:uid="{00000000-0005-0000-0000-000026BF0000}"/>
    <cellStyle name="Standard 257 7 3 3 4 2 3" xfId="38300" xr:uid="{00000000-0005-0000-0000-000027BF0000}"/>
    <cellStyle name="Standard 257 7 3 3 4 3" xfId="18447" xr:uid="{00000000-0005-0000-0000-000028BF0000}"/>
    <cellStyle name="Standard 257 7 3 3 4 3 2" xfId="44919" xr:uid="{00000000-0005-0000-0000-000029BF0000}"/>
    <cellStyle name="Standard 257 7 3 3 4 4" xfId="29478" xr:uid="{00000000-0005-0000-0000-00002ABF0000}"/>
    <cellStyle name="Standard 257 7 3 3 5" xfId="5211" xr:uid="{00000000-0005-0000-0000-00002BBF0000}"/>
    <cellStyle name="Standard 257 7 3 3 5 2" xfId="9621" xr:uid="{00000000-0005-0000-0000-00002CBF0000}"/>
    <cellStyle name="Standard 257 7 3 3 5 2 2" xfId="22857" xr:uid="{00000000-0005-0000-0000-00002DBF0000}"/>
    <cellStyle name="Standard 257 7 3 3 5 2 2 2" xfId="49329" xr:uid="{00000000-0005-0000-0000-00002EBF0000}"/>
    <cellStyle name="Standard 257 7 3 3 5 2 3" xfId="36093" xr:uid="{00000000-0005-0000-0000-00002FBF0000}"/>
    <cellStyle name="Standard 257 7 3 3 5 3" xfId="16240" xr:uid="{00000000-0005-0000-0000-000030BF0000}"/>
    <cellStyle name="Standard 257 7 3 3 5 3 2" xfId="42712" xr:uid="{00000000-0005-0000-0000-000031BF0000}"/>
    <cellStyle name="Standard 257 7 3 3 5 4" xfId="31683" xr:uid="{00000000-0005-0000-0000-000032BF0000}"/>
    <cellStyle name="Standard 257 7 3 3 6" xfId="7416" xr:uid="{00000000-0005-0000-0000-000033BF0000}"/>
    <cellStyle name="Standard 257 7 3 3 6 2" xfId="20652" xr:uid="{00000000-0005-0000-0000-000034BF0000}"/>
    <cellStyle name="Standard 257 7 3 3 6 2 2" xfId="47124" xr:uid="{00000000-0005-0000-0000-000035BF0000}"/>
    <cellStyle name="Standard 257 7 3 3 6 3" xfId="33888" xr:uid="{00000000-0005-0000-0000-000036BF0000}"/>
    <cellStyle name="Standard 257 7 3 3 7" xfId="14035" xr:uid="{00000000-0005-0000-0000-000037BF0000}"/>
    <cellStyle name="Standard 257 7 3 3 7 2" xfId="40507" xr:uid="{00000000-0005-0000-0000-000038BF0000}"/>
    <cellStyle name="Standard 257 7 3 3 8" xfId="27271" xr:uid="{00000000-0005-0000-0000-000039BF0000}"/>
    <cellStyle name="Standard 257 7 3 4" xfId="1167" xr:uid="{00000000-0005-0000-0000-00003ABF0000}"/>
    <cellStyle name="Standard 257 7 3 4 2" xfId="4110" xr:uid="{00000000-0005-0000-0000-00003BBF0000}"/>
    <cellStyle name="Standard 257 7 3 4 2 2" xfId="12932" xr:uid="{00000000-0005-0000-0000-00003CBF0000}"/>
    <cellStyle name="Standard 257 7 3 4 2 2 2" xfId="26168" xr:uid="{00000000-0005-0000-0000-00003DBF0000}"/>
    <cellStyle name="Standard 257 7 3 4 2 2 2 2" xfId="52640" xr:uid="{00000000-0005-0000-0000-00003EBF0000}"/>
    <cellStyle name="Standard 257 7 3 4 2 2 3" xfId="39404" xr:uid="{00000000-0005-0000-0000-00003FBF0000}"/>
    <cellStyle name="Standard 257 7 3 4 2 3" xfId="19551" xr:uid="{00000000-0005-0000-0000-000040BF0000}"/>
    <cellStyle name="Standard 257 7 3 4 2 3 2" xfId="46023" xr:uid="{00000000-0005-0000-0000-000041BF0000}"/>
    <cellStyle name="Standard 257 7 3 4 2 4" xfId="30582" xr:uid="{00000000-0005-0000-0000-000042BF0000}"/>
    <cellStyle name="Standard 257 7 3 4 3" xfId="5581" xr:uid="{00000000-0005-0000-0000-000043BF0000}"/>
    <cellStyle name="Standard 257 7 3 4 3 2" xfId="9991" xr:uid="{00000000-0005-0000-0000-000044BF0000}"/>
    <cellStyle name="Standard 257 7 3 4 3 2 2" xfId="23227" xr:uid="{00000000-0005-0000-0000-000045BF0000}"/>
    <cellStyle name="Standard 257 7 3 4 3 2 2 2" xfId="49699" xr:uid="{00000000-0005-0000-0000-000046BF0000}"/>
    <cellStyle name="Standard 257 7 3 4 3 2 3" xfId="36463" xr:uid="{00000000-0005-0000-0000-000047BF0000}"/>
    <cellStyle name="Standard 257 7 3 4 3 3" xfId="16610" xr:uid="{00000000-0005-0000-0000-000048BF0000}"/>
    <cellStyle name="Standard 257 7 3 4 3 3 2" xfId="43082" xr:uid="{00000000-0005-0000-0000-000049BF0000}"/>
    <cellStyle name="Standard 257 7 3 4 3 4" xfId="32053" xr:uid="{00000000-0005-0000-0000-00004ABF0000}"/>
    <cellStyle name="Standard 257 7 3 4 4" xfId="8520" xr:uid="{00000000-0005-0000-0000-00004BBF0000}"/>
    <cellStyle name="Standard 257 7 3 4 4 2" xfId="21756" xr:uid="{00000000-0005-0000-0000-00004CBF0000}"/>
    <cellStyle name="Standard 257 7 3 4 4 2 2" xfId="48228" xr:uid="{00000000-0005-0000-0000-00004DBF0000}"/>
    <cellStyle name="Standard 257 7 3 4 4 3" xfId="34992" xr:uid="{00000000-0005-0000-0000-00004EBF0000}"/>
    <cellStyle name="Standard 257 7 3 4 5" xfId="15139" xr:uid="{00000000-0005-0000-0000-00004FBF0000}"/>
    <cellStyle name="Standard 257 7 3 4 5 2" xfId="41611" xr:uid="{00000000-0005-0000-0000-000050BF0000}"/>
    <cellStyle name="Standard 257 7 3 4 6" xfId="27641" xr:uid="{00000000-0005-0000-0000-000051BF0000}"/>
    <cellStyle name="Standard 257 7 3 5" xfId="1903" xr:uid="{00000000-0005-0000-0000-000052BF0000}"/>
    <cellStyle name="Standard 257 7 3 5 2" xfId="3374" xr:uid="{00000000-0005-0000-0000-000053BF0000}"/>
    <cellStyle name="Standard 257 7 3 5 2 2" xfId="12196" xr:uid="{00000000-0005-0000-0000-000054BF0000}"/>
    <cellStyle name="Standard 257 7 3 5 2 2 2" xfId="25432" xr:uid="{00000000-0005-0000-0000-000055BF0000}"/>
    <cellStyle name="Standard 257 7 3 5 2 2 2 2" xfId="51904" xr:uid="{00000000-0005-0000-0000-000056BF0000}"/>
    <cellStyle name="Standard 257 7 3 5 2 2 3" xfId="38668" xr:uid="{00000000-0005-0000-0000-000057BF0000}"/>
    <cellStyle name="Standard 257 7 3 5 2 3" xfId="18815" xr:uid="{00000000-0005-0000-0000-000058BF0000}"/>
    <cellStyle name="Standard 257 7 3 5 2 3 2" xfId="45287" xr:uid="{00000000-0005-0000-0000-000059BF0000}"/>
    <cellStyle name="Standard 257 7 3 5 2 4" xfId="29846" xr:uid="{00000000-0005-0000-0000-00005ABF0000}"/>
    <cellStyle name="Standard 257 7 3 5 3" xfId="6316" xr:uid="{00000000-0005-0000-0000-00005BBF0000}"/>
    <cellStyle name="Standard 257 7 3 5 3 2" xfId="10726" xr:uid="{00000000-0005-0000-0000-00005CBF0000}"/>
    <cellStyle name="Standard 257 7 3 5 3 2 2" xfId="23962" xr:uid="{00000000-0005-0000-0000-00005DBF0000}"/>
    <cellStyle name="Standard 257 7 3 5 3 2 2 2" xfId="50434" xr:uid="{00000000-0005-0000-0000-00005EBF0000}"/>
    <cellStyle name="Standard 257 7 3 5 3 2 3" xfId="37198" xr:uid="{00000000-0005-0000-0000-00005FBF0000}"/>
    <cellStyle name="Standard 257 7 3 5 3 3" xfId="17345" xr:uid="{00000000-0005-0000-0000-000060BF0000}"/>
    <cellStyle name="Standard 257 7 3 5 3 3 2" xfId="43817" xr:uid="{00000000-0005-0000-0000-000061BF0000}"/>
    <cellStyle name="Standard 257 7 3 5 3 4" xfId="32788" xr:uid="{00000000-0005-0000-0000-000062BF0000}"/>
    <cellStyle name="Standard 257 7 3 5 4" xfId="7784" xr:uid="{00000000-0005-0000-0000-000063BF0000}"/>
    <cellStyle name="Standard 257 7 3 5 4 2" xfId="21020" xr:uid="{00000000-0005-0000-0000-000064BF0000}"/>
    <cellStyle name="Standard 257 7 3 5 4 2 2" xfId="47492" xr:uid="{00000000-0005-0000-0000-000065BF0000}"/>
    <cellStyle name="Standard 257 7 3 5 4 3" xfId="34256" xr:uid="{00000000-0005-0000-0000-000066BF0000}"/>
    <cellStyle name="Standard 257 7 3 5 5" xfId="14403" xr:uid="{00000000-0005-0000-0000-000067BF0000}"/>
    <cellStyle name="Standard 257 7 3 5 5 2" xfId="40875" xr:uid="{00000000-0005-0000-0000-000068BF0000}"/>
    <cellStyle name="Standard 257 7 3 5 6" xfId="28376" xr:uid="{00000000-0005-0000-0000-000069BF0000}"/>
    <cellStyle name="Standard 257 7 3 6" xfId="2640" xr:uid="{00000000-0005-0000-0000-00006ABF0000}"/>
    <cellStyle name="Standard 257 7 3 6 2" xfId="11462" xr:uid="{00000000-0005-0000-0000-00006BBF0000}"/>
    <cellStyle name="Standard 257 7 3 6 2 2" xfId="24698" xr:uid="{00000000-0005-0000-0000-00006CBF0000}"/>
    <cellStyle name="Standard 257 7 3 6 2 2 2" xfId="51170" xr:uid="{00000000-0005-0000-0000-00006DBF0000}"/>
    <cellStyle name="Standard 257 7 3 6 2 3" xfId="37934" xr:uid="{00000000-0005-0000-0000-00006EBF0000}"/>
    <cellStyle name="Standard 257 7 3 6 3" xfId="18081" xr:uid="{00000000-0005-0000-0000-00006FBF0000}"/>
    <cellStyle name="Standard 257 7 3 6 3 2" xfId="44553" xr:uid="{00000000-0005-0000-0000-000070BF0000}"/>
    <cellStyle name="Standard 257 7 3 6 4" xfId="29112" xr:uid="{00000000-0005-0000-0000-000071BF0000}"/>
    <cellStyle name="Standard 257 7 3 7" xfId="4845" xr:uid="{00000000-0005-0000-0000-000072BF0000}"/>
    <cellStyle name="Standard 257 7 3 7 2" xfId="9255" xr:uid="{00000000-0005-0000-0000-000073BF0000}"/>
    <cellStyle name="Standard 257 7 3 7 2 2" xfId="22491" xr:uid="{00000000-0005-0000-0000-000074BF0000}"/>
    <cellStyle name="Standard 257 7 3 7 2 2 2" xfId="48963" xr:uid="{00000000-0005-0000-0000-000075BF0000}"/>
    <cellStyle name="Standard 257 7 3 7 2 3" xfId="35727" xr:uid="{00000000-0005-0000-0000-000076BF0000}"/>
    <cellStyle name="Standard 257 7 3 7 3" xfId="15874" xr:uid="{00000000-0005-0000-0000-000077BF0000}"/>
    <cellStyle name="Standard 257 7 3 7 3 2" xfId="42346" xr:uid="{00000000-0005-0000-0000-000078BF0000}"/>
    <cellStyle name="Standard 257 7 3 7 4" xfId="31317" xr:uid="{00000000-0005-0000-0000-000079BF0000}"/>
    <cellStyle name="Standard 257 7 3 8" xfId="7050" xr:uid="{00000000-0005-0000-0000-00007ABF0000}"/>
    <cellStyle name="Standard 257 7 3 8 2" xfId="20286" xr:uid="{00000000-0005-0000-0000-00007BBF0000}"/>
    <cellStyle name="Standard 257 7 3 8 2 2" xfId="46758" xr:uid="{00000000-0005-0000-0000-00007CBF0000}"/>
    <cellStyle name="Standard 257 7 3 8 3" xfId="33522" xr:uid="{00000000-0005-0000-0000-00007DBF0000}"/>
    <cellStyle name="Standard 257 7 3 9" xfId="13669" xr:uid="{00000000-0005-0000-0000-00007EBF0000}"/>
    <cellStyle name="Standard 257 7 3 9 2" xfId="40141" xr:uid="{00000000-0005-0000-0000-00007FBF0000}"/>
    <cellStyle name="Standard 257 7 4" xfId="483" xr:uid="{00000000-0005-0000-0000-000080BF0000}"/>
    <cellStyle name="Standard 257 7 4 2" xfId="873" xr:uid="{00000000-0005-0000-0000-000081BF0000}"/>
    <cellStyle name="Standard 257 7 4 2 2" xfId="1622" xr:uid="{00000000-0005-0000-0000-000082BF0000}"/>
    <cellStyle name="Standard 257 7 4 2 2 2" xfId="4565" xr:uid="{00000000-0005-0000-0000-000083BF0000}"/>
    <cellStyle name="Standard 257 7 4 2 2 2 2" xfId="13387" xr:uid="{00000000-0005-0000-0000-000084BF0000}"/>
    <cellStyle name="Standard 257 7 4 2 2 2 2 2" xfId="26623" xr:uid="{00000000-0005-0000-0000-000085BF0000}"/>
    <cellStyle name="Standard 257 7 4 2 2 2 2 2 2" xfId="53095" xr:uid="{00000000-0005-0000-0000-000086BF0000}"/>
    <cellStyle name="Standard 257 7 4 2 2 2 2 3" xfId="39859" xr:uid="{00000000-0005-0000-0000-000087BF0000}"/>
    <cellStyle name="Standard 257 7 4 2 2 2 3" xfId="20006" xr:uid="{00000000-0005-0000-0000-000088BF0000}"/>
    <cellStyle name="Standard 257 7 4 2 2 2 3 2" xfId="46478" xr:uid="{00000000-0005-0000-0000-000089BF0000}"/>
    <cellStyle name="Standard 257 7 4 2 2 2 4" xfId="31037" xr:uid="{00000000-0005-0000-0000-00008ABF0000}"/>
    <cellStyle name="Standard 257 7 4 2 2 3" xfId="6036" xr:uid="{00000000-0005-0000-0000-00008BBF0000}"/>
    <cellStyle name="Standard 257 7 4 2 2 3 2" xfId="10446" xr:uid="{00000000-0005-0000-0000-00008CBF0000}"/>
    <cellStyle name="Standard 257 7 4 2 2 3 2 2" xfId="23682" xr:uid="{00000000-0005-0000-0000-00008DBF0000}"/>
    <cellStyle name="Standard 257 7 4 2 2 3 2 2 2" xfId="50154" xr:uid="{00000000-0005-0000-0000-00008EBF0000}"/>
    <cellStyle name="Standard 257 7 4 2 2 3 2 3" xfId="36918" xr:uid="{00000000-0005-0000-0000-00008FBF0000}"/>
    <cellStyle name="Standard 257 7 4 2 2 3 3" xfId="17065" xr:uid="{00000000-0005-0000-0000-000090BF0000}"/>
    <cellStyle name="Standard 257 7 4 2 2 3 3 2" xfId="43537" xr:uid="{00000000-0005-0000-0000-000091BF0000}"/>
    <cellStyle name="Standard 257 7 4 2 2 3 4" xfId="32508" xr:uid="{00000000-0005-0000-0000-000092BF0000}"/>
    <cellStyle name="Standard 257 7 4 2 2 4" xfId="8975" xr:uid="{00000000-0005-0000-0000-000093BF0000}"/>
    <cellStyle name="Standard 257 7 4 2 2 4 2" xfId="22211" xr:uid="{00000000-0005-0000-0000-000094BF0000}"/>
    <cellStyle name="Standard 257 7 4 2 2 4 2 2" xfId="48683" xr:uid="{00000000-0005-0000-0000-000095BF0000}"/>
    <cellStyle name="Standard 257 7 4 2 2 4 3" xfId="35447" xr:uid="{00000000-0005-0000-0000-000096BF0000}"/>
    <cellStyle name="Standard 257 7 4 2 2 5" xfId="15594" xr:uid="{00000000-0005-0000-0000-000097BF0000}"/>
    <cellStyle name="Standard 257 7 4 2 2 5 2" xfId="42066" xr:uid="{00000000-0005-0000-0000-000098BF0000}"/>
    <cellStyle name="Standard 257 7 4 2 2 6" xfId="28096" xr:uid="{00000000-0005-0000-0000-000099BF0000}"/>
    <cellStyle name="Standard 257 7 4 2 3" xfId="2358" xr:uid="{00000000-0005-0000-0000-00009ABF0000}"/>
    <cellStyle name="Standard 257 7 4 2 3 2" xfId="3829" xr:uid="{00000000-0005-0000-0000-00009BBF0000}"/>
    <cellStyle name="Standard 257 7 4 2 3 2 2" xfId="12651" xr:uid="{00000000-0005-0000-0000-00009CBF0000}"/>
    <cellStyle name="Standard 257 7 4 2 3 2 2 2" xfId="25887" xr:uid="{00000000-0005-0000-0000-00009DBF0000}"/>
    <cellStyle name="Standard 257 7 4 2 3 2 2 2 2" xfId="52359" xr:uid="{00000000-0005-0000-0000-00009EBF0000}"/>
    <cellStyle name="Standard 257 7 4 2 3 2 2 3" xfId="39123" xr:uid="{00000000-0005-0000-0000-00009FBF0000}"/>
    <cellStyle name="Standard 257 7 4 2 3 2 3" xfId="19270" xr:uid="{00000000-0005-0000-0000-0000A0BF0000}"/>
    <cellStyle name="Standard 257 7 4 2 3 2 3 2" xfId="45742" xr:uid="{00000000-0005-0000-0000-0000A1BF0000}"/>
    <cellStyle name="Standard 257 7 4 2 3 2 4" xfId="30301" xr:uid="{00000000-0005-0000-0000-0000A2BF0000}"/>
    <cellStyle name="Standard 257 7 4 2 3 3" xfId="6771" xr:uid="{00000000-0005-0000-0000-0000A3BF0000}"/>
    <cellStyle name="Standard 257 7 4 2 3 3 2" xfId="11181" xr:uid="{00000000-0005-0000-0000-0000A4BF0000}"/>
    <cellStyle name="Standard 257 7 4 2 3 3 2 2" xfId="24417" xr:uid="{00000000-0005-0000-0000-0000A5BF0000}"/>
    <cellStyle name="Standard 257 7 4 2 3 3 2 2 2" xfId="50889" xr:uid="{00000000-0005-0000-0000-0000A6BF0000}"/>
    <cellStyle name="Standard 257 7 4 2 3 3 2 3" xfId="37653" xr:uid="{00000000-0005-0000-0000-0000A7BF0000}"/>
    <cellStyle name="Standard 257 7 4 2 3 3 3" xfId="17800" xr:uid="{00000000-0005-0000-0000-0000A8BF0000}"/>
    <cellStyle name="Standard 257 7 4 2 3 3 3 2" xfId="44272" xr:uid="{00000000-0005-0000-0000-0000A9BF0000}"/>
    <cellStyle name="Standard 257 7 4 2 3 3 4" xfId="33243" xr:uid="{00000000-0005-0000-0000-0000AABF0000}"/>
    <cellStyle name="Standard 257 7 4 2 3 4" xfId="8239" xr:uid="{00000000-0005-0000-0000-0000ABBF0000}"/>
    <cellStyle name="Standard 257 7 4 2 3 4 2" xfId="21475" xr:uid="{00000000-0005-0000-0000-0000ACBF0000}"/>
    <cellStyle name="Standard 257 7 4 2 3 4 2 2" xfId="47947" xr:uid="{00000000-0005-0000-0000-0000ADBF0000}"/>
    <cellStyle name="Standard 257 7 4 2 3 4 3" xfId="34711" xr:uid="{00000000-0005-0000-0000-0000AEBF0000}"/>
    <cellStyle name="Standard 257 7 4 2 3 5" xfId="14858" xr:uid="{00000000-0005-0000-0000-0000AFBF0000}"/>
    <cellStyle name="Standard 257 7 4 2 3 5 2" xfId="41330" xr:uid="{00000000-0005-0000-0000-0000B0BF0000}"/>
    <cellStyle name="Standard 257 7 4 2 3 6" xfId="28831" xr:uid="{00000000-0005-0000-0000-0000B1BF0000}"/>
    <cellStyle name="Standard 257 7 4 2 4" xfId="3095" xr:uid="{00000000-0005-0000-0000-0000B2BF0000}"/>
    <cellStyle name="Standard 257 7 4 2 4 2" xfId="11917" xr:uid="{00000000-0005-0000-0000-0000B3BF0000}"/>
    <cellStyle name="Standard 257 7 4 2 4 2 2" xfId="25153" xr:uid="{00000000-0005-0000-0000-0000B4BF0000}"/>
    <cellStyle name="Standard 257 7 4 2 4 2 2 2" xfId="51625" xr:uid="{00000000-0005-0000-0000-0000B5BF0000}"/>
    <cellStyle name="Standard 257 7 4 2 4 2 3" xfId="38389" xr:uid="{00000000-0005-0000-0000-0000B6BF0000}"/>
    <cellStyle name="Standard 257 7 4 2 4 3" xfId="18536" xr:uid="{00000000-0005-0000-0000-0000B7BF0000}"/>
    <cellStyle name="Standard 257 7 4 2 4 3 2" xfId="45008" xr:uid="{00000000-0005-0000-0000-0000B8BF0000}"/>
    <cellStyle name="Standard 257 7 4 2 4 4" xfId="29567" xr:uid="{00000000-0005-0000-0000-0000B9BF0000}"/>
    <cellStyle name="Standard 257 7 4 2 5" xfId="5300" xr:uid="{00000000-0005-0000-0000-0000BABF0000}"/>
    <cellStyle name="Standard 257 7 4 2 5 2" xfId="9710" xr:uid="{00000000-0005-0000-0000-0000BBBF0000}"/>
    <cellStyle name="Standard 257 7 4 2 5 2 2" xfId="22946" xr:uid="{00000000-0005-0000-0000-0000BCBF0000}"/>
    <cellStyle name="Standard 257 7 4 2 5 2 2 2" xfId="49418" xr:uid="{00000000-0005-0000-0000-0000BDBF0000}"/>
    <cellStyle name="Standard 257 7 4 2 5 2 3" xfId="36182" xr:uid="{00000000-0005-0000-0000-0000BEBF0000}"/>
    <cellStyle name="Standard 257 7 4 2 5 3" xfId="16329" xr:uid="{00000000-0005-0000-0000-0000BFBF0000}"/>
    <cellStyle name="Standard 257 7 4 2 5 3 2" xfId="42801" xr:uid="{00000000-0005-0000-0000-0000C0BF0000}"/>
    <cellStyle name="Standard 257 7 4 2 5 4" xfId="31772" xr:uid="{00000000-0005-0000-0000-0000C1BF0000}"/>
    <cellStyle name="Standard 257 7 4 2 6" xfId="7505" xr:uid="{00000000-0005-0000-0000-0000C2BF0000}"/>
    <cellStyle name="Standard 257 7 4 2 6 2" xfId="20741" xr:uid="{00000000-0005-0000-0000-0000C3BF0000}"/>
    <cellStyle name="Standard 257 7 4 2 6 2 2" xfId="47213" xr:uid="{00000000-0005-0000-0000-0000C4BF0000}"/>
    <cellStyle name="Standard 257 7 4 2 6 3" xfId="33977" xr:uid="{00000000-0005-0000-0000-0000C5BF0000}"/>
    <cellStyle name="Standard 257 7 4 2 7" xfId="14124" xr:uid="{00000000-0005-0000-0000-0000C6BF0000}"/>
    <cellStyle name="Standard 257 7 4 2 7 2" xfId="40596" xr:uid="{00000000-0005-0000-0000-0000C7BF0000}"/>
    <cellStyle name="Standard 257 7 4 2 8" xfId="27360" xr:uid="{00000000-0005-0000-0000-0000C8BF0000}"/>
    <cellStyle name="Standard 257 7 4 3" xfId="1256" xr:uid="{00000000-0005-0000-0000-0000C9BF0000}"/>
    <cellStyle name="Standard 257 7 4 3 2" xfId="4199" xr:uid="{00000000-0005-0000-0000-0000CABF0000}"/>
    <cellStyle name="Standard 257 7 4 3 2 2" xfId="13021" xr:uid="{00000000-0005-0000-0000-0000CBBF0000}"/>
    <cellStyle name="Standard 257 7 4 3 2 2 2" xfId="26257" xr:uid="{00000000-0005-0000-0000-0000CCBF0000}"/>
    <cellStyle name="Standard 257 7 4 3 2 2 2 2" xfId="52729" xr:uid="{00000000-0005-0000-0000-0000CDBF0000}"/>
    <cellStyle name="Standard 257 7 4 3 2 2 3" xfId="39493" xr:uid="{00000000-0005-0000-0000-0000CEBF0000}"/>
    <cellStyle name="Standard 257 7 4 3 2 3" xfId="19640" xr:uid="{00000000-0005-0000-0000-0000CFBF0000}"/>
    <cellStyle name="Standard 257 7 4 3 2 3 2" xfId="46112" xr:uid="{00000000-0005-0000-0000-0000D0BF0000}"/>
    <cellStyle name="Standard 257 7 4 3 2 4" xfId="30671" xr:uid="{00000000-0005-0000-0000-0000D1BF0000}"/>
    <cellStyle name="Standard 257 7 4 3 3" xfId="5670" xr:uid="{00000000-0005-0000-0000-0000D2BF0000}"/>
    <cellStyle name="Standard 257 7 4 3 3 2" xfId="10080" xr:uid="{00000000-0005-0000-0000-0000D3BF0000}"/>
    <cellStyle name="Standard 257 7 4 3 3 2 2" xfId="23316" xr:uid="{00000000-0005-0000-0000-0000D4BF0000}"/>
    <cellStyle name="Standard 257 7 4 3 3 2 2 2" xfId="49788" xr:uid="{00000000-0005-0000-0000-0000D5BF0000}"/>
    <cellStyle name="Standard 257 7 4 3 3 2 3" xfId="36552" xr:uid="{00000000-0005-0000-0000-0000D6BF0000}"/>
    <cellStyle name="Standard 257 7 4 3 3 3" xfId="16699" xr:uid="{00000000-0005-0000-0000-0000D7BF0000}"/>
    <cellStyle name="Standard 257 7 4 3 3 3 2" xfId="43171" xr:uid="{00000000-0005-0000-0000-0000D8BF0000}"/>
    <cellStyle name="Standard 257 7 4 3 3 4" xfId="32142" xr:uid="{00000000-0005-0000-0000-0000D9BF0000}"/>
    <cellStyle name="Standard 257 7 4 3 4" xfId="8609" xr:uid="{00000000-0005-0000-0000-0000DABF0000}"/>
    <cellStyle name="Standard 257 7 4 3 4 2" xfId="21845" xr:uid="{00000000-0005-0000-0000-0000DBBF0000}"/>
    <cellStyle name="Standard 257 7 4 3 4 2 2" xfId="48317" xr:uid="{00000000-0005-0000-0000-0000DCBF0000}"/>
    <cellStyle name="Standard 257 7 4 3 4 3" xfId="35081" xr:uid="{00000000-0005-0000-0000-0000DDBF0000}"/>
    <cellStyle name="Standard 257 7 4 3 5" xfId="15228" xr:uid="{00000000-0005-0000-0000-0000DEBF0000}"/>
    <cellStyle name="Standard 257 7 4 3 5 2" xfId="41700" xr:uid="{00000000-0005-0000-0000-0000DFBF0000}"/>
    <cellStyle name="Standard 257 7 4 3 6" xfId="27730" xr:uid="{00000000-0005-0000-0000-0000E0BF0000}"/>
    <cellStyle name="Standard 257 7 4 4" xfId="1992" xr:uid="{00000000-0005-0000-0000-0000E1BF0000}"/>
    <cellStyle name="Standard 257 7 4 4 2" xfId="3463" xr:uid="{00000000-0005-0000-0000-0000E2BF0000}"/>
    <cellStyle name="Standard 257 7 4 4 2 2" xfId="12285" xr:uid="{00000000-0005-0000-0000-0000E3BF0000}"/>
    <cellStyle name="Standard 257 7 4 4 2 2 2" xfId="25521" xr:uid="{00000000-0005-0000-0000-0000E4BF0000}"/>
    <cellStyle name="Standard 257 7 4 4 2 2 2 2" xfId="51993" xr:uid="{00000000-0005-0000-0000-0000E5BF0000}"/>
    <cellStyle name="Standard 257 7 4 4 2 2 3" xfId="38757" xr:uid="{00000000-0005-0000-0000-0000E6BF0000}"/>
    <cellStyle name="Standard 257 7 4 4 2 3" xfId="18904" xr:uid="{00000000-0005-0000-0000-0000E7BF0000}"/>
    <cellStyle name="Standard 257 7 4 4 2 3 2" xfId="45376" xr:uid="{00000000-0005-0000-0000-0000E8BF0000}"/>
    <cellStyle name="Standard 257 7 4 4 2 4" xfId="29935" xr:uid="{00000000-0005-0000-0000-0000E9BF0000}"/>
    <cellStyle name="Standard 257 7 4 4 3" xfId="6405" xr:uid="{00000000-0005-0000-0000-0000EABF0000}"/>
    <cellStyle name="Standard 257 7 4 4 3 2" xfId="10815" xr:uid="{00000000-0005-0000-0000-0000EBBF0000}"/>
    <cellStyle name="Standard 257 7 4 4 3 2 2" xfId="24051" xr:uid="{00000000-0005-0000-0000-0000ECBF0000}"/>
    <cellStyle name="Standard 257 7 4 4 3 2 2 2" xfId="50523" xr:uid="{00000000-0005-0000-0000-0000EDBF0000}"/>
    <cellStyle name="Standard 257 7 4 4 3 2 3" xfId="37287" xr:uid="{00000000-0005-0000-0000-0000EEBF0000}"/>
    <cellStyle name="Standard 257 7 4 4 3 3" xfId="17434" xr:uid="{00000000-0005-0000-0000-0000EFBF0000}"/>
    <cellStyle name="Standard 257 7 4 4 3 3 2" xfId="43906" xr:uid="{00000000-0005-0000-0000-0000F0BF0000}"/>
    <cellStyle name="Standard 257 7 4 4 3 4" xfId="32877" xr:uid="{00000000-0005-0000-0000-0000F1BF0000}"/>
    <cellStyle name="Standard 257 7 4 4 4" xfId="7873" xr:uid="{00000000-0005-0000-0000-0000F2BF0000}"/>
    <cellStyle name="Standard 257 7 4 4 4 2" xfId="21109" xr:uid="{00000000-0005-0000-0000-0000F3BF0000}"/>
    <cellStyle name="Standard 257 7 4 4 4 2 2" xfId="47581" xr:uid="{00000000-0005-0000-0000-0000F4BF0000}"/>
    <cellStyle name="Standard 257 7 4 4 4 3" xfId="34345" xr:uid="{00000000-0005-0000-0000-0000F5BF0000}"/>
    <cellStyle name="Standard 257 7 4 4 5" xfId="14492" xr:uid="{00000000-0005-0000-0000-0000F6BF0000}"/>
    <cellStyle name="Standard 257 7 4 4 5 2" xfId="40964" xr:uid="{00000000-0005-0000-0000-0000F7BF0000}"/>
    <cellStyle name="Standard 257 7 4 4 6" xfId="28465" xr:uid="{00000000-0005-0000-0000-0000F8BF0000}"/>
    <cellStyle name="Standard 257 7 4 5" xfId="2729" xr:uid="{00000000-0005-0000-0000-0000F9BF0000}"/>
    <cellStyle name="Standard 257 7 4 5 2" xfId="11551" xr:uid="{00000000-0005-0000-0000-0000FABF0000}"/>
    <cellStyle name="Standard 257 7 4 5 2 2" xfId="24787" xr:uid="{00000000-0005-0000-0000-0000FBBF0000}"/>
    <cellStyle name="Standard 257 7 4 5 2 2 2" xfId="51259" xr:uid="{00000000-0005-0000-0000-0000FCBF0000}"/>
    <cellStyle name="Standard 257 7 4 5 2 3" xfId="38023" xr:uid="{00000000-0005-0000-0000-0000FDBF0000}"/>
    <cellStyle name="Standard 257 7 4 5 3" xfId="18170" xr:uid="{00000000-0005-0000-0000-0000FEBF0000}"/>
    <cellStyle name="Standard 257 7 4 5 3 2" xfId="44642" xr:uid="{00000000-0005-0000-0000-0000FFBF0000}"/>
    <cellStyle name="Standard 257 7 4 5 4" xfId="29201" xr:uid="{00000000-0005-0000-0000-000000C00000}"/>
    <cellStyle name="Standard 257 7 4 6" xfId="4934" xr:uid="{00000000-0005-0000-0000-000001C00000}"/>
    <cellStyle name="Standard 257 7 4 6 2" xfId="9344" xr:uid="{00000000-0005-0000-0000-000002C00000}"/>
    <cellStyle name="Standard 257 7 4 6 2 2" xfId="22580" xr:uid="{00000000-0005-0000-0000-000003C00000}"/>
    <cellStyle name="Standard 257 7 4 6 2 2 2" xfId="49052" xr:uid="{00000000-0005-0000-0000-000004C00000}"/>
    <cellStyle name="Standard 257 7 4 6 2 3" xfId="35816" xr:uid="{00000000-0005-0000-0000-000005C00000}"/>
    <cellStyle name="Standard 257 7 4 6 3" xfId="15963" xr:uid="{00000000-0005-0000-0000-000006C00000}"/>
    <cellStyle name="Standard 257 7 4 6 3 2" xfId="42435" xr:uid="{00000000-0005-0000-0000-000007C00000}"/>
    <cellStyle name="Standard 257 7 4 6 4" xfId="31406" xr:uid="{00000000-0005-0000-0000-000008C00000}"/>
    <cellStyle name="Standard 257 7 4 7" xfId="7139" xr:uid="{00000000-0005-0000-0000-000009C00000}"/>
    <cellStyle name="Standard 257 7 4 7 2" xfId="20375" xr:uid="{00000000-0005-0000-0000-00000AC00000}"/>
    <cellStyle name="Standard 257 7 4 7 2 2" xfId="46847" xr:uid="{00000000-0005-0000-0000-00000BC00000}"/>
    <cellStyle name="Standard 257 7 4 7 3" xfId="33611" xr:uid="{00000000-0005-0000-0000-00000CC00000}"/>
    <cellStyle name="Standard 257 7 4 8" xfId="13758" xr:uid="{00000000-0005-0000-0000-00000DC00000}"/>
    <cellStyle name="Standard 257 7 4 8 2" xfId="40230" xr:uid="{00000000-0005-0000-0000-00000EC00000}"/>
    <cellStyle name="Standard 257 7 4 9" xfId="26994" xr:uid="{00000000-0005-0000-0000-00000FC00000}"/>
    <cellStyle name="Standard 257 7 5" xfId="509" xr:uid="{00000000-0005-0000-0000-000010C00000}"/>
    <cellStyle name="Standard 257 7 5 2" xfId="898" xr:uid="{00000000-0005-0000-0000-000011C00000}"/>
    <cellStyle name="Standard 257 7 5 2 2" xfId="1647" xr:uid="{00000000-0005-0000-0000-000012C00000}"/>
    <cellStyle name="Standard 257 7 5 2 2 2" xfId="4590" xr:uid="{00000000-0005-0000-0000-000013C00000}"/>
    <cellStyle name="Standard 257 7 5 2 2 2 2" xfId="13412" xr:uid="{00000000-0005-0000-0000-000014C00000}"/>
    <cellStyle name="Standard 257 7 5 2 2 2 2 2" xfId="26648" xr:uid="{00000000-0005-0000-0000-000015C00000}"/>
    <cellStyle name="Standard 257 7 5 2 2 2 2 2 2" xfId="53120" xr:uid="{00000000-0005-0000-0000-000016C00000}"/>
    <cellStyle name="Standard 257 7 5 2 2 2 2 3" xfId="39884" xr:uid="{00000000-0005-0000-0000-000017C00000}"/>
    <cellStyle name="Standard 257 7 5 2 2 2 3" xfId="20031" xr:uid="{00000000-0005-0000-0000-000018C00000}"/>
    <cellStyle name="Standard 257 7 5 2 2 2 3 2" xfId="46503" xr:uid="{00000000-0005-0000-0000-000019C00000}"/>
    <cellStyle name="Standard 257 7 5 2 2 2 4" xfId="31062" xr:uid="{00000000-0005-0000-0000-00001AC00000}"/>
    <cellStyle name="Standard 257 7 5 2 2 3" xfId="6061" xr:uid="{00000000-0005-0000-0000-00001BC00000}"/>
    <cellStyle name="Standard 257 7 5 2 2 3 2" xfId="10471" xr:uid="{00000000-0005-0000-0000-00001CC00000}"/>
    <cellStyle name="Standard 257 7 5 2 2 3 2 2" xfId="23707" xr:uid="{00000000-0005-0000-0000-00001DC00000}"/>
    <cellStyle name="Standard 257 7 5 2 2 3 2 2 2" xfId="50179" xr:uid="{00000000-0005-0000-0000-00001EC00000}"/>
    <cellStyle name="Standard 257 7 5 2 2 3 2 3" xfId="36943" xr:uid="{00000000-0005-0000-0000-00001FC00000}"/>
    <cellStyle name="Standard 257 7 5 2 2 3 3" xfId="17090" xr:uid="{00000000-0005-0000-0000-000020C00000}"/>
    <cellStyle name="Standard 257 7 5 2 2 3 3 2" xfId="43562" xr:uid="{00000000-0005-0000-0000-000021C00000}"/>
    <cellStyle name="Standard 257 7 5 2 2 3 4" xfId="32533" xr:uid="{00000000-0005-0000-0000-000022C00000}"/>
    <cellStyle name="Standard 257 7 5 2 2 4" xfId="9000" xr:uid="{00000000-0005-0000-0000-000023C00000}"/>
    <cellStyle name="Standard 257 7 5 2 2 4 2" xfId="22236" xr:uid="{00000000-0005-0000-0000-000024C00000}"/>
    <cellStyle name="Standard 257 7 5 2 2 4 2 2" xfId="48708" xr:uid="{00000000-0005-0000-0000-000025C00000}"/>
    <cellStyle name="Standard 257 7 5 2 2 4 3" xfId="35472" xr:uid="{00000000-0005-0000-0000-000026C00000}"/>
    <cellStyle name="Standard 257 7 5 2 2 5" xfId="15619" xr:uid="{00000000-0005-0000-0000-000027C00000}"/>
    <cellStyle name="Standard 257 7 5 2 2 5 2" xfId="42091" xr:uid="{00000000-0005-0000-0000-000028C00000}"/>
    <cellStyle name="Standard 257 7 5 2 2 6" xfId="28121" xr:uid="{00000000-0005-0000-0000-000029C00000}"/>
    <cellStyle name="Standard 257 7 5 2 3" xfId="2383" xr:uid="{00000000-0005-0000-0000-00002AC00000}"/>
    <cellStyle name="Standard 257 7 5 2 3 2" xfId="3854" xr:uid="{00000000-0005-0000-0000-00002BC00000}"/>
    <cellStyle name="Standard 257 7 5 2 3 2 2" xfId="12676" xr:uid="{00000000-0005-0000-0000-00002CC00000}"/>
    <cellStyle name="Standard 257 7 5 2 3 2 2 2" xfId="25912" xr:uid="{00000000-0005-0000-0000-00002DC00000}"/>
    <cellStyle name="Standard 257 7 5 2 3 2 2 2 2" xfId="52384" xr:uid="{00000000-0005-0000-0000-00002EC00000}"/>
    <cellStyle name="Standard 257 7 5 2 3 2 2 3" xfId="39148" xr:uid="{00000000-0005-0000-0000-00002FC00000}"/>
    <cellStyle name="Standard 257 7 5 2 3 2 3" xfId="19295" xr:uid="{00000000-0005-0000-0000-000030C00000}"/>
    <cellStyle name="Standard 257 7 5 2 3 2 3 2" xfId="45767" xr:uid="{00000000-0005-0000-0000-000031C00000}"/>
    <cellStyle name="Standard 257 7 5 2 3 2 4" xfId="30326" xr:uid="{00000000-0005-0000-0000-000032C00000}"/>
    <cellStyle name="Standard 257 7 5 2 3 3" xfId="6796" xr:uid="{00000000-0005-0000-0000-000033C00000}"/>
    <cellStyle name="Standard 257 7 5 2 3 3 2" xfId="11206" xr:uid="{00000000-0005-0000-0000-000034C00000}"/>
    <cellStyle name="Standard 257 7 5 2 3 3 2 2" xfId="24442" xr:uid="{00000000-0005-0000-0000-000035C00000}"/>
    <cellStyle name="Standard 257 7 5 2 3 3 2 2 2" xfId="50914" xr:uid="{00000000-0005-0000-0000-000036C00000}"/>
    <cellStyle name="Standard 257 7 5 2 3 3 2 3" xfId="37678" xr:uid="{00000000-0005-0000-0000-000037C00000}"/>
    <cellStyle name="Standard 257 7 5 2 3 3 3" xfId="17825" xr:uid="{00000000-0005-0000-0000-000038C00000}"/>
    <cellStyle name="Standard 257 7 5 2 3 3 3 2" xfId="44297" xr:uid="{00000000-0005-0000-0000-000039C00000}"/>
    <cellStyle name="Standard 257 7 5 2 3 3 4" xfId="33268" xr:uid="{00000000-0005-0000-0000-00003AC00000}"/>
    <cellStyle name="Standard 257 7 5 2 3 4" xfId="8264" xr:uid="{00000000-0005-0000-0000-00003BC00000}"/>
    <cellStyle name="Standard 257 7 5 2 3 4 2" xfId="21500" xr:uid="{00000000-0005-0000-0000-00003CC00000}"/>
    <cellStyle name="Standard 257 7 5 2 3 4 2 2" xfId="47972" xr:uid="{00000000-0005-0000-0000-00003DC00000}"/>
    <cellStyle name="Standard 257 7 5 2 3 4 3" xfId="34736" xr:uid="{00000000-0005-0000-0000-00003EC00000}"/>
    <cellStyle name="Standard 257 7 5 2 3 5" xfId="14883" xr:uid="{00000000-0005-0000-0000-00003FC00000}"/>
    <cellStyle name="Standard 257 7 5 2 3 5 2" xfId="41355" xr:uid="{00000000-0005-0000-0000-000040C00000}"/>
    <cellStyle name="Standard 257 7 5 2 3 6" xfId="28856" xr:uid="{00000000-0005-0000-0000-000041C00000}"/>
    <cellStyle name="Standard 257 7 5 2 4" xfId="3120" xr:uid="{00000000-0005-0000-0000-000042C00000}"/>
    <cellStyle name="Standard 257 7 5 2 4 2" xfId="11942" xr:uid="{00000000-0005-0000-0000-000043C00000}"/>
    <cellStyle name="Standard 257 7 5 2 4 2 2" xfId="25178" xr:uid="{00000000-0005-0000-0000-000044C00000}"/>
    <cellStyle name="Standard 257 7 5 2 4 2 2 2" xfId="51650" xr:uid="{00000000-0005-0000-0000-000045C00000}"/>
    <cellStyle name="Standard 257 7 5 2 4 2 3" xfId="38414" xr:uid="{00000000-0005-0000-0000-000046C00000}"/>
    <cellStyle name="Standard 257 7 5 2 4 3" xfId="18561" xr:uid="{00000000-0005-0000-0000-000047C00000}"/>
    <cellStyle name="Standard 257 7 5 2 4 3 2" xfId="45033" xr:uid="{00000000-0005-0000-0000-000048C00000}"/>
    <cellStyle name="Standard 257 7 5 2 4 4" xfId="29592" xr:uid="{00000000-0005-0000-0000-000049C00000}"/>
    <cellStyle name="Standard 257 7 5 2 5" xfId="5325" xr:uid="{00000000-0005-0000-0000-00004AC00000}"/>
    <cellStyle name="Standard 257 7 5 2 5 2" xfId="9735" xr:uid="{00000000-0005-0000-0000-00004BC00000}"/>
    <cellStyle name="Standard 257 7 5 2 5 2 2" xfId="22971" xr:uid="{00000000-0005-0000-0000-00004CC00000}"/>
    <cellStyle name="Standard 257 7 5 2 5 2 2 2" xfId="49443" xr:uid="{00000000-0005-0000-0000-00004DC00000}"/>
    <cellStyle name="Standard 257 7 5 2 5 2 3" xfId="36207" xr:uid="{00000000-0005-0000-0000-00004EC00000}"/>
    <cellStyle name="Standard 257 7 5 2 5 3" xfId="16354" xr:uid="{00000000-0005-0000-0000-00004FC00000}"/>
    <cellStyle name="Standard 257 7 5 2 5 3 2" xfId="42826" xr:uid="{00000000-0005-0000-0000-000050C00000}"/>
    <cellStyle name="Standard 257 7 5 2 5 4" xfId="31797" xr:uid="{00000000-0005-0000-0000-000051C00000}"/>
    <cellStyle name="Standard 257 7 5 2 6" xfId="7530" xr:uid="{00000000-0005-0000-0000-000052C00000}"/>
    <cellStyle name="Standard 257 7 5 2 6 2" xfId="20766" xr:uid="{00000000-0005-0000-0000-000053C00000}"/>
    <cellStyle name="Standard 257 7 5 2 6 2 2" xfId="47238" xr:uid="{00000000-0005-0000-0000-000054C00000}"/>
    <cellStyle name="Standard 257 7 5 2 6 3" xfId="34002" xr:uid="{00000000-0005-0000-0000-000055C00000}"/>
    <cellStyle name="Standard 257 7 5 2 7" xfId="14149" xr:uid="{00000000-0005-0000-0000-000056C00000}"/>
    <cellStyle name="Standard 257 7 5 2 7 2" xfId="40621" xr:uid="{00000000-0005-0000-0000-000057C00000}"/>
    <cellStyle name="Standard 257 7 5 2 8" xfId="27385" xr:uid="{00000000-0005-0000-0000-000058C00000}"/>
    <cellStyle name="Standard 257 7 5 3" xfId="1281" xr:uid="{00000000-0005-0000-0000-000059C00000}"/>
    <cellStyle name="Standard 257 7 5 3 2" xfId="4224" xr:uid="{00000000-0005-0000-0000-00005AC00000}"/>
    <cellStyle name="Standard 257 7 5 3 2 2" xfId="13046" xr:uid="{00000000-0005-0000-0000-00005BC00000}"/>
    <cellStyle name="Standard 257 7 5 3 2 2 2" xfId="26282" xr:uid="{00000000-0005-0000-0000-00005CC00000}"/>
    <cellStyle name="Standard 257 7 5 3 2 2 2 2" xfId="52754" xr:uid="{00000000-0005-0000-0000-00005DC00000}"/>
    <cellStyle name="Standard 257 7 5 3 2 2 3" xfId="39518" xr:uid="{00000000-0005-0000-0000-00005EC00000}"/>
    <cellStyle name="Standard 257 7 5 3 2 3" xfId="19665" xr:uid="{00000000-0005-0000-0000-00005FC00000}"/>
    <cellStyle name="Standard 257 7 5 3 2 3 2" xfId="46137" xr:uid="{00000000-0005-0000-0000-000060C00000}"/>
    <cellStyle name="Standard 257 7 5 3 2 4" xfId="30696" xr:uid="{00000000-0005-0000-0000-000061C00000}"/>
    <cellStyle name="Standard 257 7 5 3 3" xfId="5695" xr:uid="{00000000-0005-0000-0000-000062C00000}"/>
    <cellStyle name="Standard 257 7 5 3 3 2" xfId="10105" xr:uid="{00000000-0005-0000-0000-000063C00000}"/>
    <cellStyle name="Standard 257 7 5 3 3 2 2" xfId="23341" xr:uid="{00000000-0005-0000-0000-000064C00000}"/>
    <cellStyle name="Standard 257 7 5 3 3 2 2 2" xfId="49813" xr:uid="{00000000-0005-0000-0000-000065C00000}"/>
    <cellStyle name="Standard 257 7 5 3 3 2 3" xfId="36577" xr:uid="{00000000-0005-0000-0000-000066C00000}"/>
    <cellStyle name="Standard 257 7 5 3 3 3" xfId="16724" xr:uid="{00000000-0005-0000-0000-000067C00000}"/>
    <cellStyle name="Standard 257 7 5 3 3 3 2" xfId="43196" xr:uid="{00000000-0005-0000-0000-000068C00000}"/>
    <cellStyle name="Standard 257 7 5 3 3 4" xfId="32167" xr:uid="{00000000-0005-0000-0000-000069C00000}"/>
    <cellStyle name="Standard 257 7 5 3 4" xfId="8634" xr:uid="{00000000-0005-0000-0000-00006AC00000}"/>
    <cellStyle name="Standard 257 7 5 3 4 2" xfId="21870" xr:uid="{00000000-0005-0000-0000-00006BC00000}"/>
    <cellStyle name="Standard 257 7 5 3 4 2 2" xfId="48342" xr:uid="{00000000-0005-0000-0000-00006CC00000}"/>
    <cellStyle name="Standard 257 7 5 3 4 3" xfId="35106" xr:uid="{00000000-0005-0000-0000-00006DC00000}"/>
    <cellStyle name="Standard 257 7 5 3 5" xfId="15253" xr:uid="{00000000-0005-0000-0000-00006EC00000}"/>
    <cellStyle name="Standard 257 7 5 3 5 2" xfId="41725" xr:uid="{00000000-0005-0000-0000-00006FC00000}"/>
    <cellStyle name="Standard 257 7 5 3 6" xfId="27755" xr:uid="{00000000-0005-0000-0000-000070C00000}"/>
    <cellStyle name="Standard 257 7 5 4" xfId="2017" xr:uid="{00000000-0005-0000-0000-000071C00000}"/>
    <cellStyle name="Standard 257 7 5 4 2" xfId="3488" xr:uid="{00000000-0005-0000-0000-000072C00000}"/>
    <cellStyle name="Standard 257 7 5 4 2 2" xfId="12310" xr:uid="{00000000-0005-0000-0000-000073C00000}"/>
    <cellStyle name="Standard 257 7 5 4 2 2 2" xfId="25546" xr:uid="{00000000-0005-0000-0000-000074C00000}"/>
    <cellStyle name="Standard 257 7 5 4 2 2 2 2" xfId="52018" xr:uid="{00000000-0005-0000-0000-000075C00000}"/>
    <cellStyle name="Standard 257 7 5 4 2 2 3" xfId="38782" xr:uid="{00000000-0005-0000-0000-000076C00000}"/>
    <cellStyle name="Standard 257 7 5 4 2 3" xfId="18929" xr:uid="{00000000-0005-0000-0000-000077C00000}"/>
    <cellStyle name="Standard 257 7 5 4 2 3 2" xfId="45401" xr:uid="{00000000-0005-0000-0000-000078C00000}"/>
    <cellStyle name="Standard 257 7 5 4 2 4" xfId="29960" xr:uid="{00000000-0005-0000-0000-000079C00000}"/>
    <cellStyle name="Standard 257 7 5 4 3" xfId="6430" xr:uid="{00000000-0005-0000-0000-00007AC00000}"/>
    <cellStyle name="Standard 257 7 5 4 3 2" xfId="10840" xr:uid="{00000000-0005-0000-0000-00007BC00000}"/>
    <cellStyle name="Standard 257 7 5 4 3 2 2" xfId="24076" xr:uid="{00000000-0005-0000-0000-00007CC00000}"/>
    <cellStyle name="Standard 257 7 5 4 3 2 2 2" xfId="50548" xr:uid="{00000000-0005-0000-0000-00007DC00000}"/>
    <cellStyle name="Standard 257 7 5 4 3 2 3" xfId="37312" xr:uid="{00000000-0005-0000-0000-00007EC00000}"/>
    <cellStyle name="Standard 257 7 5 4 3 3" xfId="17459" xr:uid="{00000000-0005-0000-0000-00007FC00000}"/>
    <cellStyle name="Standard 257 7 5 4 3 3 2" xfId="43931" xr:uid="{00000000-0005-0000-0000-000080C00000}"/>
    <cellStyle name="Standard 257 7 5 4 3 4" xfId="32902" xr:uid="{00000000-0005-0000-0000-000081C00000}"/>
    <cellStyle name="Standard 257 7 5 4 4" xfId="7898" xr:uid="{00000000-0005-0000-0000-000082C00000}"/>
    <cellStyle name="Standard 257 7 5 4 4 2" xfId="21134" xr:uid="{00000000-0005-0000-0000-000083C00000}"/>
    <cellStyle name="Standard 257 7 5 4 4 2 2" xfId="47606" xr:uid="{00000000-0005-0000-0000-000084C00000}"/>
    <cellStyle name="Standard 257 7 5 4 4 3" xfId="34370" xr:uid="{00000000-0005-0000-0000-000085C00000}"/>
    <cellStyle name="Standard 257 7 5 4 5" xfId="14517" xr:uid="{00000000-0005-0000-0000-000086C00000}"/>
    <cellStyle name="Standard 257 7 5 4 5 2" xfId="40989" xr:uid="{00000000-0005-0000-0000-000087C00000}"/>
    <cellStyle name="Standard 257 7 5 4 6" xfId="28490" xr:uid="{00000000-0005-0000-0000-000088C00000}"/>
    <cellStyle name="Standard 257 7 5 5" xfId="2754" xr:uid="{00000000-0005-0000-0000-000089C00000}"/>
    <cellStyle name="Standard 257 7 5 5 2" xfId="11576" xr:uid="{00000000-0005-0000-0000-00008AC00000}"/>
    <cellStyle name="Standard 257 7 5 5 2 2" xfId="24812" xr:uid="{00000000-0005-0000-0000-00008BC00000}"/>
    <cellStyle name="Standard 257 7 5 5 2 2 2" xfId="51284" xr:uid="{00000000-0005-0000-0000-00008CC00000}"/>
    <cellStyle name="Standard 257 7 5 5 2 3" xfId="38048" xr:uid="{00000000-0005-0000-0000-00008DC00000}"/>
    <cellStyle name="Standard 257 7 5 5 3" xfId="18195" xr:uid="{00000000-0005-0000-0000-00008EC00000}"/>
    <cellStyle name="Standard 257 7 5 5 3 2" xfId="44667" xr:uid="{00000000-0005-0000-0000-00008FC00000}"/>
    <cellStyle name="Standard 257 7 5 5 4" xfId="29226" xr:uid="{00000000-0005-0000-0000-000090C00000}"/>
    <cellStyle name="Standard 257 7 5 6" xfId="4959" xr:uid="{00000000-0005-0000-0000-000091C00000}"/>
    <cellStyle name="Standard 257 7 5 6 2" xfId="9369" xr:uid="{00000000-0005-0000-0000-000092C00000}"/>
    <cellStyle name="Standard 257 7 5 6 2 2" xfId="22605" xr:uid="{00000000-0005-0000-0000-000093C00000}"/>
    <cellStyle name="Standard 257 7 5 6 2 2 2" xfId="49077" xr:uid="{00000000-0005-0000-0000-000094C00000}"/>
    <cellStyle name="Standard 257 7 5 6 2 3" xfId="35841" xr:uid="{00000000-0005-0000-0000-000095C00000}"/>
    <cellStyle name="Standard 257 7 5 6 3" xfId="15988" xr:uid="{00000000-0005-0000-0000-000096C00000}"/>
    <cellStyle name="Standard 257 7 5 6 3 2" xfId="42460" xr:uid="{00000000-0005-0000-0000-000097C00000}"/>
    <cellStyle name="Standard 257 7 5 6 4" xfId="31431" xr:uid="{00000000-0005-0000-0000-000098C00000}"/>
    <cellStyle name="Standard 257 7 5 7" xfId="7164" xr:uid="{00000000-0005-0000-0000-000099C00000}"/>
    <cellStyle name="Standard 257 7 5 7 2" xfId="20400" xr:uid="{00000000-0005-0000-0000-00009AC00000}"/>
    <cellStyle name="Standard 257 7 5 7 2 2" xfId="46872" xr:uid="{00000000-0005-0000-0000-00009BC00000}"/>
    <cellStyle name="Standard 257 7 5 7 3" xfId="33636" xr:uid="{00000000-0005-0000-0000-00009CC00000}"/>
    <cellStyle name="Standard 257 7 5 8" xfId="13783" xr:uid="{00000000-0005-0000-0000-00009DC00000}"/>
    <cellStyle name="Standard 257 7 5 8 2" xfId="40255" xr:uid="{00000000-0005-0000-0000-00009EC00000}"/>
    <cellStyle name="Standard 257 7 5 9" xfId="27019" xr:uid="{00000000-0005-0000-0000-00009FC00000}"/>
    <cellStyle name="Standard 257 7 6" xfId="702" xr:uid="{00000000-0005-0000-0000-0000A0C00000}"/>
    <cellStyle name="Standard 257 7 6 2" xfId="1452" xr:uid="{00000000-0005-0000-0000-0000A1C00000}"/>
    <cellStyle name="Standard 257 7 6 2 2" xfId="4395" xr:uid="{00000000-0005-0000-0000-0000A2C00000}"/>
    <cellStyle name="Standard 257 7 6 2 2 2" xfId="13217" xr:uid="{00000000-0005-0000-0000-0000A3C00000}"/>
    <cellStyle name="Standard 257 7 6 2 2 2 2" xfId="26453" xr:uid="{00000000-0005-0000-0000-0000A4C00000}"/>
    <cellStyle name="Standard 257 7 6 2 2 2 2 2" xfId="52925" xr:uid="{00000000-0005-0000-0000-0000A5C00000}"/>
    <cellStyle name="Standard 257 7 6 2 2 2 3" xfId="39689" xr:uid="{00000000-0005-0000-0000-0000A6C00000}"/>
    <cellStyle name="Standard 257 7 6 2 2 3" xfId="19836" xr:uid="{00000000-0005-0000-0000-0000A7C00000}"/>
    <cellStyle name="Standard 257 7 6 2 2 3 2" xfId="46308" xr:uid="{00000000-0005-0000-0000-0000A8C00000}"/>
    <cellStyle name="Standard 257 7 6 2 2 4" xfId="30867" xr:uid="{00000000-0005-0000-0000-0000A9C00000}"/>
    <cellStyle name="Standard 257 7 6 2 3" xfId="5866" xr:uid="{00000000-0005-0000-0000-0000AAC00000}"/>
    <cellStyle name="Standard 257 7 6 2 3 2" xfId="10276" xr:uid="{00000000-0005-0000-0000-0000ABC00000}"/>
    <cellStyle name="Standard 257 7 6 2 3 2 2" xfId="23512" xr:uid="{00000000-0005-0000-0000-0000ACC00000}"/>
    <cellStyle name="Standard 257 7 6 2 3 2 2 2" xfId="49984" xr:uid="{00000000-0005-0000-0000-0000ADC00000}"/>
    <cellStyle name="Standard 257 7 6 2 3 2 3" xfId="36748" xr:uid="{00000000-0005-0000-0000-0000AEC00000}"/>
    <cellStyle name="Standard 257 7 6 2 3 3" xfId="16895" xr:uid="{00000000-0005-0000-0000-0000AFC00000}"/>
    <cellStyle name="Standard 257 7 6 2 3 3 2" xfId="43367" xr:uid="{00000000-0005-0000-0000-0000B0C00000}"/>
    <cellStyle name="Standard 257 7 6 2 3 4" xfId="32338" xr:uid="{00000000-0005-0000-0000-0000B1C00000}"/>
    <cellStyle name="Standard 257 7 6 2 4" xfId="8805" xr:uid="{00000000-0005-0000-0000-0000B2C00000}"/>
    <cellStyle name="Standard 257 7 6 2 4 2" xfId="22041" xr:uid="{00000000-0005-0000-0000-0000B3C00000}"/>
    <cellStyle name="Standard 257 7 6 2 4 2 2" xfId="48513" xr:uid="{00000000-0005-0000-0000-0000B4C00000}"/>
    <cellStyle name="Standard 257 7 6 2 4 3" xfId="35277" xr:uid="{00000000-0005-0000-0000-0000B5C00000}"/>
    <cellStyle name="Standard 257 7 6 2 5" xfId="15424" xr:uid="{00000000-0005-0000-0000-0000B6C00000}"/>
    <cellStyle name="Standard 257 7 6 2 5 2" xfId="41896" xr:uid="{00000000-0005-0000-0000-0000B7C00000}"/>
    <cellStyle name="Standard 257 7 6 2 6" xfId="27926" xr:uid="{00000000-0005-0000-0000-0000B8C00000}"/>
    <cellStyle name="Standard 257 7 6 3" xfId="2188" xr:uid="{00000000-0005-0000-0000-0000B9C00000}"/>
    <cellStyle name="Standard 257 7 6 3 2" xfId="3659" xr:uid="{00000000-0005-0000-0000-0000BAC00000}"/>
    <cellStyle name="Standard 257 7 6 3 2 2" xfId="12481" xr:uid="{00000000-0005-0000-0000-0000BBC00000}"/>
    <cellStyle name="Standard 257 7 6 3 2 2 2" xfId="25717" xr:uid="{00000000-0005-0000-0000-0000BCC00000}"/>
    <cellStyle name="Standard 257 7 6 3 2 2 2 2" xfId="52189" xr:uid="{00000000-0005-0000-0000-0000BDC00000}"/>
    <cellStyle name="Standard 257 7 6 3 2 2 3" xfId="38953" xr:uid="{00000000-0005-0000-0000-0000BEC00000}"/>
    <cellStyle name="Standard 257 7 6 3 2 3" xfId="19100" xr:uid="{00000000-0005-0000-0000-0000BFC00000}"/>
    <cellStyle name="Standard 257 7 6 3 2 3 2" xfId="45572" xr:uid="{00000000-0005-0000-0000-0000C0C00000}"/>
    <cellStyle name="Standard 257 7 6 3 2 4" xfId="30131" xr:uid="{00000000-0005-0000-0000-0000C1C00000}"/>
    <cellStyle name="Standard 257 7 6 3 3" xfId="6601" xr:uid="{00000000-0005-0000-0000-0000C2C00000}"/>
    <cellStyle name="Standard 257 7 6 3 3 2" xfId="11011" xr:uid="{00000000-0005-0000-0000-0000C3C00000}"/>
    <cellStyle name="Standard 257 7 6 3 3 2 2" xfId="24247" xr:uid="{00000000-0005-0000-0000-0000C4C00000}"/>
    <cellStyle name="Standard 257 7 6 3 3 2 2 2" xfId="50719" xr:uid="{00000000-0005-0000-0000-0000C5C00000}"/>
    <cellStyle name="Standard 257 7 6 3 3 2 3" xfId="37483" xr:uid="{00000000-0005-0000-0000-0000C6C00000}"/>
    <cellStyle name="Standard 257 7 6 3 3 3" xfId="17630" xr:uid="{00000000-0005-0000-0000-0000C7C00000}"/>
    <cellStyle name="Standard 257 7 6 3 3 3 2" xfId="44102" xr:uid="{00000000-0005-0000-0000-0000C8C00000}"/>
    <cellStyle name="Standard 257 7 6 3 3 4" xfId="33073" xr:uid="{00000000-0005-0000-0000-0000C9C00000}"/>
    <cellStyle name="Standard 257 7 6 3 4" xfId="8069" xr:uid="{00000000-0005-0000-0000-0000CAC00000}"/>
    <cellStyle name="Standard 257 7 6 3 4 2" xfId="21305" xr:uid="{00000000-0005-0000-0000-0000CBC00000}"/>
    <cellStyle name="Standard 257 7 6 3 4 2 2" xfId="47777" xr:uid="{00000000-0005-0000-0000-0000CCC00000}"/>
    <cellStyle name="Standard 257 7 6 3 4 3" xfId="34541" xr:uid="{00000000-0005-0000-0000-0000CDC00000}"/>
    <cellStyle name="Standard 257 7 6 3 5" xfId="14688" xr:uid="{00000000-0005-0000-0000-0000CEC00000}"/>
    <cellStyle name="Standard 257 7 6 3 5 2" xfId="41160" xr:uid="{00000000-0005-0000-0000-0000CFC00000}"/>
    <cellStyle name="Standard 257 7 6 3 6" xfId="28661" xr:uid="{00000000-0005-0000-0000-0000D0C00000}"/>
    <cellStyle name="Standard 257 7 6 4" xfId="2925" xr:uid="{00000000-0005-0000-0000-0000D1C00000}"/>
    <cellStyle name="Standard 257 7 6 4 2" xfId="11747" xr:uid="{00000000-0005-0000-0000-0000D2C00000}"/>
    <cellStyle name="Standard 257 7 6 4 2 2" xfId="24983" xr:uid="{00000000-0005-0000-0000-0000D3C00000}"/>
    <cellStyle name="Standard 257 7 6 4 2 2 2" xfId="51455" xr:uid="{00000000-0005-0000-0000-0000D4C00000}"/>
    <cellStyle name="Standard 257 7 6 4 2 3" xfId="38219" xr:uid="{00000000-0005-0000-0000-0000D5C00000}"/>
    <cellStyle name="Standard 257 7 6 4 3" xfId="18366" xr:uid="{00000000-0005-0000-0000-0000D6C00000}"/>
    <cellStyle name="Standard 257 7 6 4 3 2" xfId="44838" xr:uid="{00000000-0005-0000-0000-0000D7C00000}"/>
    <cellStyle name="Standard 257 7 6 4 4" xfId="29397" xr:uid="{00000000-0005-0000-0000-0000D8C00000}"/>
    <cellStyle name="Standard 257 7 6 5" xfId="5130" xr:uid="{00000000-0005-0000-0000-0000D9C00000}"/>
    <cellStyle name="Standard 257 7 6 5 2" xfId="9540" xr:uid="{00000000-0005-0000-0000-0000DAC00000}"/>
    <cellStyle name="Standard 257 7 6 5 2 2" xfId="22776" xr:uid="{00000000-0005-0000-0000-0000DBC00000}"/>
    <cellStyle name="Standard 257 7 6 5 2 2 2" xfId="49248" xr:uid="{00000000-0005-0000-0000-0000DCC00000}"/>
    <cellStyle name="Standard 257 7 6 5 2 3" xfId="36012" xr:uid="{00000000-0005-0000-0000-0000DDC00000}"/>
    <cellStyle name="Standard 257 7 6 5 3" xfId="16159" xr:uid="{00000000-0005-0000-0000-0000DEC00000}"/>
    <cellStyle name="Standard 257 7 6 5 3 2" xfId="42631" xr:uid="{00000000-0005-0000-0000-0000DFC00000}"/>
    <cellStyle name="Standard 257 7 6 5 4" xfId="31602" xr:uid="{00000000-0005-0000-0000-0000E0C00000}"/>
    <cellStyle name="Standard 257 7 6 6" xfId="7335" xr:uid="{00000000-0005-0000-0000-0000E1C00000}"/>
    <cellStyle name="Standard 257 7 6 6 2" xfId="20571" xr:uid="{00000000-0005-0000-0000-0000E2C00000}"/>
    <cellStyle name="Standard 257 7 6 6 2 2" xfId="47043" xr:uid="{00000000-0005-0000-0000-0000E3C00000}"/>
    <cellStyle name="Standard 257 7 6 6 3" xfId="33807" xr:uid="{00000000-0005-0000-0000-0000E4C00000}"/>
    <cellStyle name="Standard 257 7 6 7" xfId="13954" xr:uid="{00000000-0005-0000-0000-0000E5C00000}"/>
    <cellStyle name="Standard 257 7 6 7 2" xfId="40426" xr:uid="{00000000-0005-0000-0000-0000E6C00000}"/>
    <cellStyle name="Standard 257 7 6 8" xfId="27190" xr:uid="{00000000-0005-0000-0000-0000E7C00000}"/>
    <cellStyle name="Standard 257 7 7" xfId="1086" xr:uid="{00000000-0005-0000-0000-0000E8C00000}"/>
    <cellStyle name="Standard 257 7 7 2" xfId="4029" xr:uid="{00000000-0005-0000-0000-0000E9C00000}"/>
    <cellStyle name="Standard 257 7 7 2 2" xfId="12851" xr:uid="{00000000-0005-0000-0000-0000EAC00000}"/>
    <cellStyle name="Standard 257 7 7 2 2 2" xfId="26087" xr:uid="{00000000-0005-0000-0000-0000EBC00000}"/>
    <cellStyle name="Standard 257 7 7 2 2 2 2" xfId="52559" xr:uid="{00000000-0005-0000-0000-0000ECC00000}"/>
    <cellStyle name="Standard 257 7 7 2 2 3" xfId="39323" xr:uid="{00000000-0005-0000-0000-0000EDC00000}"/>
    <cellStyle name="Standard 257 7 7 2 3" xfId="19470" xr:uid="{00000000-0005-0000-0000-0000EEC00000}"/>
    <cellStyle name="Standard 257 7 7 2 3 2" xfId="45942" xr:uid="{00000000-0005-0000-0000-0000EFC00000}"/>
    <cellStyle name="Standard 257 7 7 2 4" xfId="30501" xr:uid="{00000000-0005-0000-0000-0000F0C00000}"/>
    <cellStyle name="Standard 257 7 7 3" xfId="5500" xr:uid="{00000000-0005-0000-0000-0000F1C00000}"/>
    <cellStyle name="Standard 257 7 7 3 2" xfId="9910" xr:uid="{00000000-0005-0000-0000-0000F2C00000}"/>
    <cellStyle name="Standard 257 7 7 3 2 2" xfId="23146" xr:uid="{00000000-0005-0000-0000-0000F3C00000}"/>
    <cellStyle name="Standard 257 7 7 3 2 2 2" xfId="49618" xr:uid="{00000000-0005-0000-0000-0000F4C00000}"/>
    <cellStyle name="Standard 257 7 7 3 2 3" xfId="36382" xr:uid="{00000000-0005-0000-0000-0000F5C00000}"/>
    <cellStyle name="Standard 257 7 7 3 3" xfId="16529" xr:uid="{00000000-0005-0000-0000-0000F6C00000}"/>
    <cellStyle name="Standard 257 7 7 3 3 2" xfId="43001" xr:uid="{00000000-0005-0000-0000-0000F7C00000}"/>
    <cellStyle name="Standard 257 7 7 3 4" xfId="31972" xr:uid="{00000000-0005-0000-0000-0000F8C00000}"/>
    <cellStyle name="Standard 257 7 7 4" xfId="8439" xr:uid="{00000000-0005-0000-0000-0000F9C00000}"/>
    <cellStyle name="Standard 257 7 7 4 2" xfId="21675" xr:uid="{00000000-0005-0000-0000-0000FAC00000}"/>
    <cellStyle name="Standard 257 7 7 4 2 2" xfId="48147" xr:uid="{00000000-0005-0000-0000-0000FBC00000}"/>
    <cellStyle name="Standard 257 7 7 4 3" xfId="34911" xr:uid="{00000000-0005-0000-0000-0000FCC00000}"/>
    <cellStyle name="Standard 257 7 7 5" xfId="15058" xr:uid="{00000000-0005-0000-0000-0000FDC00000}"/>
    <cellStyle name="Standard 257 7 7 5 2" xfId="41530" xr:uid="{00000000-0005-0000-0000-0000FEC00000}"/>
    <cellStyle name="Standard 257 7 7 6" xfId="27560" xr:uid="{00000000-0005-0000-0000-0000FFC00000}"/>
    <cellStyle name="Standard 257 7 8" xfId="1822" xr:uid="{00000000-0005-0000-0000-000000C10000}"/>
    <cellStyle name="Standard 257 7 8 2" xfId="3293" xr:uid="{00000000-0005-0000-0000-000001C10000}"/>
    <cellStyle name="Standard 257 7 8 2 2" xfId="12115" xr:uid="{00000000-0005-0000-0000-000002C10000}"/>
    <cellStyle name="Standard 257 7 8 2 2 2" xfId="25351" xr:uid="{00000000-0005-0000-0000-000003C10000}"/>
    <cellStyle name="Standard 257 7 8 2 2 2 2" xfId="51823" xr:uid="{00000000-0005-0000-0000-000004C10000}"/>
    <cellStyle name="Standard 257 7 8 2 2 3" xfId="38587" xr:uid="{00000000-0005-0000-0000-000005C10000}"/>
    <cellStyle name="Standard 257 7 8 2 3" xfId="18734" xr:uid="{00000000-0005-0000-0000-000006C10000}"/>
    <cellStyle name="Standard 257 7 8 2 3 2" xfId="45206" xr:uid="{00000000-0005-0000-0000-000007C10000}"/>
    <cellStyle name="Standard 257 7 8 2 4" xfId="29765" xr:uid="{00000000-0005-0000-0000-000008C10000}"/>
    <cellStyle name="Standard 257 7 8 3" xfId="6235" xr:uid="{00000000-0005-0000-0000-000009C10000}"/>
    <cellStyle name="Standard 257 7 8 3 2" xfId="10645" xr:uid="{00000000-0005-0000-0000-00000AC10000}"/>
    <cellStyle name="Standard 257 7 8 3 2 2" xfId="23881" xr:uid="{00000000-0005-0000-0000-00000BC10000}"/>
    <cellStyle name="Standard 257 7 8 3 2 2 2" xfId="50353" xr:uid="{00000000-0005-0000-0000-00000CC10000}"/>
    <cellStyle name="Standard 257 7 8 3 2 3" xfId="37117" xr:uid="{00000000-0005-0000-0000-00000DC10000}"/>
    <cellStyle name="Standard 257 7 8 3 3" xfId="17264" xr:uid="{00000000-0005-0000-0000-00000EC10000}"/>
    <cellStyle name="Standard 257 7 8 3 3 2" xfId="43736" xr:uid="{00000000-0005-0000-0000-00000FC10000}"/>
    <cellStyle name="Standard 257 7 8 3 4" xfId="32707" xr:uid="{00000000-0005-0000-0000-000010C10000}"/>
    <cellStyle name="Standard 257 7 8 4" xfId="7703" xr:uid="{00000000-0005-0000-0000-000011C10000}"/>
    <cellStyle name="Standard 257 7 8 4 2" xfId="20939" xr:uid="{00000000-0005-0000-0000-000012C10000}"/>
    <cellStyle name="Standard 257 7 8 4 2 2" xfId="47411" xr:uid="{00000000-0005-0000-0000-000013C10000}"/>
    <cellStyle name="Standard 257 7 8 4 3" xfId="34175" xr:uid="{00000000-0005-0000-0000-000014C10000}"/>
    <cellStyle name="Standard 257 7 8 5" xfId="14322" xr:uid="{00000000-0005-0000-0000-000015C10000}"/>
    <cellStyle name="Standard 257 7 8 5 2" xfId="40794" xr:uid="{00000000-0005-0000-0000-000016C10000}"/>
    <cellStyle name="Standard 257 7 8 6" xfId="28295" xr:uid="{00000000-0005-0000-0000-000017C10000}"/>
    <cellStyle name="Standard 257 7 9" xfId="2559" xr:uid="{00000000-0005-0000-0000-000018C10000}"/>
    <cellStyle name="Standard 257 7 9 2" xfId="11381" xr:uid="{00000000-0005-0000-0000-000019C10000}"/>
    <cellStyle name="Standard 257 7 9 2 2" xfId="24617" xr:uid="{00000000-0005-0000-0000-00001AC10000}"/>
    <cellStyle name="Standard 257 7 9 2 2 2" xfId="51089" xr:uid="{00000000-0005-0000-0000-00001BC10000}"/>
    <cellStyle name="Standard 257 7 9 2 3" xfId="37853" xr:uid="{00000000-0005-0000-0000-00001CC10000}"/>
    <cellStyle name="Standard 257 7 9 3" xfId="18000" xr:uid="{00000000-0005-0000-0000-00001DC10000}"/>
    <cellStyle name="Standard 257 7 9 3 2" xfId="44472" xr:uid="{00000000-0005-0000-0000-00001EC10000}"/>
    <cellStyle name="Standard 257 7 9 4" xfId="29031" xr:uid="{00000000-0005-0000-0000-00001FC10000}"/>
    <cellStyle name="Standard 257 8" xfId="290" xr:uid="{00000000-0005-0000-0000-000020C10000}"/>
    <cellStyle name="Standard 257 8 10" xfId="4770" xr:uid="{00000000-0005-0000-0000-000021C10000}"/>
    <cellStyle name="Standard 257 8 10 2" xfId="9180" xr:uid="{00000000-0005-0000-0000-000022C10000}"/>
    <cellStyle name="Standard 257 8 10 2 2" xfId="22416" xr:uid="{00000000-0005-0000-0000-000023C10000}"/>
    <cellStyle name="Standard 257 8 10 2 2 2" xfId="48888" xr:uid="{00000000-0005-0000-0000-000024C10000}"/>
    <cellStyle name="Standard 257 8 10 2 3" xfId="35652" xr:uid="{00000000-0005-0000-0000-000025C10000}"/>
    <cellStyle name="Standard 257 8 10 3" xfId="15799" xr:uid="{00000000-0005-0000-0000-000026C10000}"/>
    <cellStyle name="Standard 257 8 10 3 2" xfId="42271" xr:uid="{00000000-0005-0000-0000-000027C10000}"/>
    <cellStyle name="Standard 257 8 10 4" xfId="31242" xr:uid="{00000000-0005-0000-0000-000028C10000}"/>
    <cellStyle name="Standard 257 8 11" xfId="6975" xr:uid="{00000000-0005-0000-0000-000029C10000}"/>
    <cellStyle name="Standard 257 8 11 2" xfId="20211" xr:uid="{00000000-0005-0000-0000-00002AC10000}"/>
    <cellStyle name="Standard 257 8 11 2 2" xfId="46683" xr:uid="{00000000-0005-0000-0000-00002BC10000}"/>
    <cellStyle name="Standard 257 8 11 3" xfId="33447" xr:uid="{00000000-0005-0000-0000-00002CC10000}"/>
    <cellStyle name="Standard 257 8 12" xfId="13594" xr:uid="{00000000-0005-0000-0000-00002DC10000}"/>
    <cellStyle name="Standard 257 8 12 2" xfId="40066" xr:uid="{00000000-0005-0000-0000-00002EC10000}"/>
    <cellStyle name="Standard 257 8 13" xfId="26830" xr:uid="{00000000-0005-0000-0000-00002FC10000}"/>
    <cellStyle name="Standard 257 8 2" xfId="348" xr:uid="{00000000-0005-0000-0000-000030C10000}"/>
    <cellStyle name="Standard 257 8 2 10" xfId="13634" xr:uid="{00000000-0005-0000-0000-000031C10000}"/>
    <cellStyle name="Standard 257 8 2 10 2" xfId="40106" xr:uid="{00000000-0005-0000-0000-000032C10000}"/>
    <cellStyle name="Standard 257 8 2 11" xfId="26870" xr:uid="{00000000-0005-0000-0000-000033C10000}"/>
    <cellStyle name="Standard 257 8 2 2" xfId="436" xr:uid="{00000000-0005-0000-0000-000034C10000}"/>
    <cellStyle name="Standard 257 8 2 2 10" xfId="26951" xr:uid="{00000000-0005-0000-0000-000035C10000}"/>
    <cellStyle name="Standard 257 8 2 2 2" xfId="612" xr:uid="{00000000-0005-0000-0000-000036C10000}"/>
    <cellStyle name="Standard 257 8 2 2 2 2" xfId="1001" xr:uid="{00000000-0005-0000-0000-000037C10000}"/>
    <cellStyle name="Standard 257 8 2 2 2 2 2" xfId="1750" xr:uid="{00000000-0005-0000-0000-000038C10000}"/>
    <cellStyle name="Standard 257 8 2 2 2 2 2 2" xfId="4693" xr:uid="{00000000-0005-0000-0000-000039C10000}"/>
    <cellStyle name="Standard 257 8 2 2 2 2 2 2 2" xfId="13515" xr:uid="{00000000-0005-0000-0000-00003AC10000}"/>
    <cellStyle name="Standard 257 8 2 2 2 2 2 2 2 2" xfId="26751" xr:uid="{00000000-0005-0000-0000-00003BC10000}"/>
    <cellStyle name="Standard 257 8 2 2 2 2 2 2 2 2 2" xfId="53223" xr:uid="{00000000-0005-0000-0000-00003CC10000}"/>
    <cellStyle name="Standard 257 8 2 2 2 2 2 2 2 3" xfId="39987" xr:uid="{00000000-0005-0000-0000-00003DC10000}"/>
    <cellStyle name="Standard 257 8 2 2 2 2 2 2 3" xfId="20134" xr:uid="{00000000-0005-0000-0000-00003EC10000}"/>
    <cellStyle name="Standard 257 8 2 2 2 2 2 2 3 2" xfId="46606" xr:uid="{00000000-0005-0000-0000-00003FC10000}"/>
    <cellStyle name="Standard 257 8 2 2 2 2 2 2 4" xfId="31165" xr:uid="{00000000-0005-0000-0000-000040C10000}"/>
    <cellStyle name="Standard 257 8 2 2 2 2 2 3" xfId="6164" xr:uid="{00000000-0005-0000-0000-000041C10000}"/>
    <cellStyle name="Standard 257 8 2 2 2 2 2 3 2" xfId="10574" xr:uid="{00000000-0005-0000-0000-000042C10000}"/>
    <cellStyle name="Standard 257 8 2 2 2 2 2 3 2 2" xfId="23810" xr:uid="{00000000-0005-0000-0000-000043C10000}"/>
    <cellStyle name="Standard 257 8 2 2 2 2 2 3 2 2 2" xfId="50282" xr:uid="{00000000-0005-0000-0000-000044C10000}"/>
    <cellStyle name="Standard 257 8 2 2 2 2 2 3 2 3" xfId="37046" xr:uid="{00000000-0005-0000-0000-000045C10000}"/>
    <cellStyle name="Standard 257 8 2 2 2 2 2 3 3" xfId="17193" xr:uid="{00000000-0005-0000-0000-000046C10000}"/>
    <cellStyle name="Standard 257 8 2 2 2 2 2 3 3 2" xfId="43665" xr:uid="{00000000-0005-0000-0000-000047C10000}"/>
    <cellStyle name="Standard 257 8 2 2 2 2 2 3 4" xfId="32636" xr:uid="{00000000-0005-0000-0000-000048C10000}"/>
    <cellStyle name="Standard 257 8 2 2 2 2 2 4" xfId="9103" xr:uid="{00000000-0005-0000-0000-000049C10000}"/>
    <cellStyle name="Standard 257 8 2 2 2 2 2 4 2" xfId="22339" xr:uid="{00000000-0005-0000-0000-00004AC10000}"/>
    <cellStyle name="Standard 257 8 2 2 2 2 2 4 2 2" xfId="48811" xr:uid="{00000000-0005-0000-0000-00004BC10000}"/>
    <cellStyle name="Standard 257 8 2 2 2 2 2 4 3" xfId="35575" xr:uid="{00000000-0005-0000-0000-00004CC10000}"/>
    <cellStyle name="Standard 257 8 2 2 2 2 2 5" xfId="15722" xr:uid="{00000000-0005-0000-0000-00004DC10000}"/>
    <cellStyle name="Standard 257 8 2 2 2 2 2 5 2" xfId="42194" xr:uid="{00000000-0005-0000-0000-00004EC10000}"/>
    <cellStyle name="Standard 257 8 2 2 2 2 2 6" xfId="28224" xr:uid="{00000000-0005-0000-0000-00004FC10000}"/>
    <cellStyle name="Standard 257 8 2 2 2 2 3" xfId="2486" xr:uid="{00000000-0005-0000-0000-000050C10000}"/>
    <cellStyle name="Standard 257 8 2 2 2 2 3 2" xfId="3957" xr:uid="{00000000-0005-0000-0000-000051C10000}"/>
    <cellStyle name="Standard 257 8 2 2 2 2 3 2 2" xfId="12779" xr:uid="{00000000-0005-0000-0000-000052C10000}"/>
    <cellStyle name="Standard 257 8 2 2 2 2 3 2 2 2" xfId="26015" xr:uid="{00000000-0005-0000-0000-000053C10000}"/>
    <cellStyle name="Standard 257 8 2 2 2 2 3 2 2 2 2" xfId="52487" xr:uid="{00000000-0005-0000-0000-000054C10000}"/>
    <cellStyle name="Standard 257 8 2 2 2 2 3 2 2 3" xfId="39251" xr:uid="{00000000-0005-0000-0000-000055C10000}"/>
    <cellStyle name="Standard 257 8 2 2 2 2 3 2 3" xfId="19398" xr:uid="{00000000-0005-0000-0000-000056C10000}"/>
    <cellStyle name="Standard 257 8 2 2 2 2 3 2 3 2" xfId="45870" xr:uid="{00000000-0005-0000-0000-000057C10000}"/>
    <cellStyle name="Standard 257 8 2 2 2 2 3 2 4" xfId="30429" xr:uid="{00000000-0005-0000-0000-000058C10000}"/>
    <cellStyle name="Standard 257 8 2 2 2 2 3 3" xfId="6899" xr:uid="{00000000-0005-0000-0000-000059C10000}"/>
    <cellStyle name="Standard 257 8 2 2 2 2 3 3 2" xfId="11309" xr:uid="{00000000-0005-0000-0000-00005AC10000}"/>
    <cellStyle name="Standard 257 8 2 2 2 2 3 3 2 2" xfId="24545" xr:uid="{00000000-0005-0000-0000-00005BC10000}"/>
    <cellStyle name="Standard 257 8 2 2 2 2 3 3 2 2 2" xfId="51017" xr:uid="{00000000-0005-0000-0000-00005CC10000}"/>
    <cellStyle name="Standard 257 8 2 2 2 2 3 3 2 3" xfId="37781" xr:uid="{00000000-0005-0000-0000-00005DC10000}"/>
    <cellStyle name="Standard 257 8 2 2 2 2 3 3 3" xfId="17928" xr:uid="{00000000-0005-0000-0000-00005EC10000}"/>
    <cellStyle name="Standard 257 8 2 2 2 2 3 3 3 2" xfId="44400" xr:uid="{00000000-0005-0000-0000-00005FC10000}"/>
    <cellStyle name="Standard 257 8 2 2 2 2 3 3 4" xfId="33371" xr:uid="{00000000-0005-0000-0000-000060C10000}"/>
    <cellStyle name="Standard 257 8 2 2 2 2 3 4" xfId="8367" xr:uid="{00000000-0005-0000-0000-000061C10000}"/>
    <cellStyle name="Standard 257 8 2 2 2 2 3 4 2" xfId="21603" xr:uid="{00000000-0005-0000-0000-000062C10000}"/>
    <cellStyle name="Standard 257 8 2 2 2 2 3 4 2 2" xfId="48075" xr:uid="{00000000-0005-0000-0000-000063C10000}"/>
    <cellStyle name="Standard 257 8 2 2 2 2 3 4 3" xfId="34839" xr:uid="{00000000-0005-0000-0000-000064C10000}"/>
    <cellStyle name="Standard 257 8 2 2 2 2 3 5" xfId="14986" xr:uid="{00000000-0005-0000-0000-000065C10000}"/>
    <cellStyle name="Standard 257 8 2 2 2 2 3 5 2" xfId="41458" xr:uid="{00000000-0005-0000-0000-000066C10000}"/>
    <cellStyle name="Standard 257 8 2 2 2 2 3 6" xfId="28959" xr:uid="{00000000-0005-0000-0000-000067C10000}"/>
    <cellStyle name="Standard 257 8 2 2 2 2 4" xfId="3223" xr:uid="{00000000-0005-0000-0000-000068C10000}"/>
    <cellStyle name="Standard 257 8 2 2 2 2 4 2" xfId="12045" xr:uid="{00000000-0005-0000-0000-000069C10000}"/>
    <cellStyle name="Standard 257 8 2 2 2 2 4 2 2" xfId="25281" xr:uid="{00000000-0005-0000-0000-00006AC10000}"/>
    <cellStyle name="Standard 257 8 2 2 2 2 4 2 2 2" xfId="51753" xr:uid="{00000000-0005-0000-0000-00006BC10000}"/>
    <cellStyle name="Standard 257 8 2 2 2 2 4 2 3" xfId="38517" xr:uid="{00000000-0005-0000-0000-00006CC10000}"/>
    <cellStyle name="Standard 257 8 2 2 2 2 4 3" xfId="18664" xr:uid="{00000000-0005-0000-0000-00006DC10000}"/>
    <cellStyle name="Standard 257 8 2 2 2 2 4 3 2" xfId="45136" xr:uid="{00000000-0005-0000-0000-00006EC10000}"/>
    <cellStyle name="Standard 257 8 2 2 2 2 4 4" xfId="29695" xr:uid="{00000000-0005-0000-0000-00006FC10000}"/>
    <cellStyle name="Standard 257 8 2 2 2 2 5" xfId="5428" xr:uid="{00000000-0005-0000-0000-000070C10000}"/>
    <cellStyle name="Standard 257 8 2 2 2 2 5 2" xfId="9838" xr:uid="{00000000-0005-0000-0000-000071C10000}"/>
    <cellStyle name="Standard 257 8 2 2 2 2 5 2 2" xfId="23074" xr:uid="{00000000-0005-0000-0000-000072C10000}"/>
    <cellStyle name="Standard 257 8 2 2 2 2 5 2 2 2" xfId="49546" xr:uid="{00000000-0005-0000-0000-000073C10000}"/>
    <cellStyle name="Standard 257 8 2 2 2 2 5 2 3" xfId="36310" xr:uid="{00000000-0005-0000-0000-000074C10000}"/>
    <cellStyle name="Standard 257 8 2 2 2 2 5 3" xfId="16457" xr:uid="{00000000-0005-0000-0000-000075C10000}"/>
    <cellStyle name="Standard 257 8 2 2 2 2 5 3 2" xfId="42929" xr:uid="{00000000-0005-0000-0000-000076C10000}"/>
    <cellStyle name="Standard 257 8 2 2 2 2 5 4" xfId="31900" xr:uid="{00000000-0005-0000-0000-000077C10000}"/>
    <cellStyle name="Standard 257 8 2 2 2 2 6" xfId="7633" xr:uid="{00000000-0005-0000-0000-000078C10000}"/>
    <cellStyle name="Standard 257 8 2 2 2 2 6 2" xfId="20869" xr:uid="{00000000-0005-0000-0000-000079C10000}"/>
    <cellStyle name="Standard 257 8 2 2 2 2 6 2 2" xfId="47341" xr:uid="{00000000-0005-0000-0000-00007AC10000}"/>
    <cellStyle name="Standard 257 8 2 2 2 2 6 3" xfId="34105" xr:uid="{00000000-0005-0000-0000-00007BC10000}"/>
    <cellStyle name="Standard 257 8 2 2 2 2 7" xfId="14252" xr:uid="{00000000-0005-0000-0000-00007CC10000}"/>
    <cellStyle name="Standard 257 8 2 2 2 2 7 2" xfId="40724" xr:uid="{00000000-0005-0000-0000-00007DC10000}"/>
    <cellStyle name="Standard 257 8 2 2 2 2 8" xfId="27488" xr:uid="{00000000-0005-0000-0000-00007EC10000}"/>
    <cellStyle name="Standard 257 8 2 2 2 3" xfId="1384" xr:uid="{00000000-0005-0000-0000-00007FC10000}"/>
    <cellStyle name="Standard 257 8 2 2 2 3 2" xfId="4327" xr:uid="{00000000-0005-0000-0000-000080C10000}"/>
    <cellStyle name="Standard 257 8 2 2 2 3 2 2" xfId="13149" xr:uid="{00000000-0005-0000-0000-000081C10000}"/>
    <cellStyle name="Standard 257 8 2 2 2 3 2 2 2" xfId="26385" xr:uid="{00000000-0005-0000-0000-000082C10000}"/>
    <cellStyle name="Standard 257 8 2 2 2 3 2 2 2 2" xfId="52857" xr:uid="{00000000-0005-0000-0000-000083C10000}"/>
    <cellStyle name="Standard 257 8 2 2 2 3 2 2 3" xfId="39621" xr:uid="{00000000-0005-0000-0000-000084C10000}"/>
    <cellStyle name="Standard 257 8 2 2 2 3 2 3" xfId="19768" xr:uid="{00000000-0005-0000-0000-000085C10000}"/>
    <cellStyle name="Standard 257 8 2 2 2 3 2 3 2" xfId="46240" xr:uid="{00000000-0005-0000-0000-000086C10000}"/>
    <cellStyle name="Standard 257 8 2 2 2 3 2 4" xfId="30799" xr:uid="{00000000-0005-0000-0000-000087C10000}"/>
    <cellStyle name="Standard 257 8 2 2 2 3 3" xfId="5798" xr:uid="{00000000-0005-0000-0000-000088C10000}"/>
    <cellStyle name="Standard 257 8 2 2 2 3 3 2" xfId="10208" xr:uid="{00000000-0005-0000-0000-000089C10000}"/>
    <cellStyle name="Standard 257 8 2 2 2 3 3 2 2" xfId="23444" xr:uid="{00000000-0005-0000-0000-00008AC10000}"/>
    <cellStyle name="Standard 257 8 2 2 2 3 3 2 2 2" xfId="49916" xr:uid="{00000000-0005-0000-0000-00008BC10000}"/>
    <cellStyle name="Standard 257 8 2 2 2 3 3 2 3" xfId="36680" xr:uid="{00000000-0005-0000-0000-00008CC10000}"/>
    <cellStyle name="Standard 257 8 2 2 2 3 3 3" xfId="16827" xr:uid="{00000000-0005-0000-0000-00008DC10000}"/>
    <cellStyle name="Standard 257 8 2 2 2 3 3 3 2" xfId="43299" xr:uid="{00000000-0005-0000-0000-00008EC10000}"/>
    <cellStyle name="Standard 257 8 2 2 2 3 3 4" xfId="32270" xr:uid="{00000000-0005-0000-0000-00008FC10000}"/>
    <cellStyle name="Standard 257 8 2 2 2 3 4" xfId="8737" xr:uid="{00000000-0005-0000-0000-000090C10000}"/>
    <cellStyle name="Standard 257 8 2 2 2 3 4 2" xfId="21973" xr:uid="{00000000-0005-0000-0000-000091C10000}"/>
    <cellStyle name="Standard 257 8 2 2 2 3 4 2 2" xfId="48445" xr:uid="{00000000-0005-0000-0000-000092C10000}"/>
    <cellStyle name="Standard 257 8 2 2 2 3 4 3" xfId="35209" xr:uid="{00000000-0005-0000-0000-000093C10000}"/>
    <cellStyle name="Standard 257 8 2 2 2 3 5" xfId="15356" xr:uid="{00000000-0005-0000-0000-000094C10000}"/>
    <cellStyle name="Standard 257 8 2 2 2 3 5 2" xfId="41828" xr:uid="{00000000-0005-0000-0000-000095C10000}"/>
    <cellStyle name="Standard 257 8 2 2 2 3 6" xfId="27858" xr:uid="{00000000-0005-0000-0000-000096C10000}"/>
    <cellStyle name="Standard 257 8 2 2 2 4" xfId="2120" xr:uid="{00000000-0005-0000-0000-000097C10000}"/>
    <cellStyle name="Standard 257 8 2 2 2 4 2" xfId="3591" xr:uid="{00000000-0005-0000-0000-000098C10000}"/>
    <cellStyle name="Standard 257 8 2 2 2 4 2 2" xfId="12413" xr:uid="{00000000-0005-0000-0000-000099C10000}"/>
    <cellStyle name="Standard 257 8 2 2 2 4 2 2 2" xfId="25649" xr:uid="{00000000-0005-0000-0000-00009AC10000}"/>
    <cellStyle name="Standard 257 8 2 2 2 4 2 2 2 2" xfId="52121" xr:uid="{00000000-0005-0000-0000-00009BC10000}"/>
    <cellStyle name="Standard 257 8 2 2 2 4 2 2 3" xfId="38885" xr:uid="{00000000-0005-0000-0000-00009CC10000}"/>
    <cellStyle name="Standard 257 8 2 2 2 4 2 3" xfId="19032" xr:uid="{00000000-0005-0000-0000-00009DC10000}"/>
    <cellStyle name="Standard 257 8 2 2 2 4 2 3 2" xfId="45504" xr:uid="{00000000-0005-0000-0000-00009EC10000}"/>
    <cellStyle name="Standard 257 8 2 2 2 4 2 4" xfId="30063" xr:uid="{00000000-0005-0000-0000-00009FC10000}"/>
    <cellStyle name="Standard 257 8 2 2 2 4 3" xfId="6533" xr:uid="{00000000-0005-0000-0000-0000A0C10000}"/>
    <cellStyle name="Standard 257 8 2 2 2 4 3 2" xfId="10943" xr:uid="{00000000-0005-0000-0000-0000A1C10000}"/>
    <cellStyle name="Standard 257 8 2 2 2 4 3 2 2" xfId="24179" xr:uid="{00000000-0005-0000-0000-0000A2C10000}"/>
    <cellStyle name="Standard 257 8 2 2 2 4 3 2 2 2" xfId="50651" xr:uid="{00000000-0005-0000-0000-0000A3C10000}"/>
    <cellStyle name="Standard 257 8 2 2 2 4 3 2 3" xfId="37415" xr:uid="{00000000-0005-0000-0000-0000A4C10000}"/>
    <cellStyle name="Standard 257 8 2 2 2 4 3 3" xfId="17562" xr:uid="{00000000-0005-0000-0000-0000A5C10000}"/>
    <cellStyle name="Standard 257 8 2 2 2 4 3 3 2" xfId="44034" xr:uid="{00000000-0005-0000-0000-0000A6C10000}"/>
    <cellStyle name="Standard 257 8 2 2 2 4 3 4" xfId="33005" xr:uid="{00000000-0005-0000-0000-0000A7C10000}"/>
    <cellStyle name="Standard 257 8 2 2 2 4 4" xfId="8001" xr:uid="{00000000-0005-0000-0000-0000A8C10000}"/>
    <cellStyle name="Standard 257 8 2 2 2 4 4 2" xfId="21237" xr:uid="{00000000-0005-0000-0000-0000A9C10000}"/>
    <cellStyle name="Standard 257 8 2 2 2 4 4 2 2" xfId="47709" xr:uid="{00000000-0005-0000-0000-0000AAC10000}"/>
    <cellStyle name="Standard 257 8 2 2 2 4 4 3" xfId="34473" xr:uid="{00000000-0005-0000-0000-0000ABC10000}"/>
    <cellStyle name="Standard 257 8 2 2 2 4 5" xfId="14620" xr:uid="{00000000-0005-0000-0000-0000ACC10000}"/>
    <cellStyle name="Standard 257 8 2 2 2 4 5 2" xfId="41092" xr:uid="{00000000-0005-0000-0000-0000ADC10000}"/>
    <cellStyle name="Standard 257 8 2 2 2 4 6" xfId="28593" xr:uid="{00000000-0005-0000-0000-0000AEC10000}"/>
    <cellStyle name="Standard 257 8 2 2 2 5" xfId="2857" xr:uid="{00000000-0005-0000-0000-0000AFC10000}"/>
    <cellStyle name="Standard 257 8 2 2 2 5 2" xfId="11679" xr:uid="{00000000-0005-0000-0000-0000B0C10000}"/>
    <cellStyle name="Standard 257 8 2 2 2 5 2 2" xfId="24915" xr:uid="{00000000-0005-0000-0000-0000B1C10000}"/>
    <cellStyle name="Standard 257 8 2 2 2 5 2 2 2" xfId="51387" xr:uid="{00000000-0005-0000-0000-0000B2C10000}"/>
    <cellStyle name="Standard 257 8 2 2 2 5 2 3" xfId="38151" xr:uid="{00000000-0005-0000-0000-0000B3C10000}"/>
    <cellStyle name="Standard 257 8 2 2 2 5 3" xfId="18298" xr:uid="{00000000-0005-0000-0000-0000B4C10000}"/>
    <cellStyle name="Standard 257 8 2 2 2 5 3 2" xfId="44770" xr:uid="{00000000-0005-0000-0000-0000B5C10000}"/>
    <cellStyle name="Standard 257 8 2 2 2 5 4" xfId="29329" xr:uid="{00000000-0005-0000-0000-0000B6C10000}"/>
    <cellStyle name="Standard 257 8 2 2 2 6" xfId="5062" xr:uid="{00000000-0005-0000-0000-0000B7C10000}"/>
    <cellStyle name="Standard 257 8 2 2 2 6 2" xfId="9472" xr:uid="{00000000-0005-0000-0000-0000B8C10000}"/>
    <cellStyle name="Standard 257 8 2 2 2 6 2 2" xfId="22708" xr:uid="{00000000-0005-0000-0000-0000B9C10000}"/>
    <cellStyle name="Standard 257 8 2 2 2 6 2 2 2" xfId="49180" xr:uid="{00000000-0005-0000-0000-0000BAC10000}"/>
    <cellStyle name="Standard 257 8 2 2 2 6 2 3" xfId="35944" xr:uid="{00000000-0005-0000-0000-0000BBC10000}"/>
    <cellStyle name="Standard 257 8 2 2 2 6 3" xfId="16091" xr:uid="{00000000-0005-0000-0000-0000BCC10000}"/>
    <cellStyle name="Standard 257 8 2 2 2 6 3 2" xfId="42563" xr:uid="{00000000-0005-0000-0000-0000BDC10000}"/>
    <cellStyle name="Standard 257 8 2 2 2 6 4" xfId="31534" xr:uid="{00000000-0005-0000-0000-0000BEC10000}"/>
    <cellStyle name="Standard 257 8 2 2 2 7" xfId="7267" xr:uid="{00000000-0005-0000-0000-0000BFC10000}"/>
    <cellStyle name="Standard 257 8 2 2 2 7 2" xfId="20503" xr:uid="{00000000-0005-0000-0000-0000C0C10000}"/>
    <cellStyle name="Standard 257 8 2 2 2 7 2 2" xfId="46975" xr:uid="{00000000-0005-0000-0000-0000C1C10000}"/>
    <cellStyle name="Standard 257 8 2 2 2 7 3" xfId="33739" xr:uid="{00000000-0005-0000-0000-0000C2C10000}"/>
    <cellStyle name="Standard 257 8 2 2 2 8" xfId="13886" xr:uid="{00000000-0005-0000-0000-0000C3C10000}"/>
    <cellStyle name="Standard 257 8 2 2 2 8 2" xfId="40358" xr:uid="{00000000-0005-0000-0000-0000C4C10000}"/>
    <cellStyle name="Standard 257 8 2 2 2 9" xfId="27122" xr:uid="{00000000-0005-0000-0000-0000C5C10000}"/>
    <cellStyle name="Standard 257 8 2 2 3" xfId="829" xr:uid="{00000000-0005-0000-0000-0000C6C10000}"/>
    <cellStyle name="Standard 257 8 2 2 3 2" xfId="1579" xr:uid="{00000000-0005-0000-0000-0000C7C10000}"/>
    <cellStyle name="Standard 257 8 2 2 3 2 2" xfId="4522" xr:uid="{00000000-0005-0000-0000-0000C8C10000}"/>
    <cellStyle name="Standard 257 8 2 2 3 2 2 2" xfId="13344" xr:uid="{00000000-0005-0000-0000-0000C9C10000}"/>
    <cellStyle name="Standard 257 8 2 2 3 2 2 2 2" xfId="26580" xr:uid="{00000000-0005-0000-0000-0000CAC10000}"/>
    <cellStyle name="Standard 257 8 2 2 3 2 2 2 2 2" xfId="53052" xr:uid="{00000000-0005-0000-0000-0000CBC10000}"/>
    <cellStyle name="Standard 257 8 2 2 3 2 2 2 3" xfId="39816" xr:uid="{00000000-0005-0000-0000-0000CCC10000}"/>
    <cellStyle name="Standard 257 8 2 2 3 2 2 3" xfId="19963" xr:uid="{00000000-0005-0000-0000-0000CDC10000}"/>
    <cellStyle name="Standard 257 8 2 2 3 2 2 3 2" xfId="46435" xr:uid="{00000000-0005-0000-0000-0000CEC10000}"/>
    <cellStyle name="Standard 257 8 2 2 3 2 2 4" xfId="30994" xr:uid="{00000000-0005-0000-0000-0000CFC10000}"/>
    <cellStyle name="Standard 257 8 2 2 3 2 3" xfId="5993" xr:uid="{00000000-0005-0000-0000-0000D0C10000}"/>
    <cellStyle name="Standard 257 8 2 2 3 2 3 2" xfId="10403" xr:uid="{00000000-0005-0000-0000-0000D1C10000}"/>
    <cellStyle name="Standard 257 8 2 2 3 2 3 2 2" xfId="23639" xr:uid="{00000000-0005-0000-0000-0000D2C10000}"/>
    <cellStyle name="Standard 257 8 2 2 3 2 3 2 2 2" xfId="50111" xr:uid="{00000000-0005-0000-0000-0000D3C10000}"/>
    <cellStyle name="Standard 257 8 2 2 3 2 3 2 3" xfId="36875" xr:uid="{00000000-0005-0000-0000-0000D4C10000}"/>
    <cellStyle name="Standard 257 8 2 2 3 2 3 3" xfId="17022" xr:uid="{00000000-0005-0000-0000-0000D5C10000}"/>
    <cellStyle name="Standard 257 8 2 2 3 2 3 3 2" xfId="43494" xr:uid="{00000000-0005-0000-0000-0000D6C10000}"/>
    <cellStyle name="Standard 257 8 2 2 3 2 3 4" xfId="32465" xr:uid="{00000000-0005-0000-0000-0000D7C10000}"/>
    <cellStyle name="Standard 257 8 2 2 3 2 4" xfId="8932" xr:uid="{00000000-0005-0000-0000-0000D8C10000}"/>
    <cellStyle name="Standard 257 8 2 2 3 2 4 2" xfId="22168" xr:uid="{00000000-0005-0000-0000-0000D9C10000}"/>
    <cellStyle name="Standard 257 8 2 2 3 2 4 2 2" xfId="48640" xr:uid="{00000000-0005-0000-0000-0000DAC10000}"/>
    <cellStyle name="Standard 257 8 2 2 3 2 4 3" xfId="35404" xr:uid="{00000000-0005-0000-0000-0000DBC10000}"/>
    <cellStyle name="Standard 257 8 2 2 3 2 5" xfId="15551" xr:uid="{00000000-0005-0000-0000-0000DCC10000}"/>
    <cellStyle name="Standard 257 8 2 2 3 2 5 2" xfId="42023" xr:uid="{00000000-0005-0000-0000-0000DDC10000}"/>
    <cellStyle name="Standard 257 8 2 2 3 2 6" xfId="28053" xr:uid="{00000000-0005-0000-0000-0000DEC10000}"/>
    <cellStyle name="Standard 257 8 2 2 3 3" xfId="2315" xr:uid="{00000000-0005-0000-0000-0000DFC10000}"/>
    <cellStyle name="Standard 257 8 2 2 3 3 2" xfId="3786" xr:uid="{00000000-0005-0000-0000-0000E0C10000}"/>
    <cellStyle name="Standard 257 8 2 2 3 3 2 2" xfId="12608" xr:uid="{00000000-0005-0000-0000-0000E1C10000}"/>
    <cellStyle name="Standard 257 8 2 2 3 3 2 2 2" xfId="25844" xr:uid="{00000000-0005-0000-0000-0000E2C10000}"/>
    <cellStyle name="Standard 257 8 2 2 3 3 2 2 2 2" xfId="52316" xr:uid="{00000000-0005-0000-0000-0000E3C10000}"/>
    <cellStyle name="Standard 257 8 2 2 3 3 2 2 3" xfId="39080" xr:uid="{00000000-0005-0000-0000-0000E4C10000}"/>
    <cellStyle name="Standard 257 8 2 2 3 3 2 3" xfId="19227" xr:uid="{00000000-0005-0000-0000-0000E5C10000}"/>
    <cellStyle name="Standard 257 8 2 2 3 3 2 3 2" xfId="45699" xr:uid="{00000000-0005-0000-0000-0000E6C10000}"/>
    <cellStyle name="Standard 257 8 2 2 3 3 2 4" xfId="30258" xr:uid="{00000000-0005-0000-0000-0000E7C10000}"/>
    <cellStyle name="Standard 257 8 2 2 3 3 3" xfId="6728" xr:uid="{00000000-0005-0000-0000-0000E8C10000}"/>
    <cellStyle name="Standard 257 8 2 2 3 3 3 2" xfId="11138" xr:uid="{00000000-0005-0000-0000-0000E9C10000}"/>
    <cellStyle name="Standard 257 8 2 2 3 3 3 2 2" xfId="24374" xr:uid="{00000000-0005-0000-0000-0000EAC10000}"/>
    <cellStyle name="Standard 257 8 2 2 3 3 3 2 2 2" xfId="50846" xr:uid="{00000000-0005-0000-0000-0000EBC10000}"/>
    <cellStyle name="Standard 257 8 2 2 3 3 3 2 3" xfId="37610" xr:uid="{00000000-0005-0000-0000-0000ECC10000}"/>
    <cellStyle name="Standard 257 8 2 2 3 3 3 3" xfId="17757" xr:uid="{00000000-0005-0000-0000-0000EDC10000}"/>
    <cellStyle name="Standard 257 8 2 2 3 3 3 3 2" xfId="44229" xr:uid="{00000000-0005-0000-0000-0000EEC10000}"/>
    <cellStyle name="Standard 257 8 2 2 3 3 3 4" xfId="33200" xr:uid="{00000000-0005-0000-0000-0000EFC10000}"/>
    <cellStyle name="Standard 257 8 2 2 3 3 4" xfId="8196" xr:uid="{00000000-0005-0000-0000-0000F0C10000}"/>
    <cellStyle name="Standard 257 8 2 2 3 3 4 2" xfId="21432" xr:uid="{00000000-0005-0000-0000-0000F1C10000}"/>
    <cellStyle name="Standard 257 8 2 2 3 3 4 2 2" xfId="47904" xr:uid="{00000000-0005-0000-0000-0000F2C10000}"/>
    <cellStyle name="Standard 257 8 2 2 3 3 4 3" xfId="34668" xr:uid="{00000000-0005-0000-0000-0000F3C10000}"/>
    <cellStyle name="Standard 257 8 2 2 3 3 5" xfId="14815" xr:uid="{00000000-0005-0000-0000-0000F4C10000}"/>
    <cellStyle name="Standard 257 8 2 2 3 3 5 2" xfId="41287" xr:uid="{00000000-0005-0000-0000-0000F5C10000}"/>
    <cellStyle name="Standard 257 8 2 2 3 3 6" xfId="28788" xr:uid="{00000000-0005-0000-0000-0000F6C10000}"/>
    <cellStyle name="Standard 257 8 2 2 3 4" xfId="3052" xr:uid="{00000000-0005-0000-0000-0000F7C10000}"/>
    <cellStyle name="Standard 257 8 2 2 3 4 2" xfId="11874" xr:uid="{00000000-0005-0000-0000-0000F8C10000}"/>
    <cellStyle name="Standard 257 8 2 2 3 4 2 2" xfId="25110" xr:uid="{00000000-0005-0000-0000-0000F9C10000}"/>
    <cellStyle name="Standard 257 8 2 2 3 4 2 2 2" xfId="51582" xr:uid="{00000000-0005-0000-0000-0000FAC10000}"/>
    <cellStyle name="Standard 257 8 2 2 3 4 2 3" xfId="38346" xr:uid="{00000000-0005-0000-0000-0000FBC10000}"/>
    <cellStyle name="Standard 257 8 2 2 3 4 3" xfId="18493" xr:uid="{00000000-0005-0000-0000-0000FCC10000}"/>
    <cellStyle name="Standard 257 8 2 2 3 4 3 2" xfId="44965" xr:uid="{00000000-0005-0000-0000-0000FDC10000}"/>
    <cellStyle name="Standard 257 8 2 2 3 4 4" xfId="29524" xr:uid="{00000000-0005-0000-0000-0000FEC10000}"/>
    <cellStyle name="Standard 257 8 2 2 3 5" xfId="5257" xr:uid="{00000000-0005-0000-0000-0000FFC10000}"/>
    <cellStyle name="Standard 257 8 2 2 3 5 2" xfId="9667" xr:uid="{00000000-0005-0000-0000-000000C20000}"/>
    <cellStyle name="Standard 257 8 2 2 3 5 2 2" xfId="22903" xr:uid="{00000000-0005-0000-0000-000001C20000}"/>
    <cellStyle name="Standard 257 8 2 2 3 5 2 2 2" xfId="49375" xr:uid="{00000000-0005-0000-0000-000002C20000}"/>
    <cellStyle name="Standard 257 8 2 2 3 5 2 3" xfId="36139" xr:uid="{00000000-0005-0000-0000-000003C20000}"/>
    <cellStyle name="Standard 257 8 2 2 3 5 3" xfId="16286" xr:uid="{00000000-0005-0000-0000-000004C20000}"/>
    <cellStyle name="Standard 257 8 2 2 3 5 3 2" xfId="42758" xr:uid="{00000000-0005-0000-0000-000005C20000}"/>
    <cellStyle name="Standard 257 8 2 2 3 5 4" xfId="31729" xr:uid="{00000000-0005-0000-0000-000006C20000}"/>
    <cellStyle name="Standard 257 8 2 2 3 6" xfId="7462" xr:uid="{00000000-0005-0000-0000-000007C20000}"/>
    <cellStyle name="Standard 257 8 2 2 3 6 2" xfId="20698" xr:uid="{00000000-0005-0000-0000-000008C20000}"/>
    <cellStyle name="Standard 257 8 2 2 3 6 2 2" xfId="47170" xr:uid="{00000000-0005-0000-0000-000009C20000}"/>
    <cellStyle name="Standard 257 8 2 2 3 6 3" xfId="33934" xr:uid="{00000000-0005-0000-0000-00000AC20000}"/>
    <cellStyle name="Standard 257 8 2 2 3 7" xfId="14081" xr:uid="{00000000-0005-0000-0000-00000BC20000}"/>
    <cellStyle name="Standard 257 8 2 2 3 7 2" xfId="40553" xr:uid="{00000000-0005-0000-0000-00000CC20000}"/>
    <cellStyle name="Standard 257 8 2 2 3 8" xfId="27317" xr:uid="{00000000-0005-0000-0000-00000DC20000}"/>
    <cellStyle name="Standard 257 8 2 2 4" xfId="1213" xr:uid="{00000000-0005-0000-0000-00000EC20000}"/>
    <cellStyle name="Standard 257 8 2 2 4 2" xfId="4156" xr:uid="{00000000-0005-0000-0000-00000FC20000}"/>
    <cellStyle name="Standard 257 8 2 2 4 2 2" xfId="12978" xr:uid="{00000000-0005-0000-0000-000010C20000}"/>
    <cellStyle name="Standard 257 8 2 2 4 2 2 2" xfId="26214" xr:uid="{00000000-0005-0000-0000-000011C20000}"/>
    <cellStyle name="Standard 257 8 2 2 4 2 2 2 2" xfId="52686" xr:uid="{00000000-0005-0000-0000-000012C20000}"/>
    <cellStyle name="Standard 257 8 2 2 4 2 2 3" xfId="39450" xr:uid="{00000000-0005-0000-0000-000013C20000}"/>
    <cellStyle name="Standard 257 8 2 2 4 2 3" xfId="19597" xr:uid="{00000000-0005-0000-0000-000014C20000}"/>
    <cellStyle name="Standard 257 8 2 2 4 2 3 2" xfId="46069" xr:uid="{00000000-0005-0000-0000-000015C20000}"/>
    <cellStyle name="Standard 257 8 2 2 4 2 4" xfId="30628" xr:uid="{00000000-0005-0000-0000-000016C20000}"/>
    <cellStyle name="Standard 257 8 2 2 4 3" xfId="5627" xr:uid="{00000000-0005-0000-0000-000017C20000}"/>
    <cellStyle name="Standard 257 8 2 2 4 3 2" xfId="10037" xr:uid="{00000000-0005-0000-0000-000018C20000}"/>
    <cellStyle name="Standard 257 8 2 2 4 3 2 2" xfId="23273" xr:uid="{00000000-0005-0000-0000-000019C20000}"/>
    <cellStyle name="Standard 257 8 2 2 4 3 2 2 2" xfId="49745" xr:uid="{00000000-0005-0000-0000-00001AC20000}"/>
    <cellStyle name="Standard 257 8 2 2 4 3 2 3" xfId="36509" xr:uid="{00000000-0005-0000-0000-00001BC20000}"/>
    <cellStyle name="Standard 257 8 2 2 4 3 3" xfId="16656" xr:uid="{00000000-0005-0000-0000-00001CC20000}"/>
    <cellStyle name="Standard 257 8 2 2 4 3 3 2" xfId="43128" xr:uid="{00000000-0005-0000-0000-00001DC20000}"/>
    <cellStyle name="Standard 257 8 2 2 4 3 4" xfId="32099" xr:uid="{00000000-0005-0000-0000-00001EC20000}"/>
    <cellStyle name="Standard 257 8 2 2 4 4" xfId="8566" xr:uid="{00000000-0005-0000-0000-00001FC20000}"/>
    <cellStyle name="Standard 257 8 2 2 4 4 2" xfId="21802" xr:uid="{00000000-0005-0000-0000-000020C20000}"/>
    <cellStyle name="Standard 257 8 2 2 4 4 2 2" xfId="48274" xr:uid="{00000000-0005-0000-0000-000021C20000}"/>
    <cellStyle name="Standard 257 8 2 2 4 4 3" xfId="35038" xr:uid="{00000000-0005-0000-0000-000022C20000}"/>
    <cellStyle name="Standard 257 8 2 2 4 5" xfId="15185" xr:uid="{00000000-0005-0000-0000-000023C20000}"/>
    <cellStyle name="Standard 257 8 2 2 4 5 2" xfId="41657" xr:uid="{00000000-0005-0000-0000-000024C20000}"/>
    <cellStyle name="Standard 257 8 2 2 4 6" xfId="27687" xr:uid="{00000000-0005-0000-0000-000025C20000}"/>
    <cellStyle name="Standard 257 8 2 2 5" xfId="1949" xr:uid="{00000000-0005-0000-0000-000026C20000}"/>
    <cellStyle name="Standard 257 8 2 2 5 2" xfId="3420" xr:uid="{00000000-0005-0000-0000-000027C20000}"/>
    <cellStyle name="Standard 257 8 2 2 5 2 2" xfId="12242" xr:uid="{00000000-0005-0000-0000-000028C20000}"/>
    <cellStyle name="Standard 257 8 2 2 5 2 2 2" xfId="25478" xr:uid="{00000000-0005-0000-0000-000029C20000}"/>
    <cellStyle name="Standard 257 8 2 2 5 2 2 2 2" xfId="51950" xr:uid="{00000000-0005-0000-0000-00002AC20000}"/>
    <cellStyle name="Standard 257 8 2 2 5 2 2 3" xfId="38714" xr:uid="{00000000-0005-0000-0000-00002BC20000}"/>
    <cellStyle name="Standard 257 8 2 2 5 2 3" xfId="18861" xr:uid="{00000000-0005-0000-0000-00002CC20000}"/>
    <cellStyle name="Standard 257 8 2 2 5 2 3 2" xfId="45333" xr:uid="{00000000-0005-0000-0000-00002DC20000}"/>
    <cellStyle name="Standard 257 8 2 2 5 2 4" xfId="29892" xr:uid="{00000000-0005-0000-0000-00002EC20000}"/>
    <cellStyle name="Standard 257 8 2 2 5 3" xfId="6362" xr:uid="{00000000-0005-0000-0000-00002FC20000}"/>
    <cellStyle name="Standard 257 8 2 2 5 3 2" xfId="10772" xr:uid="{00000000-0005-0000-0000-000030C20000}"/>
    <cellStyle name="Standard 257 8 2 2 5 3 2 2" xfId="24008" xr:uid="{00000000-0005-0000-0000-000031C20000}"/>
    <cellStyle name="Standard 257 8 2 2 5 3 2 2 2" xfId="50480" xr:uid="{00000000-0005-0000-0000-000032C20000}"/>
    <cellStyle name="Standard 257 8 2 2 5 3 2 3" xfId="37244" xr:uid="{00000000-0005-0000-0000-000033C20000}"/>
    <cellStyle name="Standard 257 8 2 2 5 3 3" xfId="17391" xr:uid="{00000000-0005-0000-0000-000034C20000}"/>
    <cellStyle name="Standard 257 8 2 2 5 3 3 2" xfId="43863" xr:uid="{00000000-0005-0000-0000-000035C20000}"/>
    <cellStyle name="Standard 257 8 2 2 5 3 4" xfId="32834" xr:uid="{00000000-0005-0000-0000-000036C20000}"/>
    <cellStyle name="Standard 257 8 2 2 5 4" xfId="7830" xr:uid="{00000000-0005-0000-0000-000037C20000}"/>
    <cellStyle name="Standard 257 8 2 2 5 4 2" xfId="21066" xr:uid="{00000000-0005-0000-0000-000038C20000}"/>
    <cellStyle name="Standard 257 8 2 2 5 4 2 2" xfId="47538" xr:uid="{00000000-0005-0000-0000-000039C20000}"/>
    <cellStyle name="Standard 257 8 2 2 5 4 3" xfId="34302" xr:uid="{00000000-0005-0000-0000-00003AC20000}"/>
    <cellStyle name="Standard 257 8 2 2 5 5" xfId="14449" xr:uid="{00000000-0005-0000-0000-00003BC20000}"/>
    <cellStyle name="Standard 257 8 2 2 5 5 2" xfId="40921" xr:uid="{00000000-0005-0000-0000-00003CC20000}"/>
    <cellStyle name="Standard 257 8 2 2 5 6" xfId="28422" xr:uid="{00000000-0005-0000-0000-00003DC20000}"/>
    <cellStyle name="Standard 257 8 2 2 6" xfId="2686" xr:uid="{00000000-0005-0000-0000-00003EC20000}"/>
    <cellStyle name="Standard 257 8 2 2 6 2" xfId="11508" xr:uid="{00000000-0005-0000-0000-00003FC20000}"/>
    <cellStyle name="Standard 257 8 2 2 6 2 2" xfId="24744" xr:uid="{00000000-0005-0000-0000-000040C20000}"/>
    <cellStyle name="Standard 257 8 2 2 6 2 2 2" xfId="51216" xr:uid="{00000000-0005-0000-0000-000041C20000}"/>
    <cellStyle name="Standard 257 8 2 2 6 2 3" xfId="37980" xr:uid="{00000000-0005-0000-0000-000042C20000}"/>
    <cellStyle name="Standard 257 8 2 2 6 3" xfId="18127" xr:uid="{00000000-0005-0000-0000-000043C20000}"/>
    <cellStyle name="Standard 257 8 2 2 6 3 2" xfId="44599" xr:uid="{00000000-0005-0000-0000-000044C20000}"/>
    <cellStyle name="Standard 257 8 2 2 6 4" xfId="29158" xr:uid="{00000000-0005-0000-0000-000045C20000}"/>
    <cellStyle name="Standard 257 8 2 2 7" xfId="4891" xr:uid="{00000000-0005-0000-0000-000046C20000}"/>
    <cellStyle name="Standard 257 8 2 2 7 2" xfId="9301" xr:uid="{00000000-0005-0000-0000-000047C20000}"/>
    <cellStyle name="Standard 257 8 2 2 7 2 2" xfId="22537" xr:uid="{00000000-0005-0000-0000-000048C20000}"/>
    <cellStyle name="Standard 257 8 2 2 7 2 2 2" xfId="49009" xr:uid="{00000000-0005-0000-0000-000049C20000}"/>
    <cellStyle name="Standard 257 8 2 2 7 2 3" xfId="35773" xr:uid="{00000000-0005-0000-0000-00004AC20000}"/>
    <cellStyle name="Standard 257 8 2 2 7 3" xfId="15920" xr:uid="{00000000-0005-0000-0000-00004BC20000}"/>
    <cellStyle name="Standard 257 8 2 2 7 3 2" xfId="42392" xr:uid="{00000000-0005-0000-0000-00004CC20000}"/>
    <cellStyle name="Standard 257 8 2 2 7 4" xfId="31363" xr:uid="{00000000-0005-0000-0000-00004DC20000}"/>
    <cellStyle name="Standard 257 8 2 2 8" xfId="7096" xr:uid="{00000000-0005-0000-0000-00004EC20000}"/>
    <cellStyle name="Standard 257 8 2 2 8 2" xfId="20332" xr:uid="{00000000-0005-0000-0000-00004FC20000}"/>
    <cellStyle name="Standard 257 8 2 2 8 2 2" xfId="46804" xr:uid="{00000000-0005-0000-0000-000050C20000}"/>
    <cellStyle name="Standard 257 8 2 2 8 3" xfId="33568" xr:uid="{00000000-0005-0000-0000-000051C20000}"/>
    <cellStyle name="Standard 257 8 2 2 9" xfId="13715" xr:uid="{00000000-0005-0000-0000-000052C20000}"/>
    <cellStyle name="Standard 257 8 2 2 9 2" xfId="40187" xr:uid="{00000000-0005-0000-0000-000053C20000}"/>
    <cellStyle name="Standard 257 8 2 3" xfId="531" xr:uid="{00000000-0005-0000-0000-000054C20000}"/>
    <cellStyle name="Standard 257 8 2 3 2" xfId="920" xr:uid="{00000000-0005-0000-0000-000055C20000}"/>
    <cellStyle name="Standard 257 8 2 3 2 2" xfId="1669" xr:uid="{00000000-0005-0000-0000-000056C20000}"/>
    <cellStyle name="Standard 257 8 2 3 2 2 2" xfId="4612" xr:uid="{00000000-0005-0000-0000-000057C20000}"/>
    <cellStyle name="Standard 257 8 2 3 2 2 2 2" xfId="13434" xr:uid="{00000000-0005-0000-0000-000058C20000}"/>
    <cellStyle name="Standard 257 8 2 3 2 2 2 2 2" xfId="26670" xr:uid="{00000000-0005-0000-0000-000059C20000}"/>
    <cellStyle name="Standard 257 8 2 3 2 2 2 2 2 2" xfId="53142" xr:uid="{00000000-0005-0000-0000-00005AC20000}"/>
    <cellStyle name="Standard 257 8 2 3 2 2 2 2 3" xfId="39906" xr:uid="{00000000-0005-0000-0000-00005BC20000}"/>
    <cellStyle name="Standard 257 8 2 3 2 2 2 3" xfId="20053" xr:uid="{00000000-0005-0000-0000-00005CC20000}"/>
    <cellStyle name="Standard 257 8 2 3 2 2 2 3 2" xfId="46525" xr:uid="{00000000-0005-0000-0000-00005DC20000}"/>
    <cellStyle name="Standard 257 8 2 3 2 2 2 4" xfId="31084" xr:uid="{00000000-0005-0000-0000-00005EC20000}"/>
    <cellStyle name="Standard 257 8 2 3 2 2 3" xfId="6083" xr:uid="{00000000-0005-0000-0000-00005FC20000}"/>
    <cellStyle name="Standard 257 8 2 3 2 2 3 2" xfId="10493" xr:uid="{00000000-0005-0000-0000-000060C20000}"/>
    <cellStyle name="Standard 257 8 2 3 2 2 3 2 2" xfId="23729" xr:uid="{00000000-0005-0000-0000-000061C20000}"/>
    <cellStyle name="Standard 257 8 2 3 2 2 3 2 2 2" xfId="50201" xr:uid="{00000000-0005-0000-0000-000062C20000}"/>
    <cellStyle name="Standard 257 8 2 3 2 2 3 2 3" xfId="36965" xr:uid="{00000000-0005-0000-0000-000063C20000}"/>
    <cellStyle name="Standard 257 8 2 3 2 2 3 3" xfId="17112" xr:uid="{00000000-0005-0000-0000-000064C20000}"/>
    <cellStyle name="Standard 257 8 2 3 2 2 3 3 2" xfId="43584" xr:uid="{00000000-0005-0000-0000-000065C20000}"/>
    <cellStyle name="Standard 257 8 2 3 2 2 3 4" xfId="32555" xr:uid="{00000000-0005-0000-0000-000066C20000}"/>
    <cellStyle name="Standard 257 8 2 3 2 2 4" xfId="9022" xr:uid="{00000000-0005-0000-0000-000067C20000}"/>
    <cellStyle name="Standard 257 8 2 3 2 2 4 2" xfId="22258" xr:uid="{00000000-0005-0000-0000-000068C20000}"/>
    <cellStyle name="Standard 257 8 2 3 2 2 4 2 2" xfId="48730" xr:uid="{00000000-0005-0000-0000-000069C20000}"/>
    <cellStyle name="Standard 257 8 2 3 2 2 4 3" xfId="35494" xr:uid="{00000000-0005-0000-0000-00006AC20000}"/>
    <cellStyle name="Standard 257 8 2 3 2 2 5" xfId="15641" xr:uid="{00000000-0005-0000-0000-00006BC20000}"/>
    <cellStyle name="Standard 257 8 2 3 2 2 5 2" xfId="42113" xr:uid="{00000000-0005-0000-0000-00006CC20000}"/>
    <cellStyle name="Standard 257 8 2 3 2 2 6" xfId="28143" xr:uid="{00000000-0005-0000-0000-00006DC20000}"/>
    <cellStyle name="Standard 257 8 2 3 2 3" xfId="2405" xr:uid="{00000000-0005-0000-0000-00006EC20000}"/>
    <cellStyle name="Standard 257 8 2 3 2 3 2" xfId="3876" xr:uid="{00000000-0005-0000-0000-00006FC20000}"/>
    <cellStyle name="Standard 257 8 2 3 2 3 2 2" xfId="12698" xr:uid="{00000000-0005-0000-0000-000070C20000}"/>
    <cellStyle name="Standard 257 8 2 3 2 3 2 2 2" xfId="25934" xr:uid="{00000000-0005-0000-0000-000071C20000}"/>
    <cellStyle name="Standard 257 8 2 3 2 3 2 2 2 2" xfId="52406" xr:uid="{00000000-0005-0000-0000-000072C20000}"/>
    <cellStyle name="Standard 257 8 2 3 2 3 2 2 3" xfId="39170" xr:uid="{00000000-0005-0000-0000-000073C20000}"/>
    <cellStyle name="Standard 257 8 2 3 2 3 2 3" xfId="19317" xr:uid="{00000000-0005-0000-0000-000074C20000}"/>
    <cellStyle name="Standard 257 8 2 3 2 3 2 3 2" xfId="45789" xr:uid="{00000000-0005-0000-0000-000075C20000}"/>
    <cellStyle name="Standard 257 8 2 3 2 3 2 4" xfId="30348" xr:uid="{00000000-0005-0000-0000-000076C20000}"/>
    <cellStyle name="Standard 257 8 2 3 2 3 3" xfId="6818" xr:uid="{00000000-0005-0000-0000-000077C20000}"/>
    <cellStyle name="Standard 257 8 2 3 2 3 3 2" xfId="11228" xr:uid="{00000000-0005-0000-0000-000078C20000}"/>
    <cellStyle name="Standard 257 8 2 3 2 3 3 2 2" xfId="24464" xr:uid="{00000000-0005-0000-0000-000079C20000}"/>
    <cellStyle name="Standard 257 8 2 3 2 3 3 2 2 2" xfId="50936" xr:uid="{00000000-0005-0000-0000-00007AC20000}"/>
    <cellStyle name="Standard 257 8 2 3 2 3 3 2 3" xfId="37700" xr:uid="{00000000-0005-0000-0000-00007BC20000}"/>
    <cellStyle name="Standard 257 8 2 3 2 3 3 3" xfId="17847" xr:uid="{00000000-0005-0000-0000-00007CC20000}"/>
    <cellStyle name="Standard 257 8 2 3 2 3 3 3 2" xfId="44319" xr:uid="{00000000-0005-0000-0000-00007DC20000}"/>
    <cellStyle name="Standard 257 8 2 3 2 3 3 4" xfId="33290" xr:uid="{00000000-0005-0000-0000-00007EC20000}"/>
    <cellStyle name="Standard 257 8 2 3 2 3 4" xfId="8286" xr:uid="{00000000-0005-0000-0000-00007FC20000}"/>
    <cellStyle name="Standard 257 8 2 3 2 3 4 2" xfId="21522" xr:uid="{00000000-0005-0000-0000-000080C20000}"/>
    <cellStyle name="Standard 257 8 2 3 2 3 4 2 2" xfId="47994" xr:uid="{00000000-0005-0000-0000-000081C20000}"/>
    <cellStyle name="Standard 257 8 2 3 2 3 4 3" xfId="34758" xr:uid="{00000000-0005-0000-0000-000082C20000}"/>
    <cellStyle name="Standard 257 8 2 3 2 3 5" xfId="14905" xr:uid="{00000000-0005-0000-0000-000083C20000}"/>
    <cellStyle name="Standard 257 8 2 3 2 3 5 2" xfId="41377" xr:uid="{00000000-0005-0000-0000-000084C20000}"/>
    <cellStyle name="Standard 257 8 2 3 2 3 6" xfId="28878" xr:uid="{00000000-0005-0000-0000-000085C20000}"/>
    <cellStyle name="Standard 257 8 2 3 2 4" xfId="3142" xr:uid="{00000000-0005-0000-0000-000086C20000}"/>
    <cellStyle name="Standard 257 8 2 3 2 4 2" xfId="11964" xr:uid="{00000000-0005-0000-0000-000087C20000}"/>
    <cellStyle name="Standard 257 8 2 3 2 4 2 2" xfId="25200" xr:uid="{00000000-0005-0000-0000-000088C20000}"/>
    <cellStyle name="Standard 257 8 2 3 2 4 2 2 2" xfId="51672" xr:uid="{00000000-0005-0000-0000-000089C20000}"/>
    <cellStyle name="Standard 257 8 2 3 2 4 2 3" xfId="38436" xr:uid="{00000000-0005-0000-0000-00008AC20000}"/>
    <cellStyle name="Standard 257 8 2 3 2 4 3" xfId="18583" xr:uid="{00000000-0005-0000-0000-00008BC20000}"/>
    <cellStyle name="Standard 257 8 2 3 2 4 3 2" xfId="45055" xr:uid="{00000000-0005-0000-0000-00008CC20000}"/>
    <cellStyle name="Standard 257 8 2 3 2 4 4" xfId="29614" xr:uid="{00000000-0005-0000-0000-00008DC20000}"/>
    <cellStyle name="Standard 257 8 2 3 2 5" xfId="5347" xr:uid="{00000000-0005-0000-0000-00008EC20000}"/>
    <cellStyle name="Standard 257 8 2 3 2 5 2" xfId="9757" xr:uid="{00000000-0005-0000-0000-00008FC20000}"/>
    <cellStyle name="Standard 257 8 2 3 2 5 2 2" xfId="22993" xr:uid="{00000000-0005-0000-0000-000090C20000}"/>
    <cellStyle name="Standard 257 8 2 3 2 5 2 2 2" xfId="49465" xr:uid="{00000000-0005-0000-0000-000091C20000}"/>
    <cellStyle name="Standard 257 8 2 3 2 5 2 3" xfId="36229" xr:uid="{00000000-0005-0000-0000-000092C20000}"/>
    <cellStyle name="Standard 257 8 2 3 2 5 3" xfId="16376" xr:uid="{00000000-0005-0000-0000-000093C20000}"/>
    <cellStyle name="Standard 257 8 2 3 2 5 3 2" xfId="42848" xr:uid="{00000000-0005-0000-0000-000094C20000}"/>
    <cellStyle name="Standard 257 8 2 3 2 5 4" xfId="31819" xr:uid="{00000000-0005-0000-0000-000095C20000}"/>
    <cellStyle name="Standard 257 8 2 3 2 6" xfId="7552" xr:uid="{00000000-0005-0000-0000-000096C20000}"/>
    <cellStyle name="Standard 257 8 2 3 2 6 2" xfId="20788" xr:uid="{00000000-0005-0000-0000-000097C20000}"/>
    <cellStyle name="Standard 257 8 2 3 2 6 2 2" xfId="47260" xr:uid="{00000000-0005-0000-0000-000098C20000}"/>
    <cellStyle name="Standard 257 8 2 3 2 6 3" xfId="34024" xr:uid="{00000000-0005-0000-0000-000099C20000}"/>
    <cellStyle name="Standard 257 8 2 3 2 7" xfId="14171" xr:uid="{00000000-0005-0000-0000-00009AC20000}"/>
    <cellStyle name="Standard 257 8 2 3 2 7 2" xfId="40643" xr:uid="{00000000-0005-0000-0000-00009BC20000}"/>
    <cellStyle name="Standard 257 8 2 3 2 8" xfId="27407" xr:uid="{00000000-0005-0000-0000-00009CC20000}"/>
    <cellStyle name="Standard 257 8 2 3 3" xfId="1303" xr:uid="{00000000-0005-0000-0000-00009DC20000}"/>
    <cellStyle name="Standard 257 8 2 3 3 2" xfId="4246" xr:uid="{00000000-0005-0000-0000-00009EC20000}"/>
    <cellStyle name="Standard 257 8 2 3 3 2 2" xfId="13068" xr:uid="{00000000-0005-0000-0000-00009FC20000}"/>
    <cellStyle name="Standard 257 8 2 3 3 2 2 2" xfId="26304" xr:uid="{00000000-0005-0000-0000-0000A0C20000}"/>
    <cellStyle name="Standard 257 8 2 3 3 2 2 2 2" xfId="52776" xr:uid="{00000000-0005-0000-0000-0000A1C20000}"/>
    <cellStyle name="Standard 257 8 2 3 3 2 2 3" xfId="39540" xr:uid="{00000000-0005-0000-0000-0000A2C20000}"/>
    <cellStyle name="Standard 257 8 2 3 3 2 3" xfId="19687" xr:uid="{00000000-0005-0000-0000-0000A3C20000}"/>
    <cellStyle name="Standard 257 8 2 3 3 2 3 2" xfId="46159" xr:uid="{00000000-0005-0000-0000-0000A4C20000}"/>
    <cellStyle name="Standard 257 8 2 3 3 2 4" xfId="30718" xr:uid="{00000000-0005-0000-0000-0000A5C20000}"/>
    <cellStyle name="Standard 257 8 2 3 3 3" xfId="5717" xr:uid="{00000000-0005-0000-0000-0000A6C20000}"/>
    <cellStyle name="Standard 257 8 2 3 3 3 2" xfId="10127" xr:uid="{00000000-0005-0000-0000-0000A7C20000}"/>
    <cellStyle name="Standard 257 8 2 3 3 3 2 2" xfId="23363" xr:uid="{00000000-0005-0000-0000-0000A8C20000}"/>
    <cellStyle name="Standard 257 8 2 3 3 3 2 2 2" xfId="49835" xr:uid="{00000000-0005-0000-0000-0000A9C20000}"/>
    <cellStyle name="Standard 257 8 2 3 3 3 2 3" xfId="36599" xr:uid="{00000000-0005-0000-0000-0000AAC20000}"/>
    <cellStyle name="Standard 257 8 2 3 3 3 3" xfId="16746" xr:uid="{00000000-0005-0000-0000-0000ABC20000}"/>
    <cellStyle name="Standard 257 8 2 3 3 3 3 2" xfId="43218" xr:uid="{00000000-0005-0000-0000-0000ACC20000}"/>
    <cellStyle name="Standard 257 8 2 3 3 3 4" xfId="32189" xr:uid="{00000000-0005-0000-0000-0000ADC20000}"/>
    <cellStyle name="Standard 257 8 2 3 3 4" xfId="8656" xr:uid="{00000000-0005-0000-0000-0000AEC20000}"/>
    <cellStyle name="Standard 257 8 2 3 3 4 2" xfId="21892" xr:uid="{00000000-0005-0000-0000-0000AFC20000}"/>
    <cellStyle name="Standard 257 8 2 3 3 4 2 2" xfId="48364" xr:uid="{00000000-0005-0000-0000-0000B0C20000}"/>
    <cellStyle name="Standard 257 8 2 3 3 4 3" xfId="35128" xr:uid="{00000000-0005-0000-0000-0000B1C20000}"/>
    <cellStyle name="Standard 257 8 2 3 3 5" xfId="15275" xr:uid="{00000000-0005-0000-0000-0000B2C20000}"/>
    <cellStyle name="Standard 257 8 2 3 3 5 2" xfId="41747" xr:uid="{00000000-0005-0000-0000-0000B3C20000}"/>
    <cellStyle name="Standard 257 8 2 3 3 6" xfId="27777" xr:uid="{00000000-0005-0000-0000-0000B4C20000}"/>
    <cellStyle name="Standard 257 8 2 3 4" xfId="2039" xr:uid="{00000000-0005-0000-0000-0000B5C20000}"/>
    <cellStyle name="Standard 257 8 2 3 4 2" xfId="3510" xr:uid="{00000000-0005-0000-0000-0000B6C20000}"/>
    <cellStyle name="Standard 257 8 2 3 4 2 2" xfId="12332" xr:uid="{00000000-0005-0000-0000-0000B7C20000}"/>
    <cellStyle name="Standard 257 8 2 3 4 2 2 2" xfId="25568" xr:uid="{00000000-0005-0000-0000-0000B8C20000}"/>
    <cellStyle name="Standard 257 8 2 3 4 2 2 2 2" xfId="52040" xr:uid="{00000000-0005-0000-0000-0000B9C20000}"/>
    <cellStyle name="Standard 257 8 2 3 4 2 2 3" xfId="38804" xr:uid="{00000000-0005-0000-0000-0000BAC20000}"/>
    <cellStyle name="Standard 257 8 2 3 4 2 3" xfId="18951" xr:uid="{00000000-0005-0000-0000-0000BBC20000}"/>
    <cellStyle name="Standard 257 8 2 3 4 2 3 2" xfId="45423" xr:uid="{00000000-0005-0000-0000-0000BCC20000}"/>
    <cellStyle name="Standard 257 8 2 3 4 2 4" xfId="29982" xr:uid="{00000000-0005-0000-0000-0000BDC20000}"/>
    <cellStyle name="Standard 257 8 2 3 4 3" xfId="6452" xr:uid="{00000000-0005-0000-0000-0000BEC20000}"/>
    <cellStyle name="Standard 257 8 2 3 4 3 2" xfId="10862" xr:uid="{00000000-0005-0000-0000-0000BFC20000}"/>
    <cellStyle name="Standard 257 8 2 3 4 3 2 2" xfId="24098" xr:uid="{00000000-0005-0000-0000-0000C0C20000}"/>
    <cellStyle name="Standard 257 8 2 3 4 3 2 2 2" xfId="50570" xr:uid="{00000000-0005-0000-0000-0000C1C20000}"/>
    <cellStyle name="Standard 257 8 2 3 4 3 2 3" xfId="37334" xr:uid="{00000000-0005-0000-0000-0000C2C20000}"/>
    <cellStyle name="Standard 257 8 2 3 4 3 3" xfId="17481" xr:uid="{00000000-0005-0000-0000-0000C3C20000}"/>
    <cellStyle name="Standard 257 8 2 3 4 3 3 2" xfId="43953" xr:uid="{00000000-0005-0000-0000-0000C4C20000}"/>
    <cellStyle name="Standard 257 8 2 3 4 3 4" xfId="32924" xr:uid="{00000000-0005-0000-0000-0000C5C20000}"/>
    <cellStyle name="Standard 257 8 2 3 4 4" xfId="7920" xr:uid="{00000000-0005-0000-0000-0000C6C20000}"/>
    <cellStyle name="Standard 257 8 2 3 4 4 2" xfId="21156" xr:uid="{00000000-0005-0000-0000-0000C7C20000}"/>
    <cellStyle name="Standard 257 8 2 3 4 4 2 2" xfId="47628" xr:uid="{00000000-0005-0000-0000-0000C8C20000}"/>
    <cellStyle name="Standard 257 8 2 3 4 4 3" xfId="34392" xr:uid="{00000000-0005-0000-0000-0000C9C20000}"/>
    <cellStyle name="Standard 257 8 2 3 4 5" xfId="14539" xr:uid="{00000000-0005-0000-0000-0000CAC20000}"/>
    <cellStyle name="Standard 257 8 2 3 4 5 2" xfId="41011" xr:uid="{00000000-0005-0000-0000-0000CBC20000}"/>
    <cellStyle name="Standard 257 8 2 3 4 6" xfId="28512" xr:uid="{00000000-0005-0000-0000-0000CCC20000}"/>
    <cellStyle name="Standard 257 8 2 3 5" xfId="2776" xr:uid="{00000000-0005-0000-0000-0000CDC20000}"/>
    <cellStyle name="Standard 257 8 2 3 5 2" xfId="11598" xr:uid="{00000000-0005-0000-0000-0000CEC20000}"/>
    <cellStyle name="Standard 257 8 2 3 5 2 2" xfId="24834" xr:uid="{00000000-0005-0000-0000-0000CFC20000}"/>
    <cellStyle name="Standard 257 8 2 3 5 2 2 2" xfId="51306" xr:uid="{00000000-0005-0000-0000-0000D0C20000}"/>
    <cellStyle name="Standard 257 8 2 3 5 2 3" xfId="38070" xr:uid="{00000000-0005-0000-0000-0000D1C20000}"/>
    <cellStyle name="Standard 257 8 2 3 5 3" xfId="18217" xr:uid="{00000000-0005-0000-0000-0000D2C20000}"/>
    <cellStyle name="Standard 257 8 2 3 5 3 2" xfId="44689" xr:uid="{00000000-0005-0000-0000-0000D3C20000}"/>
    <cellStyle name="Standard 257 8 2 3 5 4" xfId="29248" xr:uid="{00000000-0005-0000-0000-0000D4C20000}"/>
    <cellStyle name="Standard 257 8 2 3 6" xfId="4981" xr:uid="{00000000-0005-0000-0000-0000D5C20000}"/>
    <cellStyle name="Standard 257 8 2 3 6 2" xfId="9391" xr:uid="{00000000-0005-0000-0000-0000D6C20000}"/>
    <cellStyle name="Standard 257 8 2 3 6 2 2" xfId="22627" xr:uid="{00000000-0005-0000-0000-0000D7C20000}"/>
    <cellStyle name="Standard 257 8 2 3 6 2 2 2" xfId="49099" xr:uid="{00000000-0005-0000-0000-0000D8C20000}"/>
    <cellStyle name="Standard 257 8 2 3 6 2 3" xfId="35863" xr:uid="{00000000-0005-0000-0000-0000D9C20000}"/>
    <cellStyle name="Standard 257 8 2 3 6 3" xfId="16010" xr:uid="{00000000-0005-0000-0000-0000DAC20000}"/>
    <cellStyle name="Standard 257 8 2 3 6 3 2" xfId="42482" xr:uid="{00000000-0005-0000-0000-0000DBC20000}"/>
    <cellStyle name="Standard 257 8 2 3 6 4" xfId="31453" xr:uid="{00000000-0005-0000-0000-0000DCC20000}"/>
    <cellStyle name="Standard 257 8 2 3 7" xfId="7186" xr:uid="{00000000-0005-0000-0000-0000DDC20000}"/>
    <cellStyle name="Standard 257 8 2 3 7 2" xfId="20422" xr:uid="{00000000-0005-0000-0000-0000DEC20000}"/>
    <cellStyle name="Standard 257 8 2 3 7 2 2" xfId="46894" xr:uid="{00000000-0005-0000-0000-0000DFC20000}"/>
    <cellStyle name="Standard 257 8 2 3 7 3" xfId="33658" xr:uid="{00000000-0005-0000-0000-0000E0C20000}"/>
    <cellStyle name="Standard 257 8 2 3 8" xfId="13805" xr:uid="{00000000-0005-0000-0000-0000E1C20000}"/>
    <cellStyle name="Standard 257 8 2 3 8 2" xfId="40277" xr:uid="{00000000-0005-0000-0000-0000E2C20000}"/>
    <cellStyle name="Standard 257 8 2 3 9" xfId="27041" xr:uid="{00000000-0005-0000-0000-0000E3C20000}"/>
    <cellStyle name="Standard 257 8 2 4" xfId="748" xr:uid="{00000000-0005-0000-0000-0000E4C20000}"/>
    <cellStyle name="Standard 257 8 2 4 2" xfId="1498" xr:uid="{00000000-0005-0000-0000-0000E5C20000}"/>
    <cellStyle name="Standard 257 8 2 4 2 2" xfId="4441" xr:uid="{00000000-0005-0000-0000-0000E6C20000}"/>
    <cellStyle name="Standard 257 8 2 4 2 2 2" xfId="13263" xr:uid="{00000000-0005-0000-0000-0000E7C20000}"/>
    <cellStyle name="Standard 257 8 2 4 2 2 2 2" xfId="26499" xr:uid="{00000000-0005-0000-0000-0000E8C20000}"/>
    <cellStyle name="Standard 257 8 2 4 2 2 2 2 2" xfId="52971" xr:uid="{00000000-0005-0000-0000-0000E9C20000}"/>
    <cellStyle name="Standard 257 8 2 4 2 2 2 3" xfId="39735" xr:uid="{00000000-0005-0000-0000-0000EAC20000}"/>
    <cellStyle name="Standard 257 8 2 4 2 2 3" xfId="19882" xr:uid="{00000000-0005-0000-0000-0000EBC20000}"/>
    <cellStyle name="Standard 257 8 2 4 2 2 3 2" xfId="46354" xr:uid="{00000000-0005-0000-0000-0000ECC20000}"/>
    <cellStyle name="Standard 257 8 2 4 2 2 4" xfId="30913" xr:uid="{00000000-0005-0000-0000-0000EDC20000}"/>
    <cellStyle name="Standard 257 8 2 4 2 3" xfId="5912" xr:uid="{00000000-0005-0000-0000-0000EEC20000}"/>
    <cellStyle name="Standard 257 8 2 4 2 3 2" xfId="10322" xr:uid="{00000000-0005-0000-0000-0000EFC20000}"/>
    <cellStyle name="Standard 257 8 2 4 2 3 2 2" xfId="23558" xr:uid="{00000000-0005-0000-0000-0000F0C20000}"/>
    <cellStyle name="Standard 257 8 2 4 2 3 2 2 2" xfId="50030" xr:uid="{00000000-0005-0000-0000-0000F1C20000}"/>
    <cellStyle name="Standard 257 8 2 4 2 3 2 3" xfId="36794" xr:uid="{00000000-0005-0000-0000-0000F2C20000}"/>
    <cellStyle name="Standard 257 8 2 4 2 3 3" xfId="16941" xr:uid="{00000000-0005-0000-0000-0000F3C20000}"/>
    <cellStyle name="Standard 257 8 2 4 2 3 3 2" xfId="43413" xr:uid="{00000000-0005-0000-0000-0000F4C20000}"/>
    <cellStyle name="Standard 257 8 2 4 2 3 4" xfId="32384" xr:uid="{00000000-0005-0000-0000-0000F5C20000}"/>
    <cellStyle name="Standard 257 8 2 4 2 4" xfId="8851" xr:uid="{00000000-0005-0000-0000-0000F6C20000}"/>
    <cellStyle name="Standard 257 8 2 4 2 4 2" xfId="22087" xr:uid="{00000000-0005-0000-0000-0000F7C20000}"/>
    <cellStyle name="Standard 257 8 2 4 2 4 2 2" xfId="48559" xr:uid="{00000000-0005-0000-0000-0000F8C20000}"/>
    <cellStyle name="Standard 257 8 2 4 2 4 3" xfId="35323" xr:uid="{00000000-0005-0000-0000-0000F9C20000}"/>
    <cellStyle name="Standard 257 8 2 4 2 5" xfId="15470" xr:uid="{00000000-0005-0000-0000-0000FAC20000}"/>
    <cellStyle name="Standard 257 8 2 4 2 5 2" xfId="41942" xr:uid="{00000000-0005-0000-0000-0000FBC20000}"/>
    <cellStyle name="Standard 257 8 2 4 2 6" xfId="27972" xr:uid="{00000000-0005-0000-0000-0000FCC20000}"/>
    <cellStyle name="Standard 257 8 2 4 3" xfId="2234" xr:uid="{00000000-0005-0000-0000-0000FDC20000}"/>
    <cellStyle name="Standard 257 8 2 4 3 2" xfId="3705" xr:uid="{00000000-0005-0000-0000-0000FEC20000}"/>
    <cellStyle name="Standard 257 8 2 4 3 2 2" xfId="12527" xr:uid="{00000000-0005-0000-0000-0000FFC20000}"/>
    <cellStyle name="Standard 257 8 2 4 3 2 2 2" xfId="25763" xr:uid="{00000000-0005-0000-0000-000000C30000}"/>
    <cellStyle name="Standard 257 8 2 4 3 2 2 2 2" xfId="52235" xr:uid="{00000000-0005-0000-0000-000001C30000}"/>
    <cellStyle name="Standard 257 8 2 4 3 2 2 3" xfId="38999" xr:uid="{00000000-0005-0000-0000-000002C30000}"/>
    <cellStyle name="Standard 257 8 2 4 3 2 3" xfId="19146" xr:uid="{00000000-0005-0000-0000-000003C30000}"/>
    <cellStyle name="Standard 257 8 2 4 3 2 3 2" xfId="45618" xr:uid="{00000000-0005-0000-0000-000004C30000}"/>
    <cellStyle name="Standard 257 8 2 4 3 2 4" xfId="30177" xr:uid="{00000000-0005-0000-0000-000005C30000}"/>
    <cellStyle name="Standard 257 8 2 4 3 3" xfId="6647" xr:uid="{00000000-0005-0000-0000-000006C30000}"/>
    <cellStyle name="Standard 257 8 2 4 3 3 2" xfId="11057" xr:uid="{00000000-0005-0000-0000-000007C30000}"/>
    <cellStyle name="Standard 257 8 2 4 3 3 2 2" xfId="24293" xr:uid="{00000000-0005-0000-0000-000008C30000}"/>
    <cellStyle name="Standard 257 8 2 4 3 3 2 2 2" xfId="50765" xr:uid="{00000000-0005-0000-0000-000009C30000}"/>
    <cellStyle name="Standard 257 8 2 4 3 3 2 3" xfId="37529" xr:uid="{00000000-0005-0000-0000-00000AC30000}"/>
    <cellStyle name="Standard 257 8 2 4 3 3 3" xfId="17676" xr:uid="{00000000-0005-0000-0000-00000BC30000}"/>
    <cellStyle name="Standard 257 8 2 4 3 3 3 2" xfId="44148" xr:uid="{00000000-0005-0000-0000-00000CC30000}"/>
    <cellStyle name="Standard 257 8 2 4 3 3 4" xfId="33119" xr:uid="{00000000-0005-0000-0000-00000DC30000}"/>
    <cellStyle name="Standard 257 8 2 4 3 4" xfId="8115" xr:uid="{00000000-0005-0000-0000-00000EC30000}"/>
    <cellStyle name="Standard 257 8 2 4 3 4 2" xfId="21351" xr:uid="{00000000-0005-0000-0000-00000FC30000}"/>
    <cellStyle name="Standard 257 8 2 4 3 4 2 2" xfId="47823" xr:uid="{00000000-0005-0000-0000-000010C30000}"/>
    <cellStyle name="Standard 257 8 2 4 3 4 3" xfId="34587" xr:uid="{00000000-0005-0000-0000-000011C30000}"/>
    <cellStyle name="Standard 257 8 2 4 3 5" xfId="14734" xr:uid="{00000000-0005-0000-0000-000012C30000}"/>
    <cellStyle name="Standard 257 8 2 4 3 5 2" xfId="41206" xr:uid="{00000000-0005-0000-0000-000013C30000}"/>
    <cellStyle name="Standard 257 8 2 4 3 6" xfId="28707" xr:uid="{00000000-0005-0000-0000-000014C30000}"/>
    <cellStyle name="Standard 257 8 2 4 4" xfId="2971" xr:uid="{00000000-0005-0000-0000-000015C30000}"/>
    <cellStyle name="Standard 257 8 2 4 4 2" xfId="11793" xr:uid="{00000000-0005-0000-0000-000016C30000}"/>
    <cellStyle name="Standard 257 8 2 4 4 2 2" xfId="25029" xr:uid="{00000000-0005-0000-0000-000017C30000}"/>
    <cellStyle name="Standard 257 8 2 4 4 2 2 2" xfId="51501" xr:uid="{00000000-0005-0000-0000-000018C30000}"/>
    <cellStyle name="Standard 257 8 2 4 4 2 3" xfId="38265" xr:uid="{00000000-0005-0000-0000-000019C30000}"/>
    <cellStyle name="Standard 257 8 2 4 4 3" xfId="18412" xr:uid="{00000000-0005-0000-0000-00001AC30000}"/>
    <cellStyle name="Standard 257 8 2 4 4 3 2" xfId="44884" xr:uid="{00000000-0005-0000-0000-00001BC30000}"/>
    <cellStyle name="Standard 257 8 2 4 4 4" xfId="29443" xr:uid="{00000000-0005-0000-0000-00001CC30000}"/>
    <cellStyle name="Standard 257 8 2 4 5" xfId="5176" xr:uid="{00000000-0005-0000-0000-00001DC30000}"/>
    <cellStyle name="Standard 257 8 2 4 5 2" xfId="9586" xr:uid="{00000000-0005-0000-0000-00001EC30000}"/>
    <cellStyle name="Standard 257 8 2 4 5 2 2" xfId="22822" xr:uid="{00000000-0005-0000-0000-00001FC30000}"/>
    <cellStyle name="Standard 257 8 2 4 5 2 2 2" xfId="49294" xr:uid="{00000000-0005-0000-0000-000020C30000}"/>
    <cellStyle name="Standard 257 8 2 4 5 2 3" xfId="36058" xr:uid="{00000000-0005-0000-0000-000021C30000}"/>
    <cellStyle name="Standard 257 8 2 4 5 3" xfId="16205" xr:uid="{00000000-0005-0000-0000-000022C30000}"/>
    <cellStyle name="Standard 257 8 2 4 5 3 2" xfId="42677" xr:uid="{00000000-0005-0000-0000-000023C30000}"/>
    <cellStyle name="Standard 257 8 2 4 5 4" xfId="31648" xr:uid="{00000000-0005-0000-0000-000024C30000}"/>
    <cellStyle name="Standard 257 8 2 4 6" xfId="7381" xr:uid="{00000000-0005-0000-0000-000025C30000}"/>
    <cellStyle name="Standard 257 8 2 4 6 2" xfId="20617" xr:uid="{00000000-0005-0000-0000-000026C30000}"/>
    <cellStyle name="Standard 257 8 2 4 6 2 2" xfId="47089" xr:uid="{00000000-0005-0000-0000-000027C30000}"/>
    <cellStyle name="Standard 257 8 2 4 6 3" xfId="33853" xr:uid="{00000000-0005-0000-0000-000028C30000}"/>
    <cellStyle name="Standard 257 8 2 4 7" xfId="14000" xr:uid="{00000000-0005-0000-0000-000029C30000}"/>
    <cellStyle name="Standard 257 8 2 4 7 2" xfId="40472" xr:uid="{00000000-0005-0000-0000-00002AC30000}"/>
    <cellStyle name="Standard 257 8 2 4 8" xfId="27236" xr:uid="{00000000-0005-0000-0000-00002BC30000}"/>
    <cellStyle name="Standard 257 8 2 5" xfId="1132" xr:uid="{00000000-0005-0000-0000-00002CC30000}"/>
    <cellStyle name="Standard 257 8 2 5 2" xfId="4075" xr:uid="{00000000-0005-0000-0000-00002DC30000}"/>
    <cellStyle name="Standard 257 8 2 5 2 2" xfId="12897" xr:uid="{00000000-0005-0000-0000-00002EC30000}"/>
    <cellStyle name="Standard 257 8 2 5 2 2 2" xfId="26133" xr:uid="{00000000-0005-0000-0000-00002FC30000}"/>
    <cellStyle name="Standard 257 8 2 5 2 2 2 2" xfId="52605" xr:uid="{00000000-0005-0000-0000-000030C30000}"/>
    <cellStyle name="Standard 257 8 2 5 2 2 3" xfId="39369" xr:uid="{00000000-0005-0000-0000-000031C30000}"/>
    <cellStyle name="Standard 257 8 2 5 2 3" xfId="19516" xr:uid="{00000000-0005-0000-0000-000032C30000}"/>
    <cellStyle name="Standard 257 8 2 5 2 3 2" xfId="45988" xr:uid="{00000000-0005-0000-0000-000033C30000}"/>
    <cellStyle name="Standard 257 8 2 5 2 4" xfId="30547" xr:uid="{00000000-0005-0000-0000-000034C30000}"/>
    <cellStyle name="Standard 257 8 2 5 3" xfId="5546" xr:uid="{00000000-0005-0000-0000-000035C30000}"/>
    <cellStyle name="Standard 257 8 2 5 3 2" xfId="9956" xr:uid="{00000000-0005-0000-0000-000036C30000}"/>
    <cellStyle name="Standard 257 8 2 5 3 2 2" xfId="23192" xr:uid="{00000000-0005-0000-0000-000037C30000}"/>
    <cellStyle name="Standard 257 8 2 5 3 2 2 2" xfId="49664" xr:uid="{00000000-0005-0000-0000-000038C30000}"/>
    <cellStyle name="Standard 257 8 2 5 3 2 3" xfId="36428" xr:uid="{00000000-0005-0000-0000-000039C30000}"/>
    <cellStyle name="Standard 257 8 2 5 3 3" xfId="16575" xr:uid="{00000000-0005-0000-0000-00003AC30000}"/>
    <cellStyle name="Standard 257 8 2 5 3 3 2" xfId="43047" xr:uid="{00000000-0005-0000-0000-00003BC30000}"/>
    <cellStyle name="Standard 257 8 2 5 3 4" xfId="32018" xr:uid="{00000000-0005-0000-0000-00003CC30000}"/>
    <cellStyle name="Standard 257 8 2 5 4" xfId="8485" xr:uid="{00000000-0005-0000-0000-00003DC30000}"/>
    <cellStyle name="Standard 257 8 2 5 4 2" xfId="21721" xr:uid="{00000000-0005-0000-0000-00003EC30000}"/>
    <cellStyle name="Standard 257 8 2 5 4 2 2" xfId="48193" xr:uid="{00000000-0005-0000-0000-00003FC30000}"/>
    <cellStyle name="Standard 257 8 2 5 4 3" xfId="34957" xr:uid="{00000000-0005-0000-0000-000040C30000}"/>
    <cellStyle name="Standard 257 8 2 5 5" xfId="15104" xr:uid="{00000000-0005-0000-0000-000041C30000}"/>
    <cellStyle name="Standard 257 8 2 5 5 2" xfId="41576" xr:uid="{00000000-0005-0000-0000-000042C30000}"/>
    <cellStyle name="Standard 257 8 2 5 6" xfId="27606" xr:uid="{00000000-0005-0000-0000-000043C30000}"/>
    <cellStyle name="Standard 257 8 2 6" xfId="1868" xr:uid="{00000000-0005-0000-0000-000044C30000}"/>
    <cellStyle name="Standard 257 8 2 6 2" xfId="3339" xr:uid="{00000000-0005-0000-0000-000045C30000}"/>
    <cellStyle name="Standard 257 8 2 6 2 2" xfId="12161" xr:uid="{00000000-0005-0000-0000-000046C30000}"/>
    <cellStyle name="Standard 257 8 2 6 2 2 2" xfId="25397" xr:uid="{00000000-0005-0000-0000-000047C30000}"/>
    <cellStyle name="Standard 257 8 2 6 2 2 2 2" xfId="51869" xr:uid="{00000000-0005-0000-0000-000048C30000}"/>
    <cellStyle name="Standard 257 8 2 6 2 2 3" xfId="38633" xr:uid="{00000000-0005-0000-0000-000049C30000}"/>
    <cellStyle name="Standard 257 8 2 6 2 3" xfId="18780" xr:uid="{00000000-0005-0000-0000-00004AC30000}"/>
    <cellStyle name="Standard 257 8 2 6 2 3 2" xfId="45252" xr:uid="{00000000-0005-0000-0000-00004BC30000}"/>
    <cellStyle name="Standard 257 8 2 6 2 4" xfId="29811" xr:uid="{00000000-0005-0000-0000-00004CC30000}"/>
    <cellStyle name="Standard 257 8 2 6 3" xfId="6281" xr:uid="{00000000-0005-0000-0000-00004DC30000}"/>
    <cellStyle name="Standard 257 8 2 6 3 2" xfId="10691" xr:uid="{00000000-0005-0000-0000-00004EC30000}"/>
    <cellStyle name="Standard 257 8 2 6 3 2 2" xfId="23927" xr:uid="{00000000-0005-0000-0000-00004FC30000}"/>
    <cellStyle name="Standard 257 8 2 6 3 2 2 2" xfId="50399" xr:uid="{00000000-0005-0000-0000-000050C30000}"/>
    <cellStyle name="Standard 257 8 2 6 3 2 3" xfId="37163" xr:uid="{00000000-0005-0000-0000-000051C30000}"/>
    <cellStyle name="Standard 257 8 2 6 3 3" xfId="17310" xr:uid="{00000000-0005-0000-0000-000052C30000}"/>
    <cellStyle name="Standard 257 8 2 6 3 3 2" xfId="43782" xr:uid="{00000000-0005-0000-0000-000053C30000}"/>
    <cellStyle name="Standard 257 8 2 6 3 4" xfId="32753" xr:uid="{00000000-0005-0000-0000-000054C30000}"/>
    <cellStyle name="Standard 257 8 2 6 4" xfId="7749" xr:uid="{00000000-0005-0000-0000-000055C30000}"/>
    <cellStyle name="Standard 257 8 2 6 4 2" xfId="20985" xr:uid="{00000000-0005-0000-0000-000056C30000}"/>
    <cellStyle name="Standard 257 8 2 6 4 2 2" xfId="47457" xr:uid="{00000000-0005-0000-0000-000057C30000}"/>
    <cellStyle name="Standard 257 8 2 6 4 3" xfId="34221" xr:uid="{00000000-0005-0000-0000-000058C30000}"/>
    <cellStyle name="Standard 257 8 2 6 5" xfId="14368" xr:uid="{00000000-0005-0000-0000-000059C30000}"/>
    <cellStyle name="Standard 257 8 2 6 5 2" xfId="40840" xr:uid="{00000000-0005-0000-0000-00005AC30000}"/>
    <cellStyle name="Standard 257 8 2 6 6" xfId="28341" xr:uid="{00000000-0005-0000-0000-00005BC30000}"/>
    <cellStyle name="Standard 257 8 2 7" xfId="2605" xr:uid="{00000000-0005-0000-0000-00005CC30000}"/>
    <cellStyle name="Standard 257 8 2 7 2" xfId="11427" xr:uid="{00000000-0005-0000-0000-00005DC30000}"/>
    <cellStyle name="Standard 257 8 2 7 2 2" xfId="24663" xr:uid="{00000000-0005-0000-0000-00005EC30000}"/>
    <cellStyle name="Standard 257 8 2 7 2 2 2" xfId="51135" xr:uid="{00000000-0005-0000-0000-00005FC30000}"/>
    <cellStyle name="Standard 257 8 2 7 2 3" xfId="37899" xr:uid="{00000000-0005-0000-0000-000060C30000}"/>
    <cellStyle name="Standard 257 8 2 7 3" xfId="18046" xr:uid="{00000000-0005-0000-0000-000061C30000}"/>
    <cellStyle name="Standard 257 8 2 7 3 2" xfId="44518" xr:uid="{00000000-0005-0000-0000-000062C30000}"/>
    <cellStyle name="Standard 257 8 2 7 4" xfId="29077" xr:uid="{00000000-0005-0000-0000-000063C30000}"/>
    <cellStyle name="Standard 257 8 2 8" xfId="4810" xr:uid="{00000000-0005-0000-0000-000064C30000}"/>
    <cellStyle name="Standard 257 8 2 8 2" xfId="9220" xr:uid="{00000000-0005-0000-0000-000065C30000}"/>
    <cellStyle name="Standard 257 8 2 8 2 2" xfId="22456" xr:uid="{00000000-0005-0000-0000-000066C30000}"/>
    <cellStyle name="Standard 257 8 2 8 2 2 2" xfId="48928" xr:uid="{00000000-0005-0000-0000-000067C30000}"/>
    <cellStyle name="Standard 257 8 2 8 2 3" xfId="35692" xr:uid="{00000000-0005-0000-0000-000068C30000}"/>
    <cellStyle name="Standard 257 8 2 8 3" xfId="15839" xr:uid="{00000000-0005-0000-0000-000069C30000}"/>
    <cellStyle name="Standard 257 8 2 8 3 2" xfId="42311" xr:uid="{00000000-0005-0000-0000-00006AC30000}"/>
    <cellStyle name="Standard 257 8 2 8 4" xfId="31282" xr:uid="{00000000-0005-0000-0000-00006BC30000}"/>
    <cellStyle name="Standard 257 8 2 9" xfId="7015" xr:uid="{00000000-0005-0000-0000-00006CC30000}"/>
    <cellStyle name="Standard 257 8 2 9 2" xfId="20251" xr:uid="{00000000-0005-0000-0000-00006DC30000}"/>
    <cellStyle name="Standard 257 8 2 9 2 2" xfId="46723" xr:uid="{00000000-0005-0000-0000-00006EC30000}"/>
    <cellStyle name="Standard 257 8 2 9 3" xfId="33487" xr:uid="{00000000-0005-0000-0000-00006FC30000}"/>
    <cellStyle name="Standard 257 8 3" xfId="396" xr:uid="{00000000-0005-0000-0000-000070C30000}"/>
    <cellStyle name="Standard 257 8 3 10" xfId="26911" xr:uid="{00000000-0005-0000-0000-000071C30000}"/>
    <cellStyle name="Standard 257 8 3 2" xfId="572" xr:uid="{00000000-0005-0000-0000-000072C30000}"/>
    <cellStyle name="Standard 257 8 3 2 2" xfId="961" xr:uid="{00000000-0005-0000-0000-000073C30000}"/>
    <cellStyle name="Standard 257 8 3 2 2 2" xfId="1710" xr:uid="{00000000-0005-0000-0000-000074C30000}"/>
    <cellStyle name="Standard 257 8 3 2 2 2 2" xfId="4653" xr:uid="{00000000-0005-0000-0000-000075C30000}"/>
    <cellStyle name="Standard 257 8 3 2 2 2 2 2" xfId="13475" xr:uid="{00000000-0005-0000-0000-000076C30000}"/>
    <cellStyle name="Standard 257 8 3 2 2 2 2 2 2" xfId="26711" xr:uid="{00000000-0005-0000-0000-000077C30000}"/>
    <cellStyle name="Standard 257 8 3 2 2 2 2 2 2 2" xfId="53183" xr:uid="{00000000-0005-0000-0000-000078C30000}"/>
    <cellStyle name="Standard 257 8 3 2 2 2 2 2 3" xfId="39947" xr:uid="{00000000-0005-0000-0000-000079C30000}"/>
    <cellStyle name="Standard 257 8 3 2 2 2 2 3" xfId="20094" xr:uid="{00000000-0005-0000-0000-00007AC30000}"/>
    <cellStyle name="Standard 257 8 3 2 2 2 2 3 2" xfId="46566" xr:uid="{00000000-0005-0000-0000-00007BC30000}"/>
    <cellStyle name="Standard 257 8 3 2 2 2 2 4" xfId="31125" xr:uid="{00000000-0005-0000-0000-00007CC30000}"/>
    <cellStyle name="Standard 257 8 3 2 2 2 3" xfId="6124" xr:uid="{00000000-0005-0000-0000-00007DC30000}"/>
    <cellStyle name="Standard 257 8 3 2 2 2 3 2" xfId="10534" xr:uid="{00000000-0005-0000-0000-00007EC30000}"/>
    <cellStyle name="Standard 257 8 3 2 2 2 3 2 2" xfId="23770" xr:uid="{00000000-0005-0000-0000-00007FC30000}"/>
    <cellStyle name="Standard 257 8 3 2 2 2 3 2 2 2" xfId="50242" xr:uid="{00000000-0005-0000-0000-000080C30000}"/>
    <cellStyle name="Standard 257 8 3 2 2 2 3 2 3" xfId="37006" xr:uid="{00000000-0005-0000-0000-000081C30000}"/>
    <cellStyle name="Standard 257 8 3 2 2 2 3 3" xfId="17153" xr:uid="{00000000-0005-0000-0000-000082C30000}"/>
    <cellStyle name="Standard 257 8 3 2 2 2 3 3 2" xfId="43625" xr:uid="{00000000-0005-0000-0000-000083C30000}"/>
    <cellStyle name="Standard 257 8 3 2 2 2 3 4" xfId="32596" xr:uid="{00000000-0005-0000-0000-000084C30000}"/>
    <cellStyle name="Standard 257 8 3 2 2 2 4" xfId="9063" xr:uid="{00000000-0005-0000-0000-000085C30000}"/>
    <cellStyle name="Standard 257 8 3 2 2 2 4 2" xfId="22299" xr:uid="{00000000-0005-0000-0000-000086C30000}"/>
    <cellStyle name="Standard 257 8 3 2 2 2 4 2 2" xfId="48771" xr:uid="{00000000-0005-0000-0000-000087C30000}"/>
    <cellStyle name="Standard 257 8 3 2 2 2 4 3" xfId="35535" xr:uid="{00000000-0005-0000-0000-000088C30000}"/>
    <cellStyle name="Standard 257 8 3 2 2 2 5" xfId="15682" xr:uid="{00000000-0005-0000-0000-000089C30000}"/>
    <cellStyle name="Standard 257 8 3 2 2 2 5 2" xfId="42154" xr:uid="{00000000-0005-0000-0000-00008AC30000}"/>
    <cellStyle name="Standard 257 8 3 2 2 2 6" xfId="28184" xr:uid="{00000000-0005-0000-0000-00008BC30000}"/>
    <cellStyle name="Standard 257 8 3 2 2 3" xfId="2446" xr:uid="{00000000-0005-0000-0000-00008CC30000}"/>
    <cellStyle name="Standard 257 8 3 2 2 3 2" xfId="3917" xr:uid="{00000000-0005-0000-0000-00008DC30000}"/>
    <cellStyle name="Standard 257 8 3 2 2 3 2 2" xfId="12739" xr:uid="{00000000-0005-0000-0000-00008EC30000}"/>
    <cellStyle name="Standard 257 8 3 2 2 3 2 2 2" xfId="25975" xr:uid="{00000000-0005-0000-0000-00008FC30000}"/>
    <cellStyle name="Standard 257 8 3 2 2 3 2 2 2 2" xfId="52447" xr:uid="{00000000-0005-0000-0000-000090C30000}"/>
    <cellStyle name="Standard 257 8 3 2 2 3 2 2 3" xfId="39211" xr:uid="{00000000-0005-0000-0000-000091C30000}"/>
    <cellStyle name="Standard 257 8 3 2 2 3 2 3" xfId="19358" xr:uid="{00000000-0005-0000-0000-000092C30000}"/>
    <cellStyle name="Standard 257 8 3 2 2 3 2 3 2" xfId="45830" xr:uid="{00000000-0005-0000-0000-000093C30000}"/>
    <cellStyle name="Standard 257 8 3 2 2 3 2 4" xfId="30389" xr:uid="{00000000-0005-0000-0000-000094C30000}"/>
    <cellStyle name="Standard 257 8 3 2 2 3 3" xfId="6859" xr:uid="{00000000-0005-0000-0000-000095C30000}"/>
    <cellStyle name="Standard 257 8 3 2 2 3 3 2" xfId="11269" xr:uid="{00000000-0005-0000-0000-000096C30000}"/>
    <cellStyle name="Standard 257 8 3 2 2 3 3 2 2" xfId="24505" xr:uid="{00000000-0005-0000-0000-000097C30000}"/>
    <cellStyle name="Standard 257 8 3 2 2 3 3 2 2 2" xfId="50977" xr:uid="{00000000-0005-0000-0000-000098C30000}"/>
    <cellStyle name="Standard 257 8 3 2 2 3 3 2 3" xfId="37741" xr:uid="{00000000-0005-0000-0000-000099C30000}"/>
    <cellStyle name="Standard 257 8 3 2 2 3 3 3" xfId="17888" xr:uid="{00000000-0005-0000-0000-00009AC30000}"/>
    <cellStyle name="Standard 257 8 3 2 2 3 3 3 2" xfId="44360" xr:uid="{00000000-0005-0000-0000-00009BC30000}"/>
    <cellStyle name="Standard 257 8 3 2 2 3 3 4" xfId="33331" xr:uid="{00000000-0005-0000-0000-00009CC30000}"/>
    <cellStyle name="Standard 257 8 3 2 2 3 4" xfId="8327" xr:uid="{00000000-0005-0000-0000-00009DC30000}"/>
    <cellStyle name="Standard 257 8 3 2 2 3 4 2" xfId="21563" xr:uid="{00000000-0005-0000-0000-00009EC30000}"/>
    <cellStyle name="Standard 257 8 3 2 2 3 4 2 2" xfId="48035" xr:uid="{00000000-0005-0000-0000-00009FC30000}"/>
    <cellStyle name="Standard 257 8 3 2 2 3 4 3" xfId="34799" xr:uid="{00000000-0005-0000-0000-0000A0C30000}"/>
    <cellStyle name="Standard 257 8 3 2 2 3 5" xfId="14946" xr:uid="{00000000-0005-0000-0000-0000A1C30000}"/>
    <cellStyle name="Standard 257 8 3 2 2 3 5 2" xfId="41418" xr:uid="{00000000-0005-0000-0000-0000A2C30000}"/>
    <cellStyle name="Standard 257 8 3 2 2 3 6" xfId="28919" xr:uid="{00000000-0005-0000-0000-0000A3C30000}"/>
    <cellStyle name="Standard 257 8 3 2 2 4" xfId="3183" xr:uid="{00000000-0005-0000-0000-0000A4C30000}"/>
    <cellStyle name="Standard 257 8 3 2 2 4 2" xfId="12005" xr:uid="{00000000-0005-0000-0000-0000A5C30000}"/>
    <cellStyle name="Standard 257 8 3 2 2 4 2 2" xfId="25241" xr:uid="{00000000-0005-0000-0000-0000A6C30000}"/>
    <cellStyle name="Standard 257 8 3 2 2 4 2 2 2" xfId="51713" xr:uid="{00000000-0005-0000-0000-0000A7C30000}"/>
    <cellStyle name="Standard 257 8 3 2 2 4 2 3" xfId="38477" xr:uid="{00000000-0005-0000-0000-0000A8C30000}"/>
    <cellStyle name="Standard 257 8 3 2 2 4 3" xfId="18624" xr:uid="{00000000-0005-0000-0000-0000A9C30000}"/>
    <cellStyle name="Standard 257 8 3 2 2 4 3 2" xfId="45096" xr:uid="{00000000-0005-0000-0000-0000AAC30000}"/>
    <cellStyle name="Standard 257 8 3 2 2 4 4" xfId="29655" xr:uid="{00000000-0005-0000-0000-0000ABC30000}"/>
    <cellStyle name="Standard 257 8 3 2 2 5" xfId="5388" xr:uid="{00000000-0005-0000-0000-0000ACC30000}"/>
    <cellStyle name="Standard 257 8 3 2 2 5 2" xfId="9798" xr:uid="{00000000-0005-0000-0000-0000ADC30000}"/>
    <cellStyle name="Standard 257 8 3 2 2 5 2 2" xfId="23034" xr:uid="{00000000-0005-0000-0000-0000AEC30000}"/>
    <cellStyle name="Standard 257 8 3 2 2 5 2 2 2" xfId="49506" xr:uid="{00000000-0005-0000-0000-0000AFC30000}"/>
    <cellStyle name="Standard 257 8 3 2 2 5 2 3" xfId="36270" xr:uid="{00000000-0005-0000-0000-0000B0C30000}"/>
    <cellStyle name="Standard 257 8 3 2 2 5 3" xfId="16417" xr:uid="{00000000-0005-0000-0000-0000B1C30000}"/>
    <cellStyle name="Standard 257 8 3 2 2 5 3 2" xfId="42889" xr:uid="{00000000-0005-0000-0000-0000B2C30000}"/>
    <cellStyle name="Standard 257 8 3 2 2 5 4" xfId="31860" xr:uid="{00000000-0005-0000-0000-0000B3C30000}"/>
    <cellStyle name="Standard 257 8 3 2 2 6" xfId="7593" xr:uid="{00000000-0005-0000-0000-0000B4C30000}"/>
    <cellStyle name="Standard 257 8 3 2 2 6 2" xfId="20829" xr:uid="{00000000-0005-0000-0000-0000B5C30000}"/>
    <cellStyle name="Standard 257 8 3 2 2 6 2 2" xfId="47301" xr:uid="{00000000-0005-0000-0000-0000B6C30000}"/>
    <cellStyle name="Standard 257 8 3 2 2 6 3" xfId="34065" xr:uid="{00000000-0005-0000-0000-0000B7C30000}"/>
    <cellStyle name="Standard 257 8 3 2 2 7" xfId="14212" xr:uid="{00000000-0005-0000-0000-0000B8C30000}"/>
    <cellStyle name="Standard 257 8 3 2 2 7 2" xfId="40684" xr:uid="{00000000-0005-0000-0000-0000B9C30000}"/>
    <cellStyle name="Standard 257 8 3 2 2 8" xfId="27448" xr:uid="{00000000-0005-0000-0000-0000BAC30000}"/>
    <cellStyle name="Standard 257 8 3 2 3" xfId="1344" xr:uid="{00000000-0005-0000-0000-0000BBC30000}"/>
    <cellStyle name="Standard 257 8 3 2 3 2" xfId="4287" xr:uid="{00000000-0005-0000-0000-0000BCC30000}"/>
    <cellStyle name="Standard 257 8 3 2 3 2 2" xfId="13109" xr:uid="{00000000-0005-0000-0000-0000BDC30000}"/>
    <cellStyle name="Standard 257 8 3 2 3 2 2 2" xfId="26345" xr:uid="{00000000-0005-0000-0000-0000BEC30000}"/>
    <cellStyle name="Standard 257 8 3 2 3 2 2 2 2" xfId="52817" xr:uid="{00000000-0005-0000-0000-0000BFC30000}"/>
    <cellStyle name="Standard 257 8 3 2 3 2 2 3" xfId="39581" xr:uid="{00000000-0005-0000-0000-0000C0C30000}"/>
    <cellStyle name="Standard 257 8 3 2 3 2 3" xfId="19728" xr:uid="{00000000-0005-0000-0000-0000C1C30000}"/>
    <cellStyle name="Standard 257 8 3 2 3 2 3 2" xfId="46200" xr:uid="{00000000-0005-0000-0000-0000C2C30000}"/>
    <cellStyle name="Standard 257 8 3 2 3 2 4" xfId="30759" xr:uid="{00000000-0005-0000-0000-0000C3C30000}"/>
    <cellStyle name="Standard 257 8 3 2 3 3" xfId="5758" xr:uid="{00000000-0005-0000-0000-0000C4C30000}"/>
    <cellStyle name="Standard 257 8 3 2 3 3 2" xfId="10168" xr:uid="{00000000-0005-0000-0000-0000C5C30000}"/>
    <cellStyle name="Standard 257 8 3 2 3 3 2 2" xfId="23404" xr:uid="{00000000-0005-0000-0000-0000C6C30000}"/>
    <cellStyle name="Standard 257 8 3 2 3 3 2 2 2" xfId="49876" xr:uid="{00000000-0005-0000-0000-0000C7C30000}"/>
    <cellStyle name="Standard 257 8 3 2 3 3 2 3" xfId="36640" xr:uid="{00000000-0005-0000-0000-0000C8C30000}"/>
    <cellStyle name="Standard 257 8 3 2 3 3 3" xfId="16787" xr:uid="{00000000-0005-0000-0000-0000C9C30000}"/>
    <cellStyle name="Standard 257 8 3 2 3 3 3 2" xfId="43259" xr:uid="{00000000-0005-0000-0000-0000CAC30000}"/>
    <cellStyle name="Standard 257 8 3 2 3 3 4" xfId="32230" xr:uid="{00000000-0005-0000-0000-0000CBC30000}"/>
    <cellStyle name="Standard 257 8 3 2 3 4" xfId="8697" xr:uid="{00000000-0005-0000-0000-0000CCC30000}"/>
    <cellStyle name="Standard 257 8 3 2 3 4 2" xfId="21933" xr:uid="{00000000-0005-0000-0000-0000CDC30000}"/>
    <cellStyle name="Standard 257 8 3 2 3 4 2 2" xfId="48405" xr:uid="{00000000-0005-0000-0000-0000CEC30000}"/>
    <cellStyle name="Standard 257 8 3 2 3 4 3" xfId="35169" xr:uid="{00000000-0005-0000-0000-0000CFC30000}"/>
    <cellStyle name="Standard 257 8 3 2 3 5" xfId="15316" xr:uid="{00000000-0005-0000-0000-0000D0C30000}"/>
    <cellStyle name="Standard 257 8 3 2 3 5 2" xfId="41788" xr:uid="{00000000-0005-0000-0000-0000D1C30000}"/>
    <cellStyle name="Standard 257 8 3 2 3 6" xfId="27818" xr:uid="{00000000-0005-0000-0000-0000D2C30000}"/>
    <cellStyle name="Standard 257 8 3 2 4" xfId="2080" xr:uid="{00000000-0005-0000-0000-0000D3C30000}"/>
    <cellStyle name="Standard 257 8 3 2 4 2" xfId="3551" xr:uid="{00000000-0005-0000-0000-0000D4C30000}"/>
    <cellStyle name="Standard 257 8 3 2 4 2 2" xfId="12373" xr:uid="{00000000-0005-0000-0000-0000D5C30000}"/>
    <cellStyle name="Standard 257 8 3 2 4 2 2 2" xfId="25609" xr:uid="{00000000-0005-0000-0000-0000D6C30000}"/>
    <cellStyle name="Standard 257 8 3 2 4 2 2 2 2" xfId="52081" xr:uid="{00000000-0005-0000-0000-0000D7C30000}"/>
    <cellStyle name="Standard 257 8 3 2 4 2 2 3" xfId="38845" xr:uid="{00000000-0005-0000-0000-0000D8C30000}"/>
    <cellStyle name="Standard 257 8 3 2 4 2 3" xfId="18992" xr:uid="{00000000-0005-0000-0000-0000D9C30000}"/>
    <cellStyle name="Standard 257 8 3 2 4 2 3 2" xfId="45464" xr:uid="{00000000-0005-0000-0000-0000DAC30000}"/>
    <cellStyle name="Standard 257 8 3 2 4 2 4" xfId="30023" xr:uid="{00000000-0005-0000-0000-0000DBC30000}"/>
    <cellStyle name="Standard 257 8 3 2 4 3" xfId="6493" xr:uid="{00000000-0005-0000-0000-0000DCC30000}"/>
    <cellStyle name="Standard 257 8 3 2 4 3 2" xfId="10903" xr:uid="{00000000-0005-0000-0000-0000DDC30000}"/>
    <cellStyle name="Standard 257 8 3 2 4 3 2 2" xfId="24139" xr:uid="{00000000-0005-0000-0000-0000DEC30000}"/>
    <cellStyle name="Standard 257 8 3 2 4 3 2 2 2" xfId="50611" xr:uid="{00000000-0005-0000-0000-0000DFC30000}"/>
    <cellStyle name="Standard 257 8 3 2 4 3 2 3" xfId="37375" xr:uid="{00000000-0005-0000-0000-0000E0C30000}"/>
    <cellStyle name="Standard 257 8 3 2 4 3 3" xfId="17522" xr:uid="{00000000-0005-0000-0000-0000E1C30000}"/>
    <cellStyle name="Standard 257 8 3 2 4 3 3 2" xfId="43994" xr:uid="{00000000-0005-0000-0000-0000E2C30000}"/>
    <cellStyle name="Standard 257 8 3 2 4 3 4" xfId="32965" xr:uid="{00000000-0005-0000-0000-0000E3C30000}"/>
    <cellStyle name="Standard 257 8 3 2 4 4" xfId="7961" xr:uid="{00000000-0005-0000-0000-0000E4C30000}"/>
    <cellStyle name="Standard 257 8 3 2 4 4 2" xfId="21197" xr:uid="{00000000-0005-0000-0000-0000E5C30000}"/>
    <cellStyle name="Standard 257 8 3 2 4 4 2 2" xfId="47669" xr:uid="{00000000-0005-0000-0000-0000E6C30000}"/>
    <cellStyle name="Standard 257 8 3 2 4 4 3" xfId="34433" xr:uid="{00000000-0005-0000-0000-0000E7C30000}"/>
    <cellStyle name="Standard 257 8 3 2 4 5" xfId="14580" xr:uid="{00000000-0005-0000-0000-0000E8C30000}"/>
    <cellStyle name="Standard 257 8 3 2 4 5 2" xfId="41052" xr:uid="{00000000-0005-0000-0000-0000E9C30000}"/>
    <cellStyle name="Standard 257 8 3 2 4 6" xfId="28553" xr:uid="{00000000-0005-0000-0000-0000EAC30000}"/>
    <cellStyle name="Standard 257 8 3 2 5" xfId="2817" xr:uid="{00000000-0005-0000-0000-0000EBC30000}"/>
    <cellStyle name="Standard 257 8 3 2 5 2" xfId="11639" xr:uid="{00000000-0005-0000-0000-0000ECC30000}"/>
    <cellStyle name="Standard 257 8 3 2 5 2 2" xfId="24875" xr:uid="{00000000-0005-0000-0000-0000EDC30000}"/>
    <cellStyle name="Standard 257 8 3 2 5 2 2 2" xfId="51347" xr:uid="{00000000-0005-0000-0000-0000EEC30000}"/>
    <cellStyle name="Standard 257 8 3 2 5 2 3" xfId="38111" xr:uid="{00000000-0005-0000-0000-0000EFC30000}"/>
    <cellStyle name="Standard 257 8 3 2 5 3" xfId="18258" xr:uid="{00000000-0005-0000-0000-0000F0C30000}"/>
    <cellStyle name="Standard 257 8 3 2 5 3 2" xfId="44730" xr:uid="{00000000-0005-0000-0000-0000F1C30000}"/>
    <cellStyle name="Standard 257 8 3 2 5 4" xfId="29289" xr:uid="{00000000-0005-0000-0000-0000F2C30000}"/>
    <cellStyle name="Standard 257 8 3 2 6" xfId="5022" xr:uid="{00000000-0005-0000-0000-0000F3C30000}"/>
    <cellStyle name="Standard 257 8 3 2 6 2" xfId="9432" xr:uid="{00000000-0005-0000-0000-0000F4C30000}"/>
    <cellStyle name="Standard 257 8 3 2 6 2 2" xfId="22668" xr:uid="{00000000-0005-0000-0000-0000F5C30000}"/>
    <cellStyle name="Standard 257 8 3 2 6 2 2 2" xfId="49140" xr:uid="{00000000-0005-0000-0000-0000F6C30000}"/>
    <cellStyle name="Standard 257 8 3 2 6 2 3" xfId="35904" xr:uid="{00000000-0005-0000-0000-0000F7C30000}"/>
    <cellStyle name="Standard 257 8 3 2 6 3" xfId="16051" xr:uid="{00000000-0005-0000-0000-0000F8C30000}"/>
    <cellStyle name="Standard 257 8 3 2 6 3 2" xfId="42523" xr:uid="{00000000-0005-0000-0000-0000F9C30000}"/>
    <cellStyle name="Standard 257 8 3 2 6 4" xfId="31494" xr:uid="{00000000-0005-0000-0000-0000FAC30000}"/>
    <cellStyle name="Standard 257 8 3 2 7" xfId="7227" xr:uid="{00000000-0005-0000-0000-0000FBC30000}"/>
    <cellStyle name="Standard 257 8 3 2 7 2" xfId="20463" xr:uid="{00000000-0005-0000-0000-0000FCC30000}"/>
    <cellStyle name="Standard 257 8 3 2 7 2 2" xfId="46935" xr:uid="{00000000-0005-0000-0000-0000FDC30000}"/>
    <cellStyle name="Standard 257 8 3 2 7 3" xfId="33699" xr:uid="{00000000-0005-0000-0000-0000FEC30000}"/>
    <cellStyle name="Standard 257 8 3 2 8" xfId="13846" xr:uid="{00000000-0005-0000-0000-0000FFC30000}"/>
    <cellStyle name="Standard 257 8 3 2 8 2" xfId="40318" xr:uid="{00000000-0005-0000-0000-000000C40000}"/>
    <cellStyle name="Standard 257 8 3 2 9" xfId="27082" xr:uid="{00000000-0005-0000-0000-000001C40000}"/>
    <cellStyle name="Standard 257 8 3 3" xfId="789" xr:uid="{00000000-0005-0000-0000-000002C40000}"/>
    <cellStyle name="Standard 257 8 3 3 2" xfId="1539" xr:uid="{00000000-0005-0000-0000-000003C40000}"/>
    <cellStyle name="Standard 257 8 3 3 2 2" xfId="4482" xr:uid="{00000000-0005-0000-0000-000004C40000}"/>
    <cellStyle name="Standard 257 8 3 3 2 2 2" xfId="13304" xr:uid="{00000000-0005-0000-0000-000005C40000}"/>
    <cellStyle name="Standard 257 8 3 3 2 2 2 2" xfId="26540" xr:uid="{00000000-0005-0000-0000-000006C40000}"/>
    <cellStyle name="Standard 257 8 3 3 2 2 2 2 2" xfId="53012" xr:uid="{00000000-0005-0000-0000-000007C40000}"/>
    <cellStyle name="Standard 257 8 3 3 2 2 2 3" xfId="39776" xr:uid="{00000000-0005-0000-0000-000008C40000}"/>
    <cellStyle name="Standard 257 8 3 3 2 2 3" xfId="19923" xr:uid="{00000000-0005-0000-0000-000009C40000}"/>
    <cellStyle name="Standard 257 8 3 3 2 2 3 2" xfId="46395" xr:uid="{00000000-0005-0000-0000-00000AC40000}"/>
    <cellStyle name="Standard 257 8 3 3 2 2 4" xfId="30954" xr:uid="{00000000-0005-0000-0000-00000BC40000}"/>
    <cellStyle name="Standard 257 8 3 3 2 3" xfId="5953" xr:uid="{00000000-0005-0000-0000-00000CC40000}"/>
    <cellStyle name="Standard 257 8 3 3 2 3 2" xfId="10363" xr:uid="{00000000-0005-0000-0000-00000DC40000}"/>
    <cellStyle name="Standard 257 8 3 3 2 3 2 2" xfId="23599" xr:uid="{00000000-0005-0000-0000-00000EC40000}"/>
    <cellStyle name="Standard 257 8 3 3 2 3 2 2 2" xfId="50071" xr:uid="{00000000-0005-0000-0000-00000FC40000}"/>
    <cellStyle name="Standard 257 8 3 3 2 3 2 3" xfId="36835" xr:uid="{00000000-0005-0000-0000-000010C40000}"/>
    <cellStyle name="Standard 257 8 3 3 2 3 3" xfId="16982" xr:uid="{00000000-0005-0000-0000-000011C40000}"/>
    <cellStyle name="Standard 257 8 3 3 2 3 3 2" xfId="43454" xr:uid="{00000000-0005-0000-0000-000012C40000}"/>
    <cellStyle name="Standard 257 8 3 3 2 3 4" xfId="32425" xr:uid="{00000000-0005-0000-0000-000013C40000}"/>
    <cellStyle name="Standard 257 8 3 3 2 4" xfId="8892" xr:uid="{00000000-0005-0000-0000-000014C40000}"/>
    <cellStyle name="Standard 257 8 3 3 2 4 2" xfId="22128" xr:uid="{00000000-0005-0000-0000-000015C40000}"/>
    <cellStyle name="Standard 257 8 3 3 2 4 2 2" xfId="48600" xr:uid="{00000000-0005-0000-0000-000016C40000}"/>
    <cellStyle name="Standard 257 8 3 3 2 4 3" xfId="35364" xr:uid="{00000000-0005-0000-0000-000017C40000}"/>
    <cellStyle name="Standard 257 8 3 3 2 5" xfId="15511" xr:uid="{00000000-0005-0000-0000-000018C40000}"/>
    <cellStyle name="Standard 257 8 3 3 2 5 2" xfId="41983" xr:uid="{00000000-0005-0000-0000-000019C40000}"/>
    <cellStyle name="Standard 257 8 3 3 2 6" xfId="28013" xr:uid="{00000000-0005-0000-0000-00001AC40000}"/>
    <cellStyle name="Standard 257 8 3 3 3" xfId="2275" xr:uid="{00000000-0005-0000-0000-00001BC40000}"/>
    <cellStyle name="Standard 257 8 3 3 3 2" xfId="3746" xr:uid="{00000000-0005-0000-0000-00001CC40000}"/>
    <cellStyle name="Standard 257 8 3 3 3 2 2" xfId="12568" xr:uid="{00000000-0005-0000-0000-00001DC40000}"/>
    <cellStyle name="Standard 257 8 3 3 3 2 2 2" xfId="25804" xr:uid="{00000000-0005-0000-0000-00001EC40000}"/>
    <cellStyle name="Standard 257 8 3 3 3 2 2 2 2" xfId="52276" xr:uid="{00000000-0005-0000-0000-00001FC40000}"/>
    <cellStyle name="Standard 257 8 3 3 3 2 2 3" xfId="39040" xr:uid="{00000000-0005-0000-0000-000020C40000}"/>
    <cellStyle name="Standard 257 8 3 3 3 2 3" xfId="19187" xr:uid="{00000000-0005-0000-0000-000021C40000}"/>
    <cellStyle name="Standard 257 8 3 3 3 2 3 2" xfId="45659" xr:uid="{00000000-0005-0000-0000-000022C40000}"/>
    <cellStyle name="Standard 257 8 3 3 3 2 4" xfId="30218" xr:uid="{00000000-0005-0000-0000-000023C40000}"/>
    <cellStyle name="Standard 257 8 3 3 3 3" xfId="6688" xr:uid="{00000000-0005-0000-0000-000024C40000}"/>
    <cellStyle name="Standard 257 8 3 3 3 3 2" xfId="11098" xr:uid="{00000000-0005-0000-0000-000025C40000}"/>
    <cellStyle name="Standard 257 8 3 3 3 3 2 2" xfId="24334" xr:uid="{00000000-0005-0000-0000-000026C40000}"/>
    <cellStyle name="Standard 257 8 3 3 3 3 2 2 2" xfId="50806" xr:uid="{00000000-0005-0000-0000-000027C40000}"/>
    <cellStyle name="Standard 257 8 3 3 3 3 2 3" xfId="37570" xr:uid="{00000000-0005-0000-0000-000028C40000}"/>
    <cellStyle name="Standard 257 8 3 3 3 3 3" xfId="17717" xr:uid="{00000000-0005-0000-0000-000029C40000}"/>
    <cellStyle name="Standard 257 8 3 3 3 3 3 2" xfId="44189" xr:uid="{00000000-0005-0000-0000-00002AC40000}"/>
    <cellStyle name="Standard 257 8 3 3 3 3 4" xfId="33160" xr:uid="{00000000-0005-0000-0000-00002BC40000}"/>
    <cellStyle name="Standard 257 8 3 3 3 4" xfId="8156" xr:uid="{00000000-0005-0000-0000-00002CC40000}"/>
    <cellStyle name="Standard 257 8 3 3 3 4 2" xfId="21392" xr:uid="{00000000-0005-0000-0000-00002DC40000}"/>
    <cellStyle name="Standard 257 8 3 3 3 4 2 2" xfId="47864" xr:uid="{00000000-0005-0000-0000-00002EC40000}"/>
    <cellStyle name="Standard 257 8 3 3 3 4 3" xfId="34628" xr:uid="{00000000-0005-0000-0000-00002FC40000}"/>
    <cellStyle name="Standard 257 8 3 3 3 5" xfId="14775" xr:uid="{00000000-0005-0000-0000-000030C40000}"/>
    <cellStyle name="Standard 257 8 3 3 3 5 2" xfId="41247" xr:uid="{00000000-0005-0000-0000-000031C40000}"/>
    <cellStyle name="Standard 257 8 3 3 3 6" xfId="28748" xr:uid="{00000000-0005-0000-0000-000032C40000}"/>
    <cellStyle name="Standard 257 8 3 3 4" xfId="3012" xr:uid="{00000000-0005-0000-0000-000033C40000}"/>
    <cellStyle name="Standard 257 8 3 3 4 2" xfId="11834" xr:uid="{00000000-0005-0000-0000-000034C40000}"/>
    <cellStyle name="Standard 257 8 3 3 4 2 2" xfId="25070" xr:uid="{00000000-0005-0000-0000-000035C40000}"/>
    <cellStyle name="Standard 257 8 3 3 4 2 2 2" xfId="51542" xr:uid="{00000000-0005-0000-0000-000036C40000}"/>
    <cellStyle name="Standard 257 8 3 3 4 2 3" xfId="38306" xr:uid="{00000000-0005-0000-0000-000037C40000}"/>
    <cellStyle name="Standard 257 8 3 3 4 3" xfId="18453" xr:uid="{00000000-0005-0000-0000-000038C40000}"/>
    <cellStyle name="Standard 257 8 3 3 4 3 2" xfId="44925" xr:uid="{00000000-0005-0000-0000-000039C40000}"/>
    <cellStyle name="Standard 257 8 3 3 4 4" xfId="29484" xr:uid="{00000000-0005-0000-0000-00003AC40000}"/>
    <cellStyle name="Standard 257 8 3 3 5" xfId="5217" xr:uid="{00000000-0005-0000-0000-00003BC40000}"/>
    <cellStyle name="Standard 257 8 3 3 5 2" xfId="9627" xr:uid="{00000000-0005-0000-0000-00003CC40000}"/>
    <cellStyle name="Standard 257 8 3 3 5 2 2" xfId="22863" xr:uid="{00000000-0005-0000-0000-00003DC40000}"/>
    <cellStyle name="Standard 257 8 3 3 5 2 2 2" xfId="49335" xr:uid="{00000000-0005-0000-0000-00003EC40000}"/>
    <cellStyle name="Standard 257 8 3 3 5 2 3" xfId="36099" xr:uid="{00000000-0005-0000-0000-00003FC40000}"/>
    <cellStyle name="Standard 257 8 3 3 5 3" xfId="16246" xr:uid="{00000000-0005-0000-0000-000040C40000}"/>
    <cellStyle name="Standard 257 8 3 3 5 3 2" xfId="42718" xr:uid="{00000000-0005-0000-0000-000041C40000}"/>
    <cellStyle name="Standard 257 8 3 3 5 4" xfId="31689" xr:uid="{00000000-0005-0000-0000-000042C40000}"/>
    <cellStyle name="Standard 257 8 3 3 6" xfId="7422" xr:uid="{00000000-0005-0000-0000-000043C40000}"/>
    <cellStyle name="Standard 257 8 3 3 6 2" xfId="20658" xr:uid="{00000000-0005-0000-0000-000044C40000}"/>
    <cellStyle name="Standard 257 8 3 3 6 2 2" xfId="47130" xr:uid="{00000000-0005-0000-0000-000045C40000}"/>
    <cellStyle name="Standard 257 8 3 3 6 3" xfId="33894" xr:uid="{00000000-0005-0000-0000-000046C40000}"/>
    <cellStyle name="Standard 257 8 3 3 7" xfId="14041" xr:uid="{00000000-0005-0000-0000-000047C40000}"/>
    <cellStyle name="Standard 257 8 3 3 7 2" xfId="40513" xr:uid="{00000000-0005-0000-0000-000048C40000}"/>
    <cellStyle name="Standard 257 8 3 3 8" xfId="27277" xr:uid="{00000000-0005-0000-0000-000049C40000}"/>
    <cellStyle name="Standard 257 8 3 4" xfId="1173" xr:uid="{00000000-0005-0000-0000-00004AC40000}"/>
    <cellStyle name="Standard 257 8 3 4 2" xfId="4116" xr:uid="{00000000-0005-0000-0000-00004BC40000}"/>
    <cellStyle name="Standard 257 8 3 4 2 2" xfId="12938" xr:uid="{00000000-0005-0000-0000-00004CC40000}"/>
    <cellStyle name="Standard 257 8 3 4 2 2 2" xfId="26174" xr:uid="{00000000-0005-0000-0000-00004DC40000}"/>
    <cellStyle name="Standard 257 8 3 4 2 2 2 2" xfId="52646" xr:uid="{00000000-0005-0000-0000-00004EC40000}"/>
    <cellStyle name="Standard 257 8 3 4 2 2 3" xfId="39410" xr:uid="{00000000-0005-0000-0000-00004FC40000}"/>
    <cellStyle name="Standard 257 8 3 4 2 3" xfId="19557" xr:uid="{00000000-0005-0000-0000-000050C40000}"/>
    <cellStyle name="Standard 257 8 3 4 2 3 2" xfId="46029" xr:uid="{00000000-0005-0000-0000-000051C40000}"/>
    <cellStyle name="Standard 257 8 3 4 2 4" xfId="30588" xr:uid="{00000000-0005-0000-0000-000052C40000}"/>
    <cellStyle name="Standard 257 8 3 4 3" xfId="5587" xr:uid="{00000000-0005-0000-0000-000053C40000}"/>
    <cellStyle name="Standard 257 8 3 4 3 2" xfId="9997" xr:uid="{00000000-0005-0000-0000-000054C40000}"/>
    <cellStyle name="Standard 257 8 3 4 3 2 2" xfId="23233" xr:uid="{00000000-0005-0000-0000-000055C40000}"/>
    <cellStyle name="Standard 257 8 3 4 3 2 2 2" xfId="49705" xr:uid="{00000000-0005-0000-0000-000056C40000}"/>
    <cellStyle name="Standard 257 8 3 4 3 2 3" xfId="36469" xr:uid="{00000000-0005-0000-0000-000057C40000}"/>
    <cellStyle name="Standard 257 8 3 4 3 3" xfId="16616" xr:uid="{00000000-0005-0000-0000-000058C40000}"/>
    <cellStyle name="Standard 257 8 3 4 3 3 2" xfId="43088" xr:uid="{00000000-0005-0000-0000-000059C40000}"/>
    <cellStyle name="Standard 257 8 3 4 3 4" xfId="32059" xr:uid="{00000000-0005-0000-0000-00005AC40000}"/>
    <cellStyle name="Standard 257 8 3 4 4" xfId="8526" xr:uid="{00000000-0005-0000-0000-00005BC40000}"/>
    <cellStyle name="Standard 257 8 3 4 4 2" xfId="21762" xr:uid="{00000000-0005-0000-0000-00005CC40000}"/>
    <cellStyle name="Standard 257 8 3 4 4 2 2" xfId="48234" xr:uid="{00000000-0005-0000-0000-00005DC40000}"/>
    <cellStyle name="Standard 257 8 3 4 4 3" xfId="34998" xr:uid="{00000000-0005-0000-0000-00005EC40000}"/>
    <cellStyle name="Standard 257 8 3 4 5" xfId="15145" xr:uid="{00000000-0005-0000-0000-00005FC40000}"/>
    <cellStyle name="Standard 257 8 3 4 5 2" xfId="41617" xr:uid="{00000000-0005-0000-0000-000060C40000}"/>
    <cellStyle name="Standard 257 8 3 4 6" xfId="27647" xr:uid="{00000000-0005-0000-0000-000061C40000}"/>
    <cellStyle name="Standard 257 8 3 5" xfId="1909" xr:uid="{00000000-0005-0000-0000-000062C40000}"/>
    <cellStyle name="Standard 257 8 3 5 2" xfId="3380" xr:uid="{00000000-0005-0000-0000-000063C40000}"/>
    <cellStyle name="Standard 257 8 3 5 2 2" xfId="12202" xr:uid="{00000000-0005-0000-0000-000064C40000}"/>
    <cellStyle name="Standard 257 8 3 5 2 2 2" xfId="25438" xr:uid="{00000000-0005-0000-0000-000065C40000}"/>
    <cellStyle name="Standard 257 8 3 5 2 2 2 2" xfId="51910" xr:uid="{00000000-0005-0000-0000-000066C40000}"/>
    <cellStyle name="Standard 257 8 3 5 2 2 3" xfId="38674" xr:uid="{00000000-0005-0000-0000-000067C40000}"/>
    <cellStyle name="Standard 257 8 3 5 2 3" xfId="18821" xr:uid="{00000000-0005-0000-0000-000068C40000}"/>
    <cellStyle name="Standard 257 8 3 5 2 3 2" xfId="45293" xr:uid="{00000000-0005-0000-0000-000069C40000}"/>
    <cellStyle name="Standard 257 8 3 5 2 4" xfId="29852" xr:uid="{00000000-0005-0000-0000-00006AC40000}"/>
    <cellStyle name="Standard 257 8 3 5 3" xfId="6322" xr:uid="{00000000-0005-0000-0000-00006BC40000}"/>
    <cellStyle name="Standard 257 8 3 5 3 2" xfId="10732" xr:uid="{00000000-0005-0000-0000-00006CC40000}"/>
    <cellStyle name="Standard 257 8 3 5 3 2 2" xfId="23968" xr:uid="{00000000-0005-0000-0000-00006DC40000}"/>
    <cellStyle name="Standard 257 8 3 5 3 2 2 2" xfId="50440" xr:uid="{00000000-0005-0000-0000-00006EC40000}"/>
    <cellStyle name="Standard 257 8 3 5 3 2 3" xfId="37204" xr:uid="{00000000-0005-0000-0000-00006FC40000}"/>
    <cellStyle name="Standard 257 8 3 5 3 3" xfId="17351" xr:uid="{00000000-0005-0000-0000-000070C40000}"/>
    <cellStyle name="Standard 257 8 3 5 3 3 2" xfId="43823" xr:uid="{00000000-0005-0000-0000-000071C40000}"/>
    <cellStyle name="Standard 257 8 3 5 3 4" xfId="32794" xr:uid="{00000000-0005-0000-0000-000072C40000}"/>
    <cellStyle name="Standard 257 8 3 5 4" xfId="7790" xr:uid="{00000000-0005-0000-0000-000073C40000}"/>
    <cellStyle name="Standard 257 8 3 5 4 2" xfId="21026" xr:uid="{00000000-0005-0000-0000-000074C40000}"/>
    <cellStyle name="Standard 257 8 3 5 4 2 2" xfId="47498" xr:uid="{00000000-0005-0000-0000-000075C40000}"/>
    <cellStyle name="Standard 257 8 3 5 4 3" xfId="34262" xr:uid="{00000000-0005-0000-0000-000076C40000}"/>
    <cellStyle name="Standard 257 8 3 5 5" xfId="14409" xr:uid="{00000000-0005-0000-0000-000077C40000}"/>
    <cellStyle name="Standard 257 8 3 5 5 2" xfId="40881" xr:uid="{00000000-0005-0000-0000-000078C40000}"/>
    <cellStyle name="Standard 257 8 3 5 6" xfId="28382" xr:uid="{00000000-0005-0000-0000-000079C40000}"/>
    <cellStyle name="Standard 257 8 3 6" xfId="2646" xr:uid="{00000000-0005-0000-0000-00007AC40000}"/>
    <cellStyle name="Standard 257 8 3 6 2" xfId="11468" xr:uid="{00000000-0005-0000-0000-00007BC40000}"/>
    <cellStyle name="Standard 257 8 3 6 2 2" xfId="24704" xr:uid="{00000000-0005-0000-0000-00007CC40000}"/>
    <cellStyle name="Standard 257 8 3 6 2 2 2" xfId="51176" xr:uid="{00000000-0005-0000-0000-00007DC40000}"/>
    <cellStyle name="Standard 257 8 3 6 2 3" xfId="37940" xr:uid="{00000000-0005-0000-0000-00007EC40000}"/>
    <cellStyle name="Standard 257 8 3 6 3" xfId="18087" xr:uid="{00000000-0005-0000-0000-00007FC40000}"/>
    <cellStyle name="Standard 257 8 3 6 3 2" xfId="44559" xr:uid="{00000000-0005-0000-0000-000080C40000}"/>
    <cellStyle name="Standard 257 8 3 6 4" xfId="29118" xr:uid="{00000000-0005-0000-0000-000081C40000}"/>
    <cellStyle name="Standard 257 8 3 7" xfId="4851" xr:uid="{00000000-0005-0000-0000-000082C40000}"/>
    <cellStyle name="Standard 257 8 3 7 2" xfId="9261" xr:uid="{00000000-0005-0000-0000-000083C40000}"/>
    <cellStyle name="Standard 257 8 3 7 2 2" xfId="22497" xr:uid="{00000000-0005-0000-0000-000084C40000}"/>
    <cellStyle name="Standard 257 8 3 7 2 2 2" xfId="48969" xr:uid="{00000000-0005-0000-0000-000085C40000}"/>
    <cellStyle name="Standard 257 8 3 7 2 3" xfId="35733" xr:uid="{00000000-0005-0000-0000-000086C40000}"/>
    <cellStyle name="Standard 257 8 3 7 3" xfId="15880" xr:uid="{00000000-0005-0000-0000-000087C40000}"/>
    <cellStyle name="Standard 257 8 3 7 3 2" xfId="42352" xr:uid="{00000000-0005-0000-0000-000088C40000}"/>
    <cellStyle name="Standard 257 8 3 7 4" xfId="31323" xr:uid="{00000000-0005-0000-0000-000089C40000}"/>
    <cellStyle name="Standard 257 8 3 8" xfId="7056" xr:uid="{00000000-0005-0000-0000-00008AC40000}"/>
    <cellStyle name="Standard 257 8 3 8 2" xfId="20292" xr:uid="{00000000-0005-0000-0000-00008BC40000}"/>
    <cellStyle name="Standard 257 8 3 8 2 2" xfId="46764" xr:uid="{00000000-0005-0000-0000-00008CC40000}"/>
    <cellStyle name="Standard 257 8 3 8 3" xfId="33528" xr:uid="{00000000-0005-0000-0000-00008DC40000}"/>
    <cellStyle name="Standard 257 8 3 9" xfId="13675" xr:uid="{00000000-0005-0000-0000-00008EC40000}"/>
    <cellStyle name="Standard 257 8 3 9 2" xfId="40147" xr:uid="{00000000-0005-0000-0000-00008FC40000}"/>
    <cellStyle name="Standard 257 8 4" xfId="489" xr:uid="{00000000-0005-0000-0000-000090C40000}"/>
    <cellStyle name="Standard 257 8 4 2" xfId="879" xr:uid="{00000000-0005-0000-0000-000091C40000}"/>
    <cellStyle name="Standard 257 8 4 2 2" xfId="1628" xr:uid="{00000000-0005-0000-0000-000092C40000}"/>
    <cellStyle name="Standard 257 8 4 2 2 2" xfId="4571" xr:uid="{00000000-0005-0000-0000-000093C40000}"/>
    <cellStyle name="Standard 257 8 4 2 2 2 2" xfId="13393" xr:uid="{00000000-0005-0000-0000-000094C40000}"/>
    <cellStyle name="Standard 257 8 4 2 2 2 2 2" xfId="26629" xr:uid="{00000000-0005-0000-0000-000095C40000}"/>
    <cellStyle name="Standard 257 8 4 2 2 2 2 2 2" xfId="53101" xr:uid="{00000000-0005-0000-0000-000096C40000}"/>
    <cellStyle name="Standard 257 8 4 2 2 2 2 3" xfId="39865" xr:uid="{00000000-0005-0000-0000-000097C40000}"/>
    <cellStyle name="Standard 257 8 4 2 2 2 3" xfId="20012" xr:uid="{00000000-0005-0000-0000-000098C40000}"/>
    <cellStyle name="Standard 257 8 4 2 2 2 3 2" xfId="46484" xr:uid="{00000000-0005-0000-0000-000099C40000}"/>
    <cellStyle name="Standard 257 8 4 2 2 2 4" xfId="31043" xr:uid="{00000000-0005-0000-0000-00009AC40000}"/>
    <cellStyle name="Standard 257 8 4 2 2 3" xfId="6042" xr:uid="{00000000-0005-0000-0000-00009BC40000}"/>
    <cellStyle name="Standard 257 8 4 2 2 3 2" xfId="10452" xr:uid="{00000000-0005-0000-0000-00009CC40000}"/>
    <cellStyle name="Standard 257 8 4 2 2 3 2 2" xfId="23688" xr:uid="{00000000-0005-0000-0000-00009DC40000}"/>
    <cellStyle name="Standard 257 8 4 2 2 3 2 2 2" xfId="50160" xr:uid="{00000000-0005-0000-0000-00009EC40000}"/>
    <cellStyle name="Standard 257 8 4 2 2 3 2 3" xfId="36924" xr:uid="{00000000-0005-0000-0000-00009FC40000}"/>
    <cellStyle name="Standard 257 8 4 2 2 3 3" xfId="17071" xr:uid="{00000000-0005-0000-0000-0000A0C40000}"/>
    <cellStyle name="Standard 257 8 4 2 2 3 3 2" xfId="43543" xr:uid="{00000000-0005-0000-0000-0000A1C40000}"/>
    <cellStyle name="Standard 257 8 4 2 2 3 4" xfId="32514" xr:uid="{00000000-0005-0000-0000-0000A2C40000}"/>
    <cellStyle name="Standard 257 8 4 2 2 4" xfId="8981" xr:uid="{00000000-0005-0000-0000-0000A3C40000}"/>
    <cellStyle name="Standard 257 8 4 2 2 4 2" xfId="22217" xr:uid="{00000000-0005-0000-0000-0000A4C40000}"/>
    <cellStyle name="Standard 257 8 4 2 2 4 2 2" xfId="48689" xr:uid="{00000000-0005-0000-0000-0000A5C40000}"/>
    <cellStyle name="Standard 257 8 4 2 2 4 3" xfId="35453" xr:uid="{00000000-0005-0000-0000-0000A6C40000}"/>
    <cellStyle name="Standard 257 8 4 2 2 5" xfId="15600" xr:uid="{00000000-0005-0000-0000-0000A7C40000}"/>
    <cellStyle name="Standard 257 8 4 2 2 5 2" xfId="42072" xr:uid="{00000000-0005-0000-0000-0000A8C40000}"/>
    <cellStyle name="Standard 257 8 4 2 2 6" xfId="28102" xr:uid="{00000000-0005-0000-0000-0000A9C40000}"/>
    <cellStyle name="Standard 257 8 4 2 3" xfId="2364" xr:uid="{00000000-0005-0000-0000-0000AAC40000}"/>
    <cellStyle name="Standard 257 8 4 2 3 2" xfId="3835" xr:uid="{00000000-0005-0000-0000-0000ABC40000}"/>
    <cellStyle name="Standard 257 8 4 2 3 2 2" xfId="12657" xr:uid="{00000000-0005-0000-0000-0000ACC40000}"/>
    <cellStyle name="Standard 257 8 4 2 3 2 2 2" xfId="25893" xr:uid="{00000000-0005-0000-0000-0000ADC40000}"/>
    <cellStyle name="Standard 257 8 4 2 3 2 2 2 2" xfId="52365" xr:uid="{00000000-0005-0000-0000-0000AEC40000}"/>
    <cellStyle name="Standard 257 8 4 2 3 2 2 3" xfId="39129" xr:uid="{00000000-0005-0000-0000-0000AFC40000}"/>
    <cellStyle name="Standard 257 8 4 2 3 2 3" xfId="19276" xr:uid="{00000000-0005-0000-0000-0000B0C40000}"/>
    <cellStyle name="Standard 257 8 4 2 3 2 3 2" xfId="45748" xr:uid="{00000000-0005-0000-0000-0000B1C40000}"/>
    <cellStyle name="Standard 257 8 4 2 3 2 4" xfId="30307" xr:uid="{00000000-0005-0000-0000-0000B2C40000}"/>
    <cellStyle name="Standard 257 8 4 2 3 3" xfId="6777" xr:uid="{00000000-0005-0000-0000-0000B3C40000}"/>
    <cellStyle name="Standard 257 8 4 2 3 3 2" xfId="11187" xr:uid="{00000000-0005-0000-0000-0000B4C40000}"/>
    <cellStyle name="Standard 257 8 4 2 3 3 2 2" xfId="24423" xr:uid="{00000000-0005-0000-0000-0000B5C40000}"/>
    <cellStyle name="Standard 257 8 4 2 3 3 2 2 2" xfId="50895" xr:uid="{00000000-0005-0000-0000-0000B6C40000}"/>
    <cellStyle name="Standard 257 8 4 2 3 3 2 3" xfId="37659" xr:uid="{00000000-0005-0000-0000-0000B7C40000}"/>
    <cellStyle name="Standard 257 8 4 2 3 3 3" xfId="17806" xr:uid="{00000000-0005-0000-0000-0000B8C40000}"/>
    <cellStyle name="Standard 257 8 4 2 3 3 3 2" xfId="44278" xr:uid="{00000000-0005-0000-0000-0000B9C40000}"/>
    <cellStyle name="Standard 257 8 4 2 3 3 4" xfId="33249" xr:uid="{00000000-0005-0000-0000-0000BAC40000}"/>
    <cellStyle name="Standard 257 8 4 2 3 4" xfId="8245" xr:uid="{00000000-0005-0000-0000-0000BBC40000}"/>
    <cellStyle name="Standard 257 8 4 2 3 4 2" xfId="21481" xr:uid="{00000000-0005-0000-0000-0000BCC40000}"/>
    <cellStyle name="Standard 257 8 4 2 3 4 2 2" xfId="47953" xr:uid="{00000000-0005-0000-0000-0000BDC40000}"/>
    <cellStyle name="Standard 257 8 4 2 3 4 3" xfId="34717" xr:uid="{00000000-0005-0000-0000-0000BEC40000}"/>
    <cellStyle name="Standard 257 8 4 2 3 5" xfId="14864" xr:uid="{00000000-0005-0000-0000-0000BFC40000}"/>
    <cellStyle name="Standard 257 8 4 2 3 5 2" xfId="41336" xr:uid="{00000000-0005-0000-0000-0000C0C40000}"/>
    <cellStyle name="Standard 257 8 4 2 3 6" xfId="28837" xr:uid="{00000000-0005-0000-0000-0000C1C40000}"/>
    <cellStyle name="Standard 257 8 4 2 4" xfId="3101" xr:uid="{00000000-0005-0000-0000-0000C2C40000}"/>
    <cellStyle name="Standard 257 8 4 2 4 2" xfId="11923" xr:uid="{00000000-0005-0000-0000-0000C3C40000}"/>
    <cellStyle name="Standard 257 8 4 2 4 2 2" xfId="25159" xr:uid="{00000000-0005-0000-0000-0000C4C40000}"/>
    <cellStyle name="Standard 257 8 4 2 4 2 2 2" xfId="51631" xr:uid="{00000000-0005-0000-0000-0000C5C40000}"/>
    <cellStyle name="Standard 257 8 4 2 4 2 3" xfId="38395" xr:uid="{00000000-0005-0000-0000-0000C6C40000}"/>
    <cellStyle name="Standard 257 8 4 2 4 3" xfId="18542" xr:uid="{00000000-0005-0000-0000-0000C7C40000}"/>
    <cellStyle name="Standard 257 8 4 2 4 3 2" xfId="45014" xr:uid="{00000000-0005-0000-0000-0000C8C40000}"/>
    <cellStyle name="Standard 257 8 4 2 4 4" xfId="29573" xr:uid="{00000000-0005-0000-0000-0000C9C40000}"/>
    <cellStyle name="Standard 257 8 4 2 5" xfId="5306" xr:uid="{00000000-0005-0000-0000-0000CAC40000}"/>
    <cellStyle name="Standard 257 8 4 2 5 2" xfId="9716" xr:uid="{00000000-0005-0000-0000-0000CBC40000}"/>
    <cellStyle name="Standard 257 8 4 2 5 2 2" xfId="22952" xr:uid="{00000000-0005-0000-0000-0000CCC40000}"/>
    <cellStyle name="Standard 257 8 4 2 5 2 2 2" xfId="49424" xr:uid="{00000000-0005-0000-0000-0000CDC40000}"/>
    <cellStyle name="Standard 257 8 4 2 5 2 3" xfId="36188" xr:uid="{00000000-0005-0000-0000-0000CEC40000}"/>
    <cellStyle name="Standard 257 8 4 2 5 3" xfId="16335" xr:uid="{00000000-0005-0000-0000-0000CFC40000}"/>
    <cellStyle name="Standard 257 8 4 2 5 3 2" xfId="42807" xr:uid="{00000000-0005-0000-0000-0000D0C40000}"/>
    <cellStyle name="Standard 257 8 4 2 5 4" xfId="31778" xr:uid="{00000000-0005-0000-0000-0000D1C40000}"/>
    <cellStyle name="Standard 257 8 4 2 6" xfId="7511" xr:uid="{00000000-0005-0000-0000-0000D2C40000}"/>
    <cellStyle name="Standard 257 8 4 2 6 2" xfId="20747" xr:uid="{00000000-0005-0000-0000-0000D3C40000}"/>
    <cellStyle name="Standard 257 8 4 2 6 2 2" xfId="47219" xr:uid="{00000000-0005-0000-0000-0000D4C40000}"/>
    <cellStyle name="Standard 257 8 4 2 6 3" xfId="33983" xr:uid="{00000000-0005-0000-0000-0000D5C40000}"/>
    <cellStyle name="Standard 257 8 4 2 7" xfId="14130" xr:uid="{00000000-0005-0000-0000-0000D6C40000}"/>
    <cellStyle name="Standard 257 8 4 2 7 2" xfId="40602" xr:uid="{00000000-0005-0000-0000-0000D7C40000}"/>
    <cellStyle name="Standard 257 8 4 2 8" xfId="27366" xr:uid="{00000000-0005-0000-0000-0000D8C40000}"/>
    <cellStyle name="Standard 257 8 4 3" xfId="1262" xr:uid="{00000000-0005-0000-0000-0000D9C40000}"/>
    <cellStyle name="Standard 257 8 4 3 2" xfId="4205" xr:uid="{00000000-0005-0000-0000-0000DAC40000}"/>
    <cellStyle name="Standard 257 8 4 3 2 2" xfId="13027" xr:uid="{00000000-0005-0000-0000-0000DBC40000}"/>
    <cellStyle name="Standard 257 8 4 3 2 2 2" xfId="26263" xr:uid="{00000000-0005-0000-0000-0000DCC40000}"/>
    <cellStyle name="Standard 257 8 4 3 2 2 2 2" xfId="52735" xr:uid="{00000000-0005-0000-0000-0000DDC40000}"/>
    <cellStyle name="Standard 257 8 4 3 2 2 3" xfId="39499" xr:uid="{00000000-0005-0000-0000-0000DEC40000}"/>
    <cellStyle name="Standard 257 8 4 3 2 3" xfId="19646" xr:uid="{00000000-0005-0000-0000-0000DFC40000}"/>
    <cellStyle name="Standard 257 8 4 3 2 3 2" xfId="46118" xr:uid="{00000000-0005-0000-0000-0000E0C40000}"/>
    <cellStyle name="Standard 257 8 4 3 2 4" xfId="30677" xr:uid="{00000000-0005-0000-0000-0000E1C40000}"/>
    <cellStyle name="Standard 257 8 4 3 3" xfId="5676" xr:uid="{00000000-0005-0000-0000-0000E2C40000}"/>
    <cellStyle name="Standard 257 8 4 3 3 2" xfId="10086" xr:uid="{00000000-0005-0000-0000-0000E3C40000}"/>
    <cellStyle name="Standard 257 8 4 3 3 2 2" xfId="23322" xr:uid="{00000000-0005-0000-0000-0000E4C40000}"/>
    <cellStyle name="Standard 257 8 4 3 3 2 2 2" xfId="49794" xr:uid="{00000000-0005-0000-0000-0000E5C40000}"/>
    <cellStyle name="Standard 257 8 4 3 3 2 3" xfId="36558" xr:uid="{00000000-0005-0000-0000-0000E6C40000}"/>
    <cellStyle name="Standard 257 8 4 3 3 3" xfId="16705" xr:uid="{00000000-0005-0000-0000-0000E7C40000}"/>
    <cellStyle name="Standard 257 8 4 3 3 3 2" xfId="43177" xr:uid="{00000000-0005-0000-0000-0000E8C40000}"/>
    <cellStyle name="Standard 257 8 4 3 3 4" xfId="32148" xr:uid="{00000000-0005-0000-0000-0000E9C40000}"/>
    <cellStyle name="Standard 257 8 4 3 4" xfId="8615" xr:uid="{00000000-0005-0000-0000-0000EAC40000}"/>
    <cellStyle name="Standard 257 8 4 3 4 2" xfId="21851" xr:uid="{00000000-0005-0000-0000-0000EBC40000}"/>
    <cellStyle name="Standard 257 8 4 3 4 2 2" xfId="48323" xr:uid="{00000000-0005-0000-0000-0000ECC40000}"/>
    <cellStyle name="Standard 257 8 4 3 4 3" xfId="35087" xr:uid="{00000000-0005-0000-0000-0000EDC40000}"/>
    <cellStyle name="Standard 257 8 4 3 5" xfId="15234" xr:uid="{00000000-0005-0000-0000-0000EEC40000}"/>
    <cellStyle name="Standard 257 8 4 3 5 2" xfId="41706" xr:uid="{00000000-0005-0000-0000-0000EFC40000}"/>
    <cellStyle name="Standard 257 8 4 3 6" xfId="27736" xr:uid="{00000000-0005-0000-0000-0000F0C40000}"/>
    <cellStyle name="Standard 257 8 4 4" xfId="1998" xr:uid="{00000000-0005-0000-0000-0000F1C40000}"/>
    <cellStyle name="Standard 257 8 4 4 2" xfId="3469" xr:uid="{00000000-0005-0000-0000-0000F2C40000}"/>
    <cellStyle name="Standard 257 8 4 4 2 2" xfId="12291" xr:uid="{00000000-0005-0000-0000-0000F3C40000}"/>
    <cellStyle name="Standard 257 8 4 4 2 2 2" xfId="25527" xr:uid="{00000000-0005-0000-0000-0000F4C40000}"/>
    <cellStyle name="Standard 257 8 4 4 2 2 2 2" xfId="51999" xr:uid="{00000000-0005-0000-0000-0000F5C40000}"/>
    <cellStyle name="Standard 257 8 4 4 2 2 3" xfId="38763" xr:uid="{00000000-0005-0000-0000-0000F6C40000}"/>
    <cellStyle name="Standard 257 8 4 4 2 3" xfId="18910" xr:uid="{00000000-0005-0000-0000-0000F7C40000}"/>
    <cellStyle name="Standard 257 8 4 4 2 3 2" xfId="45382" xr:uid="{00000000-0005-0000-0000-0000F8C40000}"/>
    <cellStyle name="Standard 257 8 4 4 2 4" xfId="29941" xr:uid="{00000000-0005-0000-0000-0000F9C40000}"/>
    <cellStyle name="Standard 257 8 4 4 3" xfId="6411" xr:uid="{00000000-0005-0000-0000-0000FAC40000}"/>
    <cellStyle name="Standard 257 8 4 4 3 2" xfId="10821" xr:uid="{00000000-0005-0000-0000-0000FBC40000}"/>
    <cellStyle name="Standard 257 8 4 4 3 2 2" xfId="24057" xr:uid="{00000000-0005-0000-0000-0000FCC40000}"/>
    <cellStyle name="Standard 257 8 4 4 3 2 2 2" xfId="50529" xr:uid="{00000000-0005-0000-0000-0000FDC40000}"/>
    <cellStyle name="Standard 257 8 4 4 3 2 3" xfId="37293" xr:uid="{00000000-0005-0000-0000-0000FEC40000}"/>
    <cellStyle name="Standard 257 8 4 4 3 3" xfId="17440" xr:uid="{00000000-0005-0000-0000-0000FFC40000}"/>
    <cellStyle name="Standard 257 8 4 4 3 3 2" xfId="43912" xr:uid="{00000000-0005-0000-0000-000000C50000}"/>
    <cellStyle name="Standard 257 8 4 4 3 4" xfId="32883" xr:uid="{00000000-0005-0000-0000-000001C50000}"/>
    <cellStyle name="Standard 257 8 4 4 4" xfId="7879" xr:uid="{00000000-0005-0000-0000-000002C50000}"/>
    <cellStyle name="Standard 257 8 4 4 4 2" xfId="21115" xr:uid="{00000000-0005-0000-0000-000003C50000}"/>
    <cellStyle name="Standard 257 8 4 4 4 2 2" xfId="47587" xr:uid="{00000000-0005-0000-0000-000004C50000}"/>
    <cellStyle name="Standard 257 8 4 4 4 3" xfId="34351" xr:uid="{00000000-0005-0000-0000-000005C50000}"/>
    <cellStyle name="Standard 257 8 4 4 5" xfId="14498" xr:uid="{00000000-0005-0000-0000-000006C50000}"/>
    <cellStyle name="Standard 257 8 4 4 5 2" xfId="40970" xr:uid="{00000000-0005-0000-0000-000007C50000}"/>
    <cellStyle name="Standard 257 8 4 4 6" xfId="28471" xr:uid="{00000000-0005-0000-0000-000008C50000}"/>
    <cellStyle name="Standard 257 8 4 5" xfId="2735" xr:uid="{00000000-0005-0000-0000-000009C50000}"/>
    <cellStyle name="Standard 257 8 4 5 2" xfId="11557" xr:uid="{00000000-0005-0000-0000-00000AC50000}"/>
    <cellStyle name="Standard 257 8 4 5 2 2" xfId="24793" xr:uid="{00000000-0005-0000-0000-00000BC50000}"/>
    <cellStyle name="Standard 257 8 4 5 2 2 2" xfId="51265" xr:uid="{00000000-0005-0000-0000-00000CC50000}"/>
    <cellStyle name="Standard 257 8 4 5 2 3" xfId="38029" xr:uid="{00000000-0005-0000-0000-00000DC50000}"/>
    <cellStyle name="Standard 257 8 4 5 3" xfId="18176" xr:uid="{00000000-0005-0000-0000-00000EC50000}"/>
    <cellStyle name="Standard 257 8 4 5 3 2" xfId="44648" xr:uid="{00000000-0005-0000-0000-00000FC50000}"/>
    <cellStyle name="Standard 257 8 4 5 4" xfId="29207" xr:uid="{00000000-0005-0000-0000-000010C50000}"/>
    <cellStyle name="Standard 257 8 4 6" xfId="4940" xr:uid="{00000000-0005-0000-0000-000011C50000}"/>
    <cellStyle name="Standard 257 8 4 6 2" xfId="9350" xr:uid="{00000000-0005-0000-0000-000012C50000}"/>
    <cellStyle name="Standard 257 8 4 6 2 2" xfId="22586" xr:uid="{00000000-0005-0000-0000-000013C50000}"/>
    <cellStyle name="Standard 257 8 4 6 2 2 2" xfId="49058" xr:uid="{00000000-0005-0000-0000-000014C50000}"/>
    <cellStyle name="Standard 257 8 4 6 2 3" xfId="35822" xr:uid="{00000000-0005-0000-0000-000015C50000}"/>
    <cellStyle name="Standard 257 8 4 6 3" xfId="15969" xr:uid="{00000000-0005-0000-0000-000016C50000}"/>
    <cellStyle name="Standard 257 8 4 6 3 2" xfId="42441" xr:uid="{00000000-0005-0000-0000-000017C50000}"/>
    <cellStyle name="Standard 257 8 4 6 4" xfId="31412" xr:uid="{00000000-0005-0000-0000-000018C50000}"/>
    <cellStyle name="Standard 257 8 4 7" xfId="7145" xr:uid="{00000000-0005-0000-0000-000019C50000}"/>
    <cellStyle name="Standard 257 8 4 7 2" xfId="20381" xr:uid="{00000000-0005-0000-0000-00001AC50000}"/>
    <cellStyle name="Standard 257 8 4 7 2 2" xfId="46853" xr:uid="{00000000-0005-0000-0000-00001BC50000}"/>
    <cellStyle name="Standard 257 8 4 7 3" xfId="33617" xr:uid="{00000000-0005-0000-0000-00001CC50000}"/>
    <cellStyle name="Standard 257 8 4 8" xfId="13764" xr:uid="{00000000-0005-0000-0000-00001DC50000}"/>
    <cellStyle name="Standard 257 8 4 8 2" xfId="40236" xr:uid="{00000000-0005-0000-0000-00001EC50000}"/>
    <cellStyle name="Standard 257 8 4 9" xfId="27000" xr:uid="{00000000-0005-0000-0000-00001FC50000}"/>
    <cellStyle name="Standard 257 8 5" xfId="636" xr:uid="{00000000-0005-0000-0000-000020C50000}"/>
    <cellStyle name="Standard 257 8 5 2" xfId="1025" xr:uid="{00000000-0005-0000-0000-000021C50000}"/>
    <cellStyle name="Standard 257 8 5 2 2" xfId="1774" xr:uid="{00000000-0005-0000-0000-000022C50000}"/>
    <cellStyle name="Standard 257 8 5 2 2 2" xfId="4717" xr:uid="{00000000-0005-0000-0000-000023C50000}"/>
    <cellStyle name="Standard 257 8 5 2 2 2 2" xfId="13539" xr:uid="{00000000-0005-0000-0000-000024C50000}"/>
    <cellStyle name="Standard 257 8 5 2 2 2 2 2" xfId="26775" xr:uid="{00000000-0005-0000-0000-000025C50000}"/>
    <cellStyle name="Standard 257 8 5 2 2 2 2 2 2" xfId="53247" xr:uid="{00000000-0005-0000-0000-000026C50000}"/>
    <cellStyle name="Standard 257 8 5 2 2 2 2 3" xfId="40011" xr:uid="{00000000-0005-0000-0000-000027C50000}"/>
    <cellStyle name="Standard 257 8 5 2 2 2 3" xfId="20158" xr:uid="{00000000-0005-0000-0000-000028C50000}"/>
    <cellStyle name="Standard 257 8 5 2 2 2 3 2" xfId="46630" xr:uid="{00000000-0005-0000-0000-000029C50000}"/>
    <cellStyle name="Standard 257 8 5 2 2 2 4" xfId="31189" xr:uid="{00000000-0005-0000-0000-00002AC50000}"/>
    <cellStyle name="Standard 257 8 5 2 2 3" xfId="6188" xr:uid="{00000000-0005-0000-0000-00002BC50000}"/>
    <cellStyle name="Standard 257 8 5 2 2 3 2" xfId="10598" xr:uid="{00000000-0005-0000-0000-00002CC50000}"/>
    <cellStyle name="Standard 257 8 5 2 2 3 2 2" xfId="23834" xr:uid="{00000000-0005-0000-0000-00002DC50000}"/>
    <cellStyle name="Standard 257 8 5 2 2 3 2 2 2" xfId="50306" xr:uid="{00000000-0005-0000-0000-00002EC50000}"/>
    <cellStyle name="Standard 257 8 5 2 2 3 2 3" xfId="37070" xr:uid="{00000000-0005-0000-0000-00002FC50000}"/>
    <cellStyle name="Standard 257 8 5 2 2 3 3" xfId="17217" xr:uid="{00000000-0005-0000-0000-000030C50000}"/>
    <cellStyle name="Standard 257 8 5 2 2 3 3 2" xfId="43689" xr:uid="{00000000-0005-0000-0000-000031C50000}"/>
    <cellStyle name="Standard 257 8 5 2 2 3 4" xfId="32660" xr:uid="{00000000-0005-0000-0000-000032C50000}"/>
    <cellStyle name="Standard 257 8 5 2 2 4" xfId="9127" xr:uid="{00000000-0005-0000-0000-000033C50000}"/>
    <cellStyle name="Standard 257 8 5 2 2 4 2" xfId="22363" xr:uid="{00000000-0005-0000-0000-000034C50000}"/>
    <cellStyle name="Standard 257 8 5 2 2 4 2 2" xfId="48835" xr:uid="{00000000-0005-0000-0000-000035C50000}"/>
    <cellStyle name="Standard 257 8 5 2 2 4 3" xfId="35599" xr:uid="{00000000-0005-0000-0000-000036C50000}"/>
    <cellStyle name="Standard 257 8 5 2 2 5" xfId="15746" xr:uid="{00000000-0005-0000-0000-000037C50000}"/>
    <cellStyle name="Standard 257 8 5 2 2 5 2" xfId="42218" xr:uid="{00000000-0005-0000-0000-000038C50000}"/>
    <cellStyle name="Standard 257 8 5 2 2 6" xfId="28248" xr:uid="{00000000-0005-0000-0000-000039C50000}"/>
    <cellStyle name="Standard 257 8 5 2 3" xfId="2510" xr:uid="{00000000-0005-0000-0000-00003AC50000}"/>
    <cellStyle name="Standard 257 8 5 2 3 2" xfId="3981" xr:uid="{00000000-0005-0000-0000-00003BC50000}"/>
    <cellStyle name="Standard 257 8 5 2 3 2 2" xfId="12803" xr:uid="{00000000-0005-0000-0000-00003CC50000}"/>
    <cellStyle name="Standard 257 8 5 2 3 2 2 2" xfId="26039" xr:uid="{00000000-0005-0000-0000-00003DC50000}"/>
    <cellStyle name="Standard 257 8 5 2 3 2 2 2 2" xfId="52511" xr:uid="{00000000-0005-0000-0000-00003EC50000}"/>
    <cellStyle name="Standard 257 8 5 2 3 2 2 3" xfId="39275" xr:uid="{00000000-0005-0000-0000-00003FC50000}"/>
    <cellStyle name="Standard 257 8 5 2 3 2 3" xfId="19422" xr:uid="{00000000-0005-0000-0000-000040C50000}"/>
    <cellStyle name="Standard 257 8 5 2 3 2 3 2" xfId="45894" xr:uid="{00000000-0005-0000-0000-000041C50000}"/>
    <cellStyle name="Standard 257 8 5 2 3 2 4" xfId="30453" xr:uid="{00000000-0005-0000-0000-000042C50000}"/>
    <cellStyle name="Standard 257 8 5 2 3 3" xfId="6923" xr:uid="{00000000-0005-0000-0000-000043C50000}"/>
    <cellStyle name="Standard 257 8 5 2 3 3 2" xfId="11333" xr:uid="{00000000-0005-0000-0000-000044C50000}"/>
    <cellStyle name="Standard 257 8 5 2 3 3 2 2" xfId="24569" xr:uid="{00000000-0005-0000-0000-000045C50000}"/>
    <cellStyle name="Standard 257 8 5 2 3 3 2 2 2" xfId="51041" xr:uid="{00000000-0005-0000-0000-000046C50000}"/>
    <cellStyle name="Standard 257 8 5 2 3 3 2 3" xfId="37805" xr:uid="{00000000-0005-0000-0000-000047C50000}"/>
    <cellStyle name="Standard 257 8 5 2 3 3 3" xfId="17952" xr:uid="{00000000-0005-0000-0000-000048C50000}"/>
    <cellStyle name="Standard 257 8 5 2 3 3 3 2" xfId="44424" xr:uid="{00000000-0005-0000-0000-000049C50000}"/>
    <cellStyle name="Standard 257 8 5 2 3 3 4" xfId="33395" xr:uid="{00000000-0005-0000-0000-00004AC50000}"/>
    <cellStyle name="Standard 257 8 5 2 3 4" xfId="8391" xr:uid="{00000000-0005-0000-0000-00004BC50000}"/>
    <cellStyle name="Standard 257 8 5 2 3 4 2" xfId="21627" xr:uid="{00000000-0005-0000-0000-00004CC50000}"/>
    <cellStyle name="Standard 257 8 5 2 3 4 2 2" xfId="48099" xr:uid="{00000000-0005-0000-0000-00004DC50000}"/>
    <cellStyle name="Standard 257 8 5 2 3 4 3" xfId="34863" xr:uid="{00000000-0005-0000-0000-00004EC50000}"/>
    <cellStyle name="Standard 257 8 5 2 3 5" xfId="15010" xr:uid="{00000000-0005-0000-0000-00004FC50000}"/>
    <cellStyle name="Standard 257 8 5 2 3 5 2" xfId="41482" xr:uid="{00000000-0005-0000-0000-000050C50000}"/>
    <cellStyle name="Standard 257 8 5 2 3 6" xfId="28983" xr:uid="{00000000-0005-0000-0000-000051C50000}"/>
    <cellStyle name="Standard 257 8 5 2 4" xfId="3247" xr:uid="{00000000-0005-0000-0000-000052C50000}"/>
    <cellStyle name="Standard 257 8 5 2 4 2" xfId="12069" xr:uid="{00000000-0005-0000-0000-000053C50000}"/>
    <cellStyle name="Standard 257 8 5 2 4 2 2" xfId="25305" xr:uid="{00000000-0005-0000-0000-000054C50000}"/>
    <cellStyle name="Standard 257 8 5 2 4 2 2 2" xfId="51777" xr:uid="{00000000-0005-0000-0000-000055C50000}"/>
    <cellStyle name="Standard 257 8 5 2 4 2 3" xfId="38541" xr:uid="{00000000-0005-0000-0000-000056C50000}"/>
    <cellStyle name="Standard 257 8 5 2 4 3" xfId="18688" xr:uid="{00000000-0005-0000-0000-000057C50000}"/>
    <cellStyle name="Standard 257 8 5 2 4 3 2" xfId="45160" xr:uid="{00000000-0005-0000-0000-000058C50000}"/>
    <cellStyle name="Standard 257 8 5 2 4 4" xfId="29719" xr:uid="{00000000-0005-0000-0000-000059C50000}"/>
    <cellStyle name="Standard 257 8 5 2 5" xfId="5452" xr:uid="{00000000-0005-0000-0000-00005AC50000}"/>
    <cellStyle name="Standard 257 8 5 2 5 2" xfId="9862" xr:uid="{00000000-0005-0000-0000-00005BC50000}"/>
    <cellStyle name="Standard 257 8 5 2 5 2 2" xfId="23098" xr:uid="{00000000-0005-0000-0000-00005CC50000}"/>
    <cellStyle name="Standard 257 8 5 2 5 2 2 2" xfId="49570" xr:uid="{00000000-0005-0000-0000-00005DC50000}"/>
    <cellStyle name="Standard 257 8 5 2 5 2 3" xfId="36334" xr:uid="{00000000-0005-0000-0000-00005EC50000}"/>
    <cellStyle name="Standard 257 8 5 2 5 3" xfId="16481" xr:uid="{00000000-0005-0000-0000-00005FC50000}"/>
    <cellStyle name="Standard 257 8 5 2 5 3 2" xfId="42953" xr:uid="{00000000-0005-0000-0000-000060C50000}"/>
    <cellStyle name="Standard 257 8 5 2 5 4" xfId="31924" xr:uid="{00000000-0005-0000-0000-000061C50000}"/>
    <cellStyle name="Standard 257 8 5 2 6" xfId="7657" xr:uid="{00000000-0005-0000-0000-000062C50000}"/>
    <cellStyle name="Standard 257 8 5 2 6 2" xfId="20893" xr:uid="{00000000-0005-0000-0000-000063C50000}"/>
    <cellStyle name="Standard 257 8 5 2 6 2 2" xfId="47365" xr:uid="{00000000-0005-0000-0000-000064C50000}"/>
    <cellStyle name="Standard 257 8 5 2 6 3" xfId="34129" xr:uid="{00000000-0005-0000-0000-000065C50000}"/>
    <cellStyle name="Standard 257 8 5 2 7" xfId="14276" xr:uid="{00000000-0005-0000-0000-000066C50000}"/>
    <cellStyle name="Standard 257 8 5 2 7 2" xfId="40748" xr:uid="{00000000-0005-0000-0000-000067C50000}"/>
    <cellStyle name="Standard 257 8 5 2 8" xfId="27512" xr:uid="{00000000-0005-0000-0000-000068C50000}"/>
    <cellStyle name="Standard 257 8 5 3" xfId="1408" xr:uid="{00000000-0005-0000-0000-000069C50000}"/>
    <cellStyle name="Standard 257 8 5 3 2" xfId="4351" xr:uid="{00000000-0005-0000-0000-00006AC50000}"/>
    <cellStyle name="Standard 257 8 5 3 2 2" xfId="13173" xr:uid="{00000000-0005-0000-0000-00006BC50000}"/>
    <cellStyle name="Standard 257 8 5 3 2 2 2" xfId="26409" xr:uid="{00000000-0005-0000-0000-00006CC50000}"/>
    <cellStyle name="Standard 257 8 5 3 2 2 2 2" xfId="52881" xr:uid="{00000000-0005-0000-0000-00006DC50000}"/>
    <cellStyle name="Standard 257 8 5 3 2 2 3" xfId="39645" xr:uid="{00000000-0005-0000-0000-00006EC50000}"/>
    <cellStyle name="Standard 257 8 5 3 2 3" xfId="19792" xr:uid="{00000000-0005-0000-0000-00006FC50000}"/>
    <cellStyle name="Standard 257 8 5 3 2 3 2" xfId="46264" xr:uid="{00000000-0005-0000-0000-000070C50000}"/>
    <cellStyle name="Standard 257 8 5 3 2 4" xfId="30823" xr:uid="{00000000-0005-0000-0000-000071C50000}"/>
    <cellStyle name="Standard 257 8 5 3 3" xfId="5822" xr:uid="{00000000-0005-0000-0000-000072C50000}"/>
    <cellStyle name="Standard 257 8 5 3 3 2" xfId="10232" xr:uid="{00000000-0005-0000-0000-000073C50000}"/>
    <cellStyle name="Standard 257 8 5 3 3 2 2" xfId="23468" xr:uid="{00000000-0005-0000-0000-000074C50000}"/>
    <cellStyle name="Standard 257 8 5 3 3 2 2 2" xfId="49940" xr:uid="{00000000-0005-0000-0000-000075C50000}"/>
    <cellStyle name="Standard 257 8 5 3 3 2 3" xfId="36704" xr:uid="{00000000-0005-0000-0000-000076C50000}"/>
    <cellStyle name="Standard 257 8 5 3 3 3" xfId="16851" xr:uid="{00000000-0005-0000-0000-000077C50000}"/>
    <cellStyle name="Standard 257 8 5 3 3 3 2" xfId="43323" xr:uid="{00000000-0005-0000-0000-000078C50000}"/>
    <cellStyle name="Standard 257 8 5 3 3 4" xfId="32294" xr:uid="{00000000-0005-0000-0000-000079C50000}"/>
    <cellStyle name="Standard 257 8 5 3 4" xfId="8761" xr:uid="{00000000-0005-0000-0000-00007AC50000}"/>
    <cellStyle name="Standard 257 8 5 3 4 2" xfId="21997" xr:uid="{00000000-0005-0000-0000-00007BC50000}"/>
    <cellStyle name="Standard 257 8 5 3 4 2 2" xfId="48469" xr:uid="{00000000-0005-0000-0000-00007CC50000}"/>
    <cellStyle name="Standard 257 8 5 3 4 3" xfId="35233" xr:uid="{00000000-0005-0000-0000-00007DC50000}"/>
    <cellStyle name="Standard 257 8 5 3 5" xfId="15380" xr:uid="{00000000-0005-0000-0000-00007EC50000}"/>
    <cellStyle name="Standard 257 8 5 3 5 2" xfId="41852" xr:uid="{00000000-0005-0000-0000-00007FC50000}"/>
    <cellStyle name="Standard 257 8 5 3 6" xfId="27882" xr:uid="{00000000-0005-0000-0000-000080C50000}"/>
    <cellStyle name="Standard 257 8 5 4" xfId="2144" xr:uid="{00000000-0005-0000-0000-000081C50000}"/>
    <cellStyle name="Standard 257 8 5 4 2" xfId="3615" xr:uid="{00000000-0005-0000-0000-000082C50000}"/>
    <cellStyle name="Standard 257 8 5 4 2 2" xfId="12437" xr:uid="{00000000-0005-0000-0000-000083C50000}"/>
    <cellStyle name="Standard 257 8 5 4 2 2 2" xfId="25673" xr:uid="{00000000-0005-0000-0000-000084C50000}"/>
    <cellStyle name="Standard 257 8 5 4 2 2 2 2" xfId="52145" xr:uid="{00000000-0005-0000-0000-000085C50000}"/>
    <cellStyle name="Standard 257 8 5 4 2 2 3" xfId="38909" xr:uid="{00000000-0005-0000-0000-000086C50000}"/>
    <cellStyle name="Standard 257 8 5 4 2 3" xfId="19056" xr:uid="{00000000-0005-0000-0000-000087C50000}"/>
    <cellStyle name="Standard 257 8 5 4 2 3 2" xfId="45528" xr:uid="{00000000-0005-0000-0000-000088C50000}"/>
    <cellStyle name="Standard 257 8 5 4 2 4" xfId="30087" xr:uid="{00000000-0005-0000-0000-000089C50000}"/>
    <cellStyle name="Standard 257 8 5 4 3" xfId="6557" xr:uid="{00000000-0005-0000-0000-00008AC50000}"/>
    <cellStyle name="Standard 257 8 5 4 3 2" xfId="10967" xr:uid="{00000000-0005-0000-0000-00008BC50000}"/>
    <cellStyle name="Standard 257 8 5 4 3 2 2" xfId="24203" xr:uid="{00000000-0005-0000-0000-00008CC50000}"/>
    <cellStyle name="Standard 257 8 5 4 3 2 2 2" xfId="50675" xr:uid="{00000000-0005-0000-0000-00008DC50000}"/>
    <cellStyle name="Standard 257 8 5 4 3 2 3" xfId="37439" xr:uid="{00000000-0005-0000-0000-00008EC50000}"/>
    <cellStyle name="Standard 257 8 5 4 3 3" xfId="17586" xr:uid="{00000000-0005-0000-0000-00008FC50000}"/>
    <cellStyle name="Standard 257 8 5 4 3 3 2" xfId="44058" xr:uid="{00000000-0005-0000-0000-000090C50000}"/>
    <cellStyle name="Standard 257 8 5 4 3 4" xfId="33029" xr:uid="{00000000-0005-0000-0000-000091C50000}"/>
    <cellStyle name="Standard 257 8 5 4 4" xfId="8025" xr:uid="{00000000-0005-0000-0000-000092C50000}"/>
    <cellStyle name="Standard 257 8 5 4 4 2" xfId="21261" xr:uid="{00000000-0005-0000-0000-000093C50000}"/>
    <cellStyle name="Standard 257 8 5 4 4 2 2" xfId="47733" xr:uid="{00000000-0005-0000-0000-000094C50000}"/>
    <cellStyle name="Standard 257 8 5 4 4 3" xfId="34497" xr:uid="{00000000-0005-0000-0000-000095C50000}"/>
    <cellStyle name="Standard 257 8 5 4 5" xfId="14644" xr:uid="{00000000-0005-0000-0000-000096C50000}"/>
    <cellStyle name="Standard 257 8 5 4 5 2" xfId="41116" xr:uid="{00000000-0005-0000-0000-000097C50000}"/>
    <cellStyle name="Standard 257 8 5 4 6" xfId="28617" xr:uid="{00000000-0005-0000-0000-000098C50000}"/>
    <cellStyle name="Standard 257 8 5 5" xfId="2881" xr:uid="{00000000-0005-0000-0000-000099C50000}"/>
    <cellStyle name="Standard 257 8 5 5 2" xfId="11703" xr:uid="{00000000-0005-0000-0000-00009AC50000}"/>
    <cellStyle name="Standard 257 8 5 5 2 2" xfId="24939" xr:uid="{00000000-0005-0000-0000-00009BC50000}"/>
    <cellStyle name="Standard 257 8 5 5 2 2 2" xfId="51411" xr:uid="{00000000-0005-0000-0000-00009CC50000}"/>
    <cellStyle name="Standard 257 8 5 5 2 3" xfId="38175" xr:uid="{00000000-0005-0000-0000-00009DC50000}"/>
    <cellStyle name="Standard 257 8 5 5 3" xfId="18322" xr:uid="{00000000-0005-0000-0000-00009EC50000}"/>
    <cellStyle name="Standard 257 8 5 5 3 2" xfId="44794" xr:uid="{00000000-0005-0000-0000-00009FC50000}"/>
    <cellStyle name="Standard 257 8 5 5 4" xfId="29353" xr:uid="{00000000-0005-0000-0000-0000A0C50000}"/>
    <cellStyle name="Standard 257 8 5 6" xfId="5086" xr:uid="{00000000-0005-0000-0000-0000A1C50000}"/>
    <cellStyle name="Standard 257 8 5 6 2" xfId="9496" xr:uid="{00000000-0005-0000-0000-0000A2C50000}"/>
    <cellStyle name="Standard 257 8 5 6 2 2" xfId="22732" xr:uid="{00000000-0005-0000-0000-0000A3C50000}"/>
    <cellStyle name="Standard 257 8 5 6 2 2 2" xfId="49204" xr:uid="{00000000-0005-0000-0000-0000A4C50000}"/>
    <cellStyle name="Standard 257 8 5 6 2 3" xfId="35968" xr:uid="{00000000-0005-0000-0000-0000A5C50000}"/>
    <cellStyle name="Standard 257 8 5 6 3" xfId="16115" xr:uid="{00000000-0005-0000-0000-0000A6C50000}"/>
    <cellStyle name="Standard 257 8 5 6 3 2" xfId="42587" xr:uid="{00000000-0005-0000-0000-0000A7C50000}"/>
    <cellStyle name="Standard 257 8 5 6 4" xfId="31558" xr:uid="{00000000-0005-0000-0000-0000A8C50000}"/>
    <cellStyle name="Standard 257 8 5 7" xfId="7291" xr:uid="{00000000-0005-0000-0000-0000A9C50000}"/>
    <cellStyle name="Standard 257 8 5 7 2" xfId="20527" xr:uid="{00000000-0005-0000-0000-0000AAC50000}"/>
    <cellStyle name="Standard 257 8 5 7 2 2" xfId="46999" xr:uid="{00000000-0005-0000-0000-0000ABC50000}"/>
    <cellStyle name="Standard 257 8 5 7 3" xfId="33763" xr:uid="{00000000-0005-0000-0000-0000ACC50000}"/>
    <cellStyle name="Standard 257 8 5 8" xfId="13910" xr:uid="{00000000-0005-0000-0000-0000ADC50000}"/>
    <cellStyle name="Standard 257 8 5 8 2" xfId="40382" xr:uid="{00000000-0005-0000-0000-0000AEC50000}"/>
    <cellStyle name="Standard 257 8 5 9" xfId="27146" xr:uid="{00000000-0005-0000-0000-0000AFC50000}"/>
    <cellStyle name="Standard 257 8 6" xfId="708" xr:uid="{00000000-0005-0000-0000-0000B0C50000}"/>
    <cellStyle name="Standard 257 8 6 2" xfId="1458" xr:uid="{00000000-0005-0000-0000-0000B1C50000}"/>
    <cellStyle name="Standard 257 8 6 2 2" xfId="4401" xr:uid="{00000000-0005-0000-0000-0000B2C50000}"/>
    <cellStyle name="Standard 257 8 6 2 2 2" xfId="13223" xr:uid="{00000000-0005-0000-0000-0000B3C50000}"/>
    <cellStyle name="Standard 257 8 6 2 2 2 2" xfId="26459" xr:uid="{00000000-0005-0000-0000-0000B4C50000}"/>
    <cellStyle name="Standard 257 8 6 2 2 2 2 2" xfId="52931" xr:uid="{00000000-0005-0000-0000-0000B5C50000}"/>
    <cellStyle name="Standard 257 8 6 2 2 2 3" xfId="39695" xr:uid="{00000000-0005-0000-0000-0000B6C50000}"/>
    <cellStyle name="Standard 257 8 6 2 2 3" xfId="19842" xr:uid="{00000000-0005-0000-0000-0000B7C50000}"/>
    <cellStyle name="Standard 257 8 6 2 2 3 2" xfId="46314" xr:uid="{00000000-0005-0000-0000-0000B8C50000}"/>
    <cellStyle name="Standard 257 8 6 2 2 4" xfId="30873" xr:uid="{00000000-0005-0000-0000-0000B9C50000}"/>
    <cellStyle name="Standard 257 8 6 2 3" xfId="5872" xr:uid="{00000000-0005-0000-0000-0000BAC50000}"/>
    <cellStyle name="Standard 257 8 6 2 3 2" xfId="10282" xr:uid="{00000000-0005-0000-0000-0000BBC50000}"/>
    <cellStyle name="Standard 257 8 6 2 3 2 2" xfId="23518" xr:uid="{00000000-0005-0000-0000-0000BCC50000}"/>
    <cellStyle name="Standard 257 8 6 2 3 2 2 2" xfId="49990" xr:uid="{00000000-0005-0000-0000-0000BDC50000}"/>
    <cellStyle name="Standard 257 8 6 2 3 2 3" xfId="36754" xr:uid="{00000000-0005-0000-0000-0000BEC50000}"/>
    <cellStyle name="Standard 257 8 6 2 3 3" xfId="16901" xr:uid="{00000000-0005-0000-0000-0000BFC50000}"/>
    <cellStyle name="Standard 257 8 6 2 3 3 2" xfId="43373" xr:uid="{00000000-0005-0000-0000-0000C0C50000}"/>
    <cellStyle name="Standard 257 8 6 2 3 4" xfId="32344" xr:uid="{00000000-0005-0000-0000-0000C1C50000}"/>
    <cellStyle name="Standard 257 8 6 2 4" xfId="8811" xr:uid="{00000000-0005-0000-0000-0000C2C50000}"/>
    <cellStyle name="Standard 257 8 6 2 4 2" xfId="22047" xr:uid="{00000000-0005-0000-0000-0000C3C50000}"/>
    <cellStyle name="Standard 257 8 6 2 4 2 2" xfId="48519" xr:uid="{00000000-0005-0000-0000-0000C4C50000}"/>
    <cellStyle name="Standard 257 8 6 2 4 3" xfId="35283" xr:uid="{00000000-0005-0000-0000-0000C5C50000}"/>
    <cellStyle name="Standard 257 8 6 2 5" xfId="15430" xr:uid="{00000000-0005-0000-0000-0000C6C50000}"/>
    <cellStyle name="Standard 257 8 6 2 5 2" xfId="41902" xr:uid="{00000000-0005-0000-0000-0000C7C50000}"/>
    <cellStyle name="Standard 257 8 6 2 6" xfId="27932" xr:uid="{00000000-0005-0000-0000-0000C8C50000}"/>
    <cellStyle name="Standard 257 8 6 3" xfId="2194" xr:uid="{00000000-0005-0000-0000-0000C9C50000}"/>
    <cellStyle name="Standard 257 8 6 3 2" xfId="3665" xr:uid="{00000000-0005-0000-0000-0000CAC50000}"/>
    <cellStyle name="Standard 257 8 6 3 2 2" xfId="12487" xr:uid="{00000000-0005-0000-0000-0000CBC50000}"/>
    <cellStyle name="Standard 257 8 6 3 2 2 2" xfId="25723" xr:uid="{00000000-0005-0000-0000-0000CCC50000}"/>
    <cellStyle name="Standard 257 8 6 3 2 2 2 2" xfId="52195" xr:uid="{00000000-0005-0000-0000-0000CDC50000}"/>
    <cellStyle name="Standard 257 8 6 3 2 2 3" xfId="38959" xr:uid="{00000000-0005-0000-0000-0000CEC50000}"/>
    <cellStyle name="Standard 257 8 6 3 2 3" xfId="19106" xr:uid="{00000000-0005-0000-0000-0000CFC50000}"/>
    <cellStyle name="Standard 257 8 6 3 2 3 2" xfId="45578" xr:uid="{00000000-0005-0000-0000-0000D0C50000}"/>
    <cellStyle name="Standard 257 8 6 3 2 4" xfId="30137" xr:uid="{00000000-0005-0000-0000-0000D1C50000}"/>
    <cellStyle name="Standard 257 8 6 3 3" xfId="6607" xr:uid="{00000000-0005-0000-0000-0000D2C50000}"/>
    <cellStyle name="Standard 257 8 6 3 3 2" xfId="11017" xr:uid="{00000000-0005-0000-0000-0000D3C50000}"/>
    <cellStyle name="Standard 257 8 6 3 3 2 2" xfId="24253" xr:uid="{00000000-0005-0000-0000-0000D4C50000}"/>
    <cellStyle name="Standard 257 8 6 3 3 2 2 2" xfId="50725" xr:uid="{00000000-0005-0000-0000-0000D5C50000}"/>
    <cellStyle name="Standard 257 8 6 3 3 2 3" xfId="37489" xr:uid="{00000000-0005-0000-0000-0000D6C50000}"/>
    <cellStyle name="Standard 257 8 6 3 3 3" xfId="17636" xr:uid="{00000000-0005-0000-0000-0000D7C50000}"/>
    <cellStyle name="Standard 257 8 6 3 3 3 2" xfId="44108" xr:uid="{00000000-0005-0000-0000-0000D8C50000}"/>
    <cellStyle name="Standard 257 8 6 3 3 4" xfId="33079" xr:uid="{00000000-0005-0000-0000-0000D9C50000}"/>
    <cellStyle name="Standard 257 8 6 3 4" xfId="8075" xr:uid="{00000000-0005-0000-0000-0000DAC50000}"/>
    <cellStyle name="Standard 257 8 6 3 4 2" xfId="21311" xr:uid="{00000000-0005-0000-0000-0000DBC50000}"/>
    <cellStyle name="Standard 257 8 6 3 4 2 2" xfId="47783" xr:uid="{00000000-0005-0000-0000-0000DCC50000}"/>
    <cellStyle name="Standard 257 8 6 3 4 3" xfId="34547" xr:uid="{00000000-0005-0000-0000-0000DDC50000}"/>
    <cellStyle name="Standard 257 8 6 3 5" xfId="14694" xr:uid="{00000000-0005-0000-0000-0000DEC50000}"/>
    <cellStyle name="Standard 257 8 6 3 5 2" xfId="41166" xr:uid="{00000000-0005-0000-0000-0000DFC50000}"/>
    <cellStyle name="Standard 257 8 6 3 6" xfId="28667" xr:uid="{00000000-0005-0000-0000-0000E0C50000}"/>
    <cellStyle name="Standard 257 8 6 4" xfId="2931" xr:uid="{00000000-0005-0000-0000-0000E1C50000}"/>
    <cellStyle name="Standard 257 8 6 4 2" xfId="11753" xr:uid="{00000000-0005-0000-0000-0000E2C50000}"/>
    <cellStyle name="Standard 257 8 6 4 2 2" xfId="24989" xr:uid="{00000000-0005-0000-0000-0000E3C50000}"/>
    <cellStyle name="Standard 257 8 6 4 2 2 2" xfId="51461" xr:uid="{00000000-0005-0000-0000-0000E4C50000}"/>
    <cellStyle name="Standard 257 8 6 4 2 3" xfId="38225" xr:uid="{00000000-0005-0000-0000-0000E5C50000}"/>
    <cellStyle name="Standard 257 8 6 4 3" xfId="18372" xr:uid="{00000000-0005-0000-0000-0000E6C50000}"/>
    <cellStyle name="Standard 257 8 6 4 3 2" xfId="44844" xr:uid="{00000000-0005-0000-0000-0000E7C50000}"/>
    <cellStyle name="Standard 257 8 6 4 4" xfId="29403" xr:uid="{00000000-0005-0000-0000-0000E8C50000}"/>
    <cellStyle name="Standard 257 8 6 5" xfId="5136" xr:uid="{00000000-0005-0000-0000-0000E9C50000}"/>
    <cellStyle name="Standard 257 8 6 5 2" xfId="9546" xr:uid="{00000000-0005-0000-0000-0000EAC50000}"/>
    <cellStyle name="Standard 257 8 6 5 2 2" xfId="22782" xr:uid="{00000000-0005-0000-0000-0000EBC50000}"/>
    <cellStyle name="Standard 257 8 6 5 2 2 2" xfId="49254" xr:uid="{00000000-0005-0000-0000-0000ECC50000}"/>
    <cellStyle name="Standard 257 8 6 5 2 3" xfId="36018" xr:uid="{00000000-0005-0000-0000-0000EDC50000}"/>
    <cellStyle name="Standard 257 8 6 5 3" xfId="16165" xr:uid="{00000000-0005-0000-0000-0000EEC50000}"/>
    <cellStyle name="Standard 257 8 6 5 3 2" xfId="42637" xr:uid="{00000000-0005-0000-0000-0000EFC50000}"/>
    <cellStyle name="Standard 257 8 6 5 4" xfId="31608" xr:uid="{00000000-0005-0000-0000-0000F0C50000}"/>
    <cellStyle name="Standard 257 8 6 6" xfId="7341" xr:uid="{00000000-0005-0000-0000-0000F1C50000}"/>
    <cellStyle name="Standard 257 8 6 6 2" xfId="20577" xr:uid="{00000000-0005-0000-0000-0000F2C50000}"/>
    <cellStyle name="Standard 257 8 6 6 2 2" xfId="47049" xr:uid="{00000000-0005-0000-0000-0000F3C50000}"/>
    <cellStyle name="Standard 257 8 6 6 3" xfId="33813" xr:uid="{00000000-0005-0000-0000-0000F4C50000}"/>
    <cellStyle name="Standard 257 8 6 7" xfId="13960" xr:uid="{00000000-0005-0000-0000-0000F5C50000}"/>
    <cellStyle name="Standard 257 8 6 7 2" xfId="40432" xr:uid="{00000000-0005-0000-0000-0000F6C50000}"/>
    <cellStyle name="Standard 257 8 6 8" xfId="27196" xr:uid="{00000000-0005-0000-0000-0000F7C50000}"/>
    <cellStyle name="Standard 257 8 7" xfId="1092" xr:uid="{00000000-0005-0000-0000-0000F8C50000}"/>
    <cellStyle name="Standard 257 8 7 2" xfId="4035" xr:uid="{00000000-0005-0000-0000-0000F9C50000}"/>
    <cellStyle name="Standard 257 8 7 2 2" xfId="12857" xr:uid="{00000000-0005-0000-0000-0000FAC50000}"/>
    <cellStyle name="Standard 257 8 7 2 2 2" xfId="26093" xr:uid="{00000000-0005-0000-0000-0000FBC50000}"/>
    <cellStyle name="Standard 257 8 7 2 2 2 2" xfId="52565" xr:uid="{00000000-0005-0000-0000-0000FCC50000}"/>
    <cellStyle name="Standard 257 8 7 2 2 3" xfId="39329" xr:uid="{00000000-0005-0000-0000-0000FDC50000}"/>
    <cellStyle name="Standard 257 8 7 2 3" xfId="19476" xr:uid="{00000000-0005-0000-0000-0000FEC50000}"/>
    <cellStyle name="Standard 257 8 7 2 3 2" xfId="45948" xr:uid="{00000000-0005-0000-0000-0000FFC50000}"/>
    <cellStyle name="Standard 257 8 7 2 4" xfId="30507" xr:uid="{00000000-0005-0000-0000-000000C60000}"/>
    <cellStyle name="Standard 257 8 7 3" xfId="5506" xr:uid="{00000000-0005-0000-0000-000001C60000}"/>
    <cellStyle name="Standard 257 8 7 3 2" xfId="9916" xr:uid="{00000000-0005-0000-0000-000002C60000}"/>
    <cellStyle name="Standard 257 8 7 3 2 2" xfId="23152" xr:uid="{00000000-0005-0000-0000-000003C60000}"/>
    <cellStyle name="Standard 257 8 7 3 2 2 2" xfId="49624" xr:uid="{00000000-0005-0000-0000-000004C60000}"/>
    <cellStyle name="Standard 257 8 7 3 2 3" xfId="36388" xr:uid="{00000000-0005-0000-0000-000005C60000}"/>
    <cellStyle name="Standard 257 8 7 3 3" xfId="16535" xr:uid="{00000000-0005-0000-0000-000006C60000}"/>
    <cellStyle name="Standard 257 8 7 3 3 2" xfId="43007" xr:uid="{00000000-0005-0000-0000-000007C60000}"/>
    <cellStyle name="Standard 257 8 7 3 4" xfId="31978" xr:uid="{00000000-0005-0000-0000-000008C60000}"/>
    <cellStyle name="Standard 257 8 7 4" xfId="8445" xr:uid="{00000000-0005-0000-0000-000009C60000}"/>
    <cellStyle name="Standard 257 8 7 4 2" xfId="21681" xr:uid="{00000000-0005-0000-0000-00000AC60000}"/>
    <cellStyle name="Standard 257 8 7 4 2 2" xfId="48153" xr:uid="{00000000-0005-0000-0000-00000BC60000}"/>
    <cellStyle name="Standard 257 8 7 4 3" xfId="34917" xr:uid="{00000000-0005-0000-0000-00000CC60000}"/>
    <cellStyle name="Standard 257 8 7 5" xfId="15064" xr:uid="{00000000-0005-0000-0000-00000DC60000}"/>
    <cellStyle name="Standard 257 8 7 5 2" xfId="41536" xr:uid="{00000000-0005-0000-0000-00000EC60000}"/>
    <cellStyle name="Standard 257 8 7 6" xfId="27566" xr:uid="{00000000-0005-0000-0000-00000FC60000}"/>
    <cellStyle name="Standard 257 8 8" xfId="1828" xr:uid="{00000000-0005-0000-0000-000010C60000}"/>
    <cellStyle name="Standard 257 8 8 2" xfId="3299" xr:uid="{00000000-0005-0000-0000-000011C60000}"/>
    <cellStyle name="Standard 257 8 8 2 2" xfId="12121" xr:uid="{00000000-0005-0000-0000-000012C60000}"/>
    <cellStyle name="Standard 257 8 8 2 2 2" xfId="25357" xr:uid="{00000000-0005-0000-0000-000013C60000}"/>
    <cellStyle name="Standard 257 8 8 2 2 2 2" xfId="51829" xr:uid="{00000000-0005-0000-0000-000014C60000}"/>
    <cellStyle name="Standard 257 8 8 2 2 3" xfId="38593" xr:uid="{00000000-0005-0000-0000-000015C60000}"/>
    <cellStyle name="Standard 257 8 8 2 3" xfId="18740" xr:uid="{00000000-0005-0000-0000-000016C60000}"/>
    <cellStyle name="Standard 257 8 8 2 3 2" xfId="45212" xr:uid="{00000000-0005-0000-0000-000017C60000}"/>
    <cellStyle name="Standard 257 8 8 2 4" xfId="29771" xr:uid="{00000000-0005-0000-0000-000018C60000}"/>
    <cellStyle name="Standard 257 8 8 3" xfId="6241" xr:uid="{00000000-0005-0000-0000-000019C60000}"/>
    <cellStyle name="Standard 257 8 8 3 2" xfId="10651" xr:uid="{00000000-0005-0000-0000-00001AC60000}"/>
    <cellStyle name="Standard 257 8 8 3 2 2" xfId="23887" xr:uid="{00000000-0005-0000-0000-00001BC60000}"/>
    <cellStyle name="Standard 257 8 8 3 2 2 2" xfId="50359" xr:uid="{00000000-0005-0000-0000-00001CC60000}"/>
    <cellStyle name="Standard 257 8 8 3 2 3" xfId="37123" xr:uid="{00000000-0005-0000-0000-00001DC60000}"/>
    <cellStyle name="Standard 257 8 8 3 3" xfId="17270" xr:uid="{00000000-0005-0000-0000-00001EC60000}"/>
    <cellStyle name="Standard 257 8 8 3 3 2" xfId="43742" xr:uid="{00000000-0005-0000-0000-00001FC60000}"/>
    <cellStyle name="Standard 257 8 8 3 4" xfId="32713" xr:uid="{00000000-0005-0000-0000-000020C60000}"/>
    <cellStyle name="Standard 257 8 8 4" xfId="7709" xr:uid="{00000000-0005-0000-0000-000021C60000}"/>
    <cellStyle name="Standard 257 8 8 4 2" xfId="20945" xr:uid="{00000000-0005-0000-0000-000022C60000}"/>
    <cellStyle name="Standard 257 8 8 4 2 2" xfId="47417" xr:uid="{00000000-0005-0000-0000-000023C60000}"/>
    <cellStyle name="Standard 257 8 8 4 3" xfId="34181" xr:uid="{00000000-0005-0000-0000-000024C60000}"/>
    <cellStyle name="Standard 257 8 8 5" xfId="14328" xr:uid="{00000000-0005-0000-0000-000025C60000}"/>
    <cellStyle name="Standard 257 8 8 5 2" xfId="40800" xr:uid="{00000000-0005-0000-0000-000026C60000}"/>
    <cellStyle name="Standard 257 8 8 6" xfId="28301" xr:uid="{00000000-0005-0000-0000-000027C60000}"/>
    <cellStyle name="Standard 257 8 9" xfId="2565" xr:uid="{00000000-0005-0000-0000-000028C60000}"/>
    <cellStyle name="Standard 257 8 9 2" xfId="11387" xr:uid="{00000000-0005-0000-0000-000029C60000}"/>
    <cellStyle name="Standard 257 8 9 2 2" xfId="24623" xr:uid="{00000000-0005-0000-0000-00002AC60000}"/>
    <cellStyle name="Standard 257 8 9 2 2 2" xfId="51095" xr:uid="{00000000-0005-0000-0000-00002BC60000}"/>
    <cellStyle name="Standard 257 8 9 2 3" xfId="37859" xr:uid="{00000000-0005-0000-0000-00002CC60000}"/>
    <cellStyle name="Standard 257 8 9 3" xfId="18006" xr:uid="{00000000-0005-0000-0000-00002DC60000}"/>
    <cellStyle name="Standard 257 8 9 3 2" xfId="44478" xr:uid="{00000000-0005-0000-0000-00002EC60000}"/>
    <cellStyle name="Standard 257 8 9 4" xfId="29037" xr:uid="{00000000-0005-0000-0000-00002FC60000}"/>
    <cellStyle name="Standard 257 9" xfId="272" xr:uid="{00000000-0005-0000-0000-000030C60000}"/>
    <cellStyle name="Standard 257 9 10" xfId="4760" xr:uid="{00000000-0005-0000-0000-000031C60000}"/>
    <cellStyle name="Standard 257 9 10 2" xfId="9170" xr:uid="{00000000-0005-0000-0000-000032C60000}"/>
    <cellStyle name="Standard 257 9 10 2 2" xfId="22406" xr:uid="{00000000-0005-0000-0000-000033C60000}"/>
    <cellStyle name="Standard 257 9 10 2 2 2" xfId="48878" xr:uid="{00000000-0005-0000-0000-000034C60000}"/>
    <cellStyle name="Standard 257 9 10 2 3" xfId="35642" xr:uid="{00000000-0005-0000-0000-000035C60000}"/>
    <cellStyle name="Standard 257 9 10 3" xfId="15789" xr:uid="{00000000-0005-0000-0000-000036C60000}"/>
    <cellStyle name="Standard 257 9 10 3 2" xfId="42261" xr:uid="{00000000-0005-0000-0000-000037C60000}"/>
    <cellStyle name="Standard 257 9 10 4" xfId="31232" xr:uid="{00000000-0005-0000-0000-000038C60000}"/>
    <cellStyle name="Standard 257 9 11" xfId="6965" xr:uid="{00000000-0005-0000-0000-000039C60000}"/>
    <cellStyle name="Standard 257 9 11 2" xfId="20201" xr:uid="{00000000-0005-0000-0000-00003AC60000}"/>
    <cellStyle name="Standard 257 9 11 2 2" xfId="46673" xr:uid="{00000000-0005-0000-0000-00003BC60000}"/>
    <cellStyle name="Standard 257 9 11 3" xfId="33437" xr:uid="{00000000-0005-0000-0000-00003CC60000}"/>
    <cellStyle name="Standard 257 9 12" xfId="13584" xr:uid="{00000000-0005-0000-0000-00003DC60000}"/>
    <cellStyle name="Standard 257 9 12 2" xfId="40056" xr:uid="{00000000-0005-0000-0000-00003EC60000}"/>
    <cellStyle name="Standard 257 9 13" xfId="26820" xr:uid="{00000000-0005-0000-0000-00003FC60000}"/>
    <cellStyle name="Standard 257 9 2" xfId="338" xr:uid="{00000000-0005-0000-0000-000040C60000}"/>
    <cellStyle name="Standard 257 9 2 10" xfId="13624" xr:uid="{00000000-0005-0000-0000-000041C60000}"/>
    <cellStyle name="Standard 257 9 2 10 2" xfId="40096" xr:uid="{00000000-0005-0000-0000-000042C60000}"/>
    <cellStyle name="Standard 257 9 2 11" xfId="26860" xr:uid="{00000000-0005-0000-0000-000043C60000}"/>
    <cellStyle name="Standard 257 9 2 2" xfId="426" xr:uid="{00000000-0005-0000-0000-000044C60000}"/>
    <cellStyle name="Standard 257 9 2 2 10" xfId="26941" xr:uid="{00000000-0005-0000-0000-000045C60000}"/>
    <cellStyle name="Standard 257 9 2 2 2" xfId="602" xr:uid="{00000000-0005-0000-0000-000046C60000}"/>
    <cellStyle name="Standard 257 9 2 2 2 2" xfId="991" xr:uid="{00000000-0005-0000-0000-000047C60000}"/>
    <cellStyle name="Standard 257 9 2 2 2 2 2" xfId="1740" xr:uid="{00000000-0005-0000-0000-000048C60000}"/>
    <cellStyle name="Standard 257 9 2 2 2 2 2 2" xfId="4683" xr:uid="{00000000-0005-0000-0000-000049C60000}"/>
    <cellStyle name="Standard 257 9 2 2 2 2 2 2 2" xfId="13505" xr:uid="{00000000-0005-0000-0000-00004AC60000}"/>
    <cellStyle name="Standard 257 9 2 2 2 2 2 2 2 2" xfId="26741" xr:uid="{00000000-0005-0000-0000-00004BC60000}"/>
    <cellStyle name="Standard 257 9 2 2 2 2 2 2 2 2 2" xfId="53213" xr:uid="{00000000-0005-0000-0000-00004CC60000}"/>
    <cellStyle name="Standard 257 9 2 2 2 2 2 2 2 3" xfId="39977" xr:uid="{00000000-0005-0000-0000-00004DC60000}"/>
    <cellStyle name="Standard 257 9 2 2 2 2 2 2 3" xfId="20124" xr:uid="{00000000-0005-0000-0000-00004EC60000}"/>
    <cellStyle name="Standard 257 9 2 2 2 2 2 2 3 2" xfId="46596" xr:uid="{00000000-0005-0000-0000-00004FC60000}"/>
    <cellStyle name="Standard 257 9 2 2 2 2 2 2 4" xfId="31155" xr:uid="{00000000-0005-0000-0000-000050C60000}"/>
    <cellStyle name="Standard 257 9 2 2 2 2 2 3" xfId="6154" xr:uid="{00000000-0005-0000-0000-000051C60000}"/>
    <cellStyle name="Standard 257 9 2 2 2 2 2 3 2" xfId="10564" xr:uid="{00000000-0005-0000-0000-000052C60000}"/>
    <cellStyle name="Standard 257 9 2 2 2 2 2 3 2 2" xfId="23800" xr:uid="{00000000-0005-0000-0000-000053C60000}"/>
    <cellStyle name="Standard 257 9 2 2 2 2 2 3 2 2 2" xfId="50272" xr:uid="{00000000-0005-0000-0000-000054C60000}"/>
    <cellStyle name="Standard 257 9 2 2 2 2 2 3 2 3" xfId="37036" xr:uid="{00000000-0005-0000-0000-000055C60000}"/>
    <cellStyle name="Standard 257 9 2 2 2 2 2 3 3" xfId="17183" xr:uid="{00000000-0005-0000-0000-000056C60000}"/>
    <cellStyle name="Standard 257 9 2 2 2 2 2 3 3 2" xfId="43655" xr:uid="{00000000-0005-0000-0000-000057C60000}"/>
    <cellStyle name="Standard 257 9 2 2 2 2 2 3 4" xfId="32626" xr:uid="{00000000-0005-0000-0000-000058C60000}"/>
    <cellStyle name="Standard 257 9 2 2 2 2 2 4" xfId="9093" xr:uid="{00000000-0005-0000-0000-000059C60000}"/>
    <cellStyle name="Standard 257 9 2 2 2 2 2 4 2" xfId="22329" xr:uid="{00000000-0005-0000-0000-00005AC60000}"/>
    <cellStyle name="Standard 257 9 2 2 2 2 2 4 2 2" xfId="48801" xr:uid="{00000000-0005-0000-0000-00005BC60000}"/>
    <cellStyle name="Standard 257 9 2 2 2 2 2 4 3" xfId="35565" xr:uid="{00000000-0005-0000-0000-00005CC60000}"/>
    <cellStyle name="Standard 257 9 2 2 2 2 2 5" xfId="15712" xr:uid="{00000000-0005-0000-0000-00005DC60000}"/>
    <cellStyle name="Standard 257 9 2 2 2 2 2 5 2" xfId="42184" xr:uid="{00000000-0005-0000-0000-00005EC60000}"/>
    <cellStyle name="Standard 257 9 2 2 2 2 2 6" xfId="28214" xr:uid="{00000000-0005-0000-0000-00005FC60000}"/>
    <cellStyle name="Standard 257 9 2 2 2 2 3" xfId="2476" xr:uid="{00000000-0005-0000-0000-000060C60000}"/>
    <cellStyle name="Standard 257 9 2 2 2 2 3 2" xfId="3947" xr:uid="{00000000-0005-0000-0000-000061C60000}"/>
    <cellStyle name="Standard 257 9 2 2 2 2 3 2 2" xfId="12769" xr:uid="{00000000-0005-0000-0000-000062C60000}"/>
    <cellStyle name="Standard 257 9 2 2 2 2 3 2 2 2" xfId="26005" xr:uid="{00000000-0005-0000-0000-000063C60000}"/>
    <cellStyle name="Standard 257 9 2 2 2 2 3 2 2 2 2" xfId="52477" xr:uid="{00000000-0005-0000-0000-000064C60000}"/>
    <cellStyle name="Standard 257 9 2 2 2 2 3 2 2 3" xfId="39241" xr:uid="{00000000-0005-0000-0000-000065C60000}"/>
    <cellStyle name="Standard 257 9 2 2 2 2 3 2 3" xfId="19388" xr:uid="{00000000-0005-0000-0000-000066C60000}"/>
    <cellStyle name="Standard 257 9 2 2 2 2 3 2 3 2" xfId="45860" xr:uid="{00000000-0005-0000-0000-000067C60000}"/>
    <cellStyle name="Standard 257 9 2 2 2 2 3 2 4" xfId="30419" xr:uid="{00000000-0005-0000-0000-000068C60000}"/>
    <cellStyle name="Standard 257 9 2 2 2 2 3 3" xfId="6889" xr:uid="{00000000-0005-0000-0000-000069C60000}"/>
    <cellStyle name="Standard 257 9 2 2 2 2 3 3 2" xfId="11299" xr:uid="{00000000-0005-0000-0000-00006AC60000}"/>
    <cellStyle name="Standard 257 9 2 2 2 2 3 3 2 2" xfId="24535" xr:uid="{00000000-0005-0000-0000-00006BC60000}"/>
    <cellStyle name="Standard 257 9 2 2 2 2 3 3 2 2 2" xfId="51007" xr:uid="{00000000-0005-0000-0000-00006CC60000}"/>
    <cellStyle name="Standard 257 9 2 2 2 2 3 3 2 3" xfId="37771" xr:uid="{00000000-0005-0000-0000-00006DC60000}"/>
    <cellStyle name="Standard 257 9 2 2 2 2 3 3 3" xfId="17918" xr:uid="{00000000-0005-0000-0000-00006EC60000}"/>
    <cellStyle name="Standard 257 9 2 2 2 2 3 3 3 2" xfId="44390" xr:uid="{00000000-0005-0000-0000-00006FC60000}"/>
    <cellStyle name="Standard 257 9 2 2 2 2 3 3 4" xfId="33361" xr:uid="{00000000-0005-0000-0000-000070C60000}"/>
    <cellStyle name="Standard 257 9 2 2 2 2 3 4" xfId="8357" xr:uid="{00000000-0005-0000-0000-000071C60000}"/>
    <cellStyle name="Standard 257 9 2 2 2 2 3 4 2" xfId="21593" xr:uid="{00000000-0005-0000-0000-000072C60000}"/>
    <cellStyle name="Standard 257 9 2 2 2 2 3 4 2 2" xfId="48065" xr:uid="{00000000-0005-0000-0000-000073C60000}"/>
    <cellStyle name="Standard 257 9 2 2 2 2 3 4 3" xfId="34829" xr:uid="{00000000-0005-0000-0000-000074C60000}"/>
    <cellStyle name="Standard 257 9 2 2 2 2 3 5" xfId="14976" xr:uid="{00000000-0005-0000-0000-000075C60000}"/>
    <cellStyle name="Standard 257 9 2 2 2 2 3 5 2" xfId="41448" xr:uid="{00000000-0005-0000-0000-000076C60000}"/>
    <cellStyle name="Standard 257 9 2 2 2 2 3 6" xfId="28949" xr:uid="{00000000-0005-0000-0000-000077C60000}"/>
    <cellStyle name="Standard 257 9 2 2 2 2 4" xfId="3213" xr:uid="{00000000-0005-0000-0000-000078C60000}"/>
    <cellStyle name="Standard 257 9 2 2 2 2 4 2" xfId="12035" xr:uid="{00000000-0005-0000-0000-000079C60000}"/>
    <cellStyle name="Standard 257 9 2 2 2 2 4 2 2" xfId="25271" xr:uid="{00000000-0005-0000-0000-00007AC60000}"/>
    <cellStyle name="Standard 257 9 2 2 2 2 4 2 2 2" xfId="51743" xr:uid="{00000000-0005-0000-0000-00007BC60000}"/>
    <cellStyle name="Standard 257 9 2 2 2 2 4 2 3" xfId="38507" xr:uid="{00000000-0005-0000-0000-00007CC60000}"/>
    <cellStyle name="Standard 257 9 2 2 2 2 4 3" xfId="18654" xr:uid="{00000000-0005-0000-0000-00007DC60000}"/>
    <cellStyle name="Standard 257 9 2 2 2 2 4 3 2" xfId="45126" xr:uid="{00000000-0005-0000-0000-00007EC60000}"/>
    <cellStyle name="Standard 257 9 2 2 2 2 4 4" xfId="29685" xr:uid="{00000000-0005-0000-0000-00007FC60000}"/>
    <cellStyle name="Standard 257 9 2 2 2 2 5" xfId="5418" xr:uid="{00000000-0005-0000-0000-000080C60000}"/>
    <cellStyle name="Standard 257 9 2 2 2 2 5 2" xfId="9828" xr:uid="{00000000-0005-0000-0000-000081C60000}"/>
    <cellStyle name="Standard 257 9 2 2 2 2 5 2 2" xfId="23064" xr:uid="{00000000-0005-0000-0000-000082C60000}"/>
    <cellStyle name="Standard 257 9 2 2 2 2 5 2 2 2" xfId="49536" xr:uid="{00000000-0005-0000-0000-000083C60000}"/>
    <cellStyle name="Standard 257 9 2 2 2 2 5 2 3" xfId="36300" xr:uid="{00000000-0005-0000-0000-000084C60000}"/>
    <cellStyle name="Standard 257 9 2 2 2 2 5 3" xfId="16447" xr:uid="{00000000-0005-0000-0000-000085C60000}"/>
    <cellStyle name="Standard 257 9 2 2 2 2 5 3 2" xfId="42919" xr:uid="{00000000-0005-0000-0000-000086C60000}"/>
    <cellStyle name="Standard 257 9 2 2 2 2 5 4" xfId="31890" xr:uid="{00000000-0005-0000-0000-000087C60000}"/>
    <cellStyle name="Standard 257 9 2 2 2 2 6" xfId="7623" xr:uid="{00000000-0005-0000-0000-000088C60000}"/>
    <cellStyle name="Standard 257 9 2 2 2 2 6 2" xfId="20859" xr:uid="{00000000-0005-0000-0000-000089C60000}"/>
    <cellStyle name="Standard 257 9 2 2 2 2 6 2 2" xfId="47331" xr:uid="{00000000-0005-0000-0000-00008AC60000}"/>
    <cellStyle name="Standard 257 9 2 2 2 2 6 3" xfId="34095" xr:uid="{00000000-0005-0000-0000-00008BC60000}"/>
    <cellStyle name="Standard 257 9 2 2 2 2 7" xfId="14242" xr:uid="{00000000-0005-0000-0000-00008CC60000}"/>
    <cellStyle name="Standard 257 9 2 2 2 2 7 2" xfId="40714" xr:uid="{00000000-0005-0000-0000-00008DC60000}"/>
    <cellStyle name="Standard 257 9 2 2 2 2 8" xfId="27478" xr:uid="{00000000-0005-0000-0000-00008EC60000}"/>
    <cellStyle name="Standard 257 9 2 2 2 3" xfId="1374" xr:uid="{00000000-0005-0000-0000-00008FC60000}"/>
    <cellStyle name="Standard 257 9 2 2 2 3 2" xfId="4317" xr:uid="{00000000-0005-0000-0000-000090C60000}"/>
    <cellStyle name="Standard 257 9 2 2 2 3 2 2" xfId="13139" xr:uid="{00000000-0005-0000-0000-000091C60000}"/>
    <cellStyle name="Standard 257 9 2 2 2 3 2 2 2" xfId="26375" xr:uid="{00000000-0005-0000-0000-000092C60000}"/>
    <cellStyle name="Standard 257 9 2 2 2 3 2 2 2 2" xfId="52847" xr:uid="{00000000-0005-0000-0000-000093C60000}"/>
    <cellStyle name="Standard 257 9 2 2 2 3 2 2 3" xfId="39611" xr:uid="{00000000-0005-0000-0000-000094C60000}"/>
    <cellStyle name="Standard 257 9 2 2 2 3 2 3" xfId="19758" xr:uid="{00000000-0005-0000-0000-000095C60000}"/>
    <cellStyle name="Standard 257 9 2 2 2 3 2 3 2" xfId="46230" xr:uid="{00000000-0005-0000-0000-000096C60000}"/>
    <cellStyle name="Standard 257 9 2 2 2 3 2 4" xfId="30789" xr:uid="{00000000-0005-0000-0000-000097C60000}"/>
    <cellStyle name="Standard 257 9 2 2 2 3 3" xfId="5788" xr:uid="{00000000-0005-0000-0000-000098C60000}"/>
    <cellStyle name="Standard 257 9 2 2 2 3 3 2" xfId="10198" xr:uid="{00000000-0005-0000-0000-000099C60000}"/>
    <cellStyle name="Standard 257 9 2 2 2 3 3 2 2" xfId="23434" xr:uid="{00000000-0005-0000-0000-00009AC60000}"/>
    <cellStyle name="Standard 257 9 2 2 2 3 3 2 2 2" xfId="49906" xr:uid="{00000000-0005-0000-0000-00009BC60000}"/>
    <cellStyle name="Standard 257 9 2 2 2 3 3 2 3" xfId="36670" xr:uid="{00000000-0005-0000-0000-00009CC60000}"/>
    <cellStyle name="Standard 257 9 2 2 2 3 3 3" xfId="16817" xr:uid="{00000000-0005-0000-0000-00009DC60000}"/>
    <cellStyle name="Standard 257 9 2 2 2 3 3 3 2" xfId="43289" xr:uid="{00000000-0005-0000-0000-00009EC60000}"/>
    <cellStyle name="Standard 257 9 2 2 2 3 3 4" xfId="32260" xr:uid="{00000000-0005-0000-0000-00009FC60000}"/>
    <cellStyle name="Standard 257 9 2 2 2 3 4" xfId="8727" xr:uid="{00000000-0005-0000-0000-0000A0C60000}"/>
    <cellStyle name="Standard 257 9 2 2 2 3 4 2" xfId="21963" xr:uid="{00000000-0005-0000-0000-0000A1C60000}"/>
    <cellStyle name="Standard 257 9 2 2 2 3 4 2 2" xfId="48435" xr:uid="{00000000-0005-0000-0000-0000A2C60000}"/>
    <cellStyle name="Standard 257 9 2 2 2 3 4 3" xfId="35199" xr:uid="{00000000-0005-0000-0000-0000A3C60000}"/>
    <cellStyle name="Standard 257 9 2 2 2 3 5" xfId="15346" xr:uid="{00000000-0005-0000-0000-0000A4C60000}"/>
    <cellStyle name="Standard 257 9 2 2 2 3 5 2" xfId="41818" xr:uid="{00000000-0005-0000-0000-0000A5C60000}"/>
    <cellStyle name="Standard 257 9 2 2 2 3 6" xfId="27848" xr:uid="{00000000-0005-0000-0000-0000A6C60000}"/>
    <cellStyle name="Standard 257 9 2 2 2 4" xfId="2110" xr:uid="{00000000-0005-0000-0000-0000A7C60000}"/>
    <cellStyle name="Standard 257 9 2 2 2 4 2" xfId="3581" xr:uid="{00000000-0005-0000-0000-0000A8C60000}"/>
    <cellStyle name="Standard 257 9 2 2 2 4 2 2" xfId="12403" xr:uid="{00000000-0005-0000-0000-0000A9C60000}"/>
    <cellStyle name="Standard 257 9 2 2 2 4 2 2 2" xfId="25639" xr:uid="{00000000-0005-0000-0000-0000AAC60000}"/>
    <cellStyle name="Standard 257 9 2 2 2 4 2 2 2 2" xfId="52111" xr:uid="{00000000-0005-0000-0000-0000ABC60000}"/>
    <cellStyle name="Standard 257 9 2 2 2 4 2 2 3" xfId="38875" xr:uid="{00000000-0005-0000-0000-0000ACC60000}"/>
    <cellStyle name="Standard 257 9 2 2 2 4 2 3" xfId="19022" xr:uid="{00000000-0005-0000-0000-0000ADC60000}"/>
    <cellStyle name="Standard 257 9 2 2 2 4 2 3 2" xfId="45494" xr:uid="{00000000-0005-0000-0000-0000AEC60000}"/>
    <cellStyle name="Standard 257 9 2 2 2 4 2 4" xfId="30053" xr:uid="{00000000-0005-0000-0000-0000AFC60000}"/>
    <cellStyle name="Standard 257 9 2 2 2 4 3" xfId="6523" xr:uid="{00000000-0005-0000-0000-0000B0C60000}"/>
    <cellStyle name="Standard 257 9 2 2 2 4 3 2" xfId="10933" xr:uid="{00000000-0005-0000-0000-0000B1C60000}"/>
    <cellStyle name="Standard 257 9 2 2 2 4 3 2 2" xfId="24169" xr:uid="{00000000-0005-0000-0000-0000B2C60000}"/>
    <cellStyle name="Standard 257 9 2 2 2 4 3 2 2 2" xfId="50641" xr:uid="{00000000-0005-0000-0000-0000B3C60000}"/>
    <cellStyle name="Standard 257 9 2 2 2 4 3 2 3" xfId="37405" xr:uid="{00000000-0005-0000-0000-0000B4C60000}"/>
    <cellStyle name="Standard 257 9 2 2 2 4 3 3" xfId="17552" xr:uid="{00000000-0005-0000-0000-0000B5C60000}"/>
    <cellStyle name="Standard 257 9 2 2 2 4 3 3 2" xfId="44024" xr:uid="{00000000-0005-0000-0000-0000B6C60000}"/>
    <cellStyle name="Standard 257 9 2 2 2 4 3 4" xfId="32995" xr:uid="{00000000-0005-0000-0000-0000B7C60000}"/>
    <cellStyle name="Standard 257 9 2 2 2 4 4" xfId="7991" xr:uid="{00000000-0005-0000-0000-0000B8C60000}"/>
    <cellStyle name="Standard 257 9 2 2 2 4 4 2" xfId="21227" xr:uid="{00000000-0005-0000-0000-0000B9C60000}"/>
    <cellStyle name="Standard 257 9 2 2 2 4 4 2 2" xfId="47699" xr:uid="{00000000-0005-0000-0000-0000BAC60000}"/>
    <cellStyle name="Standard 257 9 2 2 2 4 4 3" xfId="34463" xr:uid="{00000000-0005-0000-0000-0000BBC60000}"/>
    <cellStyle name="Standard 257 9 2 2 2 4 5" xfId="14610" xr:uid="{00000000-0005-0000-0000-0000BCC60000}"/>
    <cellStyle name="Standard 257 9 2 2 2 4 5 2" xfId="41082" xr:uid="{00000000-0005-0000-0000-0000BDC60000}"/>
    <cellStyle name="Standard 257 9 2 2 2 4 6" xfId="28583" xr:uid="{00000000-0005-0000-0000-0000BEC60000}"/>
    <cellStyle name="Standard 257 9 2 2 2 5" xfId="2847" xr:uid="{00000000-0005-0000-0000-0000BFC60000}"/>
    <cellStyle name="Standard 257 9 2 2 2 5 2" xfId="11669" xr:uid="{00000000-0005-0000-0000-0000C0C60000}"/>
    <cellStyle name="Standard 257 9 2 2 2 5 2 2" xfId="24905" xr:uid="{00000000-0005-0000-0000-0000C1C60000}"/>
    <cellStyle name="Standard 257 9 2 2 2 5 2 2 2" xfId="51377" xr:uid="{00000000-0005-0000-0000-0000C2C60000}"/>
    <cellStyle name="Standard 257 9 2 2 2 5 2 3" xfId="38141" xr:uid="{00000000-0005-0000-0000-0000C3C60000}"/>
    <cellStyle name="Standard 257 9 2 2 2 5 3" xfId="18288" xr:uid="{00000000-0005-0000-0000-0000C4C60000}"/>
    <cellStyle name="Standard 257 9 2 2 2 5 3 2" xfId="44760" xr:uid="{00000000-0005-0000-0000-0000C5C60000}"/>
    <cellStyle name="Standard 257 9 2 2 2 5 4" xfId="29319" xr:uid="{00000000-0005-0000-0000-0000C6C60000}"/>
    <cellStyle name="Standard 257 9 2 2 2 6" xfId="5052" xr:uid="{00000000-0005-0000-0000-0000C7C60000}"/>
    <cellStyle name="Standard 257 9 2 2 2 6 2" xfId="9462" xr:uid="{00000000-0005-0000-0000-0000C8C60000}"/>
    <cellStyle name="Standard 257 9 2 2 2 6 2 2" xfId="22698" xr:uid="{00000000-0005-0000-0000-0000C9C60000}"/>
    <cellStyle name="Standard 257 9 2 2 2 6 2 2 2" xfId="49170" xr:uid="{00000000-0005-0000-0000-0000CAC60000}"/>
    <cellStyle name="Standard 257 9 2 2 2 6 2 3" xfId="35934" xr:uid="{00000000-0005-0000-0000-0000CBC60000}"/>
    <cellStyle name="Standard 257 9 2 2 2 6 3" xfId="16081" xr:uid="{00000000-0005-0000-0000-0000CCC60000}"/>
    <cellStyle name="Standard 257 9 2 2 2 6 3 2" xfId="42553" xr:uid="{00000000-0005-0000-0000-0000CDC60000}"/>
    <cellStyle name="Standard 257 9 2 2 2 6 4" xfId="31524" xr:uid="{00000000-0005-0000-0000-0000CEC60000}"/>
    <cellStyle name="Standard 257 9 2 2 2 7" xfId="7257" xr:uid="{00000000-0005-0000-0000-0000CFC60000}"/>
    <cellStyle name="Standard 257 9 2 2 2 7 2" xfId="20493" xr:uid="{00000000-0005-0000-0000-0000D0C60000}"/>
    <cellStyle name="Standard 257 9 2 2 2 7 2 2" xfId="46965" xr:uid="{00000000-0005-0000-0000-0000D1C60000}"/>
    <cellStyle name="Standard 257 9 2 2 2 7 3" xfId="33729" xr:uid="{00000000-0005-0000-0000-0000D2C60000}"/>
    <cellStyle name="Standard 257 9 2 2 2 8" xfId="13876" xr:uid="{00000000-0005-0000-0000-0000D3C60000}"/>
    <cellStyle name="Standard 257 9 2 2 2 8 2" xfId="40348" xr:uid="{00000000-0005-0000-0000-0000D4C60000}"/>
    <cellStyle name="Standard 257 9 2 2 2 9" xfId="27112" xr:uid="{00000000-0005-0000-0000-0000D5C60000}"/>
    <cellStyle name="Standard 257 9 2 2 3" xfId="819" xr:uid="{00000000-0005-0000-0000-0000D6C60000}"/>
    <cellStyle name="Standard 257 9 2 2 3 2" xfId="1569" xr:uid="{00000000-0005-0000-0000-0000D7C60000}"/>
    <cellStyle name="Standard 257 9 2 2 3 2 2" xfId="4512" xr:uid="{00000000-0005-0000-0000-0000D8C60000}"/>
    <cellStyle name="Standard 257 9 2 2 3 2 2 2" xfId="13334" xr:uid="{00000000-0005-0000-0000-0000D9C60000}"/>
    <cellStyle name="Standard 257 9 2 2 3 2 2 2 2" xfId="26570" xr:uid="{00000000-0005-0000-0000-0000DAC60000}"/>
    <cellStyle name="Standard 257 9 2 2 3 2 2 2 2 2" xfId="53042" xr:uid="{00000000-0005-0000-0000-0000DBC60000}"/>
    <cellStyle name="Standard 257 9 2 2 3 2 2 2 3" xfId="39806" xr:uid="{00000000-0005-0000-0000-0000DCC60000}"/>
    <cellStyle name="Standard 257 9 2 2 3 2 2 3" xfId="19953" xr:uid="{00000000-0005-0000-0000-0000DDC60000}"/>
    <cellStyle name="Standard 257 9 2 2 3 2 2 3 2" xfId="46425" xr:uid="{00000000-0005-0000-0000-0000DEC60000}"/>
    <cellStyle name="Standard 257 9 2 2 3 2 2 4" xfId="30984" xr:uid="{00000000-0005-0000-0000-0000DFC60000}"/>
    <cellStyle name="Standard 257 9 2 2 3 2 3" xfId="5983" xr:uid="{00000000-0005-0000-0000-0000E0C60000}"/>
    <cellStyle name="Standard 257 9 2 2 3 2 3 2" xfId="10393" xr:uid="{00000000-0005-0000-0000-0000E1C60000}"/>
    <cellStyle name="Standard 257 9 2 2 3 2 3 2 2" xfId="23629" xr:uid="{00000000-0005-0000-0000-0000E2C60000}"/>
    <cellStyle name="Standard 257 9 2 2 3 2 3 2 2 2" xfId="50101" xr:uid="{00000000-0005-0000-0000-0000E3C60000}"/>
    <cellStyle name="Standard 257 9 2 2 3 2 3 2 3" xfId="36865" xr:uid="{00000000-0005-0000-0000-0000E4C60000}"/>
    <cellStyle name="Standard 257 9 2 2 3 2 3 3" xfId="17012" xr:uid="{00000000-0005-0000-0000-0000E5C60000}"/>
    <cellStyle name="Standard 257 9 2 2 3 2 3 3 2" xfId="43484" xr:uid="{00000000-0005-0000-0000-0000E6C60000}"/>
    <cellStyle name="Standard 257 9 2 2 3 2 3 4" xfId="32455" xr:uid="{00000000-0005-0000-0000-0000E7C60000}"/>
    <cellStyle name="Standard 257 9 2 2 3 2 4" xfId="8922" xr:uid="{00000000-0005-0000-0000-0000E8C60000}"/>
    <cellStyle name="Standard 257 9 2 2 3 2 4 2" xfId="22158" xr:uid="{00000000-0005-0000-0000-0000E9C60000}"/>
    <cellStyle name="Standard 257 9 2 2 3 2 4 2 2" xfId="48630" xr:uid="{00000000-0005-0000-0000-0000EAC60000}"/>
    <cellStyle name="Standard 257 9 2 2 3 2 4 3" xfId="35394" xr:uid="{00000000-0005-0000-0000-0000EBC60000}"/>
    <cellStyle name="Standard 257 9 2 2 3 2 5" xfId="15541" xr:uid="{00000000-0005-0000-0000-0000ECC60000}"/>
    <cellStyle name="Standard 257 9 2 2 3 2 5 2" xfId="42013" xr:uid="{00000000-0005-0000-0000-0000EDC60000}"/>
    <cellStyle name="Standard 257 9 2 2 3 2 6" xfId="28043" xr:uid="{00000000-0005-0000-0000-0000EEC60000}"/>
    <cellStyle name="Standard 257 9 2 2 3 3" xfId="2305" xr:uid="{00000000-0005-0000-0000-0000EFC60000}"/>
    <cellStyle name="Standard 257 9 2 2 3 3 2" xfId="3776" xr:uid="{00000000-0005-0000-0000-0000F0C60000}"/>
    <cellStyle name="Standard 257 9 2 2 3 3 2 2" xfId="12598" xr:uid="{00000000-0005-0000-0000-0000F1C60000}"/>
    <cellStyle name="Standard 257 9 2 2 3 3 2 2 2" xfId="25834" xr:uid="{00000000-0005-0000-0000-0000F2C60000}"/>
    <cellStyle name="Standard 257 9 2 2 3 3 2 2 2 2" xfId="52306" xr:uid="{00000000-0005-0000-0000-0000F3C60000}"/>
    <cellStyle name="Standard 257 9 2 2 3 3 2 2 3" xfId="39070" xr:uid="{00000000-0005-0000-0000-0000F4C60000}"/>
    <cellStyle name="Standard 257 9 2 2 3 3 2 3" xfId="19217" xr:uid="{00000000-0005-0000-0000-0000F5C60000}"/>
    <cellStyle name="Standard 257 9 2 2 3 3 2 3 2" xfId="45689" xr:uid="{00000000-0005-0000-0000-0000F6C60000}"/>
    <cellStyle name="Standard 257 9 2 2 3 3 2 4" xfId="30248" xr:uid="{00000000-0005-0000-0000-0000F7C60000}"/>
    <cellStyle name="Standard 257 9 2 2 3 3 3" xfId="6718" xr:uid="{00000000-0005-0000-0000-0000F8C60000}"/>
    <cellStyle name="Standard 257 9 2 2 3 3 3 2" xfId="11128" xr:uid="{00000000-0005-0000-0000-0000F9C60000}"/>
    <cellStyle name="Standard 257 9 2 2 3 3 3 2 2" xfId="24364" xr:uid="{00000000-0005-0000-0000-0000FAC60000}"/>
    <cellStyle name="Standard 257 9 2 2 3 3 3 2 2 2" xfId="50836" xr:uid="{00000000-0005-0000-0000-0000FBC60000}"/>
    <cellStyle name="Standard 257 9 2 2 3 3 3 2 3" xfId="37600" xr:uid="{00000000-0005-0000-0000-0000FCC60000}"/>
    <cellStyle name="Standard 257 9 2 2 3 3 3 3" xfId="17747" xr:uid="{00000000-0005-0000-0000-0000FDC60000}"/>
    <cellStyle name="Standard 257 9 2 2 3 3 3 3 2" xfId="44219" xr:uid="{00000000-0005-0000-0000-0000FEC60000}"/>
    <cellStyle name="Standard 257 9 2 2 3 3 3 4" xfId="33190" xr:uid="{00000000-0005-0000-0000-0000FFC60000}"/>
    <cellStyle name="Standard 257 9 2 2 3 3 4" xfId="8186" xr:uid="{00000000-0005-0000-0000-000000C70000}"/>
    <cellStyle name="Standard 257 9 2 2 3 3 4 2" xfId="21422" xr:uid="{00000000-0005-0000-0000-000001C70000}"/>
    <cellStyle name="Standard 257 9 2 2 3 3 4 2 2" xfId="47894" xr:uid="{00000000-0005-0000-0000-000002C70000}"/>
    <cellStyle name="Standard 257 9 2 2 3 3 4 3" xfId="34658" xr:uid="{00000000-0005-0000-0000-000003C70000}"/>
    <cellStyle name="Standard 257 9 2 2 3 3 5" xfId="14805" xr:uid="{00000000-0005-0000-0000-000004C70000}"/>
    <cellStyle name="Standard 257 9 2 2 3 3 5 2" xfId="41277" xr:uid="{00000000-0005-0000-0000-000005C70000}"/>
    <cellStyle name="Standard 257 9 2 2 3 3 6" xfId="28778" xr:uid="{00000000-0005-0000-0000-000006C70000}"/>
    <cellStyle name="Standard 257 9 2 2 3 4" xfId="3042" xr:uid="{00000000-0005-0000-0000-000007C70000}"/>
    <cellStyle name="Standard 257 9 2 2 3 4 2" xfId="11864" xr:uid="{00000000-0005-0000-0000-000008C70000}"/>
    <cellStyle name="Standard 257 9 2 2 3 4 2 2" xfId="25100" xr:uid="{00000000-0005-0000-0000-000009C70000}"/>
    <cellStyle name="Standard 257 9 2 2 3 4 2 2 2" xfId="51572" xr:uid="{00000000-0005-0000-0000-00000AC70000}"/>
    <cellStyle name="Standard 257 9 2 2 3 4 2 3" xfId="38336" xr:uid="{00000000-0005-0000-0000-00000BC70000}"/>
    <cellStyle name="Standard 257 9 2 2 3 4 3" xfId="18483" xr:uid="{00000000-0005-0000-0000-00000CC70000}"/>
    <cellStyle name="Standard 257 9 2 2 3 4 3 2" xfId="44955" xr:uid="{00000000-0005-0000-0000-00000DC70000}"/>
    <cellStyle name="Standard 257 9 2 2 3 4 4" xfId="29514" xr:uid="{00000000-0005-0000-0000-00000EC70000}"/>
    <cellStyle name="Standard 257 9 2 2 3 5" xfId="5247" xr:uid="{00000000-0005-0000-0000-00000FC70000}"/>
    <cellStyle name="Standard 257 9 2 2 3 5 2" xfId="9657" xr:uid="{00000000-0005-0000-0000-000010C70000}"/>
    <cellStyle name="Standard 257 9 2 2 3 5 2 2" xfId="22893" xr:uid="{00000000-0005-0000-0000-000011C70000}"/>
    <cellStyle name="Standard 257 9 2 2 3 5 2 2 2" xfId="49365" xr:uid="{00000000-0005-0000-0000-000012C70000}"/>
    <cellStyle name="Standard 257 9 2 2 3 5 2 3" xfId="36129" xr:uid="{00000000-0005-0000-0000-000013C70000}"/>
    <cellStyle name="Standard 257 9 2 2 3 5 3" xfId="16276" xr:uid="{00000000-0005-0000-0000-000014C70000}"/>
    <cellStyle name="Standard 257 9 2 2 3 5 3 2" xfId="42748" xr:uid="{00000000-0005-0000-0000-000015C70000}"/>
    <cellStyle name="Standard 257 9 2 2 3 5 4" xfId="31719" xr:uid="{00000000-0005-0000-0000-000016C70000}"/>
    <cellStyle name="Standard 257 9 2 2 3 6" xfId="7452" xr:uid="{00000000-0005-0000-0000-000017C70000}"/>
    <cellStyle name="Standard 257 9 2 2 3 6 2" xfId="20688" xr:uid="{00000000-0005-0000-0000-000018C70000}"/>
    <cellStyle name="Standard 257 9 2 2 3 6 2 2" xfId="47160" xr:uid="{00000000-0005-0000-0000-000019C70000}"/>
    <cellStyle name="Standard 257 9 2 2 3 6 3" xfId="33924" xr:uid="{00000000-0005-0000-0000-00001AC70000}"/>
    <cellStyle name="Standard 257 9 2 2 3 7" xfId="14071" xr:uid="{00000000-0005-0000-0000-00001BC70000}"/>
    <cellStyle name="Standard 257 9 2 2 3 7 2" xfId="40543" xr:uid="{00000000-0005-0000-0000-00001CC70000}"/>
    <cellStyle name="Standard 257 9 2 2 3 8" xfId="27307" xr:uid="{00000000-0005-0000-0000-00001DC70000}"/>
    <cellStyle name="Standard 257 9 2 2 4" xfId="1203" xr:uid="{00000000-0005-0000-0000-00001EC70000}"/>
    <cellStyle name="Standard 257 9 2 2 4 2" xfId="4146" xr:uid="{00000000-0005-0000-0000-00001FC70000}"/>
    <cellStyle name="Standard 257 9 2 2 4 2 2" xfId="12968" xr:uid="{00000000-0005-0000-0000-000020C70000}"/>
    <cellStyle name="Standard 257 9 2 2 4 2 2 2" xfId="26204" xr:uid="{00000000-0005-0000-0000-000021C70000}"/>
    <cellStyle name="Standard 257 9 2 2 4 2 2 2 2" xfId="52676" xr:uid="{00000000-0005-0000-0000-000022C70000}"/>
    <cellStyle name="Standard 257 9 2 2 4 2 2 3" xfId="39440" xr:uid="{00000000-0005-0000-0000-000023C70000}"/>
    <cellStyle name="Standard 257 9 2 2 4 2 3" xfId="19587" xr:uid="{00000000-0005-0000-0000-000024C70000}"/>
    <cellStyle name="Standard 257 9 2 2 4 2 3 2" xfId="46059" xr:uid="{00000000-0005-0000-0000-000025C70000}"/>
    <cellStyle name="Standard 257 9 2 2 4 2 4" xfId="30618" xr:uid="{00000000-0005-0000-0000-000026C70000}"/>
    <cellStyle name="Standard 257 9 2 2 4 3" xfId="5617" xr:uid="{00000000-0005-0000-0000-000027C70000}"/>
    <cellStyle name="Standard 257 9 2 2 4 3 2" xfId="10027" xr:uid="{00000000-0005-0000-0000-000028C70000}"/>
    <cellStyle name="Standard 257 9 2 2 4 3 2 2" xfId="23263" xr:uid="{00000000-0005-0000-0000-000029C70000}"/>
    <cellStyle name="Standard 257 9 2 2 4 3 2 2 2" xfId="49735" xr:uid="{00000000-0005-0000-0000-00002AC70000}"/>
    <cellStyle name="Standard 257 9 2 2 4 3 2 3" xfId="36499" xr:uid="{00000000-0005-0000-0000-00002BC70000}"/>
    <cellStyle name="Standard 257 9 2 2 4 3 3" xfId="16646" xr:uid="{00000000-0005-0000-0000-00002CC70000}"/>
    <cellStyle name="Standard 257 9 2 2 4 3 3 2" xfId="43118" xr:uid="{00000000-0005-0000-0000-00002DC70000}"/>
    <cellStyle name="Standard 257 9 2 2 4 3 4" xfId="32089" xr:uid="{00000000-0005-0000-0000-00002EC70000}"/>
    <cellStyle name="Standard 257 9 2 2 4 4" xfId="8556" xr:uid="{00000000-0005-0000-0000-00002FC70000}"/>
    <cellStyle name="Standard 257 9 2 2 4 4 2" xfId="21792" xr:uid="{00000000-0005-0000-0000-000030C70000}"/>
    <cellStyle name="Standard 257 9 2 2 4 4 2 2" xfId="48264" xr:uid="{00000000-0005-0000-0000-000031C70000}"/>
    <cellStyle name="Standard 257 9 2 2 4 4 3" xfId="35028" xr:uid="{00000000-0005-0000-0000-000032C70000}"/>
    <cellStyle name="Standard 257 9 2 2 4 5" xfId="15175" xr:uid="{00000000-0005-0000-0000-000033C70000}"/>
    <cellStyle name="Standard 257 9 2 2 4 5 2" xfId="41647" xr:uid="{00000000-0005-0000-0000-000034C70000}"/>
    <cellStyle name="Standard 257 9 2 2 4 6" xfId="27677" xr:uid="{00000000-0005-0000-0000-000035C70000}"/>
    <cellStyle name="Standard 257 9 2 2 5" xfId="1939" xr:uid="{00000000-0005-0000-0000-000036C70000}"/>
    <cellStyle name="Standard 257 9 2 2 5 2" xfId="3410" xr:uid="{00000000-0005-0000-0000-000037C70000}"/>
    <cellStyle name="Standard 257 9 2 2 5 2 2" xfId="12232" xr:uid="{00000000-0005-0000-0000-000038C70000}"/>
    <cellStyle name="Standard 257 9 2 2 5 2 2 2" xfId="25468" xr:uid="{00000000-0005-0000-0000-000039C70000}"/>
    <cellStyle name="Standard 257 9 2 2 5 2 2 2 2" xfId="51940" xr:uid="{00000000-0005-0000-0000-00003AC70000}"/>
    <cellStyle name="Standard 257 9 2 2 5 2 2 3" xfId="38704" xr:uid="{00000000-0005-0000-0000-00003BC70000}"/>
    <cellStyle name="Standard 257 9 2 2 5 2 3" xfId="18851" xr:uid="{00000000-0005-0000-0000-00003CC70000}"/>
    <cellStyle name="Standard 257 9 2 2 5 2 3 2" xfId="45323" xr:uid="{00000000-0005-0000-0000-00003DC70000}"/>
    <cellStyle name="Standard 257 9 2 2 5 2 4" xfId="29882" xr:uid="{00000000-0005-0000-0000-00003EC70000}"/>
    <cellStyle name="Standard 257 9 2 2 5 3" xfId="6352" xr:uid="{00000000-0005-0000-0000-00003FC70000}"/>
    <cellStyle name="Standard 257 9 2 2 5 3 2" xfId="10762" xr:uid="{00000000-0005-0000-0000-000040C70000}"/>
    <cellStyle name="Standard 257 9 2 2 5 3 2 2" xfId="23998" xr:uid="{00000000-0005-0000-0000-000041C70000}"/>
    <cellStyle name="Standard 257 9 2 2 5 3 2 2 2" xfId="50470" xr:uid="{00000000-0005-0000-0000-000042C70000}"/>
    <cellStyle name="Standard 257 9 2 2 5 3 2 3" xfId="37234" xr:uid="{00000000-0005-0000-0000-000043C70000}"/>
    <cellStyle name="Standard 257 9 2 2 5 3 3" xfId="17381" xr:uid="{00000000-0005-0000-0000-000044C70000}"/>
    <cellStyle name="Standard 257 9 2 2 5 3 3 2" xfId="43853" xr:uid="{00000000-0005-0000-0000-000045C70000}"/>
    <cellStyle name="Standard 257 9 2 2 5 3 4" xfId="32824" xr:uid="{00000000-0005-0000-0000-000046C70000}"/>
    <cellStyle name="Standard 257 9 2 2 5 4" xfId="7820" xr:uid="{00000000-0005-0000-0000-000047C70000}"/>
    <cellStyle name="Standard 257 9 2 2 5 4 2" xfId="21056" xr:uid="{00000000-0005-0000-0000-000048C70000}"/>
    <cellStyle name="Standard 257 9 2 2 5 4 2 2" xfId="47528" xr:uid="{00000000-0005-0000-0000-000049C70000}"/>
    <cellStyle name="Standard 257 9 2 2 5 4 3" xfId="34292" xr:uid="{00000000-0005-0000-0000-00004AC70000}"/>
    <cellStyle name="Standard 257 9 2 2 5 5" xfId="14439" xr:uid="{00000000-0005-0000-0000-00004BC70000}"/>
    <cellStyle name="Standard 257 9 2 2 5 5 2" xfId="40911" xr:uid="{00000000-0005-0000-0000-00004CC70000}"/>
    <cellStyle name="Standard 257 9 2 2 5 6" xfId="28412" xr:uid="{00000000-0005-0000-0000-00004DC70000}"/>
    <cellStyle name="Standard 257 9 2 2 6" xfId="2676" xr:uid="{00000000-0005-0000-0000-00004EC70000}"/>
    <cellStyle name="Standard 257 9 2 2 6 2" xfId="11498" xr:uid="{00000000-0005-0000-0000-00004FC70000}"/>
    <cellStyle name="Standard 257 9 2 2 6 2 2" xfId="24734" xr:uid="{00000000-0005-0000-0000-000050C70000}"/>
    <cellStyle name="Standard 257 9 2 2 6 2 2 2" xfId="51206" xr:uid="{00000000-0005-0000-0000-000051C70000}"/>
    <cellStyle name="Standard 257 9 2 2 6 2 3" xfId="37970" xr:uid="{00000000-0005-0000-0000-000052C70000}"/>
    <cellStyle name="Standard 257 9 2 2 6 3" xfId="18117" xr:uid="{00000000-0005-0000-0000-000053C70000}"/>
    <cellStyle name="Standard 257 9 2 2 6 3 2" xfId="44589" xr:uid="{00000000-0005-0000-0000-000054C70000}"/>
    <cellStyle name="Standard 257 9 2 2 6 4" xfId="29148" xr:uid="{00000000-0005-0000-0000-000055C70000}"/>
    <cellStyle name="Standard 257 9 2 2 7" xfId="4881" xr:uid="{00000000-0005-0000-0000-000056C70000}"/>
    <cellStyle name="Standard 257 9 2 2 7 2" xfId="9291" xr:uid="{00000000-0005-0000-0000-000057C70000}"/>
    <cellStyle name="Standard 257 9 2 2 7 2 2" xfId="22527" xr:uid="{00000000-0005-0000-0000-000058C70000}"/>
    <cellStyle name="Standard 257 9 2 2 7 2 2 2" xfId="48999" xr:uid="{00000000-0005-0000-0000-000059C70000}"/>
    <cellStyle name="Standard 257 9 2 2 7 2 3" xfId="35763" xr:uid="{00000000-0005-0000-0000-00005AC70000}"/>
    <cellStyle name="Standard 257 9 2 2 7 3" xfId="15910" xr:uid="{00000000-0005-0000-0000-00005BC70000}"/>
    <cellStyle name="Standard 257 9 2 2 7 3 2" xfId="42382" xr:uid="{00000000-0005-0000-0000-00005CC70000}"/>
    <cellStyle name="Standard 257 9 2 2 7 4" xfId="31353" xr:uid="{00000000-0005-0000-0000-00005DC70000}"/>
    <cellStyle name="Standard 257 9 2 2 8" xfId="7086" xr:uid="{00000000-0005-0000-0000-00005EC70000}"/>
    <cellStyle name="Standard 257 9 2 2 8 2" xfId="20322" xr:uid="{00000000-0005-0000-0000-00005FC70000}"/>
    <cellStyle name="Standard 257 9 2 2 8 2 2" xfId="46794" xr:uid="{00000000-0005-0000-0000-000060C70000}"/>
    <cellStyle name="Standard 257 9 2 2 8 3" xfId="33558" xr:uid="{00000000-0005-0000-0000-000061C70000}"/>
    <cellStyle name="Standard 257 9 2 2 9" xfId="13705" xr:uid="{00000000-0005-0000-0000-000062C70000}"/>
    <cellStyle name="Standard 257 9 2 2 9 2" xfId="40177" xr:uid="{00000000-0005-0000-0000-000063C70000}"/>
    <cellStyle name="Standard 257 9 2 3" xfId="521" xr:uid="{00000000-0005-0000-0000-000064C70000}"/>
    <cellStyle name="Standard 257 9 2 3 2" xfId="910" xr:uid="{00000000-0005-0000-0000-000065C70000}"/>
    <cellStyle name="Standard 257 9 2 3 2 2" xfId="1659" xr:uid="{00000000-0005-0000-0000-000066C70000}"/>
    <cellStyle name="Standard 257 9 2 3 2 2 2" xfId="4602" xr:uid="{00000000-0005-0000-0000-000067C70000}"/>
    <cellStyle name="Standard 257 9 2 3 2 2 2 2" xfId="13424" xr:uid="{00000000-0005-0000-0000-000068C70000}"/>
    <cellStyle name="Standard 257 9 2 3 2 2 2 2 2" xfId="26660" xr:uid="{00000000-0005-0000-0000-000069C70000}"/>
    <cellStyle name="Standard 257 9 2 3 2 2 2 2 2 2" xfId="53132" xr:uid="{00000000-0005-0000-0000-00006AC70000}"/>
    <cellStyle name="Standard 257 9 2 3 2 2 2 2 3" xfId="39896" xr:uid="{00000000-0005-0000-0000-00006BC70000}"/>
    <cellStyle name="Standard 257 9 2 3 2 2 2 3" xfId="20043" xr:uid="{00000000-0005-0000-0000-00006CC70000}"/>
    <cellStyle name="Standard 257 9 2 3 2 2 2 3 2" xfId="46515" xr:uid="{00000000-0005-0000-0000-00006DC70000}"/>
    <cellStyle name="Standard 257 9 2 3 2 2 2 4" xfId="31074" xr:uid="{00000000-0005-0000-0000-00006EC70000}"/>
    <cellStyle name="Standard 257 9 2 3 2 2 3" xfId="6073" xr:uid="{00000000-0005-0000-0000-00006FC70000}"/>
    <cellStyle name="Standard 257 9 2 3 2 2 3 2" xfId="10483" xr:uid="{00000000-0005-0000-0000-000070C70000}"/>
    <cellStyle name="Standard 257 9 2 3 2 2 3 2 2" xfId="23719" xr:uid="{00000000-0005-0000-0000-000071C70000}"/>
    <cellStyle name="Standard 257 9 2 3 2 2 3 2 2 2" xfId="50191" xr:uid="{00000000-0005-0000-0000-000072C70000}"/>
    <cellStyle name="Standard 257 9 2 3 2 2 3 2 3" xfId="36955" xr:uid="{00000000-0005-0000-0000-000073C70000}"/>
    <cellStyle name="Standard 257 9 2 3 2 2 3 3" xfId="17102" xr:uid="{00000000-0005-0000-0000-000074C70000}"/>
    <cellStyle name="Standard 257 9 2 3 2 2 3 3 2" xfId="43574" xr:uid="{00000000-0005-0000-0000-000075C70000}"/>
    <cellStyle name="Standard 257 9 2 3 2 2 3 4" xfId="32545" xr:uid="{00000000-0005-0000-0000-000076C70000}"/>
    <cellStyle name="Standard 257 9 2 3 2 2 4" xfId="9012" xr:uid="{00000000-0005-0000-0000-000077C70000}"/>
    <cellStyle name="Standard 257 9 2 3 2 2 4 2" xfId="22248" xr:uid="{00000000-0005-0000-0000-000078C70000}"/>
    <cellStyle name="Standard 257 9 2 3 2 2 4 2 2" xfId="48720" xr:uid="{00000000-0005-0000-0000-000079C70000}"/>
    <cellStyle name="Standard 257 9 2 3 2 2 4 3" xfId="35484" xr:uid="{00000000-0005-0000-0000-00007AC70000}"/>
    <cellStyle name="Standard 257 9 2 3 2 2 5" xfId="15631" xr:uid="{00000000-0005-0000-0000-00007BC70000}"/>
    <cellStyle name="Standard 257 9 2 3 2 2 5 2" xfId="42103" xr:uid="{00000000-0005-0000-0000-00007CC70000}"/>
    <cellStyle name="Standard 257 9 2 3 2 2 6" xfId="28133" xr:uid="{00000000-0005-0000-0000-00007DC70000}"/>
    <cellStyle name="Standard 257 9 2 3 2 3" xfId="2395" xr:uid="{00000000-0005-0000-0000-00007EC70000}"/>
    <cellStyle name="Standard 257 9 2 3 2 3 2" xfId="3866" xr:uid="{00000000-0005-0000-0000-00007FC70000}"/>
    <cellStyle name="Standard 257 9 2 3 2 3 2 2" xfId="12688" xr:uid="{00000000-0005-0000-0000-000080C70000}"/>
    <cellStyle name="Standard 257 9 2 3 2 3 2 2 2" xfId="25924" xr:uid="{00000000-0005-0000-0000-000081C70000}"/>
    <cellStyle name="Standard 257 9 2 3 2 3 2 2 2 2" xfId="52396" xr:uid="{00000000-0005-0000-0000-000082C70000}"/>
    <cellStyle name="Standard 257 9 2 3 2 3 2 2 3" xfId="39160" xr:uid="{00000000-0005-0000-0000-000083C70000}"/>
    <cellStyle name="Standard 257 9 2 3 2 3 2 3" xfId="19307" xr:uid="{00000000-0005-0000-0000-000084C70000}"/>
    <cellStyle name="Standard 257 9 2 3 2 3 2 3 2" xfId="45779" xr:uid="{00000000-0005-0000-0000-000085C70000}"/>
    <cellStyle name="Standard 257 9 2 3 2 3 2 4" xfId="30338" xr:uid="{00000000-0005-0000-0000-000086C70000}"/>
    <cellStyle name="Standard 257 9 2 3 2 3 3" xfId="6808" xr:uid="{00000000-0005-0000-0000-000087C70000}"/>
    <cellStyle name="Standard 257 9 2 3 2 3 3 2" xfId="11218" xr:uid="{00000000-0005-0000-0000-000088C70000}"/>
    <cellStyle name="Standard 257 9 2 3 2 3 3 2 2" xfId="24454" xr:uid="{00000000-0005-0000-0000-000089C70000}"/>
    <cellStyle name="Standard 257 9 2 3 2 3 3 2 2 2" xfId="50926" xr:uid="{00000000-0005-0000-0000-00008AC70000}"/>
    <cellStyle name="Standard 257 9 2 3 2 3 3 2 3" xfId="37690" xr:uid="{00000000-0005-0000-0000-00008BC70000}"/>
    <cellStyle name="Standard 257 9 2 3 2 3 3 3" xfId="17837" xr:uid="{00000000-0005-0000-0000-00008CC70000}"/>
    <cellStyle name="Standard 257 9 2 3 2 3 3 3 2" xfId="44309" xr:uid="{00000000-0005-0000-0000-00008DC70000}"/>
    <cellStyle name="Standard 257 9 2 3 2 3 3 4" xfId="33280" xr:uid="{00000000-0005-0000-0000-00008EC70000}"/>
    <cellStyle name="Standard 257 9 2 3 2 3 4" xfId="8276" xr:uid="{00000000-0005-0000-0000-00008FC70000}"/>
    <cellStyle name="Standard 257 9 2 3 2 3 4 2" xfId="21512" xr:uid="{00000000-0005-0000-0000-000090C70000}"/>
    <cellStyle name="Standard 257 9 2 3 2 3 4 2 2" xfId="47984" xr:uid="{00000000-0005-0000-0000-000091C70000}"/>
    <cellStyle name="Standard 257 9 2 3 2 3 4 3" xfId="34748" xr:uid="{00000000-0005-0000-0000-000092C70000}"/>
    <cellStyle name="Standard 257 9 2 3 2 3 5" xfId="14895" xr:uid="{00000000-0005-0000-0000-000093C70000}"/>
    <cellStyle name="Standard 257 9 2 3 2 3 5 2" xfId="41367" xr:uid="{00000000-0005-0000-0000-000094C70000}"/>
    <cellStyle name="Standard 257 9 2 3 2 3 6" xfId="28868" xr:uid="{00000000-0005-0000-0000-000095C70000}"/>
    <cellStyle name="Standard 257 9 2 3 2 4" xfId="3132" xr:uid="{00000000-0005-0000-0000-000096C70000}"/>
    <cellStyle name="Standard 257 9 2 3 2 4 2" xfId="11954" xr:uid="{00000000-0005-0000-0000-000097C70000}"/>
    <cellStyle name="Standard 257 9 2 3 2 4 2 2" xfId="25190" xr:uid="{00000000-0005-0000-0000-000098C70000}"/>
    <cellStyle name="Standard 257 9 2 3 2 4 2 2 2" xfId="51662" xr:uid="{00000000-0005-0000-0000-000099C70000}"/>
    <cellStyle name="Standard 257 9 2 3 2 4 2 3" xfId="38426" xr:uid="{00000000-0005-0000-0000-00009AC70000}"/>
    <cellStyle name="Standard 257 9 2 3 2 4 3" xfId="18573" xr:uid="{00000000-0005-0000-0000-00009BC70000}"/>
    <cellStyle name="Standard 257 9 2 3 2 4 3 2" xfId="45045" xr:uid="{00000000-0005-0000-0000-00009CC70000}"/>
    <cellStyle name="Standard 257 9 2 3 2 4 4" xfId="29604" xr:uid="{00000000-0005-0000-0000-00009DC70000}"/>
    <cellStyle name="Standard 257 9 2 3 2 5" xfId="5337" xr:uid="{00000000-0005-0000-0000-00009EC70000}"/>
    <cellStyle name="Standard 257 9 2 3 2 5 2" xfId="9747" xr:uid="{00000000-0005-0000-0000-00009FC70000}"/>
    <cellStyle name="Standard 257 9 2 3 2 5 2 2" xfId="22983" xr:uid="{00000000-0005-0000-0000-0000A0C70000}"/>
    <cellStyle name="Standard 257 9 2 3 2 5 2 2 2" xfId="49455" xr:uid="{00000000-0005-0000-0000-0000A1C70000}"/>
    <cellStyle name="Standard 257 9 2 3 2 5 2 3" xfId="36219" xr:uid="{00000000-0005-0000-0000-0000A2C70000}"/>
    <cellStyle name="Standard 257 9 2 3 2 5 3" xfId="16366" xr:uid="{00000000-0005-0000-0000-0000A3C70000}"/>
    <cellStyle name="Standard 257 9 2 3 2 5 3 2" xfId="42838" xr:uid="{00000000-0005-0000-0000-0000A4C70000}"/>
    <cellStyle name="Standard 257 9 2 3 2 5 4" xfId="31809" xr:uid="{00000000-0005-0000-0000-0000A5C70000}"/>
    <cellStyle name="Standard 257 9 2 3 2 6" xfId="7542" xr:uid="{00000000-0005-0000-0000-0000A6C70000}"/>
    <cellStyle name="Standard 257 9 2 3 2 6 2" xfId="20778" xr:uid="{00000000-0005-0000-0000-0000A7C70000}"/>
    <cellStyle name="Standard 257 9 2 3 2 6 2 2" xfId="47250" xr:uid="{00000000-0005-0000-0000-0000A8C70000}"/>
    <cellStyle name="Standard 257 9 2 3 2 6 3" xfId="34014" xr:uid="{00000000-0005-0000-0000-0000A9C70000}"/>
    <cellStyle name="Standard 257 9 2 3 2 7" xfId="14161" xr:uid="{00000000-0005-0000-0000-0000AAC70000}"/>
    <cellStyle name="Standard 257 9 2 3 2 7 2" xfId="40633" xr:uid="{00000000-0005-0000-0000-0000ABC70000}"/>
    <cellStyle name="Standard 257 9 2 3 2 8" xfId="27397" xr:uid="{00000000-0005-0000-0000-0000ACC70000}"/>
    <cellStyle name="Standard 257 9 2 3 3" xfId="1293" xr:uid="{00000000-0005-0000-0000-0000ADC70000}"/>
    <cellStyle name="Standard 257 9 2 3 3 2" xfId="4236" xr:uid="{00000000-0005-0000-0000-0000AEC70000}"/>
    <cellStyle name="Standard 257 9 2 3 3 2 2" xfId="13058" xr:uid="{00000000-0005-0000-0000-0000AFC70000}"/>
    <cellStyle name="Standard 257 9 2 3 3 2 2 2" xfId="26294" xr:uid="{00000000-0005-0000-0000-0000B0C70000}"/>
    <cellStyle name="Standard 257 9 2 3 3 2 2 2 2" xfId="52766" xr:uid="{00000000-0005-0000-0000-0000B1C70000}"/>
    <cellStyle name="Standard 257 9 2 3 3 2 2 3" xfId="39530" xr:uid="{00000000-0005-0000-0000-0000B2C70000}"/>
    <cellStyle name="Standard 257 9 2 3 3 2 3" xfId="19677" xr:uid="{00000000-0005-0000-0000-0000B3C70000}"/>
    <cellStyle name="Standard 257 9 2 3 3 2 3 2" xfId="46149" xr:uid="{00000000-0005-0000-0000-0000B4C70000}"/>
    <cellStyle name="Standard 257 9 2 3 3 2 4" xfId="30708" xr:uid="{00000000-0005-0000-0000-0000B5C70000}"/>
    <cellStyle name="Standard 257 9 2 3 3 3" xfId="5707" xr:uid="{00000000-0005-0000-0000-0000B6C70000}"/>
    <cellStyle name="Standard 257 9 2 3 3 3 2" xfId="10117" xr:uid="{00000000-0005-0000-0000-0000B7C70000}"/>
    <cellStyle name="Standard 257 9 2 3 3 3 2 2" xfId="23353" xr:uid="{00000000-0005-0000-0000-0000B8C70000}"/>
    <cellStyle name="Standard 257 9 2 3 3 3 2 2 2" xfId="49825" xr:uid="{00000000-0005-0000-0000-0000B9C70000}"/>
    <cellStyle name="Standard 257 9 2 3 3 3 2 3" xfId="36589" xr:uid="{00000000-0005-0000-0000-0000BAC70000}"/>
    <cellStyle name="Standard 257 9 2 3 3 3 3" xfId="16736" xr:uid="{00000000-0005-0000-0000-0000BBC70000}"/>
    <cellStyle name="Standard 257 9 2 3 3 3 3 2" xfId="43208" xr:uid="{00000000-0005-0000-0000-0000BCC70000}"/>
    <cellStyle name="Standard 257 9 2 3 3 3 4" xfId="32179" xr:uid="{00000000-0005-0000-0000-0000BDC70000}"/>
    <cellStyle name="Standard 257 9 2 3 3 4" xfId="8646" xr:uid="{00000000-0005-0000-0000-0000BEC70000}"/>
    <cellStyle name="Standard 257 9 2 3 3 4 2" xfId="21882" xr:uid="{00000000-0005-0000-0000-0000BFC70000}"/>
    <cellStyle name="Standard 257 9 2 3 3 4 2 2" xfId="48354" xr:uid="{00000000-0005-0000-0000-0000C0C70000}"/>
    <cellStyle name="Standard 257 9 2 3 3 4 3" xfId="35118" xr:uid="{00000000-0005-0000-0000-0000C1C70000}"/>
    <cellStyle name="Standard 257 9 2 3 3 5" xfId="15265" xr:uid="{00000000-0005-0000-0000-0000C2C70000}"/>
    <cellStyle name="Standard 257 9 2 3 3 5 2" xfId="41737" xr:uid="{00000000-0005-0000-0000-0000C3C70000}"/>
    <cellStyle name="Standard 257 9 2 3 3 6" xfId="27767" xr:uid="{00000000-0005-0000-0000-0000C4C70000}"/>
    <cellStyle name="Standard 257 9 2 3 4" xfId="2029" xr:uid="{00000000-0005-0000-0000-0000C5C70000}"/>
    <cellStyle name="Standard 257 9 2 3 4 2" xfId="3500" xr:uid="{00000000-0005-0000-0000-0000C6C70000}"/>
    <cellStyle name="Standard 257 9 2 3 4 2 2" xfId="12322" xr:uid="{00000000-0005-0000-0000-0000C7C70000}"/>
    <cellStyle name="Standard 257 9 2 3 4 2 2 2" xfId="25558" xr:uid="{00000000-0005-0000-0000-0000C8C70000}"/>
    <cellStyle name="Standard 257 9 2 3 4 2 2 2 2" xfId="52030" xr:uid="{00000000-0005-0000-0000-0000C9C70000}"/>
    <cellStyle name="Standard 257 9 2 3 4 2 2 3" xfId="38794" xr:uid="{00000000-0005-0000-0000-0000CAC70000}"/>
    <cellStyle name="Standard 257 9 2 3 4 2 3" xfId="18941" xr:uid="{00000000-0005-0000-0000-0000CBC70000}"/>
    <cellStyle name="Standard 257 9 2 3 4 2 3 2" xfId="45413" xr:uid="{00000000-0005-0000-0000-0000CCC70000}"/>
    <cellStyle name="Standard 257 9 2 3 4 2 4" xfId="29972" xr:uid="{00000000-0005-0000-0000-0000CDC70000}"/>
    <cellStyle name="Standard 257 9 2 3 4 3" xfId="6442" xr:uid="{00000000-0005-0000-0000-0000CEC70000}"/>
    <cellStyle name="Standard 257 9 2 3 4 3 2" xfId="10852" xr:uid="{00000000-0005-0000-0000-0000CFC70000}"/>
    <cellStyle name="Standard 257 9 2 3 4 3 2 2" xfId="24088" xr:uid="{00000000-0005-0000-0000-0000D0C70000}"/>
    <cellStyle name="Standard 257 9 2 3 4 3 2 2 2" xfId="50560" xr:uid="{00000000-0005-0000-0000-0000D1C70000}"/>
    <cellStyle name="Standard 257 9 2 3 4 3 2 3" xfId="37324" xr:uid="{00000000-0005-0000-0000-0000D2C70000}"/>
    <cellStyle name="Standard 257 9 2 3 4 3 3" xfId="17471" xr:uid="{00000000-0005-0000-0000-0000D3C70000}"/>
    <cellStyle name="Standard 257 9 2 3 4 3 3 2" xfId="43943" xr:uid="{00000000-0005-0000-0000-0000D4C70000}"/>
    <cellStyle name="Standard 257 9 2 3 4 3 4" xfId="32914" xr:uid="{00000000-0005-0000-0000-0000D5C70000}"/>
    <cellStyle name="Standard 257 9 2 3 4 4" xfId="7910" xr:uid="{00000000-0005-0000-0000-0000D6C70000}"/>
    <cellStyle name="Standard 257 9 2 3 4 4 2" xfId="21146" xr:uid="{00000000-0005-0000-0000-0000D7C70000}"/>
    <cellStyle name="Standard 257 9 2 3 4 4 2 2" xfId="47618" xr:uid="{00000000-0005-0000-0000-0000D8C70000}"/>
    <cellStyle name="Standard 257 9 2 3 4 4 3" xfId="34382" xr:uid="{00000000-0005-0000-0000-0000D9C70000}"/>
    <cellStyle name="Standard 257 9 2 3 4 5" xfId="14529" xr:uid="{00000000-0005-0000-0000-0000DAC70000}"/>
    <cellStyle name="Standard 257 9 2 3 4 5 2" xfId="41001" xr:uid="{00000000-0005-0000-0000-0000DBC70000}"/>
    <cellStyle name="Standard 257 9 2 3 4 6" xfId="28502" xr:uid="{00000000-0005-0000-0000-0000DCC70000}"/>
    <cellStyle name="Standard 257 9 2 3 5" xfId="2766" xr:uid="{00000000-0005-0000-0000-0000DDC70000}"/>
    <cellStyle name="Standard 257 9 2 3 5 2" xfId="11588" xr:uid="{00000000-0005-0000-0000-0000DEC70000}"/>
    <cellStyle name="Standard 257 9 2 3 5 2 2" xfId="24824" xr:uid="{00000000-0005-0000-0000-0000DFC70000}"/>
    <cellStyle name="Standard 257 9 2 3 5 2 2 2" xfId="51296" xr:uid="{00000000-0005-0000-0000-0000E0C70000}"/>
    <cellStyle name="Standard 257 9 2 3 5 2 3" xfId="38060" xr:uid="{00000000-0005-0000-0000-0000E1C70000}"/>
    <cellStyle name="Standard 257 9 2 3 5 3" xfId="18207" xr:uid="{00000000-0005-0000-0000-0000E2C70000}"/>
    <cellStyle name="Standard 257 9 2 3 5 3 2" xfId="44679" xr:uid="{00000000-0005-0000-0000-0000E3C70000}"/>
    <cellStyle name="Standard 257 9 2 3 5 4" xfId="29238" xr:uid="{00000000-0005-0000-0000-0000E4C70000}"/>
    <cellStyle name="Standard 257 9 2 3 6" xfId="4971" xr:uid="{00000000-0005-0000-0000-0000E5C70000}"/>
    <cellStyle name="Standard 257 9 2 3 6 2" xfId="9381" xr:uid="{00000000-0005-0000-0000-0000E6C70000}"/>
    <cellStyle name="Standard 257 9 2 3 6 2 2" xfId="22617" xr:uid="{00000000-0005-0000-0000-0000E7C70000}"/>
    <cellStyle name="Standard 257 9 2 3 6 2 2 2" xfId="49089" xr:uid="{00000000-0005-0000-0000-0000E8C70000}"/>
    <cellStyle name="Standard 257 9 2 3 6 2 3" xfId="35853" xr:uid="{00000000-0005-0000-0000-0000E9C70000}"/>
    <cellStyle name="Standard 257 9 2 3 6 3" xfId="16000" xr:uid="{00000000-0005-0000-0000-0000EAC70000}"/>
    <cellStyle name="Standard 257 9 2 3 6 3 2" xfId="42472" xr:uid="{00000000-0005-0000-0000-0000EBC70000}"/>
    <cellStyle name="Standard 257 9 2 3 6 4" xfId="31443" xr:uid="{00000000-0005-0000-0000-0000ECC70000}"/>
    <cellStyle name="Standard 257 9 2 3 7" xfId="7176" xr:uid="{00000000-0005-0000-0000-0000EDC70000}"/>
    <cellStyle name="Standard 257 9 2 3 7 2" xfId="20412" xr:uid="{00000000-0005-0000-0000-0000EEC70000}"/>
    <cellStyle name="Standard 257 9 2 3 7 2 2" xfId="46884" xr:uid="{00000000-0005-0000-0000-0000EFC70000}"/>
    <cellStyle name="Standard 257 9 2 3 7 3" xfId="33648" xr:uid="{00000000-0005-0000-0000-0000F0C70000}"/>
    <cellStyle name="Standard 257 9 2 3 8" xfId="13795" xr:uid="{00000000-0005-0000-0000-0000F1C70000}"/>
    <cellStyle name="Standard 257 9 2 3 8 2" xfId="40267" xr:uid="{00000000-0005-0000-0000-0000F2C70000}"/>
    <cellStyle name="Standard 257 9 2 3 9" xfId="27031" xr:uid="{00000000-0005-0000-0000-0000F3C70000}"/>
    <cellStyle name="Standard 257 9 2 4" xfId="738" xr:uid="{00000000-0005-0000-0000-0000F4C70000}"/>
    <cellStyle name="Standard 257 9 2 4 2" xfId="1488" xr:uid="{00000000-0005-0000-0000-0000F5C70000}"/>
    <cellStyle name="Standard 257 9 2 4 2 2" xfId="4431" xr:uid="{00000000-0005-0000-0000-0000F6C70000}"/>
    <cellStyle name="Standard 257 9 2 4 2 2 2" xfId="13253" xr:uid="{00000000-0005-0000-0000-0000F7C70000}"/>
    <cellStyle name="Standard 257 9 2 4 2 2 2 2" xfId="26489" xr:uid="{00000000-0005-0000-0000-0000F8C70000}"/>
    <cellStyle name="Standard 257 9 2 4 2 2 2 2 2" xfId="52961" xr:uid="{00000000-0005-0000-0000-0000F9C70000}"/>
    <cellStyle name="Standard 257 9 2 4 2 2 2 3" xfId="39725" xr:uid="{00000000-0005-0000-0000-0000FAC70000}"/>
    <cellStyle name="Standard 257 9 2 4 2 2 3" xfId="19872" xr:uid="{00000000-0005-0000-0000-0000FBC70000}"/>
    <cellStyle name="Standard 257 9 2 4 2 2 3 2" xfId="46344" xr:uid="{00000000-0005-0000-0000-0000FCC70000}"/>
    <cellStyle name="Standard 257 9 2 4 2 2 4" xfId="30903" xr:uid="{00000000-0005-0000-0000-0000FDC70000}"/>
    <cellStyle name="Standard 257 9 2 4 2 3" xfId="5902" xr:uid="{00000000-0005-0000-0000-0000FEC70000}"/>
    <cellStyle name="Standard 257 9 2 4 2 3 2" xfId="10312" xr:uid="{00000000-0005-0000-0000-0000FFC70000}"/>
    <cellStyle name="Standard 257 9 2 4 2 3 2 2" xfId="23548" xr:uid="{00000000-0005-0000-0000-000000C80000}"/>
    <cellStyle name="Standard 257 9 2 4 2 3 2 2 2" xfId="50020" xr:uid="{00000000-0005-0000-0000-000001C80000}"/>
    <cellStyle name="Standard 257 9 2 4 2 3 2 3" xfId="36784" xr:uid="{00000000-0005-0000-0000-000002C80000}"/>
    <cellStyle name="Standard 257 9 2 4 2 3 3" xfId="16931" xr:uid="{00000000-0005-0000-0000-000003C80000}"/>
    <cellStyle name="Standard 257 9 2 4 2 3 3 2" xfId="43403" xr:uid="{00000000-0005-0000-0000-000004C80000}"/>
    <cellStyle name="Standard 257 9 2 4 2 3 4" xfId="32374" xr:uid="{00000000-0005-0000-0000-000005C80000}"/>
    <cellStyle name="Standard 257 9 2 4 2 4" xfId="8841" xr:uid="{00000000-0005-0000-0000-000006C80000}"/>
    <cellStyle name="Standard 257 9 2 4 2 4 2" xfId="22077" xr:uid="{00000000-0005-0000-0000-000007C80000}"/>
    <cellStyle name="Standard 257 9 2 4 2 4 2 2" xfId="48549" xr:uid="{00000000-0005-0000-0000-000008C80000}"/>
    <cellStyle name="Standard 257 9 2 4 2 4 3" xfId="35313" xr:uid="{00000000-0005-0000-0000-000009C80000}"/>
    <cellStyle name="Standard 257 9 2 4 2 5" xfId="15460" xr:uid="{00000000-0005-0000-0000-00000AC80000}"/>
    <cellStyle name="Standard 257 9 2 4 2 5 2" xfId="41932" xr:uid="{00000000-0005-0000-0000-00000BC80000}"/>
    <cellStyle name="Standard 257 9 2 4 2 6" xfId="27962" xr:uid="{00000000-0005-0000-0000-00000CC80000}"/>
    <cellStyle name="Standard 257 9 2 4 3" xfId="2224" xr:uid="{00000000-0005-0000-0000-00000DC80000}"/>
    <cellStyle name="Standard 257 9 2 4 3 2" xfId="3695" xr:uid="{00000000-0005-0000-0000-00000EC80000}"/>
    <cellStyle name="Standard 257 9 2 4 3 2 2" xfId="12517" xr:uid="{00000000-0005-0000-0000-00000FC80000}"/>
    <cellStyle name="Standard 257 9 2 4 3 2 2 2" xfId="25753" xr:uid="{00000000-0005-0000-0000-000010C80000}"/>
    <cellStyle name="Standard 257 9 2 4 3 2 2 2 2" xfId="52225" xr:uid="{00000000-0005-0000-0000-000011C80000}"/>
    <cellStyle name="Standard 257 9 2 4 3 2 2 3" xfId="38989" xr:uid="{00000000-0005-0000-0000-000012C80000}"/>
    <cellStyle name="Standard 257 9 2 4 3 2 3" xfId="19136" xr:uid="{00000000-0005-0000-0000-000013C80000}"/>
    <cellStyle name="Standard 257 9 2 4 3 2 3 2" xfId="45608" xr:uid="{00000000-0005-0000-0000-000014C80000}"/>
    <cellStyle name="Standard 257 9 2 4 3 2 4" xfId="30167" xr:uid="{00000000-0005-0000-0000-000015C80000}"/>
    <cellStyle name="Standard 257 9 2 4 3 3" xfId="6637" xr:uid="{00000000-0005-0000-0000-000016C80000}"/>
    <cellStyle name="Standard 257 9 2 4 3 3 2" xfId="11047" xr:uid="{00000000-0005-0000-0000-000017C80000}"/>
    <cellStyle name="Standard 257 9 2 4 3 3 2 2" xfId="24283" xr:uid="{00000000-0005-0000-0000-000018C80000}"/>
    <cellStyle name="Standard 257 9 2 4 3 3 2 2 2" xfId="50755" xr:uid="{00000000-0005-0000-0000-000019C80000}"/>
    <cellStyle name="Standard 257 9 2 4 3 3 2 3" xfId="37519" xr:uid="{00000000-0005-0000-0000-00001AC80000}"/>
    <cellStyle name="Standard 257 9 2 4 3 3 3" xfId="17666" xr:uid="{00000000-0005-0000-0000-00001BC80000}"/>
    <cellStyle name="Standard 257 9 2 4 3 3 3 2" xfId="44138" xr:uid="{00000000-0005-0000-0000-00001CC80000}"/>
    <cellStyle name="Standard 257 9 2 4 3 3 4" xfId="33109" xr:uid="{00000000-0005-0000-0000-00001DC80000}"/>
    <cellStyle name="Standard 257 9 2 4 3 4" xfId="8105" xr:uid="{00000000-0005-0000-0000-00001EC80000}"/>
    <cellStyle name="Standard 257 9 2 4 3 4 2" xfId="21341" xr:uid="{00000000-0005-0000-0000-00001FC80000}"/>
    <cellStyle name="Standard 257 9 2 4 3 4 2 2" xfId="47813" xr:uid="{00000000-0005-0000-0000-000020C80000}"/>
    <cellStyle name="Standard 257 9 2 4 3 4 3" xfId="34577" xr:uid="{00000000-0005-0000-0000-000021C80000}"/>
    <cellStyle name="Standard 257 9 2 4 3 5" xfId="14724" xr:uid="{00000000-0005-0000-0000-000022C80000}"/>
    <cellStyle name="Standard 257 9 2 4 3 5 2" xfId="41196" xr:uid="{00000000-0005-0000-0000-000023C80000}"/>
    <cellStyle name="Standard 257 9 2 4 3 6" xfId="28697" xr:uid="{00000000-0005-0000-0000-000024C80000}"/>
    <cellStyle name="Standard 257 9 2 4 4" xfId="2961" xr:uid="{00000000-0005-0000-0000-000025C80000}"/>
    <cellStyle name="Standard 257 9 2 4 4 2" xfId="11783" xr:uid="{00000000-0005-0000-0000-000026C80000}"/>
    <cellStyle name="Standard 257 9 2 4 4 2 2" xfId="25019" xr:uid="{00000000-0005-0000-0000-000027C80000}"/>
    <cellStyle name="Standard 257 9 2 4 4 2 2 2" xfId="51491" xr:uid="{00000000-0005-0000-0000-000028C80000}"/>
    <cellStyle name="Standard 257 9 2 4 4 2 3" xfId="38255" xr:uid="{00000000-0005-0000-0000-000029C80000}"/>
    <cellStyle name="Standard 257 9 2 4 4 3" xfId="18402" xr:uid="{00000000-0005-0000-0000-00002AC80000}"/>
    <cellStyle name="Standard 257 9 2 4 4 3 2" xfId="44874" xr:uid="{00000000-0005-0000-0000-00002BC80000}"/>
    <cellStyle name="Standard 257 9 2 4 4 4" xfId="29433" xr:uid="{00000000-0005-0000-0000-00002CC80000}"/>
    <cellStyle name="Standard 257 9 2 4 5" xfId="5166" xr:uid="{00000000-0005-0000-0000-00002DC80000}"/>
    <cellStyle name="Standard 257 9 2 4 5 2" xfId="9576" xr:uid="{00000000-0005-0000-0000-00002EC80000}"/>
    <cellStyle name="Standard 257 9 2 4 5 2 2" xfId="22812" xr:uid="{00000000-0005-0000-0000-00002FC80000}"/>
    <cellStyle name="Standard 257 9 2 4 5 2 2 2" xfId="49284" xr:uid="{00000000-0005-0000-0000-000030C80000}"/>
    <cellStyle name="Standard 257 9 2 4 5 2 3" xfId="36048" xr:uid="{00000000-0005-0000-0000-000031C80000}"/>
    <cellStyle name="Standard 257 9 2 4 5 3" xfId="16195" xr:uid="{00000000-0005-0000-0000-000032C80000}"/>
    <cellStyle name="Standard 257 9 2 4 5 3 2" xfId="42667" xr:uid="{00000000-0005-0000-0000-000033C80000}"/>
    <cellStyle name="Standard 257 9 2 4 5 4" xfId="31638" xr:uid="{00000000-0005-0000-0000-000034C80000}"/>
    <cellStyle name="Standard 257 9 2 4 6" xfId="7371" xr:uid="{00000000-0005-0000-0000-000035C80000}"/>
    <cellStyle name="Standard 257 9 2 4 6 2" xfId="20607" xr:uid="{00000000-0005-0000-0000-000036C80000}"/>
    <cellStyle name="Standard 257 9 2 4 6 2 2" xfId="47079" xr:uid="{00000000-0005-0000-0000-000037C80000}"/>
    <cellStyle name="Standard 257 9 2 4 6 3" xfId="33843" xr:uid="{00000000-0005-0000-0000-000038C80000}"/>
    <cellStyle name="Standard 257 9 2 4 7" xfId="13990" xr:uid="{00000000-0005-0000-0000-000039C80000}"/>
    <cellStyle name="Standard 257 9 2 4 7 2" xfId="40462" xr:uid="{00000000-0005-0000-0000-00003AC80000}"/>
    <cellStyle name="Standard 257 9 2 4 8" xfId="27226" xr:uid="{00000000-0005-0000-0000-00003BC80000}"/>
    <cellStyle name="Standard 257 9 2 5" xfId="1122" xr:uid="{00000000-0005-0000-0000-00003CC80000}"/>
    <cellStyle name="Standard 257 9 2 5 2" xfId="4065" xr:uid="{00000000-0005-0000-0000-00003DC80000}"/>
    <cellStyle name="Standard 257 9 2 5 2 2" xfId="12887" xr:uid="{00000000-0005-0000-0000-00003EC80000}"/>
    <cellStyle name="Standard 257 9 2 5 2 2 2" xfId="26123" xr:uid="{00000000-0005-0000-0000-00003FC80000}"/>
    <cellStyle name="Standard 257 9 2 5 2 2 2 2" xfId="52595" xr:uid="{00000000-0005-0000-0000-000040C80000}"/>
    <cellStyle name="Standard 257 9 2 5 2 2 3" xfId="39359" xr:uid="{00000000-0005-0000-0000-000041C80000}"/>
    <cellStyle name="Standard 257 9 2 5 2 3" xfId="19506" xr:uid="{00000000-0005-0000-0000-000042C80000}"/>
    <cellStyle name="Standard 257 9 2 5 2 3 2" xfId="45978" xr:uid="{00000000-0005-0000-0000-000043C80000}"/>
    <cellStyle name="Standard 257 9 2 5 2 4" xfId="30537" xr:uid="{00000000-0005-0000-0000-000044C80000}"/>
    <cellStyle name="Standard 257 9 2 5 3" xfId="5536" xr:uid="{00000000-0005-0000-0000-000045C80000}"/>
    <cellStyle name="Standard 257 9 2 5 3 2" xfId="9946" xr:uid="{00000000-0005-0000-0000-000046C80000}"/>
    <cellStyle name="Standard 257 9 2 5 3 2 2" xfId="23182" xr:uid="{00000000-0005-0000-0000-000047C80000}"/>
    <cellStyle name="Standard 257 9 2 5 3 2 2 2" xfId="49654" xr:uid="{00000000-0005-0000-0000-000048C80000}"/>
    <cellStyle name="Standard 257 9 2 5 3 2 3" xfId="36418" xr:uid="{00000000-0005-0000-0000-000049C80000}"/>
    <cellStyle name="Standard 257 9 2 5 3 3" xfId="16565" xr:uid="{00000000-0005-0000-0000-00004AC80000}"/>
    <cellStyle name="Standard 257 9 2 5 3 3 2" xfId="43037" xr:uid="{00000000-0005-0000-0000-00004BC80000}"/>
    <cellStyle name="Standard 257 9 2 5 3 4" xfId="32008" xr:uid="{00000000-0005-0000-0000-00004CC80000}"/>
    <cellStyle name="Standard 257 9 2 5 4" xfId="8475" xr:uid="{00000000-0005-0000-0000-00004DC80000}"/>
    <cellStyle name="Standard 257 9 2 5 4 2" xfId="21711" xr:uid="{00000000-0005-0000-0000-00004EC80000}"/>
    <cellStyle name="Standard 257 9 2 5 4 2 2" xfId="48183" xr:uid="{00000000-0005-0000-0000-00004FC80000}"/>
    <cellStyle name="Standard 257 9 2 5 4 3" xfId="34947" xr:uid="{00000000-0005-0000-0000-000050C80000}"/>
    <cellStyle name="Standard 257 9 2 5 5" xfId="15094" xr:uid="{00000000-0005-0000-0000-000051C80000}"/>
    <cellStyle name="Standard 257 9 2 5 5 2" xfId="41566" xr:uid="{00000000-0005-0000-0000-000052C80000}"/>
    <cellStyle name="Standard 257 9 2 5 6" xfId="27596" xr:uid="{00000000-0005-0000-0000-000053C80000}"/>
    <cellStyle name="Standard 257 9 2 6" xfId="1858" xr:uid="{00000000-0005-0000-0000-000054C80000}"/>
    <cellStyle name="Standard 257 9 2 6 2" xfId="3329" xr:uid="{00000000-0005-0000-0000-000055C80000}"/>
    <cellStyle name="Standard 257 9 2 6 2 2" xfId="12151" xr:uid="{00000000-0005-0000-0000-000056C80000}"/>
    <cellStyle name="Standard 257 9 2 6 2 2 2" xfId="25387" xr:uid="{00000000-0005-0000-0000-000057C80000}"/>
    <cellStyle name="Standard 257 9 2 6 2 2 2 2" xfId="51859" xr:uid="{00000000-0005-0000-0000-000058C80000}"/>
    <cellStyle name="Standard 257 9 2 6 2 2 3" xfId="38623" xr:uid="{00000000-0005-0000-0000-000059C80000}"/>
    <cellStyle name="Standard 257 9 2 6 2 3" xfId="18770" xr:uid="{00000000-0005-0000-0000-00005AC80000}"/>
    <cellStyle name="Standard 257 9 2 6 2 3 2" xfId="45242" xr:uid="{00000000-0005-0000-0000-00005BC80000}"/>
    <cellStyle name="Standard 257 9 2 6 2 4" xfId="29801" xr:uid="{00000000-0005-0000-0000-00005CC80000}"/>
    <cellStyle name="Standard 257 9 2 6 3" xfId="6271" xr:uid="{00000000-0005-0000-0000-00005DC80000}"/>
    <cellStyle name="Standard 257 9 2 6 3 2" xfId="10681" xr:uid="{00000000-0005-0000-0000-00005EC80000}"/>
    <cellStyle name="Standard 257 9 2 6 3 2 2" xfId="23917" xr:uid="{00000000-0005-0000-0000-00005FC80000}"/>
    <cellStyle name="Standard 257 9 2 6 3 2 2 2" xfId="50389" xr:uid="{00000000-0005-0000-0000-000060C80000}"/>
    <cellStyle name="Standard 257 9 2 6 3 2 3" xfId="37153" xr:uid="{00000000-0005-0000-0000-000061C80000}"/>
    <cellStyle name="Standard 257 9 2 6 3 3" xfId="17300" xr:uid="{00000000-0005-0000-0000-000062C80000}"/>
    <cellStyle name="Standard 257 9 2 6 3 3 2" xfId="43772" xr:uid="{00000000-0005-0000-0000-000063C80000}"/>
    <cellStyle name="Standard 257 9 2 6 3 4" xfId="32743" xr:uid="{00000000-0005-0000-0000-000064C80000}"/>
    <cellStyle name="Standard 257 9 2 6 4" xfId="7739" xr:uid="{00000000-0005-0000-0000-000065C80000}"/>
    <cellStyle name="Standard 257 9 2 6 4 2" xfId="20975" xr:uid="{00000000-0005-0000-0000-000066C80000}"/>
    <cellStyle name="Standard 257 9 2 6 4 2 2" xfId="47447" xr:uid="{00000000-0005-0000-0000-000067C80000}"/>
    <cellStyle name="Standard 257 9 2 6 4 3" xfId="34211" xr:uid="{00000000-0005-0000-0000-000068C80000}"/>
    <cellStyle name="Standard 257 9 2 6 5" xfId="14358" xr:uid="{00000000-0005-0000-0000-000069C80000}"/>
    <cellStyle name="Standard 257 9 2 6 5 2" xfId="40830" xr:uid="{00000000-0005-0000-0000-00006AC80000}"/>
    <cellStyle name="Standard 257 9 2 6 6" xfId="28331" xr:uid="{00000000-0005-0000-0000-00006BC80000}"/>
    <cellStyle name="Standard 257 9 2 7" xfId="2595" xr:uid="{00000000-0005-0000-0000-00006CC80000}"/>
    <cellStyle name="Standard 257 9 2 7 2" xfId="11417" xr:uid="{00000000-0005-0000-0000-00006DC80000}"/>
    <cellStyle name="Standard 257 9 2 7 2 2" xfId="24653" xr:uid="{00000000-0005-0000-0000-00006EC80000}"/>
    <cellStyle name="Standard 257 9 2 7 2 2 2" xfId="51125" xr:uid="{00000000-0005-0000-0000-00006FC80000}"/>
    <cellStyle name="Standard 257 9 2 7 2 3" xfId="37889" xr:uid="{00000000-0005-0000-0000-000070C80000}"/>
    <cellStyle name="Standard 257 9 2 7 3" xfId="18036" xr:uid="{00000000-0005-0000-0000-000071C80000}"/>
    <cellStyle name="Standard 257 9 2 7 3 2" xfId="44508" xr:uid="{00000000-0005-0000-0000-000072C80000}"/>
    <cellStyle name="Standard 257 9 2 7 4" xfId="29067" xr:uid="{00000000-0005-0000-0000-000073C80000}"/>
    <cellStyle name="Standard 257 9 2 8" xfId="4800" xr:uid="{00000000-0005-0000-0000-000074C80000}"/>
    <cellStyle name="Standard 257 9 2 8 2" xfId="9210" xr:uid="{00000000-0005-0000-0000-000075C80000}"/>
    <cellStyle name="Standard 257 9 2 8 2 2" xfId="22446" xr:uid="{00000000-0005-0000-0000-000076C80000}"/>
    <cellStyle name="Standard 257 9 2 8 2 2 2" xfId="48918" xr:uid="{00000000-0005-0000-0000-000077C80000}"/>
    <cellStyle name="Standard 257 9 2 8 2 3" xfId="35682" xr:uid="{00000000-0005-0000-0000-000078C80000}"/>
    <cellStyle name="Standard 257 9 2 8 3" xfId="15829" xr:uid="{00000000-0005-0000-0000-000079C80000}"/>
    <cellStyle name="Standard 257 9 2 8 3 2" xfId="42301" xr:uid="{00000000-0005-0000-0000-00007AC80000}"/>
    <cellStyle name="Standard 257 9 2 8 4" xfId="31272" xr:uid="{00000000-0005-0000-0000-00007BC80000}"/>
    <cellStyle name="Standard 257 9 2 9" xfId="7005" xr:uid="{00000000-0005-0000-0000-00007CC80000}"/>
    <cellStyle name="Standard 257 9 2 9 2" xfId="20241" xr:uid="{00000000-0005-0000-0000-00007DC80000}"/>
    <cellStyle name="Standard 257 9 2 9 2 2" xfId="46713" xr:uid="{00000000-0005-0000-0000-00007EC80000}"/>
    <cellStyle name="Standard 257 9 2 9 3" xfId="33477" xr:uid="{00000000-0005-0000-0000-00007FC80000}"/>
    <cellStyle name="Standard 257 9 3" xfId="386" xr:uid="{00000000-0005-0000-0000-000080C80000}"/>
    <cellStyle name="Standard 257 9 3 10" xfId="26901" xr:uid="{00000000-0005-0000-0000-000081C80000}"/>
    <cellStyle name="Standard 257 9 3 2" xfId="562" xr:uid="{00000000-0005-0000-0000-000082C80000}"/>
    <cellStyle name="Standard 257 9 3 2 2" xfId="951" xr:uid="{00000000-0005-0000-0000-000083C80000}"/>
    <cellStyle name="Standard 257 9 3 2 2 2" xfId="1700" xr:uid="{00000000-0005-0000-0000-000084C80000}"/>
    <cellStyle name="Standard 257 9 3 2 2 2 2" xfId="4643" xr:uid="{00000000-0005-0000-0000-000085C80000}"/>
    <cellStyle name="Standard 257 9 3 2 2 2 2 2" xfId="13465" xr:uid="{00000000-0005-0000-0000-000086C80000}"/>
    <cellStyle name="Standard 257 9 3 2 2 2 2 2 2" xfId="26701" xr:uid="{00000000-0005-0000-0000-000087C80000}"/>
    <cellStyle name="Standard 257 9 3 2 2 2 2 2 2 2" xfId="53173" xr:uid="{00000000-0005-0000-0000-000088C80000}"/>
    <cellStyle name="Standard 257 9 3 2 2 2 2 2 3" xfId="39937" xr:uid="{00000000-0005-0000-0000-000089C80000}"/>
    <cellStyle name="Standard 257 9 3 2 2 2 2 3" xfId="20084" xr:uid="{00000000-0005-0000-0000-00008AC80000}"/>
    <cellStyle name="Standard 257 9 3 2 2 2 2 3 2" xfId="46556" xr:uid="{00000000-0005-0000-0000-00008BC80000}"/>
    <cellStyle name="Standard 257 9 3 2 2 2 2 4" xfId="31115" xr:uid="{00000000-0005-0000-0000-00008CC80000}"/>
    <cellStyle name="Standard 257 9 3 2 2 2 3" xfId="6114" xr:uid="{00000000-0005-0000-0000-00008DC80000}"/>
    <cellStyle name="Standard 257 9 3 2 2 2 3 2" xfId="10524" xr:uid="{00000000-0005-0000-0000-00008EC80000}"/>
    <cellStyle name="Standard 257 9 3 2 2 2 3 2 2" xfId="23760" xr:uid="{00000000-0005-0000-0000-00008FC80000}"/>
    <cellStyle name="Standard 257 9 3 2 2 2 3 2 2 2" xfId="50232" xr:uid="{00000000-0005-0000-0000-000090C80000}"/>
    <cellStyle name="Standard 257 9 3 2 2 2 3 2 3" xfId="36996" xr:uid="{00000000-0005-0000-0000-000091C80000}"/>
    <cellStyle name="Standard 257 9 3 2 2 2 3 3" xfId="17143" xr:uid="{00000000-0005-0000-0000-000092C80000}"/>
    <cellStyle name="Standard 257 9 3 2 2 2 3 3 2" xfId="43615" xr:uid="{00000000-0005-0000-0000-000093C80000}"/>
    <cellStyle name="Standard 257 9 3 2 2 2 3 4" xfId="32586" xr:uid="{00000000-0005-0000-0000-000094C80000}"/>
    <cellStyle name="Standard 257 9 3 2 2 2 4" xfId="9053" xr:uid="{00000000-0005-0000-0000-000095C80000}"/>
    <cellStyle name="Standard 257 9 3 2 2 2 4 2" xfId="22289" xr:uid="{00000000-0005-0000-0000-000096C80000}"/>
    <cellStyle name="Standard 257 9 3 2 2 2 4 2 2" xfId="48761" xr:uid="{00000000-0005-0000-0000-000097C80000}"/>
    <cellStyle name="Standard 257 9 3 2 2 2 4 3" xfId="35525" xr:uid="{00000000-0005-0000-0000-000098C80000}"/>
    <cellStyle name="Standard 257 9 3 2 2 2 5" xfId="15672" xr:uid="{00000000-0005-0000-0000-000099C80000}"/>
    <cellStyle name="Standard 257 9 3 2 2 2 5 2" xfId="42144" xr:uid="{00000000-0005-0000-0000-00009AC80000}"/>
    <cellStyle name="Standard 257 9 3 2 2 2 6" xfId="28174" xr:uid="{00000000-0005-0000-0000-00009BC80000}"/>
    <cellStyle name="Standard 257 9 3 2 2 3" xfId="2436" xr:uid="{00000000-0005-0000-0000-00009CC80000}"/>
    <cellStyle name="Standard 257 9 3 2 2 3 2" xfId="3907" xr:uid="{00000000-0005-0000-0000-00009DC80000}"/>
    <cellStyle name="Standard 257 9 3 2 2 3 2 2" xfId="12729" xr:uid="{00000000-0005-0000-0000-00009EC80000}"/>
    <cellStyle name="Standard 257 9 3 2 2 3 2 2 2" xfId="25965" xr:uid="{00000000-0005-0000-0000-00009FC80000}"/>
    <cellStyle name="Standard 257 9 3 2 2 3 2 2 2 2" xfId="52437" xr:uid="{00000000-0005-0000-0000-0000A0C80000}"/>
    <cellStyle name="Standard 257 9 3 2 2 3 2 2 3" xfId="39201" xr:uid="{00000000-0005-0000-0000-0000A1C80000}"/>
    <cellStyle name="Standard 257 9 3 2 2 3 2 3" xfId="19348" xr:uid="{00000000-0005-0000-0000-0000A2C80000}"/>
    <cellStyle name="Standard 257 9 3 2 2 3 2 3 2" xfId="45820" xr:uid="{00000000-0005-0000-0000-0000A3C80000}"/>
    <cellStyle name="Standard 257 9 3 2 2 3 2 4" xfId="30379" xr:uid="{00000000-0005-0000-0000-0000A4C80000}"/>
    <cellStyle name="Standard 257 9 3 2 2 3 3" xfId="6849" xr:uid="{00000000-0005-0000-0000-0000A5C80000}"/>
    <cellStyle name="Standard 257 9 3 2 2 3 3 2" xfId="11259" xr:uid="{00000000-0005-0000-0000-0000A6C80000}"/>
    <cellStyle name="Standard 257 9 3 2 2 3 3 2 2" xfId="24495" xr:uid="{00000000-0005-0000-0000-0000A7C80000}"/>
    <cellStyle name="Standard 257 9 3 2 2 3 3 2 2 2" xfId="50967" xr:uid="{00000000-0005-0000-0000-0000A8C80000}"/>
    <cellStyle name="Standard 257 9 3 2 2 3 3 2 3" xfId="37731" xr:uid="{00000000-0005-0000-0000-0000A9C80000}"/>
    <cellStyle name="Standard 257 9 3 2 2 3 3 3" xfId="17878" xr:uid="{00000000-0005-0000-0000-0000AAC80000}"/>
    <cellStyle name="Standard 257 9 3 2 2 3 3 3 2" xfId="44350" xr:uid="{00000000-0005-0000-0000-0000ABC80000}"/>
    <cellStyle name="Standard 257 9 3 2 2 3 3 4" xfId="33321" xr:uid="{00000000-0005-0000-0000-0000ACC80000}"/>
    <cellStyle name="Standard 257 9 3 2 2 3 4" xfId="8317" xr:uid="{00000000-0005-0000-0000-0000ADC80000}"/>
    <cellStyle name="Standard 257 9 3 2 2 3 4 2" xfId="21553" xr:uid="{00000000-0005-0000-0000-0000AEC80000}"/>
    <cellStyle name="Standard 257 9 3 2 2 3 4 2 2" xfId="48025" xr:uid="{00000000-0005-0000-0000-0000AFC80000}"/>
    <cellStyle name="Standard 257 9 3 2 2 3 4 3" xfId="34789" xr:uid="{00000000-0005-0000-0000-0000B0C80000}"/>
    <cellStyle name="Standard 257 9 3 2 2 3 5" xfId="14936" xr:uid="{00000000-0005-0000-0000-0000B1C80000}"/>
    <cellStyle name="Standard 257 9 3 2 2 3 5 2" xfId="41408" xr:uid="{00000000-0005-0000-0000-0000B2C80000}"/>
    <cellStyle name="Standard 257 9 3 2 2 3 6" xfId="28909" xr:uid="{00000000-0005-0000-0000-0000B3C80000}"/>
    <cellStyle name="Standard 257 9 3 2 2 4" xfId="3173" xr:uid="{00000000-0005-0000-0000-0000B4C80000}"/>
    <cellStyle name="Standard 257 9 3 2 2 4 2" xfId="11995" xr:uid="{00000000-0005-0000-0000-0000B5C80000}"/>
    <cellStyle name="Standard 257 9 3 2 2 4 2 2" xfId="25231" xr:uid="{00000000-0005-0000-0000-0000B6C80000}"/>
    <cellStyle name="Standard 257 9 3 2 2 4 2 2 2" xfId="51703" xr:uid="{00000000-0005-0000-0000-0000B7C80000}"/>
    <cellStyle name="Standard 257 9 3 2 2 4 2 3" xfId="38467" xr:uid="{00000000-0005-0000-0000-0000B8C80000}"/>
    <cellStyle name="Standard 257 9 3 2 2 4 3" xfId="18614" xr:uid="{00000000-0005-0000-0000-0000B9C80000}"/>
    <cellStyle name="Standard 257 9 3 2 2 4 3 2" xfId="45086" xr:uid="{00000000-0005-0000-0000-0000BAC80000}"/>
    <cellStyle name="Standard 257 9 3 2 2 4 4" xfId="29645" xr:uid="{00000000-0005-0000-0000-0000BBC80000}"/>
    <cellStyle name="Standard 257 9 3 2 2 5" xfId="5378" xr:uid="{00000000-0005-0000-0000-0000BCC80000}"/>
    <cellStyle name="Standard 257 9 3 2 2 5 2" xfId="9788" xr:uid="{00000000-0005-0000-0000-0000BDC80000}"/>
    <cellStyle name="Standard 257 9 3 2 2 5 2 2" xfId="23024" xr:uid="{00000000-0005-0000-0000-0000BEC80000}"/>
    <cellStyle name="Standard 257 9 3 2 2 5 2 2 2" xfId="49496" xr:uid="{00000000-0005-0000-0000-0000BFC80000}"/>
    <cellStyle name="Standard 257 9 3 2 2 5 2 3" xfId="36260" xr:uid="{00000000-0005-0000-0000-0000C0C80000}"/>
    <cellStyle name="Standard 257 9 3 2 2 5 3" xfId="16407" xr:uid="{00000000-0005-0000-0000-0000C1C80000}"/>
    <cellStyle name="Standard 257 9 3 2 2 5 3 2" xfId="42879" xr:uid="{00000000-0005-0000-0000-0000C2C80000}"/>
    <cellStyle name="Standard 257 9 3 2 2 5 4" xfId="31850" xr:uid="{00000000-0005-0000-0000-0000C3C80000}"/>
    <cellStyle name="Standard 257 9 3 2 2 6" xfId="7583" xr:uid="{00000000-0005-0000-0000-0000C4C80000}"/>
    <cellStyle name="Standard 257 9 3 2 2 6 2" xfId="20819" xr:uid="{00000000-0005-0000-0000-0000C5C80000}"/>
    <cellStyle name="Standard 257 9 3 2 2 6 2 2" xfId="47291" xr:uid="{00000000-0005-0000-0000-0000C6C80000}"/>
    <cellStyle name="Standard 257 9 3 2 2 6 3" xfId="34055" xr:uid="{00000000-0005-0000-0000-0000C7C80000}"/>
    <cellStyle name="Standard 257 9 3 2 2 7" xfId="14202" xr:uid="{00000000-0005-0000-0000-0000C8C80000}"/>
    <cellStyle name="Standard 257 9 3 2 2 7 2" xfId="40674" xr:uid="{00000000-0005-0000-0000-0000C9C80000}"/>
    <cellStyle name="Standard 257 9 3 2 2 8" xfId="27438" xr:uid="{00000000-0005-0000-0000-0000CAC80000}"/>
    <cellStyle name="Standard 257 9 3 2 3" xfId="1334" xr:uid="{00000000-0005-0000-0000-0000CBC80000}"/>
    <cellStyle name="Standard 257 9 3 2 3 2" xfId="4277" xr:uid="{00000000-0005-0000-0000-0000CCC80000}"/>
    <cellStyle name="Standard 257 9 3 2 3 2 2" xfId="13099" xr:uid="{00000000-0005-0000-0000-0000CDC80000}"/>
    <cellStyle name="Standard 257 9 3 2 3 2 2 2" xfId="26335" xr:uid="{00000000-0005-0000-0000-0000CEC80000}"/>
    <cellStyle name="Standard 257 9 3 2 3 2 2 2 2" xfId="52807" xr:uid="{00000000-0005-0000-0000-0000CFC80000}"/>
    <cellStyle name="Standard 257 9 3 2 3 2 2 3" xfId="39571" xr:uid="{00000000-0005-0000-0000-0000D0C80000}"/>
    <cellStyle name="Standard 257 9 3 2 3 2 3" xfId="19718" xr:uid="{00000000-0005-0000-0000-0000D1C80000}"/>
    <cellStyle name="Standard 257 9 3 2 3 2 3 2" xfId="46190" xr:uid="{00000000-0005-0000-0000-0000D2C80000}"/>
    <cellStyle name="Standard 257 9 3 2 3 2 4" xfId="30749" xr:uid="{00000000-0005-0000-0000-0000D3C80000}"/>
    <cellStyle name="Standard 257 9 3 2 3 3" xfId="5748" xr:uid="{00000000-0005-0000-0000-0000D4C80000}"/>
    <cellStyle name="Standard 257 9 3 2 3 3 2" xfId="10158" xr:uid="{00000000-0005-0000-0000-0000D5C80000}"/>
    <cellStyle name="Standard 257 9 3 2 3 3 2 2" xfId="23394" xr:uid="{00000000-0005-0000-0000-0000D6C80000}"/>
    <cellStyle name="Standard 257 9 3 2 3 3 2 2 2" xfId="49866" xr:uid="{00000000-0005-0000-0000-0000D7C80000}"/>
    <cellStyle name="Standard 257 9 3 2 3 3 2 3" xfId="36630" xr:uid="{00000000-0005-0000-0000-0000D8C80000}"/>
    <cellStyle name="Standard 257 9 3 2 3 3 3" xfId="16777" xr:uid="{00000000-0005-0000-0000-0000D9C80000}"/>
    <cellStyle name="Standard 257 9 3 2 3 3 3 2" xfId="43249" xr:uid="{00000000-0005-0000-0000-0000DAC80000}"/>
    <cellStyle name="Standard 257 9 3 2 3 3 4" xfId="32220" xr:uid="{00000000-0005-0000-0000-0000DBC80000}"/>
    <cellStyle name="Standard 257 9 3 2 3 4" xfId="8687" xr:uid="{00000000-0005-0000-0000-0000DCC80000}"/>
    <cellStyle name="Standard 257 9 3 2 3 4 2" xfId="21923" xr:uid="{00000000-0005-0000-0000-0000DDC80000}"/>
    <cellStyle name="Standard 257 9 3 2 3 4 2 2" xfId="48395" xr:uid="{00000000-0005-0000-0000-0000DEC80000}"/>
    <cellStyle name="Standard 257 9 3 2 3 4 3" xfId="35159" xr:uid="{00000000-0005-0000-0000-0000DFC80000}"/>
    <cellStyle name="Standard 257 9 3 2 3 5" xfId="15306" xr:uid="{00000000-0005-0000-0000-0000E0C80000}"/>
    <cellStyle name="Standard 257 9 3 2 3 5 2" xfId="41778" xr:uid="{00000000-0005-0000-0000-0000E1C80000}"/>
    <cellStyle name="Standard 257 9 3 2 3 6" xfId="27808" xr:uid="{00000000-0005-0000-0000-0000E2C80000}"/>
    <cellStyle name="Standard 257 9 3 2 4" xfId="2070" xr:uid="{00000000-0005-0000-0000-0000E3C80000}"/>
    <cellStyle name="Standard 257 9 3 2 4 2" xfId="3541" xr:uid="{00000000-0005-0000-0000-0000E4C80000}"/>
    <cellStyle name="Standard 257 9 3 2 4 2 2" xfId="12363" xr:uid="{00000000-0005-0000-0000-0000E5C80000}"/>
    <cellStyle name="Standard 257 9 3 2 4 2 2 2" xfId="25599" xr:uid="{00000000-0005-0000-0000-0000E6C80000}"/>
    <cellStyle name="Standard 257 9 3 2 4 2 2 2 2" xfId="52071" xr:uid="{00000000-0005-0000-0000-0000E7C80000}"/>
    <cellStyle name="Standard 257 9 3 2 4 2 2 3" xfId="38835" xr:uid="{00000000-0005-0000-0000-0000E8C80000}"/>
    <cellStyle name="Standard 257 9 3 2 4 2 3" xfId="18982" xr:uid="{00000000-0005-0000-0000-0000E9C80000}"/>
    <cellStyle name="Standard 257 9 3 2 4 2 3 2" xfId="45454" xr:uid="{00000000-0005-0000-0000-0000EAC80000}"/>
    <cellStyle name="Standard 257 9 3 2 4 2 4" xfId="30013" xr:uid="{00000000-0005-0000-0000-0000EBC80000}"/>
    <cellStyle name="Standard 257 9 3 2 4 3" xfId="6483" xr:uid="{00000000-0005-0000-0000-0000ECC80000}"/>
    <cellStyle name="Standard 257 9 3 2 4 3 2" xfId="10893" xr:uid="{00000000-0005-0000-0000-0000EDC80000}"/>
    <cellStyle name="Standard 257 9 3 2 4 3 2 2" xfId="24129" xr:uid="{00000000-0005-0000-0000-0000EEC80000}"/>
    <cellStyle name="Standard 257 9 3 2 4 3 2 2 2" xfId="50601" xr:uid="{00000000-0005-0000-0000-0000EFC80000}"/>
    <cellStyle name="Standard 257 9 3 2 4 3 2 3" xfId="37365" xr:uid="{00000000-0005-0000-0000-0000F0C80000}"/>
    <cellStyle name="Standard 257 9 3 2 4 3 3" xfId="17512" xr:uid="{00000000-0005-0000-0000-0000F1C80000}"/>
    <cellStyle name="Standard 257 9 3 2 4 3 3 2" xfId="43984" xr:uid="{00000000-0005-0000-0000-0000F2C80000}"/>
    <cellStyle name="Standard 257 9 3 2 4 3 4" xfId="32955" xr:uid="{00000000-0005-0000-0000-0000F3C80000}"/>
    <cellStyle name="Standard 257 9 3 2 4 4" xfId="7951" xr:uid="{00000000-0005-0000-0000-0000F4C80000}"/>
    <cellStyle name="Standard 257 9 3 2 4 4 2" xfId="21187" xr:uid="{00000000-0005-0000-0000-0000F5C80000}"/>
    <cellStyle name="Standard 257 9 3 2 4 4 2 2" xfId="47659" xr:uid="{00000000-0005-0000-0000-0000F6C80000}"/>
    <cellStyle name="Standard 257 9 3 2 4 4 3" xfId="34423" xr:uid="{00000000-0005-0000-0000-0000F7C80000}"/>
    <cellStyle name="Standard 257 9 3 2 4 5" xfId="14570" xr:uid="{00000000-0005-0000-0000-0000F8C80000}"/>
    <cellStyle name="Standard 257 9 3 2 4 5 2" xfId="41042" xr:uid="{00000000-0005-0000-0000-0000F9C80000}"/>
    <cellStyle name="Standard 257 9 3 2 4 6" xfId="28543" xr:uid="{00000000-0005-0000-0000-0000FAC80000}"/>
    <cellStyle name="Standard 257 9 3 2 5" xfId="2807" xr:uid="{00000000-0005-0000-0000-0000FBC80000}"/>
    <cellStyle name="Standard 257 9 3 2 5 2" xfId="11629" xr:uid="{00000000-0005-0000-0000-0000FCC80000}"/>
    <cellStyle name="Standard 257 9 3 2 5 2 2" xfId="24865" xr:uid="{00000000-0005-0000-0000-0000FDC80000}"/>
    <cellStyle name="Standard 257 9 3 2 5 2 2 2" xfId="51337" xr:uid="{00000000-0005-0000-0000-0000FEC80000}"/>
    <cellStyle name="Standard 257 9 3 2 5 2 3" xfId="38101" xr:uid="{00000000-0005-0000-0000-0000FFC80000}"/>
    <cellStyle name="Standard 257 9 3 2 5 3" xfId="18248" xr:uid="{00000000-0005-0000-0000-000000C90000}"/>
    <cellStyle name="Standard 257 9 3 2 5 3 2" xfId="44720" xr:uid="{00000000-0005-0000-0000-000001C90000}"/>
    <cellStyle name="Standard 257 9 3 2 5 4" xfId="29279" xr:uid="{00000000-0005-0000-0000-000002C90000}"/>
    <cellStyle name="Standard 257 9 3 2 6" xfId="5012" xr:uid="{00000000-0005-0000-0000-000003C90000}"/>
    <cellStyle name="Standard 257 9 3 2 6 2" xfId="9422" xr:uid="{00000000-0005-0000-0000-000004C90000}"/>
    <cellStyle name="Standard 257 9 3 2 6 2 2" xfId="22658" xr:uid="{00000000-0005-0000-0000-000005C90000}"/>
    <cellStyle name="Standard 257 9 3 2 6 2 2 2" xfId="49130" xr:uid="{00000000-0005-0000-0000-000006C90000}"/>
    <cellStyle name="Standard 257 9 3 2 6 2 3" xfId="35894" xr:uid="{00000000-0005-0000-0000-000007C90000}"/>
    <cellStyle name="Standard 257 9 3 2 6 3" xfId="16041" xr:uid="{00000000-0005-0000-0000-000008C90000}"/>
    <cellStyle name="Standard 257 9 3 2 6 3 2" xfId="42513" xr:uid="{00000000-0005-0000-0000-000009C90000}"/>
    <cellStyle name="Standard 257 9 3 2 6 4" xfId="31484" xr:uid="{00000000-0005-0000-0000-00000AC90000}"/>
    <cellStyle name="Standard 257 9 3 2 7" xfId="7217" xr:uid="{00000000-0005-0000-0000-00000BC90000}"/>
    <cellStyle name="Standard 257 9 3 2 7 2" xfId="20453" xr:uid="{00000000-0005-0000-0000-00000CC90000}"/>
    <cellStyle name="Standard 257 9 3 2 7 2 2" xfId="46925" xr:uid="{00000000-0005-0000-0000-00000DC90000}"/>
    <cellStyle name="Standard 257 9 3 2 7 3" xfId="33689" xr:uid="{00000000-0005-0000-0000-00000EC90000}"/>
    <cellStyle name="Standard 257 9 3 2 8" xfId="13836" xr:uid="{00000000-0005-0000-0000-00000FC90000}"/>
    <cellStyle name="Standard 257 9 3 2 8 2" xfId="40308" xr:uid="{00000000-0005-0000-0000-000010C90000}"/>
    <cellStyle name="Standard 257 9 3 2 9" xfId="27072" xr:uid="{00000000-0005-0000-0000-000011C90000}"/>
    <cellStyle name="Standard 257 9 3 3" xfId="779" xr:uid="{00000000-0005-0000-0000-000012C90000}"/>
    <cellStyle name="Standard 257 9 3 3 2" xfId="1529" xr:uid="{00000000-0005-0000-0000-000013C90000}"/>
    <cellStyle name="Standard 257 9 3 3 2 2" xfId="4472" xr:uid="{00000000-0005-0000-0000-000014C90000}"/>
    <cellStyle name="Standard 257 9 3 3 2 2 2" xfId="13294" xr:uid="{00000000-0005-0000-0000-000015C90000}"/>
    <cellStyle name="Standard 257 9 3 3 2 2 2 2" xfId="26530" xr:uid="{00000000-0005-0000-0000-000016C90000}"/>
    <cellStyle name="Standard 257 9 3 3 2 2 2 2 2" xfId="53002" xr:uid="{00000000-0005-0000-0000-000017C90000}"/>
    <cellStyle name="Standard 257 9 3 3 2 2 2 3" xfId="39766" xr:uid="{00000000-0005-0000-0000-000018C90000}"/>
    <cellStyle name="Standard 257 9 3 3 2 2 3" xfId="19913" xr:uid="{00000000-0005-0000-0000-000019C90000}"/>
    <cellStyle name="Standard 257 9 3 3 2 2 3 2" xfId="46385" xr:uid="{00000000-0005-0000-0000-00001AC90000}"/>
    <cellStyle name="Standard 257 9 3 3 2 2 4" xfId="30944" xr:uid="{00000000-0005-0000-0000-00001BC90000}"/>
    <cellStyle name="Standard 257 9 3 3 2 3" xfId="5943" xr:uid="{00000000-0005-0000-0000-00001CC90000}"/>
    <cellStyle name="Standard 257 9 3 3 2 3 2" xfId="10353" xr:uid="{00000000-0005-0000-0000-00001DC90000}"/>
    <cellStyle name="Standard 257 9 3 3 2 3 2 2" xfId="23589" xr:uid="{00000000-0005-0000-0000-00001EC90000}"/>
    <cellStyle name="Standard 257 9 3 3 2 3 2 2 2" xfId="50061" xr:uid="{00000000-0005-0000-0000-00001FC90000}"/>
    <cellStyle name="Standard 257 9 3 3 2 3 2 3" xfId="36825" xr:uid="{00000000-0005-0000-0000-000020C90000}"/>
    <cellStyle name="Standard 257 9 3 3 2 3 3" xfId="16972" xr:uid="{00000000-0005-0000-0000-000021C90000}"/>
    <cellStyle name="Standard 257 9 3 3 2 3 3 2" xfId="43444" xr:uid="{00000000-0005-0000-0000-000022C90000}"/>
    <cellStyle name="Standard 257 9 3 3 2 3 4" xfId="32415" xr:uid="{00000000-0005-0000-0000-000023C90000}"/>
    <cellStyle name="Standard 257 9 3 3 2 4" xfId="8882" xr:uid="{00000000-0005-0000-0000-000024C90000}"/>
    <cellStyle name="Standard 257 9 3 3 2 4 2" xfId="22118" xr:uid="{00000000-0005-0000-0000-000025C90000}"/>
    <cellStyle name="Standard 257 9 3 3 2 4 2 2" xfId="48590" xr:uid="{00000000-0005-0000-0000-000026C90000}"/>
    <cellStyle name="Standard 257 9 3 3 2 4 3" xfId="35354" xr:uid="{00000000-0005-0000-0000-000027C90000}"/>
    <cellStyle name="Standard 257 9 3 3 2 5" xfId="15501" xr:uid="{00000000-0005-0000-0000-000028C90000}"/>
    <cellStyle name="Standard 257 9 3 3 2 5 2" xfId="41973" xr:uid="{00000000-0005-0000-0000-000029C90000}"/>
    <cellStyle name="Standard 257 9 3 3 2 6" xfId="28003" xr:uid="{00000000-0005-0000-0000-00002AC90000}"/>
    <cellStyle name="Standard 257 9 3 3 3" xfId="2265" xr:uid="{00000000-0005-0000-0000-00002BC90000}"/>
    <cellStyle name="Standard 257 9 3 3 3 2" xfId="3736" xr:uid="{00000000-0005-0000-0000-00002CC90000}"/>
    <cellStyle name="Standard 257 9 3 3 3 2 2" xfId="12558" xr:uid="{00000000-0005-0000-0000-00002DC90000}"/>
    <cellStyle name="Standard 257 9 3 3 3 2 2 2" xfId="25794" xr:uid="{00000000-0005-0000-0000-00002EC90000}"/>
    <cellStyle name="Standard 257 9 3 3 3 2 2 2 2" xfId="52266" xr:uid="{00000000-0005-0000-0000-00002FC90000}"/>
    <cellStyle name="Standard 257 9 3 3 3 2 2 3" xfId="39030" xr:uid="{00000000-0005-0000-0000-000030C90000}"/>
    <cellStyle name="Standard 257 9 3 3 3 2 3" xfId="19177" xr:uid="{00000000-0005-0000-0000-000031C90000}"/>
    <cellStyle name="Standard 257 9 3 3 3 2 3 2" xfId="45649" xr:uid="{00000000-0005-0000-0000-000032C90000}"/>
    <cellStyle name="Standard 257 9 3 3 3 2 4" xfId="30208" xr:uid="{00000000-0005-0000-0000-000033C90000}"/>
    <cellStyle name="Standard 257 9 3 3 3 3" xfId="6678" xr:uid="{00000000-0005-0000-0000-000034C90000}"/>
    <cellStyle name="Standard 257 9 3 3 3 3 2" xfId="11088" xr:uid="{00000000-0005-0000-0000-000035C90000}"/>
    <cellStyle name="Standard 257 9 3 3 3 3 2 2" xfId="24324" xr:uid="{00000000-0005-0000-0000-000036C90000}"/>
    <cellStyle name="Standard 257 9 3 3 3 3 2 2 2" xfId="50796" xr:uid="{00000000-0005-0000-0000-000037C90000}"/>
    <cellStyle name="Standard 257 9 3 3 3 3 2 3" xfId="37560" xr:uid="{00000000-0005-0000-0000-000038C90000}"/>
    <cellStyle name="Standard 257 9 3 3 3 3 3" xfId="17707" xr:uid="{00000000-0005-0000-0000-000039C90000}"/>
    <cellStyle name="Standard 257 9 3 3 3 3 3 2" xfId="44179" xr:uid="{00000000-0005-0000-0000-00003AC90000}"/>
    <cellStyle name="Standard 257 9 3 3 3 3 4" xfId="33150" xr:uid="{00000000-0005-0000-0000-00003BC90000}"/>
    <cellStyle name="Standard 257 9 3 3 3 4" xfId="8146" xr:uid="{00000000-0005-0000-0000-00003CC90000}"/>
    <cellStyle name="Standard 257 9 3 3 3 4 2" xfId="21382" xr:uid="{00000000-0005-0000-0000-00003DC90000}"/>
    <cellStyle name="Standard 257 9 3 3 3 4 2 2" xfId="47854" xr:uid="{00000000-0005-0000-0000-00003EC90000}"/>
    <cellStyle name="Standard 257 9 3 3 3 4 3" xfId="34618" xr:uid="{00000000-0005-0000-0000-00003FC90000}"/>
    <cellStyle name="Standard 257 9 3 3 3 5" xfId="14765" xr:uid="{00000000-0005-0000-0000-000040C90000}"/>
    <cellStyle name="Standard 257 9 3 3 3 5 2" xfId="41237" xr:uid="{00000000-0005-0000-0000-000041C90000}"/>
    <cellStyle name="Standard 257 9 3 3 3 6" xfId="28738" xr:uid="{00000000-0005-0000-0000-000042C90000}"/>
    <cellStyle name="Standard 257 9 3 3 4" xfId="3002" xr:uid="{00000000-0005-0000-0000-000043C90000}"/>
    <cellStyle name="Standard 257 9 3 3 4 2" xfId="11824" xr:uid="{00000000-0005-0000-0000-000044C90000}"/>
    <cellStyle name="Standard 257 9 3 3 4 2 2" xfId="25060" xr:uid="{00000000-0005-0000-0000-000045C90000}"/>
    <cellStyle name="Standard 257 9 3 3 4 2 2 2" xfId="51532" xr:uid="{00000000-0005-0000-0000-000046C90000}"/>
    <cellStyle name="Standard 257 9 3 3 4 2 3" xfId="38296" xr:uid="{00000000-0005-0000-0000-000047C90000}"/>
    <cellStyle name="Standard 257 9 3 3 4 3" xfId="18443" xr:uid="{00000000-0005-0000-0000-000048C90000}"/>
    <cellStyle name="Standard 257 9 3 3 4 3 2" xfId="44915" xr:uid="{00000000-0005-0000-0000-000049C90000}"/>
    <cellStyle name="Standard 257 9 3 3 4 4" xfId="29474" xr:uid="{00000000-0005-0000-0000-00004AC90000}"/>
    <cellStyle name="Standard 257 9 3 3 5" xfId="5207" xr:uid="{00000000-0005-0000-0000-00004BC90000}"/>
    <cellStyle name="Standard 257 9 3 3 5 2" xfId="9617" xr:uid="{00000000-0005-0000-0000-00004CC90000}"/>
    <cellStyle name="Standard 257 9 3 3 5 2 2" xfId="22853" xr:uid="{00000000-0005-0000-0000-00004DC90000}"/>
    <cellStyle name="Standard 257 9 3 3 5 2 2 2" xfId="49325" xr:uid="{00000000-0005-0000-0000-00004EC90000}"/>
    <cellStyle name="Standard 257 9 3 3 5 2 3" xfId="36089" xr:uid="{00000000-0005-0000-0000-00004FC90000}"/>
    <cellStyle name="Standard 257 9 3 3 5 3" xfId="16236" xr:uid="{00000000-0005-0000-0000-000050C90000}"/>
    <cellStyle name="Standard 257 9 3 3 5 3 2" xfId="42708" xr:uid="{00000000-0005-0000-0000-000051C90000}"/>
    <cellStyle name="Standard 257 9 3 3 5 4" xfId="31679" xr:uid="{00000000-0005-0000-0000-000052C90000}"/>
    <cellStyle name="Standard 257 9 3 3 6" xfId="7412" xr:uid="{00000000-0005-0000-0000-000053C90000}"/>
    <cellStyle name="Standard 257 9 3 3 6 2" xfId="20648" xr:uid="{00000000-0005-0000-0000-000054C90000}"/>
    <cellStyle name="Standard 257 9 3 3 6 2 2" xfId="47120" xr:uid="{00000000-0005-0000-0000-000055C90000}"/>
    <cellStyle name="Standard 257 9 3 3 6 3" xfId="33884" xr:uid="{00000000-0005-0000-0000-000056C90000}"/>
    <cellStyle name="Standard 257 9 3 3 7" xfId="14031" xr:uid="{00000000-0005-0000-0000-000057C90000}"/>
    <cellStyle name="Standard 257 9 3 3 7 2" xfId="40503" xr:uid="{00000000-0005-0000-0000-000058C90000}"/>
    <cellStyle name="Standard 257 9 3 3 8" xfId="27267" xr:uid="{00000000-0005-0000-0000-000059C90000}"/>
    <cellStyle name="Standard 257 9 3 4" xfId="1163" xr:uid="{00000000-0005-0000-0000-00005AC90000}"/>
    <cellStyle name="Standard 257 9 3 4 2" xfId="4106" xr:uid="{00000000-0005-0000-0000-00005BC90000}"/>
    <cellStyle name="Standard 257 9 3 4 2 2" xfId="12928" xr:uid="{00000000-0005-0000-0000-00005CC90000}"/>
    <cellStyle name="Standard 257 9 3 4 2 2 2" xfId="26164" xr:uid="{00000000-0005-0000-0000-00005DC90000}"/>
    <cellStyle name="Standard 257 9 3 4 2 2 2 2" xfId="52636" xr:uid="{00000000-0005-0000-0000-00005EC90000}"/>
    <cellStyle name="Standard 257 9 3 4 2 2 3" xfId="39400" xr:uid="{00000000-0005-0000-0000-00005FC90000}"/>
    <cellStyle name="Standard 257 9 3 4 2 3" xfId="19547" xr:uid="{00000000-0005-0000-0000-000060C90000}"/>
    <cellStyle name="Standard 257 9 3 4 2 3 2" xfId="46019" xr:uid="{00000000-0005-0000-0000-000061C90000}"/>
    <cellStyle name="Standard 257 9 3 4 2 4" xfId="30578" xr:uid="{00000000-0005-0000-0000-000062C90000}"/>
    <cellStyle name="Standard 257 9 3 4 3" xfId="5577" xr:uid="{00000000-0005-0000-0000-000063C90000}"/>
    <cellStyle name="Standard 257 9 3 4 3 2" xfId="9987" xr:uid="{00000000-0005-0000-0000-000064C90000}"/>
    <cellStyle name="Standard 257 9 3 4 3 2 2" xfId="23223" xr:uid="{00000000-0005-0000-0000-000065C90000}"/>
    <cellStyle name="Standard 257 9 3 4 3 2 2 2" xfId="49695" xr:uid="{00000000-0005-0000-0000-000066C90000}"/>
    <cellStyle name="Standard 257 9 3 4 3 2 3" xfId="36459" xr:uid="{00000000-0005-0000-0000-000067C90000}"/>
    <cellStyle name="Standard 257 9 3 4 3 3" xfId="16606" xr:uid="{00000000-0005-0000-0000-000068C90000}"/>
    <cellStyle name="Standard 257 9 3 4 3 3 2" xfId="43078" xr:uid="{00000000-0005-0000-0000-000069C90000}"/>
    <cellStyle name="Standard 257 9 3 4 3 4" xfId="32049" xr:uid="{00000000-0005-0000-0000-00006AC90000}"/>
    <cellStyle name="Standard 257 9 3 4 4" xfId="8516" xr:uid="{00000000-0005-0000-0000-00006BC90000}"/>
    <cellStyle name="Standard 257 9 3 4 4 2" xfId="21752" xr:uid="{00000000-0005-0000-0000-00006CC90000}"/>
    <cellStyle name="Standard 257 9 3 4 4 2 2" xfId="48224" xr:uid="{00000000-0005-0000-0000-00006DC90000}"/>
    <cellStyle name="Standard 257 9 3 4 4 3" xfId="34988" xr:uid="{00000000-0005-0000-0000-00006EC90000}"/>
    <cellStyle name="Standard 257 9 3 4 5" xfId="15135" xr:uid="{00000000-0005-0000-0000-00006FC90000}"/>
    <cellStyle name="Standard 257 9 3 4 5 2" xfId="41607" xr:uid="{00000000-0005-0000-0000-000070C90000}"/>
    <cellStyle name="Standard 257 9 3 4 6" xfId="27637" xr:uid="{00000000-0005-0000-0000-000071C90000}"/>
    <cellStyle name="Standard 257 9 3 5" xfId="1899" xr:uid="{00000000-0005-0000-0000-000072C90000}"/>
    <cellStyle name="Standard 257 9 3 5 2" xfId="3370" xr:uid="{00000000-0005-0000-0000-000073C90000}"/>
    <cellStyle name="Standard 257 9 3 5 2 2" xfId="12192" xr:uid="{00000000-0005-0000-0000-000074C90000}"/>
    <cellStyle name="Standard 257 9 3 5 2 2 2" xfId="25428" xr:uid="{00000000-0005-0000-0000-000075C90000}"/>
    <cellStyle name="Standard 257 9 3 5 2 2 2 2" xfId="51900" xr:uid="{00000000-0005-0000-0000-000076C90000}"/>
    <cellStyle name="Standard 257 9 3 5 2 2 3" xfId="38664" xr:uid="{00000000-0005-0000-0000-000077C90000}"/>
    <cellStyle name="Standard 257 9 3 5 2 3" xfId="18811" xr:uid="{00000000-0005-0000-0000-000078C90000}"/>
    <cellStyle name="Standard 257 9 3 5 2 3 2" xfId="45283" xr:uid="{00000000-0005-0000-0000-000079C90000}"/>
    <cellStyle name="Standard 257 9 3 5 2 4" xfId="29842" xr:uid="{00000000-0005-0000-0000-00007AC90000}"/>
    <cellStyle name="Standard 257 9 3 5 3" xfId="6312" xr:uid="{00000000-0005-0000-0000-00007BC90000}"/>
    <cellStyle name="Standard 257 9 3 5 3 2" xfId="10722" xr:uid="{00000000-0005-0000-0000-00007CC90000}"/>
    <cellStyle name="Standard 257 9 3 5 3 2 2" xfId="23958" xr:uid="{00000000-0005-0000-0000-00007DC90000}"/>
    <cellStyle name="Standard 257 9 3 5 3 2 2 2" xfId="50430" xr:uid="{00000000-0005-0000-0000-00007EC90000}"/>
    <cellStyle name="Standard 257 9 3 5 3 2 3" xfId="37194" xr:uid="{00000000-0005-0000-0000-00007FC90000}"/>
    <cellStyle name="Standard 257 9 3 5 3 3" xfId="17341" xr:uid="{00000000-0005-0000-0000-000080C90000}"/>
    <cellStyle name="Standard 257 9 3 5 3 3 2" xfId="43813" xr:uid="{00000000-0005-0000-0000-000081C90000}"/>
    <cellStyle name="Standard 257 9 3 5 3 4" xfId="32784" xr:uid="{00000000-0005-0000-0000-000082C90000}"/>
    <cellStyle name="Standard 257 9 3 5 4" xfId="7780" xr:uid="{00000000-0005-0000-0000-000083C90000}"/>
    <cellStyle name="Standard 257 9 3 5 4 2" xfId="21016" xr:uid="{00000000-0005-0000-0000-000084C90000}"/>
    <cellStyle name="Standard 257 9 3 5 4 2 2" xfId="47488" xr:uid="{00000000-0005-0000-0000-000085C90000}"/>
    <cellStyle name="Standard 257 9 3 5 4 3" xfId="34252" xr:uid="{00000000-0005-0000-0000-000086C90000}"/>
    <cellStyle name="Standard 257 9 3 5 5" xfId="14399" xr:uid="{00000000-0005-0000-0000-000087C90000}"/>
    <cellStyle name="Standard 257 9 3 5 5 2" xfId="40871" xr:uid="{00000000-0005-0000-0000-000088C90000}"/>
    <cellStyle name="Standard 257 9 3 5 6" xfId="28372" xr:uid="{00000000-0005-0000-0000-000089C90000}"/>
    <cellStyle name="Standard 257 9 3 6" xfId="2636" xr:uid="{00000000-0005-0000-0000-00008AC90000}"/>
    <cellStyle name="Standard 257 9 3 6 2" xfId="11458" xr:uid="{00000000-0005-0000-0000-00008BC90000}"/>
    <cellStyle name="Standard 257 9 3 6 2 2" xfId="24694" xr:uid="{00000000-0005-0000-0000-00008CC90000}"/>
    <cellStyle name="Standard 257 9 3 6 2 2 2" xfId="51166" xr:uid="{00000000-0005-0000-0000-00008DC90000}"/>
    <cellStyle name="Standard 257 9 3 6 2 3" xfId="37930" xr:uid="{00000000-0005-0000-0000-00008EC90000}"/>
    <cellStyle name="Standard 257 9 3 6 3" xfId="18077" xr:uid="{00000000-0005-0000-0000-00008FC90000}"/>
    <cellStyle name="Standard 257 9 3 6 3 2" xfId="44549" xr:uid="{00000000-0005-0000-0000-000090C90000}"/>
    <cellStyle name="Standard 257 9 3 6 4" xfId="29108" xr:uid="{00000000-0005-0000-0000-000091C90000}"/>
    <cellStyle name="Standard 257 9 3 7" xfId="4841" xr:uid="{00000000-0005-0000-0000-000092C90000}"/>
    <cellStyle name="Standard 257 9 3 7 2" xfId="9251" xr:uid="{00000000-0005-0000-0000-000093C90000}"/>
    <cellStyle name="Standard 257 9 3 7 2 2" xfId="22487" xr:uid="{00000000-0005-0000-0000-000094C90000}"/>
    <cellStyle name="Standard 257 9 3 7 2 2 2" xfId="48959" xr:uid="{00000000-0005-0000-0000-000095C90000}"/>
    <cellStyle name="Standard 257 9 3 7 2 3" xfId="35723" xr:uid="{00000000-0005-0000-0000-000096C90000}"/>
    <cellStyle name="Standard 257 9 3 7 3" xfId="15870" xr:uid="{00000000-0005-0000-0000-000097C90000}"/>
    <cellStyle name="Standard 257 9 3 7 3 2" xfId="42342" xr:uid="{00000000-0005-0000-0000-000098C90000}"/>
    <cellStyle name="Standard 257 9 3 7 4" xfId="31313" xr:uid="{00000000-0005-0000-0000-000099C90000}"/>
    <cellStyle name="Standard 257 9 3 8" xfId="7046" xr:uid="{00000000-0005-0000-0000-00009AC90000}"/>
    <cellStyle name="Standard 257 9 3 8 2" xfId="20282" xr:uid="{00000000-0005-0000-0000-00009BC90000}"/>
    <cellStyle name="Standard 257 9 3 8 2 2" xfId="46754" xr:uid="{00000000-0005-0000-0000-00009CC90000}"/>
    <cellStyle name="Standard 257 9 3 8 3" xfId="33518" xr:uid="{00000000-0005-0000-0000-00009DC90000}"/>
    <cellStyle name="Standard 257 9 3 9" xfId="13665" xr:uid="{00000000-0005-0000-0000-00009EC90000}"/>
    <cellStyle name="Standard 257 9 3 9 2" xfId="40137" xr:uid="{00000000-0005-0000-0000-00009FC90000}"/>
    <cellStyle name="Standard 257 9 4" xfId="479" xr:uid="{00000000-0005-0000-0000-0000A0C90000}"/>
    <cellStyle name="Standard 257 9 4 2" xfId="869" xr:uid="{00000000-0005-0000-0000-0000A1C90000}"/>
    <cellStyle name="Standard 257 9 4 2 2" xfId="1618" xr:uid="{00000000-0005-0000-0000-0000A2C90000}"/>
    <cellStyle name="Standard 257 9 4 2 2 2" xfId="4561" xr:uid="{00000000-0005-0000-0000-0000A3C90000}"/>
    <cellStyle name="Standard 257 9 4 2 2 2 2" xfId="13383" xr:uid="{00000000-0005-0000-0000-0000A4C90000}"/>
    <cellStyle name="Standard 257 9 4 2 2 2 2 2" xfId="26619" xr:uid="{00000000-0005-0000-0000-0000A5C90000}"/>
    <cellStyle name="Standard 257 9 4 2 2 2 2 2 2" xfId="53091" xr:uid="{00000000-0005-0000-0000-0000A6C90000}"/>
    <cellStyle name="Standard 257 9 4 2 2 2 2 3" xfId="39855" xr:uid="{00000000-0005-0000-0000-0000A7C90000}"/>
    <cellStyle name="Standard 257 9 4 2 2 2 3" xfId="20002" xr:uid="{00000000-0005-0000-0000-0000A8C90000}"/>
    <cellStyle name="Standard 257 9 4 2 2 2 3 2" xfId="46474" xr:uid="{00000000-0005-0000-0000-0000A9C90000}"/>
    <cellStyle name="Standard 257 9 4 2 2 2 4" xfId="31033" xr:uid="{00000000-0005-0000-0000-0000AAC90000}"/>
    <cellStyle name="Standard 257 9 4 2 2 3" xfId="6032" xr:uid="{00000000-0005-0000-0000-0000ABC90000}"/>
    <cellStyle name="Standard 257 9 4 2 2 3 2" xfId="10442" xr:uid="{00000000-0005-0000-0000-0000ACC90000}"/>
    <cellStyle name="Standard 257 9 4 2 2 3 2 2" xfId="23678" xr:uid="{00000000-0005-0000-0000-0000ADC90000}"/>
    <cellStyle name="Standard 257 9 4 2 2 3 2 2 2" xfId="50150" xr:uid="{00000000-0005-0000-0000-0000AEC90000}"/>
    <cellStyle name="Standard 257 9 4 2 2 3 2 3" xfId="36914" xr:uid="{00000000-0005-0000-0000-0000AFC90000}"/>
    <cellStyle name="Standard 257 9 4 2 2 3 3" xfId="17061" xr:uid="{00000000-0005-0000-0000-0000B0C90000}"/>
    <cellStyle name="Standard 257 9 4 2 2 3 3 2" xfId="43533" xr:uid="{00000000-0005-0000-0000-0000B1C90000}"/>
    <cellStyle name="Standard 257 9 4 2 2 3 4" xfId="32504" xr:uid="{00000000-0005-0000-0000-0000B2C90000}"/>
    <cellStyle name="Standard 257 9 4 2 2 4" xfId="8971" xr:uid="{00000000-0005-0000-0000-0000B3C90000}"/>
    <cellStyle name="Standard 257 9 4 2 2 4 2" xfId="22207" xr:uid="{00000000-0005-0000-0000-0000B4C90000}"/>
    <cellStyle name="Standard 257 9 4 2 2 4 2 2" xfId="48679" xr:uid="{00000000-0005-0000-0000-0000B5C90000}"/>
    <cellStyle name="Standard 257 9 4 2 2 4 3" xfId="35443" xr:uid="{00000000-0005-0000-0000-0000B6C90000}"/>
    <cellStyle name="Standard 257 9 4 2 2 5" xfId="15590" xr:uid="{00000000-0005-0000-0000-0000B7C90000}"/>
    <cellStyle name="Standard 257 9 4 2 2 5 2" xfId="42062" xr:uid="{00000000-0005-0000-0000-0000B8C90000}"/>
    <cellStyle name="Standard 257 9 4 2 2 6" xfId="28092" xr:uid="{00000000-0005-0000-0000-0000B9C90000}"/>
    <cellStyle name="Standard 257 9 4 2 3" xfId="2354" xr:uid="{00000000-0005-0000-0000-0000BAC90000}"/>
    <cellStyle name="Standard 257 9 4 2 3 2" xfId="3825" xr:uid="{00000000-0005-0000-0000-0000BBC90000}"/>
    <cellStyle name="Standard 257 9 4 2 3 2 2" xfId="12647" xr:uid="{00000000-0005-0000-0000-0000BCC90000}"/>
    <cellStyle name="Standard 257 9 4 2 3 2 2 2" xfId="25883" xr:uid="{00000000-0005-0000-0000-0000BDC90000}"/>
    <cellStyle name="Standard 257 9 4 2 3 2 2 2 2" xfId="52355" xr:uid="{00000000-0005-0000-0000-0000BEC90000}"/>
    <cellStyle name="Standard 257 9 4 2 3 2 2 3" xfId="39119" xr:uid="{00000000-0005-0000-0000-0000BFC90000}"/>
    <cellStyle name="Standard 257 9 4 2 3 2 3" xfId="19266" xr:uid="{00000000-0005-0000-0000-0000C0C90000}"/>
    <cellStyle name="Standard 257 9 4 2 3 2 3 2" xfId="45738" xr:uid="{00000000-0005-0000-0000-0000C1C90000}"/>
    <cellStyle name="Standard 257 9 4 2 3 2 4" xfId="30297" xr:uid="{00000000-0005-0000-0000-0000C2C90000}"/>
    <cellStyle name="Standard 257 9 4 2 3 3" xfId="6767" xr:uid="{00000000-0005-0000-0000-0000C3C90000}"/>
    <cellStyle name="Standard 257 9 4 2 3 3 2" xfId="11177" xr:uid="{00000000-0005-0000-0000-0000C4C90000}"/>
    <cellStyle name="Standard 257 9 4 2 3 3 2 2" xfId="24413" xr:uid="{00000000-0005-0000-0000-0000C5C90000}"/>
    <cellStyle name="Standard 257 9 4 2 3 3 2 2 2" xfId="50885" xr:uid="{00000000-0005-0000-0000-0000C6C90000}"/>
    <cellStyle name="Standard 257 9 4 2 3 3 2 3" xfId="37649" xr:uid="{00000000-0005-0000-0000-0000C7C90000}"/>
    <cellStyle name="Standard 257 9 4 2 3 3 3" xfId="17796" xr:uid="{00000000-0005-0000-0000-0000C8C90000}"/>
    <cellStyle name="Standard 257 9 4 2 3 3 3 2" xfId="44268" xr:uid="{00000000-0005-0000-0000-0000C9C90000}"/>
    <cellStyle name="Standard 257 9 4 2 3 3 4" xfId="33239" xr:uid="{00000000-0005-0000-0000-0000CAC90000}"/>
    <cellStyle name="Standard 257 9 4 2 3 4" xfId="8235" xr:uid="{00000000-0005-0000-0000-0000CBC90000}"/>
    <cellStyle name="Standard 257 9 4 2 3 4 2" xfId="21471" xr:uid="{00000000-0005-0000-0000-0000CCC90000}"/>
    <cellStyle name="Standard 257 9 4 2 3 4 2 2" xfId="47943" xr:uid="{00000000-0005-0000-0000-0000CDC90000}"/>
    <cellStyle name="Standard 257 9 4 2 3 4 3" xfId="34707" xr:uid="{00000000-0005-0000-0000-0000CEC90000}"/>
    <cellStyle name="Standard 257 9 4 2 3 5" xfId="14854" xr:uid="{00000000-0005-0000-0000-0000CFC90000}"/>
    <cellStyle name="Standard 257 9 4 2 3 5 2" xfId="41326" xr:uid="{00000000-0005-0000-0000-0000D0C90000}"/>
    <cellStyle name="Standard 257 9 4 2 3 6" xfId="28827" xr:uid="{00000000-0005-0000-0000-0000D1C90000}"/>
    <cellStyle name="Standard 257 9 4 2 4" xfId="3091" xr:uid="{00000000-0005-0000-0000-0000D2C90000}"/>
    <cellStyle name="Standard 257 9 4 2 4 2" xfId="11913" xr:uid="{00000000-0005-0000-0000-0000D3C90000}"/>
    <cellStyle name="Standard 257 9 4 2 4 2 2" xfId="25149" xr:uid="{00000000-0005-0000-0000-0000D4C90000}"/>
    <cellStyle name="Standard 257 9 4 2 4 2 2 2" xfId="51621" xr:uid="{00000000-0005-0000-0000-0000D5C90000}"/>
    <cellStyle name="Standard 257 9 4 2 4 2 3" xfId="38385" xr:uid="{00000000-0005-0000-0000-0000D6C90000}"/>
    <cellStyle name="Standard 257 9 4 2 4 3" xfId="18532" xr:uid="{00000000-0005-0000-0000-0000D7C90000}"/>
    <cellStyle name="Standard 257 9 4 2 4 3 2" xfId="45004" xr:uid="{00000000-0005-0000-0000-0000D8C90000}"/>
    <cellStyle name="Standard 257 9 4 2 4 4" xfId="29563" xr:uid="{00000000-0005-0000-0000-0000D9C90000}"/>
    <cellStyle name="Standard 257 9 4 2 5" xfId="5296" xr:uid="{00000000-0005-0000-0000-0000DAC90000}"/>
    <cellStyle name="Standard 257 9 4 2 5 2" xfId="9706" xr:uid="{00000000-0005-0000-0000-0000DBC90000}"/>
    <cellStyle name="Standard 257 9 4 2 5 2 2" xfId="22942" xr:uid="{00000000-0005-0000-0000-0000DCC90000}"/>
    <cellStyle name="Standard 257 9 4 2 5 2 2 2" xfId="49414" xr:uid="{00000000-0005-0000-0000-0000DDC90000}"/>
    <cellStyle name="Standard 257 9 4 2 5 2 3" xfId="36178" xr:uid="{00000000-0005-0000-0000-0000DEC90000}"/>
    <cellStyle name="Standard 257 9 4 2 5 3" xfId="16325" xr:uid="{00000000-0005-0000-0000-0000DFC90000}"/>
    <cellStyle name="Standard 257 9 4 2 5 3 2" xfId="42797" xr:uid="{00000000-0005-0000-0000-0000E0C90000}"/>
    <cellStyle name="Standard 257 9 4 2 5 4" xfId="31768" xr:uid="{00000000-0005-0000-0000-0000E1C90000}"/>
    <cellStyle name="Standard 257 9 4 2 6" xfId="7501" xr:uid="{00000000-0005-0000-0000-0000E2C90000}"/>
    <cellStyle name="Standard 257 9 4 2 6 2" xfId="20737" xr:uid="{00000000-0005-0000-0000-0000E3C90000}"/>
    <cellStyle name="Standard 257 9 4 2 6 2 2" xfId="47209" xr:uid="{00000000-0005-0000-0000-0000E4C90000}"/>
    <cellStyle name="Standard 257 9 4 2 6 3" xfId="33973" xr:uid="{00000000-0005-0000-0000-0000E5C90000}"/>
    <cellStyle name="Standard 257 9 4 2 7" xfId="14120" xr:uid="{00000000-0005-0000-0000-0000E6C90000}"/>
    <cellStyle name="Standard 257 9 4 2 7 2" xfId="40592" xr:uid="{00000000-0005-0000-0000-0000E7C90000}"/>
    <cellStyle name="Standard 257 9 4 2 8" xfId="27356" xr:uid="{00000000-0005-0000-0000-0000E8C90000}"/>
    <cellStyle name="Standard 257 9 4 3" xfId="1252" xr:uid="{00000000-0005-0000-0000-0000E9C90000}"/>
    <cellStyle name="Standard 257 9 4 3 2" xfId="4195" xr:uid="{00000000-0005-0000-0000-0000EAC90000}"/>
    <cellStyle name="Standard 257 9 4 3 2 2" xfId="13017" xr:uid="{00000000-0005-0000-0000-0000EBC90000}"/>
    <cellStyle name="Standard 257 9 4 3 2 2 2" xfId="26253" xr:uid="{00000000-0005-0000-0000-0000ECC90000}"/>
    <cellStyle name="Standard 257 9 4 3 2 2 2 2" xfId="52725" xr:uid="{00000000-0005-0000-0000-0000EDC90000}"/>
    <cellStyle name="Standard 257 9 4 3 2 2 3" xfId="39489" xr:uid="{00000000-0005-0000-0000-0000EEC90000}"/>
    <cellStyle name="Standard 257 9 4 3 2 3" xfId="19636" xr:uid="{00000000-0005-0000-0000-0000EFC90000}"/>
    <cellStyle name="Standard 257 9 4 3 2 3 2" xfId="46108" xr:uid="{00000000-0005-0000-0000-0000F0C90000}"/>
    <cellStyle name="Standard 257 9 4 3 2 4" xfId="30667" xr:uid="{00000000-0005-0000-0000-0000F1C90000}"/>
    <cellStyle name="Standard 257 9 4 3 3" xfId="5666" xr:uid="{00000000-0005-0000-0000-0000F2C90000}"/>
    <cellStyle name="Standard 257 9 4 3 3 2" xfId="10076" xr:uid="{00000000-0005-0000-0000-0000F3C90000}"/>
    <cellStyle name="Standard 257 9 4 3 3 2 2" xfId="23312" xr:uid="{00000000-0005-0000-0000-0000F4C90000}"/>
    <cellStyle name="Standard 257 9 4 3 3 2 2 2" xfId="49784" xr:uid="{00000000-0005-0000-0000-0000F5C90000}"/>
    <cellStyle name="Standard 257 9 4 3 3 2 3" xfId="36548" xr:uid="{00000000-0005-0000-0000-0000F6C90000}"/>
    <cellStyle name="Standard 257 9 4 3 3 3" xfId="16695" xr:uid="{00000000-0005-0000-0000-0000F7C90000}"/>
    <cellStyle name="Standard 257 9 4 3 3 3 2" xfId="43167" xr:uid="{00000000-0005-0000-0000-0000F8C90000}"/>
    <cellStyle name="Standard 257 9 4 3 3 4" xfId="32138" xr:uid="{00000000-0005-0000-0000-0000F9C90000}"/>
    <cellStyle name="Standard 257 9 4 3 4" xfId="8605" xr:uid="{00000000-0005-0000-0000-0000FAC90000}"/>
    <cellStyle name="Standard 257 9 4 3 4 2" xfId="21841" xr:uid="{00000000-0005-0000-0000-0000FBC90000}"/>
    <cellStyle name="Standard 257 9 4 3 4 2 2" xfId="48313" xr:uid="{00000000-0005-0000-0000-0000FCC90000}"/>
    <cellStyle name="Standard 257 9 4 3 4 3" xfId="35077" xr:uid="{00000000-0005-0000-0000-0000FDC90000}"/>
    <cellStyle name="Standard 257 9 4 3 5" xfId="15224" xr:uid="{00000000-0005-0000-0000-0000FEC90000}"/>
    <cellStyle name="Standard 257 9 4 3 5 2" xfId="41696" xr:uid="{00000000-0005-0000-0000-0000FFC90000}"/>
    <cellStyle name="Standard 257 9 4 3 6" xfId="27726" xr:uid="{00000000-0005-0000-0000-000000CA0000}"/>
    <cellStyle name="Standard 257 9 4 4" xfId="1988" xr:uid="{00000000-0005-0000-0000-000001CA0000}"/>
    <cellStyle name="Standard 257 9 4 4 2" xfId="3459" xr:uid="{00000000-0005-0000-0000-000002CA0000}"/>
    <cellStyle name="Standard 257 9 4 4 2 2" xfId="12281" xr:uid="{00000000-0005-0000-0000-000003CA0000}"/>
    <cellStyle name="Standard 257 9 4 4 2 2 2" xfId="25517" xr:uid="{00000000-0005-0000-0000-000004CA0000}"/>
    <cellStyle name="Standard 257 9 4 4 2 2 2 2" xfId="51989" xr:uid="{00000000-0005-0000-0000-000005CA0000}"/>
    <cellStyle name="Standard 257 9 4 4 2 2 3" xfId="38753" xr:uid="{00000000-0005-0000-0000-000006CA0000}"/>
    <cellStyle name="Standard 257 9 4 4 2 3" xfId="18900" xr:uid="{00000000-0005-0000-0000-000007CA0000}"/>
    <cellStyle name="Standard 257 9 4 4 2 3 2" xfId="45372" xr:uid="{00000000-0005-0000-0000-000008CA0000}"/>
    <cellStyle name="Standard 257 9 4 4 2 4" xfId="29931" xr:uid="{00000000-0005-0000-0000-000009CA0000}"/>
    <cellStyle name="Standard 257 9 4 4 3" xfId="6401" xr:uid="{00000000-0005-0000-0000-00000ACA0000}"/>
    <cellStyle name="Standard 257 9 4 4 3 2" xfId="10811" xr:uid="{00000000-0005-0000-0000-00000BCA0000}"/>
    <cellStyle name="Standard 257 9 4 4 3 2 2" xfId="24047" xr:uid="{00000000-0005-0000-0000-00000CCA0000}"/>
    <cellStyle name="Standard 257 9 4 4 3 2 2 2" xfId="50519" xr:uid="{00000000-0005-0000-0000-00000DCA0000}"/>
    <cellStyle name="Standard 257 9 4 4 3 2 3" xfId="37283" xr:uid="{00000000-0005-0000-0000-00000ECA0000}"/>
    <cellStyle name="Standard 257 9 4 4 3 3" xfId="17430" xr:uid="{00000000-0005-0000-0000-00000FCA0000}"/>
    <cellStyle name="Standard 257 9 4 4 3 3 2" xfId="43902" xr:uid="{00000000-0005-0000-0000-000010CA0000}"/>
    <cellStyle name="Standard 257 9 4 4 3 4" xfId="32873" xr:uid="{00000000-0005-0000-0000-000011CA0000}"/>
    <cellStyle name="Standard 257 9 4 4 4" xfId="7869" xr:uid="{00000000-0005-0000-0000-000012CA0000}"/>
    <cellStyle name="Standard 257 9 4 4 4 2" xfId="21105" xr:uid="{00000000-0005-0000-0000-000013CA0000}"/>
    <cellStyle name="Standard 257 9 4 4 4 2 2" xfId="47577" xr:uid="{00000000-0005-0000-0000-000014CA0000}"/>
    <cellStyle name="Standard 257 9 4 4 4 3" xfId="34341" xr:uid="{00000000-0005-0000-0000-000015CA0000}"/>
    <cellStyle name="Standard 257 9 4 4 5" xfId="14488" xr:uid="{00000000-0005-0000-0000-000016CA0000}"/>
    <cellStyle name="Standard 257 9 4 4 5 2" xfId="40960" xr:uid="{00000000-0005-0000-0000-000017CA0000}"/>
    <cellStyle name="Standard 257 9 4 4 6" xfId="28461" xr:uid="{00000000-0005-0000-0000-000018CA0000}"/>
    <cellStyle name="Standard 257 9 4 5" xfId="2725" xr:uid="{00000000-0005-0000-0000-000019CA0000}"/>
    <cellStyle name="Standard 257 9 4 5 2" xfId="11547" xr:uid="{00000000-0005-0000-0000-00001ACA0000}"/>
    <cellStyle name="Standard 257 9 4 5 2 2" xfId="24783" xr:uid="{00000000-0005-0000-0000-00001BCA0000}"/>
    <cellStyle name="Standard 257 9 4 5 2 2 2" xfId="51255" xr:uid="{00000000-0005-0000-0000-00001CCA0000}"/>
    <cellStyle name="Standard 257 9 4 5 2 3" xfId="38019" xr:uid="{00000000-0005-0000-0000-00001DCA0000}"/>
    <cellStyle name="Standard 257 9 4 5 3" xfId="18166" xr:uid="{00000000-0005-0000-0000-00001ECA0000}"/>
    <cellStyle name="Standard 257 9 4 5 3 2" xfId="44638" xr:uid="{00000000-0005-0000-0000-00001FCA0000}"/>
    <cellStyle name="Standard 257 9 4 5 4" xfId="29197" xr:uid="{00000000-0005-0000-0000-000020CA0000}"/>
    <cellStyle name="Standard 257 9 4 6" xfId="4930" xr:uid="{00000000-0005-0000-0000-000021CA0000}"/>
    <cellStyle name="Standard 257 9 4 6 2" xfId="9340" xr:uid="{00000000-0005-0000-0000-000022CA0000}"/>
    <cellStyle name="Standard 257 9 4 6 2 2" xfId="22576" xr:uid="{00000000-0005-0000-0000-000023CA0000}"/>
    <cellStyle name="Standard 257 9 4 6 2 2 2" xfId="49048" xr:uid="{00000000-0005-0000-0000-000024CA0000}"/>
    <cellStyle name="Standard 257 9 4 6 2 3" xfId="35812" xr:uid="{00000000-0005-0000-0000-000025CA0000}"/>
    <cellStyle name="Standard 257 9 4 6 3" xfId="15959" xr:uid="{00000000-0005-0000-0000-000026CA0000}"/>
    <cellStyle name="Standard 257 9 4 6 3 2" xfId="42431" xr:uid="{00000000-0005-0000-0000-000027CA0000}"/>
    <cellStyle name="Standard 257 9 4 6 4" xfId="31402" xr:uid="{00000000-0005-0000-0000-000028CA0000}"/>
    <cellStyle name="Standard 257 9 4 7" xfId="7135" xr:uid="{00000000-0005-0000-0000-000029CA0000}"/>
    <cellStyle name="Standard 257 9 4 7 2" xfId="20371" xr:uid="{00000000-0005-0000-0000-00002ACA0000}"/>
    <cellStyle name="Standard 257 9 4 7 2 2" xfId="46843" xr:uid="{00000000-0005-0000-0000-00002BCA0000}"/>
    <cellStyle name="Standard 257 9 4 7 3" xfId="33607" xr:uid="{00000000-0005-0000-0000-00002CCA0000}"/>
    <cellStyle name="Standard 257 9 4 8" xfId="13754" xr:uid="{00000000-0005-0000-0000-00002DCA0000}"/>
    <cellStyle name="Standard 257 9 4 8 2" xfId="40226" xr:uid="{00000000-0005-0000-0000-00002ECA0000}"/>
    <cellStyle name="Standard 257 9 4 9" xfId="26990" xr:uid="{00000000-0005-0000-0000-00002FCA0000}"/>
    <cellStyle name="Standard 257 9 5" xfId="661" xr:uid="{00000000-0005-0000-0000-000030CA0000}"/>
    <cellStyle name="Standard 257 9 5 2" xfId="1049" xr:uid="{00000000-0005-0000-0000-000031CA0000}"/>
    <cellStyle name="Standard 257 9 5 2 2" xfId="1792" xr:uid="{00000000-0005-0000-0000-000032CA0000}"/>
    <cellStyle name="Standard 257 9 5 2 2 2" xfId="4735" xr:uid="{00000000-0005-0000-0000-000033CA0000}"/>
    <cellStyle name="Standard 257 9 5 2 2 2 2" xfId="13557" xr:uid="{00000000-0005-0000-0000-000034CA0000}"/>
    <cellStyle name="Standard 257 9 5 2 2 2 2 2" xfId="26793" xr:uid="{00000000-0005-0000-0000-000035CA0000}"/>
    <cellStyle name="Standard 257 9 5 2 2 2 2 2 2" xfId="53265" xr:uid="{00000000-0005-0000-0000-000036CA0000}"/>
    <cellStyle name="Standard 257 9 5 2 2 2 2 3" xfId="40029" xr:uid="{00000000-0005-0000-0000-000037CA0000}"/>
    <cellStyle name="Standard 257 9 5 2 2 2 3" xfId="20176" xr:uid="{00000000-0005-0000-0000-000038CA0000}"/>
    <cellStyle name="Standard 257 9 5 2 2 2 3 2" xfId="46648" xr:uid="{00000000-0005-0000-0000-000039CA0000}"/>
    <cellStyle name="Standard 257 9 5 2 2 2 4" xfId="31207" xr:uid="{00000000-0005-0000-0000-00003ACA0000}"/>
    <cellStyle name="Standard 257 9 5 2 2 3" xfId="6206" xr:uid="{00000000-0005-0000-0000-00003BCA0000}"/>
    <cellStyle name="Standard 257 9 5 2 2 3 2" xfId="10616" xr:uid="{00000000-0005-0000-0000-00003CCA0000}"/>
    <cellStyle name="Standard 257 9 5 2 2 3 2 2" xfId="23852" xr:uid="{00000000-0005-0000-0000-00003DCA0000}"/>
    <cellStyle name="Standard 257 9 5 2 2 3 2 2 2" xfId="50324" xr:uid="{00000000-0005-0000-0000-00003ECA0000}"/>
    <cellStyle name="Standard 257 9 5 2 2 3 2 3" xfId="37088" xr:uid="{00000000-0005-0000-0000-00003FCA0000}"/>
    <cellStyle name="Standard 257 9 5 2 2 3 3" xfId="17235" xr:uid="{00000000-0005-0000-0000-000040CA0000}"/>
    <cellStyle name="Standard 257 9 5 2 2 3 3 2" xfId="43707" xr:uid="{00000000-0005-0000-0000-000041CA0000}"/>
    <cellStyle name="Standard 257 9 5 2 2 3 4" xfId="32678" xr:uid="{00000000-0005-0000-0000-000042CA0000}"/>
    <cellStyle name="Standard 257 9 5 2 2 4" xfId="9145" xr:uid="{00000000-0005-0000-0000-000043CA0000}"/>
    <cellStyle name="Standard 257 9 5 2 2 4 2" xfId="22381" xr:uid="{00000000-0005-0000-0000-000044CA0000}"/>
    <cellStyle name="Standard 257 9 5 2 2 4 2 2" xfId="48853" xr:uid="{00000000-0005-0000-0000-000045CA0000}"/>
    <cellStyle name="Standard 257 9 5 2 2 4 3" xfId="35617" xr:uid="{00000000-0005-0000-0000-000046CA0000}"/>
    <cellStyle name="Standard 257 9 5 2 2 5" xfId="15764" xr:uid="{00000000-0005-0000-0000-000047CA0000}"/>
    <cellStyle name="Standard 257 9 5 2 2 5 2" xfId="42236" xr:uid="{00000000-0005-0000-0000-000048CA0000}"/>
    <cellStyle name="Standard 257 9 5 2 2 6" xfId="28266" xr:uid="{00000000-0005-0000-0000-000049CA0000}"/>
    <cellStyle name="Standard 257 9 5 2 3" xfId="2528" xr:uid="{00000000-0005-0000-0000-00004ACA0000}"/>
    <cellStyle name="Standard 257 9 5 2 3 2" xfId="3999" xr:uid="{00000000-0005-0000-0000-00004BCA0000}"/>
    <cellStyle name="Standard 257 9 5 2 3 2 2" xfId="12821" xr:uid="{00000000-0005-0000-0000-00004CCA0000}"/>
    <cellStyle name="Standard 257 9 5 2 3 2 2 2" xfId="26057" xr:uid="{00000000-0005-0000-0000-00004DCA0000}"/>
    <cellStyle name="Standard 257 9 5 2 3 2 2 2 2" xfId="52529" xr:uid="{00000000-0005-0000-0000-00004ECA0000}"/>
    <cellStyle name="Standard 257 9 5 2 3 2 2 3" xfId="39293" xr:uid="{00000000-0005-0000-0000-00004FCA0000}"/>
    <cellStyle name="Standard 257 9 5 2 3 2 3" xfId="19440" xr:uid="{00000000-0005-0000-0000-000050CA0000}"/>
    <cellStyle name="Standard 257 9 5 2 3 2 3 2" xfId="45912" xr:uid="{00000000-0005-0000-0000-000051CA0000}"/>
    <cellStyle name="Standard 257 9 5 2 3 2 4" xfId="30471" xr:uid="{00000000-0005-0000-0000-000052CA0000}"/>
    <cellStyle name="Standard 257 9 5 2 3 3" xfId="6941" xr:uid="{00000000-0005-0000-0000-000053CA0000}"/>
    <cellStyle name="Standard 257 9 5 2 3 3 2" xfId="11351" xr:uid="{00000000-0005-0000-0000-000054CA0000}"/>
    <cellStyle name="Standard 257 9 5 2 3 3 2 2" xfId="24587" xr:uid="{00000000-0005-0000-0000-000055CA0000}"/>
    <cellStyle name="Standard 257 9 5 2 3 3 2 2 2" xfId="51059" xr:uid="{00000000-0005-0000-0000-000056CA0000}"/>
    <cellStyle name="Standard 257 9 5 2 3 3 2 3" xfId="37823" xr:uid="{00000000-0005-0000-0000-000057CA0000}"/>
    <cellStyle name="Standard 257 9 5 2 3 3 3" xfId="17970" xr:uid="{00000000-0005-0000-0000-000058CA0000}"/>
    <cellStyle name="Standard 257 9 5 2 3 3 3 2" xfId="44442" xr:uid="{00000000-0005-0000-0000-000059CA0000}"/>
    <cellStyle name="Standard 257 9 5 2 3 3 4" xfId="33413" xr:uid="{00000000-0005-0000-0000-00005ACA0000}"/>
    <cellStyle name="Standard 257 9 5 2 3 4" xfId="8409" xr:uid="{00000000-0005-0000-0000-00005BCA0000}"/>
    <cellStyle name="Standard 257 9 5 2 3 4 2" xfId="21645" xr:uid="{00000000-0005-0000-0000-00005CCA0000}"/>
    <cellStyle name="Standard 257 9 5 2 3 4 2 2" xfId="48117" xr:uid="{00000000-0005-0000-0000-00005DCA0000}"/>
    <cellStyle name="Standard 257 9 5 2 3 4 3" xfId="34881" xr:uid="{00000000-0005-0000-0000-00005ECA0000}"/>
    <cellStyle name="Standard 257 9 5 2 3 5" xfId="15028" xr:uid="{00000000-0005-0000-0000-00005FCA0000}"/>
    <cellStyle name="Standard 257 9 5 2 3 5 2" xfId="41500" xr:uid="{00000000-0005-0000-0000-000060CA0000}"/>
    <cellStyle name="Standard 257 9 5 2 3 6" xfId="29001" xr:uid="{00000000-0005-0000-0000-000061CA0000}"/>
    <cellStyle name="Standard 257 9 5 2 4" xfId="3265" xr:uid="{00000000-0005-0000-0000-000062CA0000}"/>
    <cellStyle name="Standard 257 9 5 2 4 2" xfId="12087" xr:uid="{00000000-0005-0000-0000-000063CA0000}"/>
    <cellStyle name="Standard 257 9 5 2 4 2 2" xfId="25323" xr:uid="{00000000-0005-0000-0000-000064CA0000}"/>
    <cellStyle name="Standard 257 9 5 2 4 2 2 2" xfId="51795" xr:uid="{00000000-0005-0000-0000-000065CA0000}"/>
    <cellStyle name="Standard 257 9 5 2 4 2 3" xfId="38559" xr:uid="{00000000-0005-0000-0000-000066CA0000}"/>
    <cellStyle name="Standard 257 9 5 2 4 3" xfId="18706" xr:uid="{00000000-0005-0000-0000-000067CA0000}"/>
    <cellStyle name="Standard 257 9 5 2 4 3 2" xfId="45178" xr:uid="{00000000-0005-0000-0000-000068CA0000}"/>
    <cellStyle name="Standard 257 9 5 2 4 4" xfId="29737" xr:uid="{00000000-0005-0000-0000-000069CA0000}"/>
    <cellStyle name="Standard 257 9 5 2 5" xfId="5470" xr:uid="{00000000-0005-0000-0000-00006ACA0000}"/>
    <cellStyle name="Standard 257 9 5 2 5 2" xfId="9880" xr:uid="{00000000-0005-0000-0000-00006BCA0000}"/>
    <cellStyle name="Standard 257 9 5 2 5 2 2" xfId="23116" xr:uid="{00000000-0005-0000-0000-00006CCA0000}"/>
    <cellStyle name="Standard 257 9 5 2 5 2 2 2" xfId="49588" xr:uid="{00000000-0005-0000-0000-00006DCA0000}"/>
    <cellStyle name="Standard 257 9 5 2 5 2 3" xfId="36352" xr:uid="{00000000-0005-0000-0000-00006ECA0000}"/>
    <cellStyle name="Standard 257 9 5 2 5 3" xfId="16499" xr:uid="{00000000-0005-0000-0000-00006FCA0000}"/>
    <cellStyle name="Standard 257 9 5 2 5 3 2" xfId="42971" xr:uid="{00000000-0005-0000-0000-000070CA0000}"/>
    <cellStyle name="Standard 257 9 5 2 5 4" xfId="31942" xr:uid="{00000000-0005-0000-0000-000071CA0000}"/>
    <cellStyle name="Standard 257 9 5 2 6" xfId="7675" xr:uid="{00000000-0005-0000-0000-000072CA0000}"/>
    <cellStyle name="Standard 257 9 5 2 6 2" xfId="20911" xr:uid="{00000000-0005-0000-0000-000073CA0000}"/>
    <cellStyle name="Standard 257 9 5 2 6 2 2" xfId="47383" xr:uid="{00000000-0005-0000-0000-000074CA0000}"/>
    <cellStyle name="Standard 257 9 5 2 6 3" xfId="34147" xr:uid="{00000000-0005-0000-0000-000075CA0000}"/>
    <cellStyle name="Standard 257 9 5 2 7" xfId="14294" xr:uid="{00000000-0005-0000-0000-000076CA0000}"/>
    <cellStyle name="Standard 257 9 5 2 7 2" xfId="40766" xr:uid="{00000000-0005-0000-0000-000077CA0000}"/>
    <cellStyle name="Standard 257 9 5 2 8" xfId="27530" xr:uid="{00000000-0005-0000-0000-000078CA0000}"/>
    <cellStyle name="Standard 257 9 5 3" xfId="1426" xr:uid="{00000000-0005-0000-0000-000079CA0000}"/>
    <cellStyle name="Standard 257 9 5 3 2" xfId="4369" xr:uid="{00000000-0005-0000-0000-00007ACA0000}"/>
    <cellStyle name="Standard 257 9 5 3 2 2" xfId="13191" xr:uid="{00000000-0005-0000-0000-00007BCA0000}"/>
    <cellStyle name="Standard 257 9 5 3 2 2 2" xfId="26427" xr:uid="{00000000-0005-0000-0000-00007CCA0000}"/>
    <cellStyle name="Standard 257 9 5 3 2 2 2 2" xfId="52899" xr:uid="{00000000-0005-0000-0000-00007DCA0000}"/>
    <cellStyle name="Standard 257 9 5 3 2 2 3" xfId="39663" xr:uid="{00000000-0005-0000-0000-00007ECA0000}"/>
    <cellStyle name="Standard 257 9 5 3 2 3" xfId="19810" xr:uid="{00000000-0005-0000-0000-00007FCA0000}"/>
    <cellStyle name="Standard 257 9 5 3 2 3 2" xfId="46282" xr:uid="{00000000-0005-0000-0000-000080CA0000}"/>
    <cellStyle name="Standard 257 9 5 3 2 4" xfId="30841" xr:uid="{00000000-0005-0000-0000-000081CA0000}"/>
    <cellStyle name="Standard 257 9 5 3 3" xfId="5840" xr:uid="{00000000-0005-0000-0000-000082CA0000}"/>
    <cellStyle name="Standard 257 9 5 3 3 2" xfId="10250" xr:uid="{00000000-0005-0000-0000-000083CA0000}"/>
    <cellStyle name="Standard 257 9 5 3 3 2 2" xfId="23486" xr:uid="{00000000-0005-0000-0000-000084CA0000}"/>
    <cellStyle name="Standard 257 9 5 3 3 2 2 2" xfId="49958" xr:uid="{00000000-0005-0000-0000-000085CA0000}"/>
    <cellStyle name="Standard 257 9 5 3 3 2 3" xfId="36722" xr:uid="{00000000-0005-0000-0000-000086CA0000}"/>
    <cellStyle name="Standard 257 9 5 3 3 3" xfId="16869" xr:uid="{00000000-0005-0000-0000-000087CA0000}"/>
    <cellStyle name="Standard 257 9 5 3 3 3 2" xfId="43341" xr:uid="{00000000-0005-0000-0000-000088CA0000}"/>
    <cellStyle name="Standard 257 9 5 3 3 4" xfId="32312" xr:uid="{00000000-0005-0000-0000-000089CA0000}"/>
    <cellStyle name="Standard 257 9 5 3 4" xfId="8779" xr:uid="{00000000-0005-0000-0000-00008ACA0000}"/>
    <cellStyle name="Standard 257 9 5 3 4 2" xfId="22015" xr:uid="{00000000-0005-0000-0000-00008BCA0000}"/>
    <cellStyle name="Standard 257 9 5 3 4 2 2" xfId="48487" xr:uid="{00000000-0005-0000-0000-00008CCA0000}"/>
    <cellStyle name="Standard 257 9 5 3 4 3" xfId="35251" xr:uid="{00000000-0005-0000-0000-00008DCA0000}"/>
    <cellStyle name="Standard 257 9 5 3 5" xfId="15398" xr:uid="{00000000-0005-0000-0000-00008ECA0000}"/>
    <cellStyle name="Standard 257 9 5 3 5 2" xfId="41870" xr:uid="{00000000-0005-0000-0000-00008FCA0000}"/>
    <cellStyle name="Standard 257 9 5 3 6" xfId="27900" xr:uid="{00000000-0005-0000-0000-000090CA0000}"/>
    <cellStyle name="Standard 257 9 5 4" xfId="2162" xr:uid="{00000000-0005-0000-0000-000091CA0000}"/>
    <cellStyle name="Standard 257 9 5 4 2" xfId="3633" xr:uid="{00000000-0005-0000-0000-000092CA0000}"/>
    <cellStyle name="Standard 257 9 5 4 2 2" xfId="12455" xr:uid="{00000000-0005-0000-0000-000093CA0000}"/>
    <cellStyle name="Standard 257 9 5 4 2 2 2" xfId="25691" xr:uid="{00000000-0005-0000-0000-000094CA0000}"/>
    <cellStyle name="Standard 257 9 5 4 2 2 2 2" xfId="52163" xr:uid="{00000000-0005-0000-0000-000095CA0000}"/>
    <cellStyle name="Standard 257 9 5 4 2 2 3" xfId="38927" xr:uid="{00000000-0005-0000-0000-000096CA0000}"/>
    <cellStyle name="Standard 257 9 5 4 2 3" xfId="19074" xr:uid="{00000000-0005-0000-0000-000097CA0000}"/>
    <cellStyle name="Standard 257 9 5 4 2 3 2" xfId="45546" xr:uid="{00000000-0005-0000-0000-000098CA0000}"/>
    <cellStyle name="Standard 257 9 5 4 2 4" xfId="30105" xr:uid="{00000000-0005-0000-0000-000099CA0000}"/>
    <cellStyle name="Standard 257 9 5 4 3" xfId="6575" xr:uid="{00000000-0005-0000-0000-00009ACA0000}"/>
    <cellStyle name="Standard 257 9 5 4 3 2" xfId="10985" xr:uid="{00000000-0005-0000-0000-00009BCA0000}"/>
    <cellStyle name="Standard 257 9 5 4 3 2 2" xfId="24221" xr:uid="{00000000-0005-0000-0000-00009CCA0000}"/>
    <cellStyle name="Standard 257 9 5 4 3 2 2 2" xfId="50693" xr:uid="{00000000-0005-0000-0000-00009DCA0000}"/>
    <cellStyle name="Standard 257 9 5 4 3 2 3" xfId="37457" xr:uid="{00000000-0005-0000-0000-00009ECA0000}"/>
    <cellStyle name="Standard 257 9 5 4 3 3" xfId="17604" xr:uid="{00000000-0005-0000-0000-00009FCA0000}"/>
    <cellStyle name="Standard 257 9 5 4 3 3 2" xfId="44076" xr:uid="{00000000-0005-0000-0000-0000A0CA0000}"/>
    <cellStyle name="Standard 257 9 5 4 3 4" xfId="33047" xr:uid="{00000000-0005-0000-0000-0000A1CA0000}"/>
    <cellStyle name="Standard 257 9 5 4 4" xfId="8043" xr:uid="{00000000-0005-0000-0000-0000A2CA0000}"/>
    <cellStyle name="Standard 257 9 5 4 4 2" xfId="21279" xr:uid="{00000000-0005-0000-0000-0000A3CA0000}"/>
    <cellStyle name="Standard 257 9 5 4 4 2 2" xfId="47751" xr:uid="{00000000-0005-0000-0000-0000A4CA0000}"/>
    <cellStyle name="Standard 257 9 5 4 4 3" xfId="34515" xr:uid="{00000000-0005-0000-0000-0000A5CA0000}"/>
    <cellStyle name="Standard 257 9 5 4 5" xfId="14662" xr:uid="{00000000-0005-0000-0000-0000A6CA0000}"/>
    <cellStyle name="Standard 257 9 5 4 5 2" xfId="41134" xr:uid="{00000000-0005-0000-0000-0000A7CA0000}"/>
    <cellStyle name="Standard 257 9 5 4 6" xfId="28635" xr:uid="{00000000-0005-0000-0000-0000A8CA0000}"/>
    <cellStyle name="Standard 257 9 5 5" xfId="2899" xr:uid="{00000000-0005-0000-0000-0000A9CA0000}"/>
    <cellStyle name="Standard 257 9 5 5 2" xfId="11721" xr:uid="{00000000-0005-0000-0000-0000AACA0000}"/>
    <cellStyle name="Standard 257 9 5 5 2 2" xfId="24957" xr:uid="{00000000-0005-0000-0000-0000ABCA0000}"/>
    <cellStyle name="Standard 257 9 5 5 2 2 2" xfId="51429" xr:uid="{00000000-0005-0000-0000-0000ACCA0000}"/>
    <cellStyle name="Standard 257 9 5 5 2 3" xfId="38193" xr:uid="{00000000-0005-0000-0000-0000ADCA0000}"/>
    <cellStyle name="Standard 257 9 5 5 3" xfId="18340" xr:uid="{00000000-0005-0000-0000-0000AECA0000}"/>
    <cellStyle name="Standard 257 9 5 5 3 2" xfId="44812" xr:uid="{00000000-0005-0000-0000-0000AFCA0000}"/>
    <cellStyle name="Standard 257 9 5 5 4" xfId="29371" xr:uid="{00000000-0005-0000-0000-0000B0CA0000}"/>
    <cellStyle name="Standard 257 9 5 6" xfId="5104" xr:uid="{00000000-0005-0000-0000-0000B1CA0000}"/>
    <cellStyle name="Standard 257 9 5 6 2" xfId="9514" xr:uid="{00000000-0005-0000-0000-0000B2CA0000}"/>
    <cellStyle name="Standard 257 9 5 6 2 2" xfId="22750" xr:uid="{00000000-0005-0000-0000-0000B3CA0000}"/>
    <cellStyle name="Standard 257 9 5 6 2 2 2" xfId="49222" xr:uid="{00000000-0005-0000-0000-0000B4CA0000}"/>
    <cellStyle name="Standard 257 9 5 6 2 3" xfId="35986" xr:uid="{00000000-0005-0000-0000-0000B5CA0000}"/>
    <cellStyle name="Standard 257 9 5 6 3" xfId="16133" xr:uid="{00000000-0005-0000-0000-0000B6CA0000}"/>
    <cellStyle name="Standard 257 9 5 6 3 2" xfId="42605" xr:uid="{00000000-0005-0000-0000-0000B7CA0000}"/>
    <cellStyle name="Standard 257 9 5 6 4" xfId="31576" xr:uid="{00000000-0005-0000-0000-0000B8CA0000}"/>
    <cellStyle name="Standard 257 9 5 7" xfId="7309" xr:uid="{00000000-0005-0000-0000-0000B9CA0000}"/>
    <cellStyle name="Standard 257 9 5 7 2" xfId="20545" xr:uid="{00000000-0005-0000-0000-0000BACA0000}"/>
    <cellStyle name="Standard 257 9 5 7 2 2" xfId="47017" xr:uid="{00000000-0005-0000-0000-0000BBCA0000}"/>
    <cellStyle name="Standard 257 9 5 7 3" xfId="33781" xr:uid="{00000000-0005-0000-0000-0000BCCA0000}"/>
    <cellStyle name="Standard 257 9 5 8" xfId="13928" xr:uid="{00000000-0005-0000-0000-0000BDCA0000}"/>
    <cellStyle name="Standard 257 9 5 8 2" xfId="40400" xr:uid="{00000000-0005-0000-0000-0000BECA0000}"/>
    <cellStyle name="Standard 257 9 5 9" xfId="27164" xr:uid="{00000000-0005-0000-0000-0000BFCA0000}"/>
    <cellStyle name="Standard 257 9 6" xfId="698" xr:uid="{00000000-0005-0000-0000-0000C0CA0000}"/>
    <cellStyle name="Standard 257 9 6 2" xfId="1448" xr:uid="{00000000-0005-0000-0000-0000C1CA0000}"/>
    <cellStyle name="Standard 257 9 6 2 2" xfId="4391" xr:uid="{00000000-0005-0000-0000-0000C2CA0000}"/>
    <cellStyle name="Standard 257 9 6 2 2 2" xfId="13213" xr:uid="{00000000-0005-0000-0000-0000C3CA0000}"/>
    <cellStyle name="Standard 257 9 6 2 2 2 2" xfId="26449" xr:uid="{00000000-0005-0000-0000-0000C4CA0000}"/>
    <cellStyle name="Standard 257 9 6 2 2 2 2 2" xfId="52921" xr:uid="{00000000-0005-0000-0000-0000C5CA0000}"/>
    <cellStyle name="Standard 257 9 6 2 2 2 3" xfId="39685" xr:uid="{00000000-0005-0000-0000-0000C6CA0000}"/>
    <cellStyle name="Standard 257 9 6 2 2 3" xfId="19832" xr:uid="{00000000-0005-0000-0000-0000C7CA0000}"/>
    <cellStyle name="Standard 257 9 6 2 2 3 2" xfId="46304" xr:uid="{00000000-0005-0000-0000-0000C8CA0000}"/>
    <cellStyle name="Standard 257 9 6 2 2 4" xfId="30863" xr:uid="{00000000-0005-0000-0000-0000C9CA0000}"/>
    <cellStyle name="Standard 257 9 6 2 3" xfId="5862" xr:uid="{00000000-0005-0000-0000-0000CACA0000}"/>
    <cellStyle name="Standard 257 9 6 2 3 2" xfId="10272" xr:uid="{00000000-0005-0000-0000-0000CBCA0000}"/>
    <cellStyle name="Standard 257 9 6 2 3 2 2" xfId="23508" xr:uid="{00000000-0005-0000-0000-0000CCCA0000}"/>
    <cellStyle name="Standard 257 9 6 2 3 2 2 2" xfId="49980" xr:uid="{00000000-0005-0000-0000-0000CDCA0000}"/>
    <cellStyle name="Standard 257 9 6 2 3 2 3" xfId="36744" xr:uid="{00000000-0005-0000-0000-0000CECA0000}"/>
    <cellStyle name="Standard 257 9 6 2 3 3" xfId="16891" xr:uid="{00000000-0005-0000-0000-0000CFCA0000}"/>
    <cellStyle name="Standard 257 9 6 2 3 3 2" xfId="43363" xr:uid="{00000000-0005-0000-0000-0000D0CA0000}"/>
    <cellStyle name="Standard 257 9 6 2 3 4" xfId="32334" xr:uid="{00000000-0005-0000-0000-0000D1CA0000}"/>
    <cellStyle name="Standard 257 9 6 2 4" xfId="8801" xr:uid="{00000000-0005-0000-0000-0000D2CA0000}"/>
    <cellStyle name="Standard 257 9 6 2 4 2" xfId="22037" xr:uid="{00000000-0005-0000-0000-0000D3CA0000}"/>
    <cellStyle name="Standard 257 9 6 2 4 2 2" xfId="48509" xr:uid="{00000000-0005-0000-0000-0000D4CA0000}"/>
    <cellStyle name="Standard 257 9 6 2 4 3" xfId="35273" xr:uid="{00000000-0005-0000-0000-0000D5CA0000}"/>
    <cellStyle name="Standard 257 9 6 2 5" xfId="15420" xr:uid="{00000000-0005-0000-0000-0000D6CA0000}"/>
    <cellStyle name="Standard 257 9 6 2 5 2" xfId="41892" xr:uid="{00000000-0005-0000-0000-0000D7CA0000}"/>
    <cellStyle name="Standard 257 9 6 2 6" xfId="27922" xr:uid="{00000000-0005-0000-0000-0000D8CA0000}"/>
    <cellStyle name="Standard 257 9 6 3" xfId="2184" xr:uid="{00000000-0005-0000-0000-0000D9CA0000}"/>
    <cellStyle name="Standard 257 9 6 3 2" xfId="3655" xr:uid="{00000000-0005-0000-0000-0000DACA0000}"/>
    <cellStyle name="Standard 257 9 6 3 2 2" xfId="12477" xr:uid="{00000000-0005-0000-0000-0000DBCA0000}"/>
    <cellStyle name="Standard 257 9 6 3 2 2 2" xfId="25713" xr:uid="{00000000-0005-0000-0000-0000DCCA0000}"/>
    <cellStyle name="Standard 257 9 6 3 2 2 2 2" xfId="52185" xr:uid="{00000000-0005-0000-0000-0000DDCA0000}"/>
    <cellStyle name="Standard 257 9 6 3 2 2 3" xfId="38949" xr:uid="{00000000-0005-0000-0000-0000DECA0000}"/>
    <cellStyle name="Standard 257 9 6 3 2 3" xfId="19096" xr:uid="{00000000-0005-0000-0000-0000DFCA0000}"/>
    <cellStyle name="Standard 257 9 6 3 2 3 2" xfId="45568" xr:uid="{00000000-0005-0000-0000-0000E0CA0000}"/>
    <cellStyle name="Standard 257 9 6 3 2 4" xfId="30127" xr:uid="{00000000-0005-0000-0000-0000E1CA0000}"/>
    <cellStyle name="Standard 257 9 6 3 3" xfId="6597" xr:uid="{00000000-0005-0000-0000-0000E2CA0000}"/>
    <cellStyle name="Standard 257 9 6 3 3 2" xfId="11007" xr:uid="{00000000-0005-0000-0000-0000E3CA0000}"/>
    <cellStyle name="Standard 257 9 6 3 3 2 2" xfId="24243" xr:uid="{00000000-0005-0000-0000-0000E4CA0000}"/>
    <cellStyle name="Standard 257 9 6 3 3 2 2 2" xfId="50715" xr:uid="{00000000-0005-0000-0000-0000E5CA0000}"/>
    <cellStyle name="Standard 257 9 6 3 3 2 3" xfId="37479" xr:uid="{00000000-0005-0000-0000-0000E6CA0000}"/>
    <cellStyle name="Standard 257 9 6 3 3 3" xfId="17626" xr:uid="{00000000-0005-0000-0000-0000E7CA0000}"/>
    <cellStyle name="Standard 257 9 6 3 3 3 2" xfId="44098" xr:uid="{00000000-0005-0000-0000-0000E8CA0000}"/>
    <cellStyle name="Standard 257 9 6 3 3 4" xfId="33069" xr:uid="{00000000-0005-0000-0000-0000E9CA0000}"/>
    <cellStyle name="Standard 257 9 6 3 4" xfId="8065" xr:uid="{00000000-0005-0000-0000-0000EACA0000}"/>
    <cellStyle name="Standard 257 9 6 3 4 2" xfId="21301" xr:uid="{00000000-0005-0000-0000-0000EBCA0000}"/>
    <cellStyle name="Standard 257 9 6 3 4 2 2" xfId="47773" xr:uid="{00000000-0005-0000-0000-0000ECCA0000}"/>
    <cellStyle name="Standard 257 9 6 3 4 3" xfId="34537" xr:uid="{00000000-0005-0000-0000-0000EDCA0000}"/>
    <cellStyle name="Standard 257 9 6 3 5" xfId="14684" xr:uid="{00000000-0005-0000-0000-0000EECA0000}"/>
    <cellStyle name="Standard 257 9 6 3 5 2" xfId="41156" xr:uid="{00000000-0005-0000-0000-0000EFCA0000}"/>
    <cellStyle name="Standard 257 9 6 3 6" xfId="28657" xr:uid="{00000000-0005-0000-0000-0000F0CA0000}"/>
    <cellStyle name="Standard 257 9 6 4" xfId="2921" xr:uid="{00000000-0005-0000-0000-0000F1CA0000}"/>
    <cellStyle name="Standard 257 9 6 4 2" xfId="11743" xr:uid="{00000000-0005-0000-0000-0000F2CA0000}"/>
    <cellStyle name="Standard 257 9 6 4 2 2" xfId="24979" xr:uid="{00000000-0005-0000-0000-0000F3CA0000}"/>
    <cellStyle name="Standard 257 9 6 4 2 2 2" xfId="51451" xr:uid="{00000000-0005-0000-0000-0000F4CA0000}"/>
    <cellStyle name="Standard 257 9 6 4 2 3" xfId="38215" xr:uid="{00000000-0005-0000-0000-0000F5CA0000}"/>
    <cellStyle name="Standard 257 9 6 4 3" xfId="18362" xr:uid="{00000000-0005-0000-0000-0000F6CA0000}"/>
    <cellStyle name="Standard 257 9 6 4 3 2" xfId="44834" xr:uid="{00000000-0005-0000-0000-0000F7CA0000}"/>
    <cellStyle name="Standard 257 9 6 4 4" xfId="29393" xr:uid="{00000000-0005-0000-0000-0000F8CA0000}"/>
    <cellStyle name="Standard 257 9 6 5" xfId="5126" xr:uid="{00000000-0005-0000-0000-0000F9CA0000}"/>
    <cellStyle name="Standard 257 9 6 5 2" xfId="9536" xr:uid="{00000000-0005-0000-0000-0000FACA0000}"/>
    <cellStyle name="Standard 257 9 6 5 2 2" xfId="22772" xr:uid="{00000000-0005-0000-0000-0000FBCA0000}"/>
    <cellStyle name="Standard 257 9 6 5 2 2 2" xfId="49244" xr:uid="{00000000-0005-0000-0000-0000FCCA0000}"/>
    <cellStyle name="Standard 257 9 6 5 2 3" xfId="36008" xr:uid="{00000000-0005-0000-0000-0000FDCA0000}"/>
    <cellStyle name="Standard 257 9 6 5 3" xfId="16155" xr:uid="{00000000-0005-0000-0000-0000FECA0000}"/>
    <cellStyle name="Standard 257 9 6 5 3 2" xfId="42627" xr:uid="{00000000-0005-0000-0000-0000FFCA0000}"/>
    <cellStyle name="Standard 257 9 6 5 4" xfId="31598" xr:uid="{00000000-0005-0000-0000-000000CB0000}"/>
    <cellStyle name="Standard 257 9 6 6" xfId="7331" xr:uid="{00000000-0005-0000-0000-000001CB0000}"/>
    <cellStyle name="Standard 257 9 6 6 2" xfId="20567" xr:uid="{00000000-0005-0000-0000-000002CB0000}"/>
    <cellStyle name="Standard 257 9 6 6 2 2" xfId="47039" xr:uid="{00000000-0005-0000-0000-000003CB0000}"/>
    <cellStyle name="Standard 257 9 6 6 3" xfId="33803" xr:uid="{00000000-0005-0000-0000-000004CB0000}"/>
    <cellStyle name="Standard 257 9 6 7" xfId="13950" xr:uid="{00000000-0005-0000-0000-000005CB0000}"/>
    <cellStyle name="Standard 257 9 6 7 2" xfId="40422" xr:uid="{00000000-0005-0000-0000-000006CB0000}"/>
    <cellStyle name="Standard 257 9 6 8" xfId="27186" xr:uid="{00000000-0005-0000-0000-000007CB0000}"/>
    <cellStyle name="Standard 257 9 7" xfId="1082" xr:uid="{00000000-0005-0000-0000-000008CB0000}"/>
    <cellStyle name="Standard 257 9 7 2" xfId="4025" xr:uid="{00000000-0005-0000-0000-000009CB0000}"/>
    <cellStyle name="Standard 257 9 7 2 2" xfId="12847" xr:uid="{00000000-0005-0000-0000-00000ACB0000}"/>
    <cellStyle name="Standard 257 9 7 2 2 2" xfId="26083" xr:uid="{00000000-0005-0000-0000-00000BCB0000}"/>
    <cellStyle name="Standard 257 9 7 2 2 2 2" xfId="52555" xr:uid="{00000000-0005-0000-0000-00000CCB0000}"/>
    <cellStyle name="Standard 257 9 7 2 2 3" xfId="39319" xr:uid="{00000000-0005-0000-0000-00000DCB0000}"/>
    <cellStyle name="Standard 257 9 7 2 3" xfId="19466" xr:uid="{00000000-0005-0000-0000-00000ECB0000}"/>
    <cellStyle name="Standard 257 9 7 2 3 2" xfId="45938" xr:uid="{00000000-0005-0000-0000-00000FCB0000}"/>
    <cellStyle name="Standard 257 9 7 2 4" xfId="30497" xr:uid="{00000000-0005-0000-0000-000010CB0000}"/>
    <cellStyle name="Standard 257 9 7 3" xfId="5496" xr:uid="{00000000-0005-0000-0000-000011CB0000}"/>
    <cellStyle name="Standard 257 9 7 3 2" xfId="9906" xr:uid="{00000000-0005-0000-0000-000012CB0000}"/>
    <cellStyle name="Standard 257 9 7 3 2 2" xfId="23142" xr:uid="{00000000-0005-0000-0000-000013CB0000}"/>
    <cellStyle name="Standard 257 9 7 3 2 2 2" xfId="49614" xr:uid="{00000000-0005-0000-0000-000014CB0000}"/>
    <cellStyle name="Standard 257 9 7 3 2 3" xfId="36378" xr:uid="{00000000-0005-0000-0000-000015CB0000}"/>
    <cellStyle name="Standard 257 9 7 3 3" xfId="16525" xr:uid="{00000000-0005-0000-0000-000016CB0000}"/>
    <cellStyle name="Standard 257 9 7 3 3 2" xfId="42997" xr:uid="{00000000-0005-0000-0000-000017CB0000}"/>
    <cellStyle name="Standard 257 9 7 3 4" xfId="31968" xr:uid="{00000000-0005-0000-0000-000018CB0000}"/>
    <cellStyle name="Standard 257 9 7 4" xfId="8435" xr:uid="{00000000-0005-0000-0000-000019CB0000}"/>
    <cellStyle name="Standard 257 9 7 4 2" xfId="21671" xr:uid="{00000000-0005-0000-0000-00001ACB0000}"/>
    <cellStyle name="Standard 257 9 7 4 2 2" xfId="48143" xr:uid="{00000000-0005-0000-0000-00001BCB0000}"/>
    <cellStyle name="Standard 257 9 7 4 3" xfId="34907" xr:uid="{00000000-0005-0000-0000-00001CCB0000}"/>
    <cellStyle name="Standard 257 9 7 5" xfId="15054" xr:uid="{00000000-0005-0000-0000-00001DCB0000}"/>
    <cellStyle name="Standard 257 9 7 5 2" xfId="41526" xr:uid="{00000000-0005-0000-0000-00001ECB0000}"/>
    <cellStyle name="Standard 257 9 7 6" xfId="27556" xr:uid="{00000000-0005-0000-0000-00001FCB0000}"/>
    <cellStyle name="Standard 257 9 8" xfId="1818" xr:uid="{00000000-0005-0000-0000-000020CB0000}"/>
    <cellStyle name="Standard 257 9 8 2" xfId="3289" xr:uid="{00000000-0005-0000-0000-000021CB0000}"/>
    <cellStyle name="Standard 257 9 8 2 2" xfId="12111" xr:uid="{00000000-0005-0000-0000-000022CB0000}"/>
    <cellStyle name="Standard 257 9 8 2 2 2" xfId="25347" xr:uid="{00000000-0005-0000-0000-000023CB0000}"/>
    <cellStyle name="Standard 257 9 8 2 2 2 2" xfId="51819" xr:uid="{00000000-0005-0000-0000-000024CB0000}"/>
    <cellStyle name="Standard 257 9 8 2 2 3" xfId="38583" xr:uid="{00000000-0005-0000-0000-000025CB0000}"/>
    <cellStyle name="Standard 257 9 8 2 3" xfId="18730" xr:uid="{00000000-0005-0000-0000-000026CB0000}"/>
    <cellStyle name="Standard 257 9 8 2 3 2" xfId="45202" xr:uid="{00000000-0005-0000-0000-000027CB0000}"/>
    <cellStyle name="Standard 257 9 8 2 4" xfId="29761" xr:uid="{00000000-0005-0000-0000-000028CB0000}"/>
    <cellStyle name="Standard 257 9 8 3" xfId="6231" xr:uid="{00000000-0005-0000-0000-000029CB0000}"/>
    <cellStyle name="Standard 257 9 8 3 2" xfId="10641" xr:uid="{00000000-0005-0000-0000-00002ACB0000}"/>
    <cellStyle name="Standard 257 9 8 3 2 2" xfId="23877" xr:uid="{00000000-0005-0000-0000-00002BCB0000}"/>
    <cellStyle name="Standard 257 9 8 3 2 2 2" xfId="50349" xr:uid="{00000000-0005-0000-0000-00002CCB0000}"/>
    <cellStyle name="Standard 257 9 8 3 2 3" xfId="37113" xr:uid="{00000000-0005-0000-0000-00002DCB0000}"/>
    <cellStyle name="Standard 257 9 8 3 3" xfId="17260" xr:uid="{00000000-0005-0000-0000-00002ECB0000}"/>
    <cellStyle name="Standard 257 9 8 3 3 2" xfId="43732" xr:uid="{00000000-0005-0000-0000-00002FCB0000}"/>
    <cellStyle name="Standard 257 9 8 3 4" xfId="32703" xr:uid="{00000000-0005-0000-0000-000030CB0000}"/>
    <cellStyle name="Standard 257 9 8 4" xfId="7699" xr:uid="{00000000-0005-0000-0000-000031CB0000}"/>
    <cellStyle name="Standard 257 9 8 4 2" xfId="20935" xr:uid="{00000000-0005-0000-0000-000032CB0000}"/>
    <cellStyle name="Standard 257 9 8 4 2 2" xfId="47407" xr:uid="{00000000-0005-0000-0000-000033CB0000}"/>
    <cellStyle name="Standard 257 9 8 4 3" xfId="34171" xr:uid="{00000000-0005-0000-0000-000034CB0000}"/>
    <cellStyle name="Standard 257 9 8 5" xfId="14318" xr:uid="{00000000-0005-0000-0000-000035CB0000}"/>
    <cellStyle name="Standard 257 9 8 5 2" xfId="40790" xr:uid="{00000000-0005-0000-0000-000036CB0000}"/>
    <cellStyle name="Standard 257 9 8 6" xfId="28291" xr:uid="{00000000-0005-0000-0000-000037CB0000}"/>
    <cellStyle name="Standard 257 9 9" xfId="2555" xr:uid="{00000000-0005-0000-0000-000038CB0000}"/>
    <cellStyle name="Standard 257 9 9 2" xfId="11377" xr:uid="{00000000-0005-0000-0000-000039CB0000}"/>
    <cellStyle name="Standard 257 9 9 2 2" xfId="24613" xr:uid="{00000000-0005-0000-0000-00003ACB0000}"/>
    <cellStyle name="Standard 257 9 9 2 2 2" xfId="51085" xr:uid="{00000000-0005-0000-0000-00003BCB0000}"/>
    <cellStyle name="Standard 257 9 9 2 3" xfId="37849" xr:uid="{00000000-0005-0000-0000-00003CCB0000}"/>
    <cellStyle name="Standard 257 9 9 3" xfId="17996" xr:uid="{00000000-0005-0000-0000-00003DCB0000}"/>
    <cellStyle name="Standard 257 9 9 3 2" xfId="44468" xr:uid="{00000000-0005-0000-0000-00003ECB0000}"/>
    <cellStyle name="Standard 257 9 9 4" xfId="29027" xr:uid="{00000000-0005-0000-0000-00003FCB0000}"/>
    <cellStyle name="Standard 26" xfId="180" xr:uid="{00000000-0005-0000-0000-000040CB0000}"/>
    <cellStyle name="Standard 27" xfId="181" xr:uid="{00000000-0005-0000-0000-000041CB0000}"/>
    <cellStyle name="Standard 28" xfId="182" xr:uid="{00000000-0005-0000-0000-000042CB0000}"/>
    <cellStyle name="Standard 29" xfId="183" xr:uid="{00000000-0005-0000-0000-000043CB0000}"/>
    <cellStyle name="Standard 3" xfId="4" xr:uid="{00000000-0005-0000-0000-000044CB0000}"/>
    <cellStyle name="Standard 3 10" xfId="684" xr:uid="{00000000-0005-0000-0000-000045CB0000}"/>
    <cellStyle name="Standard 3 10 2" xfId="1435" xr:uid="{00000000-0005-0000-0000-000046CB0000}"/>
    <cellStyle name="Standard 3 10 2 2" xfId="4378" xr:uid="{00000000-0005-0000-0000-000047CB0000}"/>
    <cellStyle name="Standard 3 10 2 2 2" xfId="13200" xr:uid="{00000000-0005-0000-0000-000048CB0000}"/>
    <cellStyle name="Standard 3 10 2 2 2 2" xfId="26436" xr:uid="{00000000-0005-0000-0000-000049CB0000}"/>
    <cellStyle name="Standard 3 10 2 2 2 2 2" xfId="52908" xr:uid="{00000000-0005-0000-0000-00004ACB0000}"/>
    <cellStyle name="Standard 3 10 2 2 2 3" xfId="39672" xr:uid="{00000000-0005-0000-0000-00004BCB0000}"/>
    <cellStyle name="Standard 3 10 2 2 3" xfId="19819" xr:uid="{00000000-0005-0000-0000-00004CCB0000}"/>
    <cellStyle name="Standard 3 10 2 2 3 2" xfId="46291" xr:uid="{00000000-0005-0000-0000-00004DCB0000}"/>
    <cellStyle name="Standard 3 10 2 2 4" xfId="30850" xr:uid="{00000000-0005-0000-0000-00004ECB0000}"/>
    <cellStyle name="Standard 3 10 2 3" xfId="5849" xr:uid="{00000000-0005-0000-0000-00004FCB0000}"/>
    <cellStyle name="Standard 3 10 2 3 2" xfId="10259" xr:uid="{00000000-0005-0000-0000-000050CB0000}"/>
    <cellStyle name="Standard 3 10 2 3 2 2" xfId="23495" xr:uid="{00000000-0005-0000-0000-000051CB0000}"/>
    <cellStyle name="Standard 3 10 2 3 2 2 2" xfId="49967" xr:uid="{00000000-0005-0000-0000-000052CB0000}"/>
    <cellStyle name="Standard 3 10 2 3 2 3" xfId="36731" xr:uid="{00000000-0005-0000-0000-000053CB0000}"/>
    <cellStyle name="Standard 3 10 2 3 3" xfId="16878" xr:uid="{00000000-0005-0000-0000-000054CB0000}"/>
    <cellStyle name="Standard 3 10 2 3 3 2" xfId="43350" xr:uid="{00000000-0005-0000-0000-000055CB0000}"/>
    <cellStyle name="Standard 3 10 2 3 4" xfId="32321" xr:uid="{00000000-0005-0000-0000-000056CB0000}"/>
    <cellStyle name="Standard 3 10 2 4" xfId="8788" xr:uid="{00000000-0005-0000-0000-000057CB0000}"/>
    <cellStyle name="Standard 3 10 2 4 2" xfId="22024" xr:uid="{00000000-0005-0000-0000-000058CB0000}"/>
    <cellStyle name="Standard 3 10 2 4 2 2" xfId="48496" xr:uid="{00000000-0005-0000-0000-000059CB0000}"/>
    <cellStyle name="Standard 3 10 2 4 3" xfId="35260" xr:uid="{00000000-0005-0000-0000-00005ACB0000}"/>
    <cellStyle name="Standard 3 10 2 5" xfId="15407" xr:uid="{00000000-0005-0000-0000-00005BCB0000}"/>
    <cellStyle name="Standard 3 10 2 5 2" xfId="41879" xr:uid="{00000000-0005-0000-0000-00005CCB0000}"/>
    <cellStyle name="Standard 3 10 2 6" xfId="27909" xr:uid="{00000000-0005-0000-0000-00005DCB0000}"/>
    <cellStyle name="Standard 3 10 3" xfId="2171" xr:uid="{00000000-0005-0000-0000-00005ECB0000}"/>
    <cellStyle name="Standard 3 10 3 2" xfId="3642" xr:uid="{00000000-0005-0000-0000-00005FCB0000}"/>
    <cellStyle name="Standard 3 10 3 2 2" xfId="12464" xr:uid="{00000000-0005-0000-0000-000060CB0000}"/>
    <cellStyle name="Standard 3 10 3 2 2 2" xfId="25700" xr:uid="{00000000-0005-0000-0000-000061CB0000}"/>
    <cellStyle name="Standard 3 10 3 2 2 2 2" xfId="52172" xr:uid="{00000000-0005-0000-0000-000062CB0000}"/>
    <cellStyle name="Standard 3 10 3 2 2 3" xfId="38936" xr:uid="{00000000-0005-0000-0000-000063CB0000}"/>
    <cellStyle name="Standard 3 10 3 2 3" xfId="19083" xr:uid="{00000000-0005-0000-0000-000064CB0000}"/>
    <cellStyle name="Standard 3 10 3 2 3 2" xfId="45555" xr:uid="{00000000-0005-0000-0000-000065CB0000}"/>
    <cellStyle name="Standard 3 10 3 2 4" xfId="30114" xr:uid="{00000000-0005-0000-0000-000066CB0000}"/>
    <cellStyle name="Standard 3 10 3 3" xfId="6584" xr:uid="{00000000-0005-0000-0000-000067CB0000}"/>
    <cellStyle name="Standard 3 10 3 3 2" xfId="10994" xr:uid="{00000000-0005-0000-0000-000068CB0000}"/>
    <cellStyle name="Standard 3 10 3 3 2 2" xfId="24230" xr:uid="{00000000-0005-0000-0000-000069CB0000}"/>
    <cellStyle name="Standard 3 10 3 3 2 2 2" xfId="50702" xr:uid="{00000000-0005-0000-0000-00006ACB0000}"/>
    <cellStyle name="Standard 3 10 3 3 2 3" xfId="37466" xr:uid="{00000000-0005-0000-0000-00006BCB0000}"/>
    <cellStyle name="Standard 3 10 3 3 3" xfId="17613" xr:uid="{00000000-0005-0000-0000-00006CCB0000}"/>
    <cellStyle name="Standard 3 10 3 3 3 2" xfId="44085" xr:uid="{00000000-0005-0000-0000-00006DCB0000}"/>
    <cellStyle name="Standard 3 10 3 3 4" xfId="33056" xr:uid="{00000000-0005-0000-0000-00006ECB0000}"/>
    <cellStyle name="Standard 3 10 3 4" xfId="8052" xr:uid="{00000000-0005-0000-0000-00006FCB0000}"/>
    <cellStyle name="Standard 3 10 3 4 2" xfId="21288" xr:uid="{00000000-0005-0000-0000-000070CB0000}"/>
    <cellStyle name="Standard 3 10 3 4 2 2" xfId="47760" xr:uid="{00000000-0005-0000-0000-000071CB0000}"/>
    <cellStyle name="Standard 3 10 3 4 3" xfId="34524" xr:uid="{00000000-0005-0000-0000-000072CB0000}"/>
    <cellStyle name="Standard 3 10 3 5" xfId="14671" xr:uid="{00000000-0005-0000-0000-000073CB0000}"/>
    <cellStyle name="Standard 3 10 3 5 2" xfId="41143" xr:uid="{00000000-0005-0000-0000-000074CB0000}"/>
    <cellStyle name="Standard 3 10 3 6" xfId="28644" xr:uid="{00000000-0005-0000-0000-000075CB0000}"/>
    <cellStyle name="Standard 3 10 4" xfId="2908" xr:uid="{00000000-0005-0000-0000-000076CB0000}"/>
    <cellStyle name="Standard 3 10 4 2" xfId="11730" xr:uid="{00000000-0005-0000-0000-000077CB0000}"/>
    <cellStyle name="Standard 3 10 4 2 2" xfId="24966" xr:uid="{00000000-0005-0000-0000-000078CB0000}"/>
    <cellStyle name="Standard 3 10 4 2 2 2" xfId="51438" xr:uid="{00000000-0005-0000-0000-000079CB0000}"/>
    <cellStyle name="Standard 3 10 4 2 3" xfId="38202" xr:uid="{00000000-0005-0000-0000-00007ACB0000}"/>
    <cellStyle name="Standard 3 10 4 3" xfId="18349" xr:uid="{00000000-0005-0000-0000-00007BCB0000}"/>
    <cellStyle name="Standard 3 10 4 3 2" xfId="44821" xr:uid="{00000000-0005-0000-0000-00007CCB0000}"/>
    <cellStyle name="Standard 3 10 4 4" xfId="29380" xr:uid="{00000000-0005-0000-0000-00007DCB0000}"/>
    <cellStyle name="Standard 3 10 5" xfId="5113" xr:uid="{00000000-0005-0000-0000-00007ECB0000}"/>
    <cellStyle name="Standard 3 10 5 2" xfId="9523" xr:uid="{00000000-0005-0000-0000-00007FCB0000}"/>
    <cellStyle name="Standard 3 10 5 2 2" xfId="22759" xr:uid="{00000000-0005-0000-0000-000080CB0000}"/>
    <cellStyle name="Standard 3 10 5 2 2 2" xfId="49231" xr:uid="{00000000-0005-0000-0000-000081CB0000}"/>
    <cellStyle name="Standard 3 10 5 2 3" xfId="35995" xr:uid="{00000000-0005-0000-0000-000082CB0000}"/>
    <cellStyle name="Standard 3 10 5 3" xfId="16142" xr:uid="{00000000-0005-0000-0000-000083CB0000}"/>
    <cellStyle name="Standard 3 10 5 3 2" xfId="42614" xr:uid="{00000000-0005-0000-0000-000084CB0000}"/>
    <cellStyle name="Standard 3 10 5 4" xfId="31585" xr:uid="{00000000-0005-0000-0000-000085CB0000}"/>
    <cellStyle name="Standard 3 10 6" xfId="7318" xr:uid="{00000000-0005-0000-0000-000086CB0000}"/>
    <cellStyle name="Standard 3 10 6 2" xfId="20554" xr:uid="{00000000-0005-0000-0000-000087CB0000}"/>
    <cellStyle name="Standard 3 10 6 2 2" xfId="47026" xr:uid="{00000000-0005-0000-0000-000088CB0000}"/>
    <cellStyle name="Standard 3 10 6 3" xfId="33790" xr:uid="{00000000-0005-0000-0000-000089CB0000}"/>
    <cellStyle name="Standard 3 10 7" xfId="13937" xr:uid="{00000000-0005-0000-0000-00008ACB0000}"/>
    <cellStyle name="Standard 3 10 7 2" xfId="40409" xr:uid="{00000000-0005-0000-0000-00008BCB0000}"/>
    <cellStyle name="Standard 3 10 8" xfId="27173" xr:uid="{00000000-0005-0000-0000-00008CCB0000}"/>
    <cellStyle name="Standard 3 11" xfId="1064" xr:uid="{00000000-0005-0000-0000-00008DCB0000}"/>
    <cellStyle name="Standard 3 11 2" xfId="1802" xr:uid="{00000000-0005-0000-0000-00008ECB0000}"/>
    <cellStyle name="Standard 3 11 2 2" xfId="4745" xr:uid="{00000000-0005-0000-0000-00008FCB0000}"/>
    <cellStyle name="Standard 3 11 2 2 2" xfId="13567" xr:uid="{00000000-0005-0000-0000-000090CB0000}"/>
    <cellStyle name="Standard 3 11 2 2 2 2" xfId="26803" xr:uid="{00000000-0005-0000-0000-000091CB0000}"/>
    <cellStyle name="Standard 3 11 2 2 2 2 2" xfId="53275" xr:uid="{00000000-0005-0000-0000-000092CB0000}"/>
    <cellStyle name="Standard 3 11 2 2 2 3" xfId="40039" xr:uid="{00000000-0005-0000-0000-000093CB0000}"/>
    <cellStyle name="Standard 3 11 2 2 3" xfId="20186" xr:uid="{00000000-0005-0000-0000-000094CB0000}"/>
    <cellStyle name="Standard 3 11 2 2 3 2" xfId="46658" xr:uid="{00000000-0005-0000-0000-000095CB0000}"/>
    <cellStyle name="Standard 3 11 2 2 4" xfId="31217" xr:uid="{00000000-0005-0000-0000-000096CB0000}"/>
    <cellStyle name="Standard 3 11 2 3" xfId="6216" xr:uid="{00000000-0005-0000-0000-000097CB0000}"/>
    <cellStyle name="Standard 3 11 2 3 2" xfId="10626" xr:uid="{00000000-0005-0000-0000-000098CB0000}"/>
    <cellStyle name="Standard 3 11 2 3 2 2" xfId="23862" xr:uid="{00000000-0005-0000-0000-000099CB0000}"/>
    <cellStyle name="Standard 3 11 2 3 2 2 2" xfId="50334" xr:uid="{00000000-0005-0000-0000-00009ACB0000}"/>
    <cellStyle name="Standard 3 11 2 3 2 3" xfId="37098" xr:uid="{00000000-0005-0000-0000-00009BCB0000}"/>
    <cellStyle name="Standard 3 11 2 3 3" xfId="17245" xr:uid="{00000000-0005-0000-0000-00009CCB0000}"/>
    <cellStyle name="Standard 3 11 2 3 3 2" xfId="43717" xr:uid="{00000000-0005-0000-0000-00009DCB0000}"/>
    <cellStyle name="Standard 3 11 2 3 4" xfId="32688" xr:uid="{00000000-0005-0000-0000-00009ECB0000}"/>
    <cellStyle name="Standard 3 11 2 4" xfId="9155" xr:uid="{00000000-0005-0000-0000-00009FCB0000}"/>
    <cellStyle name="Standard 3 11 2 4 2" xfId="22391" xr:uid="{00000000-0005-0000-0000-0000A0CB0000}"/>
    <cellStyle name="Standard 3 11 2 4 2 2" xfId="48863" xr:uid="{00000000-0005-0000-0000-0000A1CB0000}"/>
    <cellStyle name="Standard 3 11 2 4 3" xfId="35627" xr:uid="{00000000-0005-0000-0000-0000A2CB0000}"/>
    <cellStyle name="Standard 3 11 2 5" xfId="15774" xr:uid="{00000000-0005-0000-0000-0000A3CB0000}"/>
    <cellStyle name="Standard 3 11 2 5 2" xfId="42246" xr:uid="{00000000-0005-0000-0000-0000A4CB0000}"/>
    <cellStyle name="Standard 3 11 2 6" xfId="28276" xr:uid="{00000000-0005-0000-0000-0000A5CB0000}"/>
    <cellStyle name="Standard 3 11 3" xfId="2538" xr:uid="{00000000-0005-0000-0000-0000A6CB0000}"/>
    <cellStyle name="Standard 3 11 3 2" xfId="4009" xr:uid="{00000000-0005-0000-0000-0000A7CB0000}"/>
    <cellStyle name="Standard 3 11 3 2 2" xfId="12831" xr:uid="{00000000-0005-0000-0000-0000A8CB0000}"/>
    <cellStyle name="Standard 3 11 3 2 2 2" xfId="26067" xr:uid="{00000000-0005-0000-0000-0000A9CB0000}"/>
    <cellStyle name="Standard 3 11 3 2 2 2 2" xfId="52539" xr:uid="{00000000-0005-0000-0000-0000AACB0000}"/>
    <cellStyle name="Standard 3 11 3 2 2 3" xfId="39303" xr:uid="{00000000-0005-0000-0000-0000ABCB0000}"/>
    <cellStyle name="Standard 3 11 3 2 3" xfId="19450" xr:uid="{00000000-0005-0000-0000-0000ACCB0000}"/>
    <cellStyle name="Standard 3 11 3 2 3 2" xfId="45922" xr:uid="{00000000-0005-0000-0000-0000ADCB0000}"/>
    <cellStyle name="Standard 3 11 3 2 4" xfId="30481" xr:uid="{00000000-0005-0000-0000-0000AECB0000}"/>
    <cellStyle name="Standard 3 11 3 3" xfId="6951" xr:uid="{00000000-0005-0000-0000-0000AFCB0000}"/>
    <cellStyle name="Standard 3 11 3 3 2" xfId="11361" xr:uid="{00000000-0005-0000-0000-0000B0CB0000}"/>
    <cellStyle name="Standard 3 11 3 3 2 2" xfId="24597" xr:uid="{00000000-0005-0000-0000-0000B1CB0000}"/>
    <cellStyle name="Standard 3 11 3 3 2 2 2" xfId="51069" xr:uid="{00000000-0005-0000-0000-0000B2CB0000}"/>
    <cellStyle name="Standard 3 11 3 3 2 3" xfId="37833" xr:uid="{00000000-0005-0000-0000-0000B3CB0000}"/>
    <cellStyle name="Standard 3 11 3 3 3" xfId="17980" xr:uid="{00000000-0005-0000-0000-0000B4CB0000}"/>
    <cellStyle name="Standard 3 11 3 3 3 2" xfId="44452" xr:uid="{00000000-0005-0000-0000-0000B5CB0000}"/>
    <cellStyle name="Standard 3 11 3 3 4" xfId="33423" xr:uid="{00000000-0005-0000-0000-0000B6CB0000}"/>
    <cellStyle name="Standard 3 11 3 4" xfId="8419" xr:uid="{00000000-0005-0000-0000-0000B7CB0000}"/>
    <cellStyle name="Standard 3 11 3 4 2" xfId="21655" xr:uid="{00000000-0005-0000-0000-0000B8CB0000}"/>
    <cellStyle name="Standard 3 11 3 4 2 2" xfId="48127" xr:uid="{00000000-0005-0000-0000-0000B9CB0000}"/>
    <cellStyle name="Standard 3 11 3 4 3" xfId="34891" xr:uid="{00000000-0005-0000-0000-0000BACB0000}"/>
    <cellStyle name="Standard 3 11 3 5" xfId="15038" xr:uid="{00000000-0005-0000-0000-0000BBCB0000}"/>
    <cellStyle name="Standard 3 11 3 5 2" xfId="41510" xr:uid="{00000000-0005-0000-0000-0000BCCB0000}"/>
    <cellStyle name="Standard 3 11 3 6" xfId="29011" xr:uid="{00000000-0005-0000-0000-0000BDCB0000}"/>
    <cellStyle name="Standard 3 11 4" xfId="3275" xr:uid="{00000000-0005-0000-0000-0000BECB0000}"/>
    <cellStyle name="Standard 3 11 4 2" xfId="12097" xr:uid="{00000000-0005-0000-0000-0000BFCB0000}"/>
    <cellStyle name="Standard 3 11 4 2 2" xfId="25333" xr:uid="{00000000-0005-0000-0000-0000C0CB0000}"/>
    <cellStyle name="Standard 3 11 4 2 2 2" xfId="51805" xr:uid="{00000000-0005-0000-0000-0000C1CB0000}"/>
    <cellStyle name="Standard 3 11 4 2 3" xfId="38569" xr:uid="{00000000-0005-0000-0000-0000C2CB0000}"/>
    <cellStyle name="Standard 3 11 4 3" xfId="18716" xr:uid="{00000000-0005-0000-0000-0000C3CB0000}"/>
    <cellStyle name="Standard 3 11 4 3 2" xfId="45188" xr:uid="{00000000-0005-0000-0000-0000C4CB0000}"/>
    <cellStyle name="Standard 3 11 4 4" xfId="29747" xr:uid="{00000000-0005-0000-0000-0000C5CB0000}"/>
    <cellStyle name="Standard 3 11 5" xfId="5480" xr:uid="{00000000-0005-0000-0000-0000C6CB0000}"/>
    <cellStyle name="Standard 3 11 5 2" xfId="9890" xr:uid="{00000000-0005-0000-0000-0000C7CB0000}"/>
    <cellStyle name="Standard 3 11 5 2 2" xfId="23126" xr:uid="{00000000-0005-0000-0000-0000C8CB0000}"/>
    <cellStyle name="Standard 3 11 5 2 2 2" xfId="49598" xr:uid="{00000000-0005-0000-0000-0000C9CB0000}"/>
    <cellStyle name="Standard 3 11 5 2 3" xfId="36362" xr:uid="{00000000-0005-0000-0000-0000CACB0000}"/>
    <cellStyle name="Standard 3 11 5 3" xfId="16509" xr:uid="{00000000-0005-0000-0000-0000CBCB0000}"/>
    <cellStyle name="Standard 3 11 5 3 2" xfId="42981" xr:uid="{00000000-0005-0000-0000-0000CCCB0000}"/>
    <cellStyle name="Standard 3 11 5 4" xfId="31952" xr:uid="{00000000-0005-0000-0000-0000CDCB0000}"/>
    <cellStyle name="Standard 3 11 6" xfId="7685" xr:uid="{00000000-0005-0000-0000-0000CECB0000}"/>
    <cellStyle name="Standard 3 11 6 2" xfId="20921" xr:uid="{00000000-0005-0000-0000-0000CFCB0000}"/>
    <cellStyle name="Standard 3 11 6 2 2" xfId="47393" xr:uid="{00000000-0005-0000-0000-0000D0CB0000}"/>
    <cellStyle name="Standard 3 11 6 3" xfId="34157" xr:uid="{00000000-0005-0000-0000-0000D1CB0000}"/>
    <cellStyle name="Standard 3 11 7" xfId="14304" xr:uid="{00000000-0005-0000-0000-0000D2CB0000}"/>
    <cellStyle name="Standard 3 11 7 2" xfId="40776" xr:uid="{00000000-0005-0000-0000-0000D3CB0000}"/>
    <cellStyle name="Standard 3 11 8" xfId="27540" xr:uid="{00000000-0005-0000-0000-0000D4CB0000}"/>
    <cellStyle name="Standard 3 12" xfId="1069" xr:uid="{00000000-0005-0000-0000-0000D5CB0000}"/>
    <cellStyle name="Standard 3 13" xfId="1068" xr:uid="{00000000-0005-0000-0000-0000D6CB0000}"/>
    <cellStyle name="Standard 3 13 2" xfId="4013" xr:uid="{00000000-0005-0000-0000-0000D7CB0000}"/>
    <cellStyle name="Standard 3 13 2 2" xfId="12835" xr:uid="{00000000-0005-0000-0000-0000D8CB0000}"/>
    <cellStyle name="Standard 3 13 2 2 2" xfId="26071" xr:uid="{00000000-0005-0000-0000-0000D9CB0000}"/>
    <cellStyle name="Standard 3 13 2 2 2 2" xfId="52543" xr:uid="{00000000-0005-0000-0000-0000DACB0000}"/>
    <cellStyle name="Standard 3 13 2 2 3" xfId="39307" xr:uid="{00000000-0005-0000-0000-0000DBCB0000}"/>
    <cellStyle name="Standard 3 13 2 3" xfId="19454" xr:uid="{00000000-0005-0000-0000-0000DCCB0000}"/>
    <cellStyle name="Standard 3 13 2 3 2" xfId="45926" xr:uid="{00000000-0005-0000-0000-0000DDCB0000}"/>
    <cellStyle name="Standard 3 13 2 4" xfId="30485" xr:uid="{00000000-0005-0000-0000-0000DECB0000}"/>
    <cellStyle name="Standard 3 13 3" xfId="5484" xr:uid="{00000000-0005-0000-0000-0000DFCB0000}"/>
    <cellStyle name="Standard 3 13 3 2" xfId="9894" xr:uid="{00000000-0005-0000-0000-0000E0CB0000}"/>
    <cellStyle name="Standard 3 13 3 2 2" xfId="23130" xr:uid="{00000000-0005-0000-0000-0000E1CB0000}"/>
    <cellStyle name="Standard 3 13 3 2 2 2" xfId="49602" xr:uid="{00000000-0005-0000-0000-0000E2CB0000}"/>
    <cellStyle name="Standard 3 13 3 2 3" xfId="36366" xr:uid="{00000000-0005-0000-0000-0000E3CB0000}"/>
    <cellStyle name="Standard 3 13 3 3" xfId="16513" xr:uid="{00000000-0005-0000-0000-0000E4CB0000}"/>
    <cellStyle name="Standard 3 13 3 3 2" xfId="42985" xr:uid="{00000000-0005-0000-0000-0000E5CB0000}"/>
    <cellStyle name="Standard 3 13 3 4" xfId="31956" xr:uid="{00000000-0005-0000-0000-0000E6CB0000}"/>
    <cellStyle name="Standard 3 13 4" xfId="8423" xr:uid="{00000000-0005-0000-0000-0000E7CB0000}"/>
    <cellStyle name="Standard 3 13 4 2" xfId="21659" xr:uid="{00000000-0005-0000-0000-0000E8CB0000}"/>
    <cellStyle name="Standard 3 13 4 2 2" xfId="48131" xr:uid="{00000000-0005-0000-0000-0000E9CB0000}"/>
    <cellStyle name="Standard 3 13 4 3" xfId="34895" xr:uid="{00000000-0005-0000-0000-0000EACB0000}"/>
    <cellStyle name="Standard 3 13 5" xfId="15042" xr:uid="{00000000-0005-0000-0000-0000EBCB0000}"/>
    <cellStyle name="Standard 3 13 5 2" xfId="41514" xr:uid="{00000000-0005-0000-0000-0000ECCB0000}"/>
    <cellStyle name="Standard 3 13 6" xfId="27544" xr:uid="{00000000-0005-0000-0000-0000EDCB0000}"/>
    <cellStyle name="Standard 3 14" xfId="2543" xr:uid="{00000000-0005-0000-0000-0000EECB0000}"/>
    <cellStyle name="Standard 3 14 2" xfId="11365" xr:uid="{00000000-0005-0000-0000-0000EFCB0000}"/>
    <cellStyle name="Standard 3 14 2 2" xfId="24601" xr:uid="{00000000-0005-0000-0000-0000F0CB0000}"/>
    <cellStyle name="Standard 3 14 2 2 2" xfId="51073" xr:uid="{00000000-0005-0000-0000-0000F1CB0000}"/>
    <cellStyle name="Standard 3 14 2 3" xfId="37837" xr:uid="{00000000-0005-0000-0000-0000F2CB0000}"/>
    <cellStyle name="Standard 3 14 3" xfId="17984" xr:uid="{00000000-0005-0000-0000-0000F3CB0000}"/>
    <cellStyle name="Standard 3 14 3 2" xfId="44456" xr:uid="{00000000-0005-0000-0000-0000F4CB0000}"/>
    <cellStyle name="Standard 3 14 4" xfId="29015" xr:uid="{00000000-0005-0000-0000-0000F5CB0000}"/>
    <cellStyle name="Standard 3 15" xfId="13572" xr:uid="{00000000-0005-0000-0000-0000F6CB0000}"/>
    <cellStyle name="Standard 3 15 2" xfId="40044" xr:uid="{00000000-0005-0000-0000-0000F7CB0000}"/>
    <cellStyle name="Standard 3 2" xfId="184" xr:uid="{00000000-0005-0000-0000-0000F8CB0000}"/>
    <cellStyle name="Standard 3 2 2" xfId="687" xr:uid="{00000000-0005-0000-0000-0000F9CB0000}"/>
    <cellStyle name="Standard 3 2 2 2" xfId="1437" xr:uid="{00000000-0005-0000-0000-0000FACB0000}"/>
    <cellStyle name="Standard 3 2 2 2 2" xfId="4380" xr:uid="{00000000-0005-0000-0000-0000FBCB0000}"/>
    <cellStyle name="Standard 3 2 2 2 2 2" xfId="13202" xr:uid="{00000000-0005-0000-0000-0000FCCB0000}"/>
    <cellStyle name="Standard 3 2 2 2 2 2 2" xfId="26438" xr:uid="{00000000-0005-0000-0000-0000FDCB0000}"/>
    <cellStyle name="Standard 3 2 2 2 2 2 2 2" xfId="52910" xr:uid="{00000000-0005-0000-0000-0000FECB0000}"/>
    <cellStyle name="Standard 3 2 2 2 2 2 3" xfId="39674" xr:uid="{00000000-0005-0000-0000-0000FFCB0000}"/>
    <cellStyle name="Standard 3 2 2 2 2 3" xfId="19821" xr:uid="{00000000-0005-0000-0000-000000CC0000}"/>
    <cellStyle name="Standard 3 2 2 2 2 3 2" xfId="46293" xr:uid="{00000000-0005-0000-0000-000001CC0000}"/>
    <cellStyle name="Standard 3 2 2 2 2 4" xfId="30852" xr:uid="{00000000-0005-0000-0000-000002CC0000}"/>
    <cellStyle name="Standard 3 2 2 2 3" xfId="5851" xr:uid="{00000000-0005-0000-0000-000003CC0000}"/>
    <cellStyle name="Standard 3 2 2 2 3 2" xfId="10261" xr:uid="{00000000-0005-0000-0000-000004CC0000}"/>
    <cellStyle name="Standard 3 2 2 2 3 2 2" xfId="23497" xr:uid="{00000000-0005-0000-0000-000005CC0000}"/>
    <cellStyle name="Standard 3 2 2 2 3 2 2 2" xfId="49969" xr:uid="{00000000-0005-0000-0000-000006CC0000}"/>
    <cellStyle name="Standard 3 2 2 2 3 2 3" xfId="36733" xr:uid="{00000000-0005-0000-0000-000007CC0000}"/>
    <cellStyle name="Standard 3 2 2 2 3 3" xfId="16880" xr:uid="{00000000-0005-0000-0000-000008CC0000}"/>
    <cellStyle name="Standard 3 2 2 2 3 3 2" xfId="43352" xr:uid="{00000000-0005-0000-0000-000009CC0000}"/>
    <cellStyle name="Standard 3 2 2 2 3 4" xfId="32323" xr:uid="{00000000-0005-0000-0000-00000ACC0000}"/>
    <cellStyle name="Standard 3 2 2 2 4" xfId="8790" xr:uid="{00000000-0005-0000-0000-00000BCC0000}"/>
    <cellStyle name="Standard 3 2 2 2 4 2" xfId="22026" xr:uid="{00000000-0005-0000-0000-00000CCC0000}"/>
    <cellStyle name="Standard 3 2 2 2 4 2 2" xfId="48498" xr:uid="{00000000-0005-0000-0000-00000DCC0000}"/>
    <cellStyle name="Standard 3 2 2 2 4 3" xfId="35262" xr:uid="{00000000-0005-0000-0000-00000ECC0000}"/>
    <cellStyle name="Standard 3 2 2 2 5" xfId="15409" xr:uid="{00000000-0005-0000-0000-00000FCC0000}"/>
    <cellStyle name="Standard 3 2 2 2 5 2" xfId="41881" xr:uid="{00000000-0005-0000-0000-000010CC0000}"/>
    <cellStyle name="Standard 3 2 2 2 6" xfId="27911" xr:uid="{00000000-0005-0000-0000-000011CC0000}"/>
    <cellStyle name="Standard 3 2 2 3" xfId="2173" xr:uid="{00000000-0005-0000-0000-000012CC0000}"/>
    <cellStyle name="Standard 3 2 2 3 2" xfId="3644" xr:uid="{00000000-0005-0000-0000-000013CC0000}"/>
    <cellStyle name="Standard 3 2 2 3 2 2" xfId="12466" xr:uid="{00000000-0005-0000-0000-000014CC0000}"/>
    <cellStyle name="Standard 3 2 2 3 2 2 2" xfId="25702" xr:uid="{00000000-0005-0000-0000-000015CC0000}"/>
    <cellStyle name="Standard 3 2 2 3 2 2 2 2" xfId="52174" xr:uid="{00000000-0005-0000-0000-000016CC0000}"/>
    <cellStyle name="Standard 3 2 2 3 2 2 3" xfId="38938" xr:uid="{00000000-0005-0000-0000-000017CC0000}"/>
    <cellStyle name="Standard 3 2 2 3 2 3" xfId="19085" xr:uid="{00000000-0005-0000-0000-000018CC0000}"/>
    <cellStyle name="Standard 3 2 2 3 2 3 2" xfId="45557" xr:uid="{00000000-0005-0000-0000-000019CC0000}"/>
    <cellStyle name="Standard 3 2 2 3 2 4" xfId="30116" xr:uid="{00000000-0005-0000-0000-00001ACC0000}"/>
    <cellStyle name="Standard 3 2 2 3 3" xfId="6586" xr:uid="{00000000-0005-0000-0000-00001BCC0000}"/>
    <cellStyle name="Standard 3 2 2 3 3 2" xfId="10996" xr:uid="{00000000-0005-0000-0000-00001CCC0000}"/>
    <cellStyle name="Standard 3 2 2 3 3 2 2" xfId="24232" xr:uid="{00000000-0005-0000-0000-00001DCC0000}"/>
    <cellStyle name="Standard 3 2 2 3 3 2 2 2" xfId="50704" xr:uid="{00000000-0005-0000-0000-00001ECC0000}"/>
    <cellStyle name="Standard 3 2 2 3 3 2 3" xfId="37468" xr:uid="{00000000-0005-0000-0000-00001FCC0000}"/>
    <cellStyle name="Standard 3 2 2 3 3 3" xfId="17615" xr:uid="{00000000-0005-0000-0000-000020CC0000}"/>
    <cellStyle name="Standard 3 2 2 3 3 3 2" xfId="44087" xr:uid="{00000000-0005-0000-0000-000021CC0000}"/>
    <cellStyle name="Standard 3 2 2 3 3 4" xfId="33058" xr:uid="{00000000-0005-0000-0000-000022CC0000}"/>
    <cellStyle name="Standard 3 2 2 3 4" xfId="8054" xr:uid="{00000000-0005-0000-0000-000023CC0000}"/>
    <cellStyle name="Standard 3 2 2 3 4 2" xfId="21290" xr:uid="{00000000-0005-0000-0000-000024CC0000}"/>
    <cellStyle name="Standard 3 2 2 3 4 2 2" xfId="47762" xr:uid="{00000000-0005-0000-0000-000025CC0000}"/>
    <cellStyle name="Standard 3 2 2 3 4 3" xfId="34526" xr:uid="{00000000-0005-0000-0000-000026CC0000}"/>
    <cellStyle name="Standard 3 2 2 3 5" xfId="14673" xr:uid="{00000000-0005-0000-0000-000027CC0000}"/>
    <cellStyle name="Standard 3 2 2 3 5 2" xfId="41145" xr:uid="{00000000-0005-0000-0000-000028CC0000}"/>
    <cellStyle name="Standard 3 2 2 3 6" xfId="28646" xr:uid="{00000000-0005-0000-0000-000029CC0000}"/>
    <cellStyle name="Standard 3 2 2 4" xfId="2910" xr:uid="{00000000-0005-0000-0000-00002ACC0000}"/>
    <cellStyle name="Standard 3 2 2 4 2" xfId="11732" xr:uid="{00000000-0005-0000-0000-00002BCC0000}"/>
    <cellStyle name="Standard 3 2 2 4 2 2" xfId="24968" xr:uid="{00000000-0005-0000-0000-00002CCC0000}"/>
    <cellStyle name="Standard 3 2 2 4 2 2 2" xfId="51440" xr:uid="{00000000-0005-0000-0000-00002DCC0000}"/>
    <cellStyle name="Standard 3 2 2 4 2 3" xfId="38204" xr:uid="{00000000-0005-0000-0000-00002ECC0000}"/>
    <cellStyle name="Standard 3 2 2 4 3" xfId="18351" xr:uid="{00000000-0005-0000-0000-00002FCC0000}"/>
    <cellStyle name="Standard 3 2 2 4 3 2" xfId="44823" xr:uid="{00000000-0005-0000-0000-000030CC0000}"/>
    <cellStyle name="Standard 3 2 2 4 4" xfId="29382" xr:uid="{00000000-0005-0000-0000-000031CC0000}"/>
    <cellStyle name="Standard 3 2 2 5" xfId="5115" xr:uid="{00000000-0005-0000-0000-000032CC0000}"/>
    <cellStyle name="Standard 3 2 2 5 2" xfId="9525" xr:uid="{00000000-0005-0000-0000-000033CC0000}"/>
    <cellStyle name="Standard 3 2 2 5 2 2" xfId="22761" xr:uid="{00000000-0005-0000-0000-000034CC0000}"/>
    <cellStyle name="Standard 3 2 2 5 2 2 2" xfId="49233" xr:uid="{00000000-0005-0000-0000-000035CC0000}"/>
    <cellStyle name="Standard 3 2 2 5 2 3" xfId="35997" xr:uid="{00000000-0005-0000-0000-000036CC0000}"/>
    <cellStyle name="Standard 3 2 2 5 3" xfId="16144" xr:uid="{00000000-0005-0000-0000-000037CC0000}"/>
    <cellStyle name="Standard 3 2 2 5 3 2" xfId="42616" xr:uid="{00000000-0005-0000-0000-000038CC0000}"/>
    <cellStyle name="Standard 3 2 2 5 4" xfId="31587" xr:uid="{00000000-0005-0000-0000-000039CC0000}"/>
    <cellStyle name="Standard 3 2 2 6" xfId="7320" xr:uid="{00000000-0005-0000-0000-00003ACC0000}"/>
    <cellStyle name="Standard 3 2 2 6 2" xfId="20556" xr:uid="{00000000-0005-0000-0000-00003BCC0000}"/>
    <cellStyle name="Standard 3 2 2 6 2 2" xfId="47028" xr:uid="{00000000-0005-0000-0000-00003CCC0000}"/>
    <cellStyle name="Standard 3 2 2 6 3" xfId="33792" xr:uid="{00000000-0005-0000-0000-00003DCC0000}"/>
    <cellStyle name="Standard 3 2 2 7" xfId="13939" xr:uid="{00000000-0005-0000-0000-00003ECC0000}"/>
    <cellStyle name="Standard 3 2 2 7 2" xfId="40411" xr:uid="{00000000-0005-0000-0000-00003FCC0000}"/>
    <cellStyle name="Standard 3 2 2 8" xfId="27175" xr:uid="{00000000-0005-0000-0000-000040CC0000}"/>
    <cellStyle name="Standard 3 2 3" xfId="1066" xr:uid="{00000000-0005-0000-0000-000041CC0000}"/>
    <cellStyle name="Standard 3 2 3 2" xfId="1804" xr:uid="{00000000-0005-0000-0000-000042CC0000}"/>
    <cellStyle name="Standard 3 2 3 2 2" xfId="4747" xr:uid="{00000000-0005-0000-0000-000043CC0000}"/>
    <cellStyle name="Standard 3 2 3 2 2 2" xfId="13569" xr:uid="{00000000-0005-0000-0000-000044CC0000}"/>
    <cellStyle name="Standard 3 2 3 2 2 2 2" xfId="26805" xr:uid="{00000000-0005-0000-0000-000045CC0000}"/>
    <cellStyle name="Standard 3 2 3 2 2 2 2 2" xfId="53277" xr:uid="{00000000-0005-0000-0000-000046CC0000}"/>
    <cellStyle name="Standard 3 2 3 2 2 2 3" xfId="40041" xr:uid="{00000000-0005-0000-0000-000047CC0000}"/>
    <cellStyle name="Standard 3 2 3 2 2 3" xfId="20188" xr:uid="{00000000-0005-0000-0000-000048CC0000}"/>
    <cellStyle name="Standard 3 2 3 2 2 3 2" xfId="46660" xr:uid="{00000000-0005-0000-0000-000049CC0000}"/>
    <cellStyle name="Standard 3 2 3 2 2 4" xfId="31219" xr:uid="{00000000-0005-0000-0000-00004ACC0000}"/>
    <cellStyle name="Standard 3 2 3 2 3" xfId="6218" xr:uid="{00000000-0005-0000-0000-00004BCC0000}"/>
    <cellStyle name="Standard 3 2 3 2 3 2" xfId="10628" xr:uid="{00000000-0005-0000-0000-00004CCC0000}"/>
    <cellStyle name="Standard 3 2 3 2 3 2 2" xfId="23864" xr:uid="{00000000-0005-0000-0000-00004DCC0000}"/>
    <cellStyle name="Standard 3 2 3 2 3 2 2 2" xfId="50336" xr:uid="{00000000-0005-0000-0000-00004ECC0000}"/>
    <cellStyle name="Standard 3 2 3 2 3 2 3" xfId="37100" xr:uid="{00000000-0005-0000-0000-00004FCC0000}"/>
    <cellStyle name="Standard 3 2 3 2 3 3" xfId="17247" xr:uid="{00000000-0005-0000-0000-000050CC0000}"/>
    <cellStyle name="Standard 3 2 3 2 3 3 2" xfId="43719" xr:uid="{00000000-0005-0000-0000-000051CC0000}"/>
    <cellStyle name="Standard 3 2 3 2 3 4" xfId="32690" xr:uid="{00000000-0005-0000-0000-000052CC0000}"/>
    <cellStyle name="Standard 3 2 3 2 4" xfId="9157" xr:uid="{00000000-0005-0000-0000-000053CC0000}"/>
    <cellStyle name="Standard 3 2 3 2 4 2" xfId="22393" xr:uid="{00000000-0005-0000-0000-000054CC0000}"/>
    <cellStyle name="Standard 3 2 3 2 4 2 2" xfId="48865" xr:uid="{00000000-0005-0000-0000-000055CC0000}"/>
    <cellStyle name="Standard 3 2 3 2 4 3" xfId="35629" xr:uid="{00000000-0005-0000-0000-000056CC0000}"/>
    <cellStyle name="Standard 3 2 3 2 5" xfId="15776" xr:uid="{00000000-0005-0000-0000-000057CC0000}"/>
    <cellStyle name="Standard 3 2 3 2 5 2" xfId="42248" xr:uid="{00000000-0005-0000-0000-000058CC0000}"/>
    <cellStyle name="Standard 3 2 3 2 6" xfId="28278" xr:uid="{00000000-0005-0000-0000-000059CC0000}"/>
    <cellStyle name="Standard 3 2 3 3" xfId="2540" xr:uid="{00000000-0005-0000-0000-00005ACC0000}"/>
    <cellStyle name="Standard 3 2 3 3 2" xfId="4011" xr:uid="{00000000-0005-0000-0000-00005BCC0000}"/>
    <cellStyle name="Standard 3 2 3 3 2 2" xfId="12833" xr:uid="{00000000-0005-0000-0000-00005CCC0000}"/>
    <cellStyle name="Standard 3 2 3 3 2 2 2" xfId="26069" xr:uid="{00000000-0005-0000-0000-00005DCC0000}"/>
    <cellStyle name="Standard 3 2 3 3 2 2 2 2" xfId="52541" xr:uid="{00000000-0005-0000-0000-00005ECC0000}"/>
    <cellStyle name="Standard 3 2 3 3 2 2 3" xfId="39305" xr:uid="{00000000-0005-0000-0000-00005FCC0000}"/>
    <cellStyle name="Standard 3 2 3 3 2 3" xfId="19452" xr:uid="{00000000-0005-0000-0000-000060CC0000}"/>
    <cellStyle name="Standard 3 2 3 3 2 3 2" xfId="45924" xr:uid="{00000000-0005-0000-0000-000061CC0000}"/>
    <cellStyle name="Standard 3 2 3 3 2 4" xfId="30483" xr:uid="{00000000-0005-0000-0000-000062CC0000}"/>
    <cellStyle name="Standard 3 2 3 3 3" xfId="6953" xr:uid="{00000000-0005-0000-0000-000063CC0000}"/>
    <cellStyle name="Standard 3 2 3 3 3 2" xfId="11363" xr:uid="{00000000-0005-0000-0000-000064CC0000}"/>
    <cellStyle name="Standard 3 2 3 3 3 2 2" xfId="24599" xr:uid="{00000000-0005-0000-0000-000065CC0000}"/>
    <cellStyle name="Standard 3 2 3 3 3 2 2 2" xfId="51071" xr:uid="{00000000-0005-0000-0000-000066CC0000}"/>
    <cellStyle name="Standard 3 2 3 3 3 2 3" xfId="37835" xr:uid="{00000000-0005-0000-0000-000067CC0000}"/>
    <cellStyle name="Standard 3 2 3 3 3 3" xfId="17982" xr:uid="{00000000-0005-0000-0000-000068CC0000}"/>
    <cellStyle name="Standard 3 2 3 3 3 3 2" xfId="44454" xr:uid="{00000000-0005-0000-0000-000069CC0000}"/>
    <cellStyle name="Standard 3 2 3 3 3 4" xfId="33425" xr:uid="{00000000-0005-0000-0000-00006ACC0000}"/>
    <cellStyle name="Standard 3 2 3 3 4" xfId="8421" xr:uid="{00000000-0005-0000-0000-00006BCC0000}"/>
    <cellStyle name="Standard 3 2 3 3 4 2" xfId="21657" xr:uid="{00000000-0005-0000-0000-00006CCC0000}"/>
    <cellStyle name="Standard 3 2 3 3 4 2 2" xfId="48129" xr:uid="{00000000-0005-0000-0000-00006DCC0000}"/>
    <cellStyle name="Standard 3 2 3 3 4 3" xfId="34893" xr:uid="{00000000-0005-0000-0000-00006ECC0000}"/>
    <cellStyle name="Standard 3 2 3 3 5" xfId="15040" xr:uid="{00000000-0005-0000-0000-00006FCC0000}"/>
    <cellStyle name="Standard 3 2 3 3 5 2" xfId="41512" xr:uid="{00000000-0005-0000-0000-000070CC0000}"/>
    <cellStyle name="Standard 3 2 3 3 6" xfId="29013" xr:uid="{00000000-0005-0000-0000-000071CC0000}"/>
    <cellStyle name="Standard 3 2 3 4" xfId="3277" xr:uid="{00000000-0005-0000-0000-000072CC0000}"/>
    <cellStyle name="Standard 3 2 3 4 2" xfId="12099" xr:uid="{00000000-0005-0000-0000-000073CC0000}"/>
    <cellStyle name="Standard 3 2 3 4 2 2" xfId="25335" xr:uid="{00000000-0005-0000-0000-000074CC0000}"/>
    <cellStyle name="Standard 3 2 3 4 2 2 2" xfId="51807" xr:uid="{00000000-0005-0000-0000-000075CC0000}"/>
    <cellStyle name="Standard 3 2 3 4 2 3" xfId="38571" xr:uid="{00000000-0005-0000-0000-000076CC0000}"/>
    <cellStyle name="Standard 3 2 3 4 3" xfId="18718" xr:uid="{00000000-0005-0000-0000-000077CC0000}"/>
    <cellStyle name="Standard 3 2 3 4 3 2" xfId="45190" xr:uid="{00000000-0005-0000-0000-000078CC0000}"/>
    <cellStyle name="Standard 3 2 3 4 4" xfId="29749" xr:uid="{00000000-0005-0000-0000-000079CC0000}"/>
    <cellStyle name="Standard 3 2 3 5" xfId="5482" xr:uid="{00000000-0005-0000-0000-00007ACC0000}"/>
    <cellStyle name="Standard 3 2 3 5 2" xfId="9892" xr:uid="{00000000-0005-0000-0000-00007BCC0000}"/>
    <cellStyle name="Standard 3 2 3 5 2 2" xfId="23128" xr:uid="{00000000-0005-0000-0000-00007CCC0000}"/>
    <cellStyle name="Standard 3 2 3 5 2 2 2" xfId="49600" xr:uid="{00000000-0005-0000-0000-00007DCC0000}"/>
    <cellStyle name="Standard 3 2 3 5 2 3" xfId="36364" xr:uid="{00000000-0005-0000-0000-00007ECC0000}"/>
    <cellStyle name="Standard 3 2 3 5 3" xfId="16511" xr:uid="{00000000-0005-0000-0000-00007FCC0000}"/>
    <cellStyle name="Standard 3 2 3 5 3 2" xfId="42983" xr:uid="{00000000-0005-0000-0000-000080CC0000}"/>
    <cellStyle name="Standard 3 2 3 5 4" xfId="31954" xr:uid="{00000000-0005-0000-0000-000081CC0000}"/>
    <cellStyle name="Standard 3 2 3 6" xfId="7687" xr:uid="{00000000-0005-0000-0000-000082CC0000}"/>
    <cellStyle name="Standard 3 2 3 6 2" xfId="20923" xr:uid="{00000000-0005-0000-0000-000083CC0000}"/>
    <cellStyle name="Standard 3 2 3 6 2 2" xfId="47395" xr:uid="{00000000-0005-0000-0000-000084CC0000}"/>
    <cellStyle name="Standard 3 2 3 6 3" xfId="34159" xr:uid="{00000000-0005-0000-0000-000085CC0000}"/>
    <cellStyle name="Standard 3 2 3 7" xfId="14306" xr:uid="{00000000-0005-0000-0000-000086CC0000}"/>
    <cellStyle name="Standard 3 2 3 7 2" xfId="40778" xr:uid="{00000000-0005-0000-0000-000087CC0000}"/>
    <cellStyle name="Standard 3 2 3 8" xfId="27542" xr:uid="{00000000-0005-0000-0000-000088CC0000}"/>
    <cellStyle name="Standard 3 3" xfId="243" xr:uid="{00000000-0005-0000-0000-000089CC0000}"/>
    <cellStyle name="Standard 3 3 2" xfId="294" xr:uid="{00000000-0005-0000-0000-00008ACC0000}"/>
    <cellStyle name="Standard 3 3 3" xfId="267" xr:uid="{00000000-0005-0000-0000-00008BCC0000}"/>
    <cellStyle name="Standard 3 4" xfId="257" xr:uid="{00000000-0005-0000-0000-00008CCC0000}"/>
    <cellStyle name="Standard 3 4 2" xfId="287" xr:uid="{00000000-0005-0000-0000-00008DCC0000}"/>
    <cellStyle name="Standard 3 5" xfId="248" xr:uid="{00000000-0005-0000-0000-00008ECC0000}"/>
    <cellStyle name="Standard 3 6" xfId="323" xr:uid="{00000000-0005-0000-0000-00008FCC0000}"/>
    <cellStyle name="Standard 3 7" xfId="681" xr:uid="{00000000-0005-0000-0000-000090CC0000}"/>
    <cellStyle name="Standard 3 7 2" xfId="664" xr:uid="{00000000-0005-0000-0000-000091CC0000}"/>
    <cellStyle name="Standard 3 7 2 2" xfId="1052" xr:uid="{00000000-0005-0000-0000-000092CC0000}"/>
    <cellStyle name="Standard 3 8" xfId="677" xr:uid="{00000000-0005-0000-0000-000093CC0000}"/>
    <cellStyle name="Standard 3 8 2" xfId="1060" xr:uid="{00000000-0005-0000-0000-000094CC0000}"/>
    <cellStyle name="Standard 3 9" xfId="639" xr:uid="{00000000-0005-0000-0000-000095CC0000}"/>
    <cellStyle name="Standard 3 9 2" xfId="1028" xr:uid="{00000000-0005-0000-0000-000096CC0000}"/>
    <cellStyle name="Standard 3 9 2 2" xfId="1777" xr:uid="{00000000-0005-0000-0000-000097CC0000}"/>
    <cellStyle name="Standard 3 9 2 2 2" xfId="4720" xr:uid="{00000000-0005-0000-0000-000098CC0000}"/>
    <cellStyle name="Standard 3 9 2 2 2 2" xfId="13542" xr:uid="{00000000-0005-0000-0000-000099CC0000}"/>
    <cellStyle name="Standard 3 9 2 2 2 2 2" xfId="26778" xr:uid="{00000000-0005-0000-0000-00009ACC0000}"/>
    <cellStyle name="Standard 3 9 2 2 2 2 2 2" xfId="53250" xr:uid="{00000000-0005-0000-0000-00009BCC0000}"/>
    <cellStyle name="Standard 3 9 2 2 2 2 3" xfId="40014" xr:uid="{00000000-0005-0000-0000-00009CCC0000}"/>
    <cellStyle name="Standard 3 9 2 2 2 3" xfId="20161" xr:uid="{00000000-0005-0000-0000-00009DCC0000}"/>
    <cellStyle name="Standard 3 9 2 2 2 3 2" xfId="46633" xr:uid="{00000000-0005-0000-0000-00009ECC0000}"/>
    <cellStyle name="Standard 3 9 2 2 2 4" xfId="31192" xr:uid="{00000000-0005-0000-0000-00009FCC0000}"/>
    <cellStyle name="Standard 3 9 2 2 3" xfId="6191" xr:uid="{00000000-0005-0000-0000-0000A0CC0000}"/>
    <cellStyle name="Standard 3 9 2 2 3 2" xfId="10601" xr:uid="{00000000-0005-0000-0000-0000A1CC0000}"/>
    <cellStyle name="Standard 3 9 2 2 3 2 2" xfId="23837" xr:uid="{00000000-0005-0000-0000-0000A2CC0000}"/>
    <cellStyle name="Standard 3 9 2 2 3 2 2 2" xfId="50309" xr:uid="{00000000-0005-0000-0000-0000A3CC0000}"/>
    <cellStyle name="Standard 3 9 2 2 3 2 3" xfId="37073" xr:uid="{00000000-0005-0000-0000-0000A4CC0000}"/>
    <cellStyle name="Standard 3 9 2 2 3 3" xfId="17220" xr:uid="{00000000-0005-0000-0000-0000A5CC0000}"/>
    <cellStyle name="Standard 3 9 2 2 3 3 2" xfId="43692" xr:uid="{00000000-0005-0000-0000-0000A6CC0000}"/>
    <cellStyle name="Standard 3 9 2 2 3 4" xfId="32663" xr:uid="{00000000-0005-0000-0000-0000A7CC0000}"/>
    <cellStyle name="Standard 3 9 2 2 4" xfId="9130" xr:uid="{00000000-0005-0000-0000-0000A8CC0000}"/>
    <cellStyle name="Standard 3 9 2 2 4 2" xfId="22366" xr:uid="{00000000-0005-0000-0000-0000A9CC0000}"/>
    <cellStyle name="Standard 3 9 2 2 4 2 2" xfId="48838" xr:uid="{00000000-0005-0000-0000-0000AACC0000}"/>
    <cellStyle name="Standard 3 9 2 2 4 3" xfId="35602" xr:uid="{00000000-0005-0000-0000-0000ABCC0000}"/>
    <cellStyle name="Standard 3 9 2 2 5" xfId="15749" xr:uid="{00000000-0005-0000-0000-0000ACCC0000}"/>
    <cellStyle name="Standard 3 9 2 2 5 2" xfId="42221" xr:uid="{00000000-0005-0000-0000-0000ADCC0000}"/>
    <cellStyle name="Standard 3 9 2 2 6" xfId="28251" xr:uid="{00000000-0005-0000-0000-0000AECC0000}"/>
    <cellStyle name="Standard 3 9 2 3" xfId="2513" xr:uid="{00000000-0005-0000-0000-0000AFCC0000}"/>
    <cellStyle name="Standard 3 9 2 3 2" xfId="3984" xr:uid="{00000000-0005-0000-0000-0000B0CC0000}"/>
    <cellStyle name="Standard 3 9 2 3 2 2" xfId="12806" xr:uid="{00000000-0005-0000-0000-0000B1CC0000}"/>
    <cellStyle name="Standard 3 9 2 3 2 2 2" xfId="26042" xr:uid="{00000000-0005-0000-0000-0000B2CC0000}"/>
    <cellStyle name="Standard 3 9 2 3 2 2 2 2" xfId="52514" xr:uid="{00000000-0005-0000-0000-0000B3CC0000}"/>
    <cellStyle name="Standard 3 9 2 3 2 2 3" xfId="39278" xr:uid="{00000000-0005-0000-0000-0000B4CC0000}"/>
    <cellStyle name="Standard 3 9 2 3 2 3" xfId="19425" xr:uid="{00000000-0005-0000-0000-0000B5CC0000}"/>
    <cellStyle name="Standard 3 9 2 3 2 3 2" xfId="45897" xr:uid="{00000000-0005-0000-0000-0000B6CC0000}"/>
    <cellStyle name="Standard 3 9 2 3 2 4" xfId="30456" xr:uid="{00000000-0005-0000-0000-0000B7CC0000}"/>
    <cellStyle name="Standard 3 9 2 3 3" xfId="6926" xr:uid="{00000000-0005-0000-0000-0000B8CC0000}"/>
    <cellStyle name="Standard 3 9 2 3 3 2" xfId="11336" xr:uid="{00000000-0005-0000-0000-0000B9CC0000}"/>
    <cellStyle name="Standard 3 9 2 3 3 2 2" xfId="24572" xr:uid="{00000000-0005-0000-0000-0000BACC0000}"/>
    <cellStyle name="Standard 3 9 2 3 3 2 2 2" xfId="51044" xr:uid="{00000000-0005-0000-0000-0000BBCC0000}"/>
    <cellStyle name="Standard 3 9 2 3 3 2 3" xfId="37808" xr:uid="{00000000-0005-0000-0000-0000BCCC0000}"/>
    <cellStyle name="Standard 3 9 2 3 3 3" xfId="17955" xr:uid="{00000000-0005-0000-0000-0000BDCC0000}"/>
    <cellStyle name="Standard 3 9 2 3 3 3 2" xfId="44427" xr:uid="{00000000-0005-0000-0000-0000BECC0000}"/>
    <cellStyle name="Standard 3 9 2 3 3 4" xfId="33398" xr:uid="{00000000-0005-0000-0000-0000BFCC0000}"/>
    <cellStyle name="Standard 3 9 2 3 4" xfId="8394" xr:uid="{00000000-0005-0000-0000-0000C0CC0000}"/>
    <cellStyle name="Standard 3 9 2 3 4 2" xfId="21630" xr:uid="{00000000-0005-0000-0000-0000C1CC0000}"/>
    <cellStyle name="Standard 3 9 2 3 4 2 2" xfId="48102" xr:uid="{00000000-0005-0000-0000-0000C2CC0000}"/>
    <cellStyle name="Standard 3 9 2 3 4 3" xfId="34866" xr:uid="{00000000-0005-0000-0000-0000C3CC0000}"/>
    <cellStyle name="Standard 3 9 2 3 5" xfId="15013" xr:uid="{00000000-0005-0000-0000-0000C4CC0000}"/>
    <cellStyle name="Standard 3 9 2 3 5 2" xfId="41485" xr:uid="{00000000-0005-0000-0000-0000C5CC0000}"/>
    <cellStyle name="Standard 3 9 2 3 6" xfId="28986" xr:uid="{00000000-0005-0000-0000-0000C6CC0000}"/>
    <cellStyle name="Standard 3 9 2 4" xfId="3250" xr:uid="{00000000-0005-0000-0000-0000C7CC0000}"/>
    <cellStyle name="Standard 3 9 2 4 2" xfId="12072" xr:uid="{00000000-0005-0000-0000-0000C8CC0000}"/>
    <cellStyle name="Standard 3 9 2 4 2 2" xfId="25308" xr:uid="{00000000-0005-0000-0000-0000C9CC0000}"/>
    <cellStyle name="Standard 3 9 2 4 2 2 2" xfId="51780" xr:uid="{00000000-0005-0000-0000-0000CACC0000}"/>
    <cellStyle name="Standard 3 9 2 4 2 3" xfId="38544" xr:uid="{00000000-0005-0000-0000-0000CBCC0000}"/>
    <cellStyle name="Standard 3 9 2 4 3" xfId="18691" xr:uid="{00000000-0005-0000-0000-0000CCCC0000}"/>
    <cellStyle name="Standard 3 9 2 4 3 2" xfId="45163" xr:uid="{00000000-0005-0000-0000-0000CDCC0000}"/>
    <cellStyle name="Standard 3 9 2 4 4" xfId="29722" xr:uid="{00000000-0005-0000-0000-0000CECC0000}"/>
    <cellStyle name="Standard 3 9 2 5" xfId="5455" xr:uid="{00000000-0005-0000-0000-0000CFCC0000}"/>
    <cellStyle name="Standard 3 9 2 5 2" xfId="9865" xr:uid="{00000000-0005-0000-0000-0000D0CC0000}"/>
    <cellStyle name="Standard 3 9 2 5 2 2" xfId="23101" xr:uid="{00000000-0005-0000-0000-0000D1CC0000}"/>
    <cellStyle name="Standard 3 9 2 5 2 2 2" xfId="49573" xr:uid="{00000000-0005-0000-0000-0000D2CC0000}"/>
    <cellStyle name="Standard 3 9 2 5 2 3" xfId="36337" xr:uid="{00000000-0005-0000-0000-0000D3CC0000}"/>
    <cellStyle name="Standard 3 9 2 5 3" xfId="16484" xr:uid="{00000000-0005-0000-0000-0000D4CC0000}"/>
    <cellStyle name="Standard 3 9 2 5 3 2" xfId="42956" xr:uid="{00000000-0005-0000-0000-0000D5CC0000}"/>
    <cellStyle name="Standard 3 9 2 5 4" xfId="31927" xr:uid="{00000000-0005-0000-0000-0000D6CC0000}"/>
    <cellStyle name="Standard 3 9 2 6" xfId="7660" xr:uid="{00000000-0005-0000-0000-0000D7CC0000}"/>
    <cellStyle name="Standard 3 9 2 6 2" xfId="20896" xr:uid="{00000000-0005-0000-0000-0000D8CC0000}"/>
    <cellStyle name="Standard 3 9 2 6 2 2" xfId="47368" xr:uid="{00000000-0005-0000-0000-0000D9CC0000}"/>
    <cellStyle name="Standard 3 9 2 6 3" xfId="34132" xr:uid="{00000000-0005-0000-0000-0000DACC0000}"/>
    <cellStyle name="Standard 3 9 2 7" xfId="14279" xr:uid="{00000000-0005-0000-0000-0000DBCC0000}"/>
    <cellStyle name="Standard 3 9 2 7 2" xfId="40751" xr:uid="{00000000-0005-0000-0000-0000DCCC0000}"/>
    <cellStyle name="Standard 3 9 2 8" xfId="27515" xr:uid="{00000000-0005-0000-0000-0000DDCC0000}"/>
    <cellStyle name="Standard 3 9 3" xfId="1411" xr:uid="{00000000-0005-0000-0000-0000DECC0000}"/>
    <cellStyle name="Standard 3 9 3 2" xfId="4354" xr:uid="{00000000-0005-0000-0000-0000DFCC0000}"/>
    <cellStyle name="Standard 3 9 3 2 2" xfId="13176" xr:uid="{00000000-0005-0000-0000-0000E0CC0000}"/>
    <cellStyle name="Standard 3 9 3 2 2 2" xfId="26412" xr:uid="{00000000-0005-0000-0000-0000E1CC0000}"/>
    <cellStyle name="Standard 3 9 3 2 2 2 2" xfId="52884" xr:uid="{00000000-0005-0000-0000-0000E2CC0000}"/>
    <cellStyle name="Standard 3 9 3 2 2 3" xfId="39648" xr:uid="{00000000-0005-0000-0000-0000E3CC0000}"/>
    <cellStyle name="Standard 3 9 3 2 3" xfId="19795" xr:uid="{00000000-0005-0000-0000-0000E4CC0000}"/>
    <cellStyle name="Standard 3 9 3 2 3 2" xfId="46267" xr:uid="{00000000-0005-0000-0000-0000E5CC0000}"/>
    <cellStyle name="Standard 3 9 3 2 4" xfId="30826" xr:uid="{00000000-0005-0000-0000-0000E6CC0000}"/>
    <cellStyle name="Standard 3 9 3 3" xfId="5825" xr:uid="{00000000-0005-0000-0000-0000E7CC0000}"/>
    <cellStyle name="Standard 3 9 3 3 2" xfId="10235" xr:uid="{00000000-0005-0000-0000-0000E8CC0000}"/>
    <cellStyle name="Standard 3 9 3 3 2 2" xfId="23471" xr:uid="{00000000-0005-0000-0000-0000E9CC0000}"/>
    <cellStyle name="Standard 3 9 3 3 2 2 2" xfId="49943" xr:uid="{00000000-0005-0000-0000-0000EACC0000}"/>
    <cellStyle name="Standard 3 9 3 3 2 3" xfId="36707" xr:uid="{00000000-0005-0000-0000-0000EBCC0000}"/>
    <cellStyle name="Standard 3 9 3 3 3" xfId="16854" xr:uid="{00000000-0005-0000-0000-0000ECCC0000}"/>
    <cellStyle name="Standard 3 9 3 3 3 2" xfId="43326" xr:uid="{00000000-0005-0000-0000-0000EDCC0000}"/>
    <cellStyle name="Standard 3 9 3 3 4" xfId="32297" xr:uid="{00000000-0005-0000-0000-0000EECC0000}"/>
    <cellStyle name="Standard 3 9 3 4" xfId="8764" xr:uid="{00000000-0005-0000-0000-0000EFCC0000}"/>
    <cellStyle name="Standard 3 9 3 4 2" xfId="22000" xr:uid="{00000000-0005-0000-0000-0000F0CC0000}"/>
    <cellStyle name="Standard 3 9 3 4 2 2" xfId="48472" xr:uid="{00000000-0005-0000-0000-0000F1CC0000}"/>
    <cellStyle name="Standard 3 9 3 4 3" xfId="35236" xr:uid="{00000000-0005-0000-0000-0000F2CC0000}"/>
    <cellStyle name="Standard 3 9 3 5" xfId="15383" xr:uid="{00000000-0005-0000-0000-0000F3CC0000}"/>
    <cellStyle name="Standard 3 9 3 5 2" xfId="41855" xr:uid="{00000000-0005-0000-0000-0000F4CC0000}"/>
    <cellStyle name="Standard 3 9 3 6" xfId="27885" xr:uid="{00000000-0005-0000-0000-0000F5CC0000}"/>
    <cellStyle name="Standard 3 9 4" xfId="2147" xr:uid="{00000000-0005-0000-0000-0000F6CC0000}"/>
    <cellStyle name="Standard 3 9 4 2" xfId="3618" xr:uid="{00000000-0005-0000-0000-0000F7CC0000}"/>
    <cellStyle name="Standard 3 9 4 2 2" xfId="12440" xr:uid="{00000000-0005-0000-0000-0000F8CC0000}"/>
    <cellStyle name="Standard 3 9 4 2 2 2" xfId="25676" xr:uid="{00000000-0005-0000-0000-0000F9CC0000}"/>
    <cellStyle name="Standard 3 9 4 2 2 2 2" xfId="52148" xr:uid="{00000000-0005-0000-0000-0000FACC0000}"/>
    <cellStyle name="Standard 3 9 4 2 2 3" xfId="38912" xr:uid="{00000000-0005-0000-0000-0000FBCC0000}"/>
    <cellStyle name="Standard 3 9 4 2 3" xfId="19059" xr:uid="{00000000-0005-0000-0000-0000FCCC0000}"/>
    <cellStyle name="Standard 3 9 4 2 3 2" xfId="45531" xr:uid="{00000000-0005-0000-0000-0000FDCC0000}"/>
    <cellStyle name="Standard 3 9 4 2 4" xfId="30090" xr:uid="{00000000-0005-0000-0000-0000FECC0000}"/>
    <cellStyle name="Standard 3 9 4 3" xfId="6560" xr:uid="{00000000-0005-0000-0000-0000FFCC0000}"/>
    <cellStyle name="Standard 3 9 4 3 2" xfId="10970" xr:uid="{00000000-0005-0000-0000-000000CD0000}"/>
    <cellStyle name="Standard 3 9 4 3 2 2" xfId="24206" xr:uid="{00000000-0005-0000-0000-000001CD0000}"/>
    <cellStyle name="Standard 3 9 4 3 2 2 2" xfId="50678" xr:uid="{00000000-0005-0000-0000-000002CD0000}"/>
    <cellStyle name="Standard 3 9 4 3 2 3" xfId="37442" xr:uid="{00000000-0005-0000-0000-000003CD0000}"/>
    <cellStyle name="Standard 3 9 4 3 3" xfId="17589" xr:uid="{00000000-0005-0000-0000-000004CD0000}"/>
    <cellStyle name="Standard 3 9 4 3 3 2" xfId="44061" xr:uid="{00000000-0005-0000-0000-000005CD0000}"/>
    <cellStyle name="Standard 3 9 4 3 4" xfId="33032" xr:uid="{00000000-0005-0000-0000-000006CD0000}"/>
    <cellStyle name="Standard 3 9 4 4" xfId="8028" xr:uid="{00000000-0005-0000-0000-000007CD0000}"/>
    <cellStyle name="Standard 3 9 4 4 2" xfId="21264" xr:uid="{00000000-0005-0000-0000-000008CD0000}"/>
    <cellStyle name="Standard 3 9 4 4 2 2" xfId="47736" xr:uid="{00000000-0005-0000-0000-000009CD0000}"/>
    <cellStyle name="Standard 3 9 4 4 3" xfId="34500" xr:uid="{00000000-0005-0000-0000-00000ACD0000}"/>
    <cellStyle name="Standard 3 9 4 5" xfId="14647" xr:uid="{00000000-0005-0000-0000-00000BCD0000}"/>
    <cellStyle name="Standard 3 9 4 5 2" xfId="41119" xr:uid="{00000000-0005-0000-0000-00000CCD0000}"/>
    <cellStyle name="Standard 3 9 4 6" xfId="28620" xr:uid="{00000000-0005-0000-0000-00000DCD0000}"/>
    <cellStyle name="Standard 3 9 5" xfId="2884" xr:uid="{00000000-0005-0000-0000-00000ECD0000}"/>
    <cellStyle name="Standard 3 9 5 2" xfId="11706" xr:uid="{00000000-0005-0000-0000-00000FCD0000}"/>
    <cellStyle name="Standard 3 9 5 2 2" xfId="24942" xr:uid="{00000000-0005-0000-0000-000010CD0000}"/>
    <cellStyle name="Standard 3 9 5 2 2 2" xfId="51414" xr:uid="{00000000-0005-0000-0000-000011CD0000}"/>
    <cellStyle name="Standard 3 9 5 2 3" xfId="38178" xr:uid="{00000000-0005-0000-0000-000012CD0000}"/>
    <cellStyle name="Standard 3 9 5 3" xfId="18325" xr:uid="{00000000-0005-0000-0000-000013CD0000}"/>
    <cellStyle name="Standard 3 9 5 3 2" xfId="44797" xr:uid="{00000000-0005-0000-0000-000014CD0000}"/>
    <cellStyle name="Standard 3 9 5 4" xfId="29356" xr:uid="{00000000-0005-0000-0000-000015CD0000}"/>
    <cellStyle name="Standard 3 9 6" xfId="5089" xr:uid="{00000000-0005-0000-0000-000016CD0000}"/>
    <cellStyle name="Standard 3 9 6 2" xfId="9499" xr:uid="{00000000-0005-0000-0000-000017CD0000}"/>
    <cellStyle name="Standard 3 9 6 2 2" xfId="22735" xr:uid="{00000000-0005-0000-0000-000018CD0000}"/>
    <cellStyle name="Standard 3 9 6 2 2 2" xfId="49207" xr:uid="{00000000-0005-0000-0000-000019CD0000}"/>
    <cellStyle name="Standard 3 9 6 2 3" xfId="35971" xr:uid="{00000000-0005-0000-0000-00001ACD0000}"/>
    <cellStyle name="Standard 3 9 6 3" xfId="16118" xr:uid="{00000000-0005-0000-0000-00001BCD0000}"/>
    <cellStyle name="Standard 3 9 6 3 2" xfId="42590" xr:uid="{00000000-0005-0000-0000-00001CCD0000}"/>
    <cellStyle name="Standard 3 9 6 4" xfId="31561" xr:uid="{00000000-0005-0000-0000-00001DCD0000}"/>
    <cellStyle name="Standard 3 9 7" xfId="7294" xr:uid="{00000000-0005-0000-0000-00001ECD0000}"/>
    <cellStyle name="Standard 3 9 7 2" xfId="20530" xr:uid="{00000000-0005-0000-0000-00001FCD0000}"/>
    <cellStyle name="Standard 3 9 7 2 2" xfId="47002" xr:uid="{00000000-0005-0000-0000-000020CD0000}"/>
    <cellStyle name="Standard 3 9 7 3" xfId="33766" xr:uid="{00000000-0005-0000-0000-000021CD0000}"/>
    <cellStyle name="Standard 3 9 8" xfId="13913" xr:uid="{00000000-0005-0000-0000-000022CD0000}"/>
    <cellStyle name="Standard 3 9 8 2" xfId="40385" xr:uid="{00000000-0005-0000-0000-000023CD0000}"/>
    <cellStyle name="Standard 3 9 9" xfId="27149" xr:uid="{00000000-0005-0000-0000-000024CD0000}"/>
    <cellStyle name="Standard 30" xfId="185" xr:uid="{00000000-0005-0000-0000-000025CD0000}"/>
    <cellStyle name="Standard 31" xfId="186" xr:uid="{00000000-0005-0000-0000-000026CD0000}"/>
    <cellStyle name="Standard 32" xfId="187" xr:uid="{00000000-0005-0000-0000-000027CD0000}"/>
    <cellStyle name="Standard 33" xfId="188" xr:uid="{00000000-0005-0000-0000-000028CD0000}"/>
    <cellStyle name="Standard 34" xfId="189" xr:uid="{00000000-0005-0000-0000-000029CD0000}"/>
    <cellStyle name="Standard 35" xfId="190" xr:uid="{00000000-0005-0000-0000-00002ACD0000}"/>
    <cellStyle name="Standard 36" xfId="191" xr:uid="{00000000-0005-0000-0000-00002BCD0000}"/>
    <cellStyle name="Standard 37" xfId="192" xr:uid="{00000000-0005-0000-0000-00002CCD0000}"/>
    <cellStyle name="Standard 38" xfId="193" xr:uid="{00000000-0005-0000-0000-00002DCD0000}"/>
    <cellStyle name="Standard 39" xfId="194" xr:uid="{00000000-0005-0000-0000-00002ECD0000}"/>
    <cellStyle name="Standard 4" xfId="5" xr:uid="{00000000-0005-0000-0000-00002FCD0000}"/>
    <cellStyle name="Standard 4 10" xfId="1070" xr:uid="{00000000-0005-0000-0000-000030CD0000}"/>
    <cellStyle name="Standard 4 11" xfId="2542" xr:uid="{00000000-0005-0000-0000-000031CD0000}"/>
    <cellStyle name="Standard 4 2" xfId="195" xr:uid="{00000000-0005-0000-0000-000032CD0000}"/>
    <cellStyle name="Standard 4 3" xfId="244" xr:uid="{00000000-0005-0000-0000-000033CD0000}"/>
    <cellStyle name="Standard 4 3 2" xfId="295" xr:uid="{00000000-0005-0000-0000-000034CD0000}"/>
    <cellStyle name="Standard 4 3 3" xfId="263" xr:uid="{00000000-0005-0000-0000-000035CD0000}"/>
    <cellStyle name="Standard 4 4" xfId="258" xr:uid="{00000000-0005-0000-0000-000036CD0000}"/>
    <cellStyle name="Standard 4 4 2" xfId="314" xr:uid="{00000000-0005-0000-0000-000037CD0000}"/>
    <cellStyle name="Standard 4 5" xfId="250" xr:uid="{00000000-0005-0000-0000-000038CD0000}"/>
    <cellStyle name="Standard 4 6" xfId="324" xr:uid="{00000000-0005-0000-0000-000039CD0000}"/>
    <cellStyle name="Standard 4 7" xfId="682" xr:uid="{00000000-0005-0000-0000-00003ACD0000}"/>
    <cellStyle name="Standard 4 7 2" xfId="653" xr:uid="{00000000-0005-0000-0000-00003BCD0000}"/>
    <cellStyle name="Standard 4 7 2 2" xfId="1042" xr:uid="{00000000-0005-0000-0000-00003CCD0000}"/>
    <cellStyle name="Standard 4 8" xfId="651" xr:uid="{00000000-0005-0000-0000-00003DCD0000}"/>
    <cellStyle name="Standard 4 8 2" xfId="1040" xr:uid="{00000000-0005-0000-0000-00003ECD0000}"/>
    <cellStyle name="Standard 4 9" xfId="1061" xr:uid="{00000000-0005-0000-0000-00003FCD0000}"/>
    <cellStyle name="Standard 40" xfId="196" xr:uid="{00000000-0005-0000-0000-000040CD0000}"/>
    <cellStyle name="Standard 41" xfId="197" xr:uid="{00000000-0005-0000-0000-000041CD0000}"/>
    <cellStyle name="Standard 42" xfId="198" xr:uid="{00000000-0005-0000-0000-000042CD0000}"/>
    <cellStyle name="Standard 43" xfId="199" xr:uid="{00000000-0005-0000-0000-000043CD0000}"/>
    <cellStyle name="Standard 44" xfId="200" xr:uid="{00000000-0005-0000-0000-000044CD0000}"/>
    <cellStyle name="Standard 45" xfId="201" xr:uid="{00000000-0005-0000-0000-000045CD0000}"/>
    <cellStyle name="Standard 46" xfId="202" xr:uid="{00000000-0005-0000-0000-000046CD0000}"/>
    <cellStyle name="Standard 47" xfId="203" xr:uid="{00000000-0005-0000-0000-000047CD0000}"/>
    <cellStyle name="Standard 48" xfId="204" xr:uid="{00000000-0005-0000-0000-000048CD0000}"/>
    <cellStyle name="Standard 49" xfId="205" xr:uid="{00000000-0005-0000-0000-000049CD0000}"/>
    <cellStyle name="Standard 5" xfId="6" xr:uid="{00000000-0005-0000-0000-00004ACD0000}"/>
    <cellStyle name="Standard 5 10" xfId="1065" xr:uid="{00000000-0005-0000-0000-00004BCD0000}"/>
    <cellStyle name="Standard 5 10 2" xfId="1803" xr:uid="{00000000-0005-0000-0000-00004CCD0000}"/>
    <cellStyle name="Standard 5 10 2 2" xfId="4746" xr:uid="{00000000-0005-0000-0000-00004DCD0000}"/>
    <cellStyle name="Standard 5 10 2 2 2" xfId="13568" xr:uid="{00000000-0005-0000-0000-00004ECD0000}"/>
    <cellStyle name="Standard 5 10 2 2 2 2" xfId="26804" xr:uid="{00000000-0005-0000-0000-00004FCD0000}"/>
    <cellStyle name="Standard 5 10 2 2 2 2 2" xfId="53276" xr:uid="{00000000-0005-0000-0000-000050CD0000}"/>
    <cellStyle name="Standard 5 10 2 2 2 3" xfId="40040" xr:uid="{00000000-0005-0000-0000-000051CD0000}"/>
    <cellStyle name="Standard 5 10 2 2 3" xfId="20187" xr:uid="{00000000-0005-0000-0000-000052CD0000}"/>
    <cellStyle name="Standard 5 10 2 2 3 2" xfId="46659" xr:uid="{00000000-0005-0000-0000-000053CD0000}"/>
    <cellStyle name="Standard 5 10 2 2 4" xfId="31218" xr:uid="{00000000-0005-0000-0000-000054CD0000}"/>
    <cellStyle name="Standard 5 10 2 3" xfId="6217" xr:uid="{00000000-0005-0000-0000-000055CD0000}"/>
    <cellStyle name="Standard 5 10 2 3 2" xfId="10627" xr:uid="{00000000-0005-0000-0000-000056CD0000}"/>
    <cellStyle name="Standard 5 10 2 3 2 2" xfId="23863" xr:uid="{00000000-0005-0000-0000-000057CD0000}"/>
    <cellStyle name="Standard 5 10 2 3 2 2 2" xfId="50335" xr:uid="{00000000-0005-0000-0000-000058CD0000}"/>
    <cellStyle name="Standard 5 10 2 3 2 3" xfId="37099" xr:uid="{00000000-0005-0000-0000-000059CD0000}"/>
    <cellStyle name="Standard 5 10 2 3 3" xfId="17246" xr:uid="{00000000-0005-0000-0000-00005ACD0000}"/>
    <cellStyle name="Standard 5 10 2 3 3 2" xfId="43718" xr:uid="{00000000-0005-0000-0000-00005BCD0000}"/>
    <cellStyle name="Standard 5 10 2 3 4" xfId="32689" xr:uid="{00000000-0005-0000-0000-00005CCD0000}"/>
    <cellStyle name="Standard 5 10 2 4" xfId="9156" xr:uid="{00000000-0005-0000-0000-00005DCD0000}"/>
    <cellStyle name="Standard 5 10 2 4 2" xfId="22392" xr:uid="{00000000-0005-0000-0000-00005ECD0000}"/>
    <cellStyle name="Standard 5 10 2 4 2 2" xfId="48864" xr:uid="{00000000-0005-0000-0000-00005FCD0000}"/>
    <cellStyle name="Standard 5 10 2 4 3" xfId="35628" xr:uid="{00000000-0005-0000-0000-000060CD0000}"/>
    <cellStyle name="Standard 5 10 2 5" xfId="15775" xr:uid="{00000000-0005-0000-0000-000061CD0000}"/>
    <cellStyle name="Standard 5 10 2 5 2" xfId="42247" xr:uid="{00000000-0005-0000-0000-000062CD0000}"/>
    <cellStyle name="Standard 5 10 2 6" xfId="28277" xr:uid="{00000000-0005-0000-0000-000063CD0000}"/>
    <cellStyle name="Standard 5 10 3" xfId="2539" xr:uid="{00000000-0005-0000-0000-000064CD0000}"/>
    <cellStyle name="Standard 5 10 3 2" xfId="4010" xr:uid="{00000000-0005-0000-0000-000065CD0000}"/>
    <cellStyle name="Standard 5 10 3 2 2" xfId="12832" xr:uid="{00000000-0005-0000-0000-000066CD0000}"/>
    <cellStyle name="Standard 5 10 3 2 2 2" xfId="26068" xr:uid="{00000000-0005-0000-0000-000067CD0000}"/>
    <cellStyle name="Standard 5 10 3 2 2 2 2" xfId="52540" xr:uid="{00000000-0005-0000-0000-000068CD0000}"/>
    <cellStyle name="Standard 5 10 3 2 2 3" xfId="39304" xr:uid="{00000000-0005-0000-0000-000069CD0000}"/>
    <cellStyle name="Standard 5 10 3 2 3" xfId="19451" xr:uid="{00000000-0005-0000-0000-00006ACD0000}"/>
    <cellStyle name="Standard 5 10 3 2 3 2" xfId="45923" xr:uid="{00000000-0005-0000-0000-00006BCD0000}"/>
    <cellStyle name="Standard 5 10 3 2 4" xfId="30482" xr:uid="{00000000-0005-0000-0000-00006CCD0000}"/>
    <cellStyle name="Standard 5 10 3 3" xfId="6952" xr:uid="{00000000-0005-0000-0000-00006DCD0000}"/>
    <cellStyle name="Standard 5 10 3 3 2" xfId="11362" xr:uid="{00000000-0005-0000-0000-00006ECD0000}"/>
    <cellStyle name="Standard 5 10 3 3 2 2" xfId="24598" xr:uid="{00000000-0005-0000-0000-00006FCD0000}"/>
    <cellStyle name="Standard 5 10 3 3 2 2 2" xfId="51070" xr:uid="{00000000-0005-0000-0000-000070CD0000}"/>
    <cellStyle name="Standard 5 10 3 3 2 3" xfId="37834" xr:uid="{00000000-0005-0000-0000-000071CD0000}"/>
    <cellStyle name="Standard 5 10 3 3 3" xfId="17981" xr:uid="{00000000-0005-0000-0000-000072CD0000}"/>
    <cellStyle name="Standard 5 10 3 3 3 2" xfId="44453" xr:uid="{00000000-0005-0000-0000-000073CD0000}"/>
    <cellStyle name="Standard 5 10 3 3 4" xfId="33424" xr:uid="{00000000-0005-0000-0000-000074CD0000}"/>
    <cellStyle name="Standard 5 10 3 4" xfId="8420" xr:uid="{00000000-0005-0000-0000-000075CD0000}"/>
    <cellStyle name="Standard 5 10 3 4 2" xfId="21656" xr:uid="{00000000-0005-0000-0000-000076CD0000}"/>
    <cellStyle name="Standard 5 10 3 4 2 2" xfId="48128" xr:uid="{00000000-0005-0000-0000-000077CD0000}"/>
    <cellStyle name="Standard 5 10 3 4 3" xfId="34892" xr:uid="{00000000-0005-0000-0000-000078CD0000}"/>
    <cellStyle name="Standard 5 10 3 5" xfId="15039" xr:uid="{00000000-0005-0000-0000-000079CD0000}"/>
    <cellStyle name="Standard 5 10 3 5 2" xfId="41511" xr:uid="{00000000-0005-0000-0000-00007ACD0000}"/>
    <cellStyle name="Standard 5 10 3 6" xfId="29012" xr:uid="{00000000-0005-0000-0000-00007BCD0000}"/>
    <cellStyle name="Standard 5 10 4" xfId="3276" xr:uid="{00000000-0005-0000-0000-00007CCD0000}"/>
    <cellStyle name="Standard 5 10 4 2" xfId="12098" xr:uid="{00000000-0005-0000-0000-00007DCD0000}"/>
    <cellStyle name="Standard 5 10 4 2 2" xfId="25334" xr:uid="{00000000-0005-0000-0000-00007ECD0000}"/>
    <cellStyle name="Standard 5 10 4 2 2 2" xfId="51806" xr:uid="{00000000-0005-0000-0000-00007FCD0000}"/>
    <cellStyle name="Standard 5 10 4 2 3" xfId="38570" xr:uid="{00000000-0005-0000-0000-000080CD0000}"/>
    <cellStyle name="Standard 5 10 4 3" xfId="18717" xr:uid="{00000000-0005-0000-0000-000081CD0000}"/>
    <cellStyle name="Standard 5 10 4 3 2" xfId="45189" xr:uid="{00000000-0005-0000-0000-000082CD0000}"/>
    <cellStyle name="Standard 5 10 4 4" xfId="29748" xr:uid="{00000000-0005-0000-0000-000083CD0000}"/>
    <cellStyle name="Standard 5 10 5" xfId="5481" xr:uid="{00000000-0005-0000-0000-000084CD0000}"/>
    <cellStyle name="Standard 5 10 5 2" xfId="9891" xr:uid="{00000000-0005-0000-0000-000085CD0000}"/>
    <cellStyle name="Standard 5 10 5 2 2" xfId="23127" xr:uid="{00000000-0005-0000-0000-000086CD0000}"/>
    <cellStyle name="Standard 5 10 5 2 2 2" xfId="49599" xr:uid="{00000000-0005-0000-0000-000087CD0000}"/>
    <cellStyle name="Standard 5 10 5 2 3" xfId="36363" xr:uid="{00000000-0005-0000-0000-000088CD0000}"/>
    <cellStyle name="Standard 5 10 5 3" xfId="16510" xr:uid="{00000000-0005-0000-0000-000089CD0000}"/>
    <cellStyle name="Standard 5 10 5 3 2" xfId="42982" xr:uid="{00000000-0005-0000-0000-00008ACD0000}"/>
    <cellStyle name="Standard 5 10 5 4" xfId="31953" xr:uid="{00000000-0005-0000-0000-00008BCD0000}"/>
    <cellStyle name="Standard 5 10 6" xfId="7686" xr:uid="{00000000-0005-0000-0000-00008CCD0000}"/>
    <cellStyle name="Standard 5 10 6 2" xfId="20922" xr:uid="{00000000-0005-0000-0000-00008DCD0000}"/>
    <cellStyle name="Standard 5 10 6 2 2" xfId="47394" xr:uid="{00000000-0005-0000-0000-00008ECD0000}"/>
    <cellStyle name="Standard 5 10 6 3" xfId="34158" xr:uid="{00000000-0005-0000-0000-00008FCD0000}"/>
    <cellStyle name="Standard 5 10 7" xfId="14305" xr:uid="{00000000-0005-0000-0000-000090CD0000}"/>
    <cellStyle name="Standard 5 10 7 2" xfId="40777" xr:uid="{00000000-0005-0000-0000-000091CD0000}"/>
    <cellStyle name="Standard 5 10 8" xfId="27541" xr:uid="{00000000-0005-0000-0000-000092CD0000}"/>
    <cellStyle name="Standard 5 2" xfId="206" xr:uid="{00000000-0005-0000-0000-000093CD0000}"/>
    <cellStyle name="Standard 5 3" xfId="245" xr:uid="{00000000-0005-0000-0000-000094CD0000}"/>
    <cellStyle name="Standard 5 3 2" xfId="296" xr:uid="{00000000-0005-0000-0000-000095CD0000}"/>
    <cellStyle name="Standard 5 3 3" xfId="264" xr:uid="{00000000-0005-0000-0000-000096CD0000}"/>
    <cellStyle name="Standard 5 4" xfId="259" xr:uid="{00000000-0005-0000-0000-000097CD0000}"/>
    <cellStyle name="Standard 5 4 2" xfId="313" xr:uid="{00000000-0005-0000-0000-000098CD0000}"/>
    <cellStyle name="Standard 5 5" xfId="251" xr:uid="{00000000-0005-0000-0000-000099CD0000}"/>
    <cellStyle name="Standard 5 6" xfId="321" xr:uid="{00000000-0005-0000-0000-00009ACD0000}"/>
    <cellStyle name="Standard 5 7" xfId="490" xr:uid="{00000000-0005-0000-0000-00009BCD0000}"/>
    <cellStyle name="Standard 5 7 2" xfId="676" xr:uid="{00000000-0005-0000-0000-00009CCD0000}"/>
    <cellStyle name="Standard 5 7 2 2" xfId="1059" xr:uid="{00000000-0005-0000-0000-00009DCD0000}"/>
    <cellStyle name="Standard 5 8" xfId="649" xr:uid="{00000000-0005-0000-0000-00009ECD0000}"/>
    <cellStyle name="Standard 5 8 2" xfId="1038" xr:uid="{00000000-0005-0000-0000-00009FCD0000}"/>
    <cellStyle name="Standard 5 9" xfId="1062" xr:uid="{00000000-0005-0000-0000-0000A0CD0000}"/>
    <cellStyle name="Standard 5 9 2" xfId="1801" xr:uid="{00000000-0005-0000-0000-0000A1CD0000}"/>
    <cellStyle name="Standard 5 9 2 2" xfId="4744" xr:uid="{00000000-0005-0000-0000-0000A2CD0000}"/>
    <cellStyle name="Standard 5 9 2 2 2" xfId="13566" xr:uid="{00000000-0005-0000-0000-0000A3CD0000}"/>
    <cellStyle name="Standard 5 9 2 2 2 2" xfId="26802" xr:uid="{00000000-0005-0000-0000-0000A4CD0000}"/>
    <cellStyle name="Standard 5 9 2 2 2 2 2" xfId="53274" xr:uid="{00000000-0005-0000-0000-0000A5CD0000}"/>
    <cellStyle name="Standard 5 9 2 2 2 3" xfId="40038" xr:uid="{00000000-0005-0000-0000-0000A6CD0000}"/>
    <cellStyle name="Standard 5 9 2 2 3" xfId="20185" xr:uid="{00000000-0005-0000-0000-0000A7CD0000}"/>
    <cellStyle name="Standard 5 9 2 2 3 2" xfId="46657" xr:uid="{00000000-0005-0000-0000-0000A8CD0000}"/>
    <cellStyle name="Standard 5 9 2 2 4" xfId="31216" xr:uid="{00000000-0005-0000-0000-0000A9CD0000}"/>
    <cellStyle name="Standard 5 9 2 3" xfId="6215" xr:uid="{00000000-0005-0000-0000-0000AACD0000}"/>
    <cellStyle name="Standard 5 9 2 3 2" xfId="10625" xr:uid="{00000000-0005-0000-0000-0000ABCD0000}"/>
    <cellStyle name="Standard 5 9 2 3 2 2" xfId="23861" xr:uid="{00000000-0005-0000-0000-0000ACCD0000}"/>
    <cellStyle name="Standard 5 9 2 3 2 2 2" xfId="50333" xr:uid="{00000000-0005-0000-0000-0000ADCD0000}"/>
    <cellStyle name="Standard 5 9 2 3 2 3" xfId="37097" xr:uid="{00000000-0005-0000-0000-0000AECD0000}"/>
    <cellStyle name="Standard 5 9 2 3 3" xfId="17244" xr:uid="{00000000-0005-0000-0000-0000AFCD0000}"/>
    <cellStyle name="Standard 5 9 2 3 3 2" xfId="43716" xr:uid="{00000000-0005-0000-0000-0000B0CD0000}"/>
    <cellStyle name="Standard 5 9 2 3 4" xfId="32687" xr:uid="{00000000-0005-0000-0000-0000B1CD0000}"/>
    <cellStyle name="Standard 5 9 2 4" xfId="9154" xr:uid="{00000000-0005-0000-0000-0000B2CD0000}"/>
    <cellStyle name="Standard 5 9 2 4 2" xfId="22390" xr:uid="{00000000-0005-0000-0000-0000B3CD0000}"/>
    <cellStyle name="Standard 5 9 2 4 2 2" xfId="48862" xr:uid="{00000000-0005-0000-0000-0000B4CD0000}"/>
    <cellStyle name="Standard 5 9 2 4 3" xfId="35626" xr:uid="{00000000-0005-0000-0000-0000B5CD0000}"/>
    <cellStyle name="Standard 5 9 2 5" xfId="15773" xr:uid="{00000000-0005-0000-0000-0000B6CD0000}"/>
    <cellStyle name="Standard 5 9 2 5 2" xfId="42245" xr:uid="{00000000-0005-0000-0000-0000B7CD0000}"/>
    <cellStyle name="Standard 5 9 2 6" xfId="28275" xr:uid="{00000000-0005-0000-0000-0000B8CD0000}"/>
    <cellStyle name="Standard 5 9 3" xfId="2537" xr:uid="{00000000-0005-0000-0000-0000B9CD0000}"/>
    <cellStyle name="Standard 5 9 3 2" xfId="4008" xr:uid="{00000000-0005-0000-0000-0000BACD0000}"/>
    <cellStyle name="Standard 5 9 3 2 2" xfId="12830" xr:uid="{00000000-0005-0000-0000-0000BBCD0000}"/>
    <cellStyle name="Standard 5 9 3 2 2 2" xfId="26066" xr:uid="{00000000-0005-0000-0000-0000BCCD0000}"/>
    <cellStyle name="Standard 5 9 3 2 2 2 2" xfId="52538" xr:uid="{00000000-0005-0000-0000-0000BDCD0000}"/>
    <cellStyle name="Standard 5 9 3 2 2 3" xfId="39302" xr:uid="{00000000-0005-0000-0000-0000BECD0000}"/>
    <cellStyle name="Standard 5 9 3 2 3" xfId="19449" xr:uid="{00000000-0005-0000-0000-0000BFCD0000}"/>
    <cellStyle name="Standard 5 9 3 2 3 2" xfId="45921" xr:uid="{00000000-0005-0000-0000-0000C0CD0000}"/>
    <cellStyle name="Standard 5 9 3 2 4" xfId="30480" xr:uid="{00000000-0005-0000-0000-0000C1CD0000}"/>
    <cellStyle name="Standard 5 9 3 3" xfId="6950" xr:uid="{00000000-0005-0000-0000-0000C2CD0000}"/>
    <cellStyle name="Standard 5 9 3 3 2" xfId="11360" xr:uid="{00000000-0005-0000-0000-0000C3CD0000}"/>
    <cellStyle name="Standard 5 9 3 3 2 2" xfId="24596" xr:uid="{00000000-0005-0000-0000-0000C4CD0000}"/>
    <cellStyle name="Standard 5 9 3 3 2 2 2" xfId="51068" xr:uid="{00000000-0005-0000-0000-0000C5CD0000}"/>
    <cellStyle name="Standard 5 9 3 3 2 3" xfId="37832" xr:uid="{00000000-0005-0000-0000-0000C6CD0000}"/>
    <cellStyle name="Standard 5 9 3 3 3" xfId="17979" xr:uid="{00000000-0005-0000-0000-0000C7CD0000}"/>
    <cellStyle name="Standard 5 9 3 3 3 2" xfId="44451" xr:uid="{00000000-0005-0000-0000-0000C8CD0000}"/>
    <cellStyle name="Standard 5 9 3 3 4" xfId="33422" xr:uid="{00000000-0005-0000-0000-0000C9CD0000}"/>
    <cellStyle name="Standard 5 9 3 4" xfId="8418" xr:uid="{00000000-0005-0000-0000-0000CACD0000}"/>
    <cellStyle name="Standard 5 9 3 4 2" xfId="21654" xr:uid="{00000000-0005-0000-0000-0000CBCD0000}"/>
    <cellStyle name="Standard 5 9 3 4 2 2" xfId="48126" xr:uid="{00000000-0005-0000-0000-0000CCCD0000}"/>
    <cellStyle name="Standard 5 9 3 4 3" xfId="34890" xr:uid="{00000000-0005-0000-0000-0000CDCD0000}"/>
    <cellStyle name="Standard 5 9 3 5" xfId="15037" xr:uid="{00000000-0005-0000-0000-0000CECD0000}"/>
    <cellStyle name="Standard 5 9 3 5 2" xfId="41509" xr:uid="{00000000-0005-0000-0000-0000CFCD0000}"/>
    <cellStyle name="Standard 5 9 3 6" xfId="29010" xr:uid="{00000000-0005-0000-0000-0000D0CD0000}"/>
    <cellStyle name="Standard 5 9 4" xfId="3274" xr:uid="{00000000-0005-0000-0000-0000D1CD0000}"/>
    <cellStyle name="Standard 5 9 4 2" xfId="12096" xr:uid="{00000000-0005-0000-0000-0000D2CD0000}"/>
    <cellStyle name="Standard 5 9 4 2 2" xfId="25332" xr:uid="{00000000-0005-0000-0000-0000D3CD0000}"/>
    <cellStyle name="Standard 5 9 4 2 2 2" xfId="51804" xr:uid="{00000000-0005-0000-0000-0000D4CD0000}"/>
    <cellStyle name="Standard 5 9 4 2 3" xfId="38568" xr:uid="{00000000-0005-0000-0000-0000D5CD0000}"/>
    <cellStyle name="Standard 5 9 4 3" xfId="18715" xr:uid="{00000000-0005-0000-0000-0000D6CD0000}"/>
    <cellStyle name="Standard 5 9 4 3 2" xfId="45187" xr:uid="{00000000-0005-0000-0000-0000D7CD0000}"/>
    <cellStyle name="Standard 5 9 4 4" xfId="29746" xr:uid="{00000000-0005-0000-0000-0000D8CD0000}"/>
    <cellStyle name="Standard 5 9 5" xfId="5479" xr:uid="{00000000-0005-0000-0000-0000D9CD0000}"/>
    <cellStyle name="Standard 5 9 5 2" xfId="9889" xr:uid="{00000000-0005-0000-0000-0000DACD0000}"/>
    <cellStyle name="Standard 5 9 5 2 2" xfId="23125" xr:uid="{00000000-0005-0000-0000-0000DBCD0000}"/>
    <cellStyle name="Standard 5 9 5 2 2 2" xfId="49597" xr:uid="{00000000-0005-0000-0000-0000DCCD0000}"/>
    <cellStyle name="Standard 5 9 5 2 3" xfId="36361" xr:uid="{00000000-0005-0000-0000-0000DDCD0000}"/>
    <cellStyle name="Standard 5 9 5 3" xfId="16508" xr:uid="{00000000-0005-0000-0000-0000DECD0000}"/>
    <cellStyle name="Standard 5 9 5 3 2" xfId="42980" xr:uid="{00000000-0005-0000-0000-0000DFCD0000}"/>
    <cellStyle name="Standard 5 9 5 4" xfId="31951" xr:uid="{00000000-0005-0000-0000-0000E0CD0000}"/>
    <cellStyle name="Standard 5 9 6" xfId="7684" xr:uid="{00000000-0005-0000-0000-0000E1CD0000}"/>
    <cellStyle name="Standard 5 9 6 2" xfId="20920" xr:uid="{00000000-0005-0000-0000-0000E2CD0000}"/>
    <cellStyle name="Standard 5 9 6 2 2" xfId="47392" xr:uid="{00000000-0005-0000-0000-0000E3CD0000}"/>
    <cellStyle name="Standard 5 9 6 3" xfId="34156" xr:uid="{00000000-0005-0000-0000-0000E4CD0000}"/>
    <cellStyle name="Standard 5 9 7" xfId="14303" xr:uid="{00000000-0005-0000-0000-0000E5CD0000}"/>
    <cellStyle name="Standard 5 9 7 2" xfId="40775" xr:uid="{00000000-0005-0000-0000-0000E6CD0000}"/>
    <cellStyle name="Standard 5 9 8" xfId="27539" xr:uid="{00000000-0005-0000-0000-0000E7CD0000}"/>
    <cellStyle name="Standard 50" xfId="207" xr:uid="{00000000-0005-0000-0000-0000E8CD0000}"/>
    <cellStyle name="Standard 51" xfId="208" xr:uid="{00000000-0005-0000-0000-0000E9CD0000}"/>
    <cellStyle name="Standard 52" xfId="209" xr:uid="{00000000-0005-0000-0000-0000EACD0000}"/>
    <cellStyle name="Standard 53" xfId="210" xr:uid="{00000000-0005-0000-0000-0000EBCD0000}"/>
    <cellStyle name="Standard 54" xfId="211" xr:uid="{00000000-0005-0000-0000-0000ECCD0000}"/>
    <cellStyle name="Standard 55" xfId="241" xr:uid="{00000000-0005-0000-0000-0000EDCD0000}"/>
    <cellStyle name="Standard 55 2" xfId="212" xr:uid="{00000000-0005-0000-0000-0000EECD0000}"/>
    <cellStyle name="Standard 55 2 2" xfId="291" xr:uid="{00000000-0005-0000-0000-0000EFCD0000}"/>
    <cellStyle name="Standard 55 2 3" xfId="312" xr:uid="{00000000-0005-0000-0000-0000F0CD0000}"/>
    <cellStyle name="Standard 55 3" xfId="292" xr:uid="{00000000-0005-0000-0000-0000F1CD0000}"/>
    <cellStyle name="Standard 55 4" xfId="273" xr:uid="{00000000-0005-0000-0000-0000F2CD0000}"/>
    <cellStyle name="Standard 56" xfId="253" xr:uid="{00000000-0005-0000-0000-0000F3CD0000}"/>
    <cellStyle name="Standard 56 2" xfId="316" xr:uid="{00000000-0005-0000-0000-0000F4CD0000}"/>
    <cellStyle name="Standard 56 3" xfId="270" xr:uid="{00000000-0005-0000-0000-0000F5CD0000}"/>
    <cellStyle name="Standard 57" xfId="303" xr:uid="{00000000-0005-0000-0000-0000F6CD0000}"/>
    <cellStyle name="Standard 57 2" xfId="311" xr:uid="{00000000-0005-0000-0000-0000F7CD0000}"/>
    <cellStyle name="Standard 58" xfId="288" xr:uid="{00000000-0005-0000-0000-0000F8CD0000}"/>
    <cellStyle name="Standard 59" xfId="262" xr:uid="{00000000-0005-0000-0000-0000F9CD0000}"/>
    <cellStyle name="Standard 6" xfId="213" xr:uid="{00000000-0005-0000-0000-0000FACD0000}"/>
    <cellStyle name="Standard 60" xfId="276" xr:uid="{00000000-0005-0000-0000-0000FBCD0000}"/>
    <cellStyle name="Standard 61" xfId="325" xr:uid="{00000000-0005-0000-0000-0000FCCD0000}"/>
    <cellStyle name="Standard 62" xfId="277" xr:uid="{00000000-0005-0000-0000-0000FDCD0000}"/>
    <cellStyle name="Standard 63" xfId="299" xr:uid="{00000000-0005-0000-0000-0000FECD0000}"/>
    <cellStyle name="Standard 64" xfId="367" xr:uid="{00000000-0005-0000-0000-0000FFCD0000}"/>
    <cellStyle name="Standard 64 2" xfId="368" xr:uid="{00000000-0005-0000-0000-000000CE0000}"/>
    <cellStyle name="Standard 65" xfId="326" xr:uid="{00000000-0005-0000-0000-000001CE0000}"/>
    <cellStyle name="Standard 66" xfId="370" xr:uid="{00000000-0005-0000-0000-000002CE0000}"/>
    <cellStyle name="Standard 66 2" xfId="455" xr:uid="{00000000-0005-0000-0000-000003CE0000}"/>
    <cellStyle name="Standard 67" xfId="369" xr:uid="{00000000-0005-0000-0000-000004CE0000}"/>
    <cellStyle name="Standard 67 10" xfId="26889" xr:uid="{00000000-0005-0000-0000-000005CE0000}"/>
    <cellStyle name="Standard 67 2" xfId="550" xr:uid="{00000000-0005-0000-0000-000006CE0000}"/>
    <cellStyle name="Standard 67 2 2" xfId="939" xr:uid="{00000000-0005-0000-0000-000007CE0000}"/>
    <cellStyle name="Standard 67 2 2 2" xfId="1688" xr:uid="{00000000-0005-0000-0000-000008CE0000}"/>
    <cellStyle name="Standard 67 2 2 2 2" xfId="4631" xr:uid="{00000000-0005-0000-0000-000009CE0000}"/>
    <cellStyle name="Standard 67 2 2 2 2 2" xfId="13453" xr:uid="{00000000-0005-0000-0000-00000ACE0000}"/>
    <cellStyle name="Standard 67 2 2 2 2 2 2" xfId="26689" xr:uid="{00000000-0005-0000-0000-00000BCE0000}"/>
    <cellStyle name="Standard 67 2 2 2 2 2 2 2" xfId="53161" xr:uid="{00000000-0005-0000-0000-00000CCE0000}"/>
    <cellStyle name="Standard 67 2 2 2 2 2 3" xfId="39925" xr:uid="{00000000-0005-0000-0000-00000DCE0000}"/>
    <cellStyle name="Standard 67 2 2 2 2 3" xfId="20072" xr:uid="{00000000-0005-0000-0000-00000ECE0000}"/>
    <cellStyle name="Standard 67 2 2 2 2 3 2" xfId="46544" xr:uid="{00000000-0005-0000-0000-00000FCE0000}"/>
    <cellStyle name="Standard 67 2 2 2 2 4" xfId="31103" xr:uid="{00000000-0005-0000-0000-000010CE0000}"/>
    <cellStyle name="Standard 67 2 2 2 3" xfId="6102" xr:uid="{00000000-0005-0000-0000-000011CE0000}"/>
    <cellStyle name="Standard 67 2 2 2 3 2" xfId="10512" xr:uid="{00000000-0005-0000-0000-000012CE0000}"/>
    <cellStyle name="Standard 67 2 2 2 3 2 2" xfId="23748" xr:uid="{00000000-0005-0000-0000-000013CE0000}"/>
    <cellStyle name="Standard 67 2 2 2 3 2 2 2" xfId="50220" xr:uid="{00000000-0005-0000-0000-000014CE0000}"/>
    <cellStyle name="Standard 67 2 2 2 3 2 3" xfId="36984" xr:uid="{00000000-0005-0000-0000-000015CE0000}"/>
    <cellStyle name="Standard 67 2 2 2 3 3" xfId="17131" xr:uid="{00000000-0005-0000-0000-000016CE0000}"/>
    <cellStyle name="Standard 67 2 2 2 3 3 2" xfId="43603" xr:uid="{00000000-0005-0000-0000-000017CE0000}"/>
    <cellStyle name="Standard 67 2 2 2 3 4" xfId="32574" xr:uid="{00000000-0005-0000-0000-000018CE0000}"/>
    <cellStyle name="Standard 67 2 2 2 4" xfId="9041" xr:uid="{00000000-0005-0000-0000-000019CE0000}"/>
    <cellStyle name="Standard 67 2 2 2 4 2" xfId="22277" xr:uid="{00000000-0005-0000-0000-00001ACE0000}"/>
    <cellStyle name="Standard 67 2 2 2 4 2 2" xfId="48749" xr:uid="{00000000-0005-0000-0000-00001BCE0000}"/>
    <cellStyle name="Standard 67 2 2 2 4 3" xfId="35513" xr:uid="{00000000-0005-0000-0000-00001CCE0000}"/>
    <cellStyle name="Standard 67 2 2 2 5" xfId="15660" xr:uid="{00000000-0005-0000-0000-00001DCE0000}"/>
    <cellStyle name="Standard 67 2 2 2 5 2" xfId="42132" xr:uid="{00000000-0005-0000-0000-00001ECE0000}"/>
    <cellStyle name="Standard 67 2 2 2 6" xfId="28162" xr:uid="{00000000-0005-0000-0000-00001FCE0000}"/>
    <cellStyle name="Standard 67 2 2 3" xfId="2424" xr:uid="{00000000-0005-0000-0000-000020CE0000}"/>
    <cellStyle name="Standard 67 2 2 3 2" xfId="3895" xr:uid="{00000000-0005-0000-0000-000021CE0000}"/>
    <cellStyle name="Standard 67 2 2 3 2 2" xfId="12717" xr:uid="{00000000-0005-0000-0000-000022CE0000}"/>
    <cellStyle name="Standard 67 2 2 3 2 2 2" xfId="25953" xr:uid="{00000000-0005-0000-0000-000023CE0000}"/>
    <cellStyle name="Standard 67 2 2 3 2 2 2 2" xfId="52425" xr:uid="{00000000-0005-0000-0000-000024CE0000}"/>
    <cellStyle name="Standard 67 2 2 3 2 2 3" xfId="39189" xr:uid="{00000000-0005-0000-0000-000025CE0000}"/>
    <cellStyle name="Standard 67 2 2 3 2 3" xfId="19336" xr:uid="{00000000-0005-0000-0000-000026CE0000}"/>
    <cellStyle name="Standard 67 2 2 3 2 3 2" xfId="45808" xr:uid="{00000000-0005-0000-0000-000027CE0000}"/>
    <cellStyle name="Standard 67 2 2 3 2 4" xfId="30367" xr:uid="{00000000-0005-0000-0000-000028CE0000}"/>
    <cellStyle name="Standard 67 2 2 3 3" xfId="6837" xr:uid="{00000000-0005-0000-0000-000029CE0000}"/>
    <cellStyle name="Standard 67 2 2 3 3 2" xfId="11247" xr:uid="{00000000-0005-0000-0000-00002ACE0000}"/>
    <cellStyle name="Standard 67 2 2 3 3 2 2" xfId="24483" xr:uid="{00000000-0005-0000-0000-00002BCE0000}"/>
    <cellStyle name="Standard 67 2 2 3 3 2 2 2" xfId="50955" xr:uid="{00000000-0005-0000-0000-00002CCE0000}"/>
    <cellStyle name="Standard 67 2 2 3 3 2 3" xfId="37719" xr:uid="{00000000-0005-0000-0000-00002DCE0000}"/>
    <cellStyle name="Standard 67 2 2 3 3 3" xfId="17866" xr:uid="{00000000-0005-0000-0000-00002ECE0000}"/>
    <cellStyle name="Standard 67 2 2 3 3 3 2" xfId="44338" xr:uid="{00000000-0005-0000-0000-00002FCE0000}"/>
    <cellStyle name="Standard 67 2 2 3 3 4" xfId="33309" xr:uid="{00000000-0005-0000-0000-000030CE0000}"/>
    <cellStyle name="Standard 67 2 2 3 4" xfId="8305" xr:uid="{00000000-0005-0000-0000-000031CE0000}"/>
    <cellStyle name="Standard 67 2 2 3 4 2" xfId="21541" xr:uid="{00000000-0005-0000-0000-000032CE0000}"/>
    <cellStyle name="Standard 67 2 2 3 4 2 2" xfId="48013" xr:uid="{00000000-0005-0000-0000-000033CE0000}"/>
    <cellStyle name="Standard 67 2 2 3 4 3" xfId="34777" xr:uid="{00000000-0005-0000-0000-000034CE0000}"/>
    <cellStyle name="Standard 67 2 2 3 5" xfId="14924" xr:uid="{00000000-0005-0000-0000-000035CE0000}"/>
    <cellStyle name="Standard 67 2 2 3 5 2" xfId="41396" xr:uid="{00000000-0005-0000-0000-000036CE0000}"/>
    <cellStyle name="Standard 67 2 2 3 6" xfId="28897" xr:uid="{00000000-0005-0000-0000-000037CE0000}"/>
    <cellStyle name="Standard 67 2 2 4" xfId="3161" xr:uid="{00000000-0005-0000-0000-000038CE0000}"/>
    <cellStyle name="Standard 67 2 2 4 2" xfId="11983" xr:uid="{00000000-0005-0000-0000-000039CE0000}"/>
    <cellStyle name="Standard 67 2 2 4 2 2" xfId="25219" xr:uid="{00000000-0005-0000-0000-00003ACE0000}"/>
    <cellStyle name="Standard 67 2 2 4 2 2 2" xfId="51691" xr:uid="{00000000-0005-0000-0000-00003BCE0000}"/>
    <cellStyle name="Standard 67 2 2 4 2 3" xfId="38455" xr:uid="{00000000-0005-0000-0000-00003CCE0000}"/>
    <cellStyle name="Standard 67 2 2 4 3" xfId="18602" xr:uid="{00000000-0005-0000-0000-00003DCE0000}"/>
    <cellStyle name="Standard 67 2 2 4 3 2" xfId="45074" xr:uid="{00000000-0005-0000-0000-00003ECE0000}"/>
    <cellStyle name="Standard 67 2 2 4 4" xfId="29633" xr:uid="{00000000-0005-0000-0000-00003FCE0000}"/>
    <cellStyle name="Standard 67 2 2 5" xfId="5366" xr:uid="{00000000-0005-0000-0000-000040CE0000}"/>
    <cellStyle name="Standard 67 2 2 5 2" xfId="9776" xr:uid="{00000000-0005-0000-0000-000041CE0000}"/>
    <cellStyle name="Standard 67 2 2 5 2 2" xfId="23012" xr:uid="{00000000-0005-0000-0000-000042CE0000}"/>
    <cellStyle name="Standard 67 2 2 5 2 2 2" xfId="49484" xr:uid="{00000000-0005-0000-0000-000043CE0000}"/>
    <cellStyle name="Standard 67 2 2 5 2 3" xfId="36248" xr:uid="{00000000-0005-0000-0000-000044CE0000}"/>
    <cellStyle name="Standard 67 2 2 5 3" xfId="16395" xr:uid="{00000000-0005-0000-0000-000045CE0000}"/>
    <cellStyle name="Standard 67 2 2 5 3 2" xfId="42867" xr:uid="{00000000-0005-0000-0000-000046CE0000}"/>
    <cellStyle name="Standard 67 2 2 5 4" xfId="31838" xr:uid="{00000000-0005-0000-0000-000047CE0000}"/>
    <cellStyle name="Standard 67 2 2 6" xfId="7571" xr:uid="{00000000-0005-0000-0000-000048CE0000}"/>
    <cellStyle name="Standard 67 2 2 6 2" xfId="20807" xr:uid="{00000000-0005-0000-0000-000049CE0000}"/>
    <cellStyle name="Standard 67 2 2 6 2 2" xfId="47279" xr:uid="{00000000-0005-0000-0000-00004ACE0000}"/>
    <cellStyle name="Standard 67 2 2 6 3" xfId="34043" xr:uid="{00000000-0005-0000-0000-00004BCE0000}"/>
    <cellStyle name="Standard 67 2 2 7" xfId="14190" xr:uid="{00000000-0005-0000-0000-00004CCE0000}"/>
    <cellStyle name="Standard 67 2 2 7 2" xfId="40662" xr:uid="{00000000-0005-0000-0000-00004DCE0000}"/>
    <cellStyle name="Standard 67 2 2 8" xfId="27426" xr:uid="{00000000-0005-0000-0000-00004ECE0000}"/>
    <cellStyle name="Standard 67 2 3" xfId="1322" xr:uid="{00000000-0005-0000-0000-00004FCE0000}"/>
    <cellStyle name="Standard 67 2 3 2" xfId="4265" xr:uid="{00000000-0005-0000-0000-000050CE0000}"/>
    <cellStyle name="Standard 67 2 3 2 2" xfId="13087" xr:uid="{00000000-0005-0000-0000-000051CE0000}"/>
    <cellStyle name="Standard 67 2 3 2 2 2" xfId="26323" xr:uid="{00000000-0005-0000-0000-000052CE0000}"/>
    <cellStyle name="Standard 67 2 3 2 2 2 2" xfId="52795" xr:uid="{00000000-0005-0000-0000-000053CE0000}"/>
    <cellStyle name="Standard 67 2 3 2 2 3" xfId="39559" xr:uid="{00000000-0005-0000-0000-000054CE0000}"/>
    <cellStyle name="Standard 67 2 3 2 3" xfId="19706" xr:uid="{00000000-0005-0000-0000-000055CE0000}"/>
    <cellStyle name="Standard 67 2 3 2 3 2" xfId="46178" xr:uid="{00000000-0005-0000-0000-000056CE0000}"/>
    <cellStyle name="Standard 67 2 3 2 4" xfId="30737" xr:uid="{00000000-0005-0000-0000-000057CE0000}"/>
    <cellStyle name="Standard 67 2 3 3" xfId="5736" xr:uid="{00000000-0005-0000-0000-000058CE0000}"/>
    <cellStyle name="Standard 67 2 3 3 2" xfId="10146" xr:uid="{00000000-0005-0000-0000-000059CE0000}"/>
    <cellStyle name="Standard 67 2 3 3 2 2" xfId="23382" xr:uid="{00000000-0005-0000-0000-00005ACE0000}"/>
    <cellStyle name="Standard 67 2 3 3 2 2 2" xfId="49854" xr:uid="{00000000-0005-0000-0000-00005BCE0000}"/>
    <cellStyle name="Standard 67 2 3 3 2 3" xfId="36618" xr:uid="{00000000-0005-0000-0000-00005CCE0000}"/>
    <cellStyle name="Standard 67 2 3 3 3" xfId="16765" xr:uid="{00000000-0005-0000-0000-00005DCE0000}"/>
    <cellStyle name="Standard 67 2 3 3 3 2" xfId="43237" xr:uid="{00000000-0005-0000-0000-00005ECE0000}"/>
    <cellStyle name="Standard 67 2 3 3 4" xfId="32208" xr:uid="{00000000-0005-0000-0000-00005FCE0000}"/>
    <cellStyle name="Standard 67 2 3 4" xfId="8675" xr:uid="{00000000-0005-0000-0000-000060CE0000}"/>
    <cellStyle name="Standard 67 2 3 4 2" xfId="21911" xr:uid="{00000000-0005-0000-0000-000061CE0000}"/>
    <cellStyle name="Standard 67 2 3 4 2 2" xfId="48383" xr:uid="{00000000-0005-0000-0000-000062CE0000}"/>
    <cellStyle name="Standard 67 2 3 4 3" xfId="35147" xr:uid="{00000000-0005-0000-0000-000063CE0000}"/>
    <cellStyle name="Standard 67 2 3 5" xfId="15294" xr:uid="{00000000-0005-0000-0000-000064CE0000}"/>
    <cellStyle name="Standard 67 2 3 5 2" xfId="41766" xr:uid="{00000000-0005-0000-0000-000065CE0000}"/>
    <cellStyle name="Standard 67 2 3 6" xfId="27796" xr:uid="{00000000-0005-0000-0000-000066CE0000}"/>
    <cellStyle name="Standard 67 2 4" xfId="2058" xr:uid="{00000000-0005-0000-0000-000067CE0000}"/>
    <cellStyle name="Standard 67 2 4 2" xfId="3529" xr:uid="{00000000-0005-0000-0000-000068CE0000}"/>
    <cellStyle name="Standard 67 2 4 2 2" xfId="12351" xr:uid="{00000000-0005-0000-0000-000069CE0000}"/>
    <cellStyle name="Standard 67 2 4 2 2 2" xfId="25587" xr:uid="{00000000-0005-0000-0000-00006ACE0000}"/>
    <cellStyle name="Standard 67 2 4 2 2 2 2" xfId="52059" xr:uid="{00000000-0005-0000-0000-00006BCE0000}"/>
    <cellStyle name="Standard 67 2 4 2 2 3" xfId="38823" xr:uid="{00000000-0005-0000-0000-00006CCE0000}"/>
    <cellStyle name="Standard 67 2 4 2 3" xfId="18970" xr:uid="{00000000-0005-0000-0000-00006DCE0000}"/>
    <cellStyle name="Standard 67 2 4 2 3 2" xfId="45442" xr:uid="{00000000-0005-0000-0000-00006ECE0000}"/>
    <cellStyle name="Standard 67 2 4 2 4" xfId="30001" xr:uid="{00000000-0005-0000-0000-00006FCE0000}"/>
    <cellStyle name="Standard 67 2 4 3" xfId="6471" xr:uid="{00000000-0005-0000-0000-000070CE0000}"/>
    <cellStyle name="Standard 67 2 4 3 2" xfId="10881" xr:uid="{00000000-0005-0000-0000-000071CE0000}"/>
    <cellStyle name="Standard 67 2 4 3 2 2" xfId="24117" xr:uid="{00000000-0005-0000-0000-000072CE0000}"/>
    <cellStyle name="Standard 67 2 4 3 2 2 2" xfId="50589" xr:uid="{00000000-0005-0000-0000-000073CE0000}"/>
    <cellStyle name="Standard 67 2 4 3 2 3" xfId="37353" xr:uid="{00000000-0005-0000-0000-000074CE0000}"/>
    <cellStyle name="Standard 67 2 4 3 3" xfId="17500" xr:uid="{00000000-0005-0000-0000-000075CE0000}"/>
    <cellStyle name="Standard 67 2 4 3 3 2" xfId="43972" xr:uid="{00000000-0005-0000-0000-000076CE0000}"/>
    <cellStyle name="Standard 67 2 4 3 4" xfId="32943" xr:uid="{00000000-0005-0000-0000-000077CE0000}"/>
    <cellStyle name="Standard 67 2 4 4" xfId="7939" xr:uid="{00000000-0005-0000-0000-000078CE0000}"/>
    <cellStyle name="Standard 67 2 4 4 2" xfId="21175" xr:uid="{00000000-0005-0000-0000-000079CE0000}"/>
    <cellStyle name="Standard 67 2 4 4 2 2" xfId="47647" xr:uid="{00000000-0005-0000-0000-00007ACE0000}"/>
    <cellStyle name="Standard 67 2 4 4 3" xfId="34411" xr:uid="{00000000-0005-0000-0000-00007BCE0000}"/>
    <cellStyle name="Standard 67 2 4 5" xfId="14558" xr:uid="{00000000-0005-0000-0000-00007CCE0000}"/>
    <cellStyle name="Standard 67 2 4 5 2" xfId="41030" xr:uid="{00000000-0005-0000-0000-00007DCE0000}"/>
    <cellStyle name="Standard 67 2 4 6" xfId="28531" xr:uid="{00000000-0005-0000-0000-00007ECE0000}"/>
    <cellStyle name="Standard 67 2 5" xfId="2795" xr:uid="{00000000-0005-0000-0000-00007FCE0000}"/>
    <cellStyle name="Standard 67 2 5 2" xfId="11617" xr:uid="{00000000-0005-0000-0000-000080CE0000}"/>
    <cellStyle name="Standard 67 2 5 2 2" xfId="24853" xr:uid="{00000000-0005-0000-0000-000081CE0000}"/>
    <cellStyle name="Standard 67 2 5 2 2 2" xfId="51325" xr:uid="{00000000-0005-0000-0000-000082CE0000}"/>
    <cellStyle name="Standard 67 2 5 2 3" xfId="38089" xr:uid="{00000000-0005-0000-0000-000083CE0000}"/>
    <cellStyle name="Standard 67 2 5 3" xfId="18236" xr:uid="{00000000-0005-0000-0000-000084CE0000}"/>
    <cellStyle name="Standard 67 2 5 3 2" xfId="44708" xr:uid="{00000000-0005-0000-0000-000085CE0000}"/>
    <cellStyle name="Standard 67 2 5 4" xfId="29267" xr:uid="{00000000-0005-0000-0000-000086CE0000}"/>
    <cellStyle name="Standard 67 2 6" xfId="5000" xr:uid="{00000000-0005-0000-0000-000087CE0000}"/>
    <cellStyle name="Standard 67 2 6 2" xfId="9410" xr:uid="{00000000-0005-0000-0000-000088CE0000}"/>
    <cellStyle name="Standard 67 2 6 2 2" xfId="22646" xr:uid="{00000000-0005-0000-0000-000089CE0000}"/>
    <cellStyle name="Standard 67 2 6 2 2 2" xfId="49118" xr:uid="{00000000-0005-0000-0000-00008ACE0000}"/>
    <cellStyle name="Standard 67 2 6 2 3" xfId="35882" xr:uid="{00000000-0005-0000-0000-00008BCE0000}"/>
    <cellStyle name="Standard 67 2 6 3" xfId="16029" xr:uid="{00000000-0005-0000-0000-00008CCE0000}"/>
    <cellStyle name="Standard 67 2 6 3 2" xfId="42501" xr:uid="{00000000-0005-0000-0000-00008DCE0000}"/>
    <cellStyle name="Standard 67 2 6 4" xfId="31472" xr:uid="{00000000-0005-0000-0000-00008ECE0000}"/>
    <cellStyle name="Standard 67 2 7" xfId="7205" xr:uid="{00000000-0005-0000-0000-00008FCE0000}"/>
    <cellStyle name="Standard 67 2 7 2" xfId="20441" xr:uid="{00000000-0005-0000-0000-000090CE0000}"/>
    <cellStyle name="Standard 67 2 7 2 2" xfId="46913" xr:uid="{00000000-0005-0000-0000-000091CE0000}"/>
    <cellStyle name="Standard 67 2 7 3" xfId="33677" xr:uid="{00000000-0005-0000-0000-000092CE0000}"/>
    <cellStyle name="Standard 67 2 8" xfId="13824" xr:uid="{00000000-0005-0000-0000-000093CE0000}"/>
    <cellStyle name="Standard 67 2 8 2" xfId="40296" xr:uid="{00000000-0005-0000-0000-000094CE0000}"/>
    <cellStyle name="Standard 67 2 9" xfId="27060" xr:uid="{00000000-0005-0000-0000-000095CE0000}"/>
    <cellStyle name="Standard 67 3" xfId="767" xr:uid="{00000000-0005-0000-0000-000096CE0000}"/>
    <cellStyle name="Standard 67 3 2" xfId="1517" xr:uid="{00000000-0005-0000-0000-000097CE0000}"/>
    <cellStyle name="Standard 67 3 2 2" xfId="4460" xr:uid="{00000000-0005-0000-0000-000098CE0000}"/>
    <cellStyle name="Standard 67 3 2 2 2" xfId="13282" xr:uid="{00000000-0005-0000-0000-000099CE0000}"/>
    <cellStyle name="Standard 67 3 2 2 2 2" xfId="26518" xr:uid="{00000000-0005-0000-0000-00009ACE0000}"/>
    <cellStyle name="Standard 67 3 2 2 2 2 2" xfId="52990" xr:uid="{00000000-0005-0000-0000-00009BCE0000}"/>
    <cellStyle name="Standard 67 3 2 2 2 3" xfId="39754" xr:uid="{00000000-0005-0000-0000-00009CCE0000}"/>
    <cellStyle name="Standard 67 3 2 2 3" xfId="19901" xr:uid="{00000000-0005-0000-0000-00009DCE0000}"/>
    <cellStyle name="Standard 67 3 2 2 3 2" xfId="46373" xr:uid="{00000000-0005-0000-0000-00009ECE0000}"/>
    <cellStyle name="Standard 67 3 2 2 4" xfId="30932" xr:uid="{00000000-0005-0000-0000-00009FCE0000}"/>
    <cellStyle name="Standard 67 3 2 3" xfId="5931" xr:uid="{00000000-0005-0000-0000-0000A0CE0000}"/>
    <cellStyle name="Standard 67 3 2 3 2" xfId="10341" xr:uid="{00000000-0005-0000-0000-0000A1CE0000}"/>
    <cellStyle name="Standard 67 3 2 3 2 2" xfId="23577" xr:uid="{00000000-0005-0000-0000-0000A2CE0000}"/>
    <cellStyle name="Standard 67 3 2 3 2 2 2" xfId="50049" xr:uid="{00000000-0005-0000-0000-0000A3CE0000}"/>
    <cellStyle name="Standard 67 3 2 3 2 3" xfId="36813" xr:uid="{00000000-0005-0000-0000-0000A4CE0000}"/>
    <cellStyle name="Standard 67 3 2 3 3" xfId="16960" xr:uid="{00000000-0005-0000-0000-0000A5CE0000}"/>
    <cellStyle name="Standard 67 3 2 3 3 2" xfId="43432" xr:uid="{00000000-0005-0000-0000-0000A6CE0000}"/>
    <cellStyle name="Standard 67 3 2 3 4" xfId="32403" xr:uid="{00000000-0005-0000-0000-0000A7CE0000}"/>
    <cellStyle name="Standard 67 3 2 4" xfId="8870" xr:uid="{00000000-0005-0000-0000-0000A8CE0000}"/>
    <cellStyle name="Standard 67 3 2 4 2" xfId="22106" xr:uid="{00000000-0005-0000-0000-0000A9CE0000}"/>
    <cellStyle name="Standard 67 3 2 4 2 2" xfId="48578" xr:uid="{00000000-0005-0000-0000-0000AACE0000}"/>
    <cellStyle name="Standard 67 3 2 4 3" xfId="35342" xr:uid="{00000000-0005-0000-0000-0000ABCE0000}"/>
    <cellStyle name="Standard 67 3 2 5" xfId="15489" xr:uid="{00000000-0005-0000-0000-0000ACCE0000}"/>
    <cellStyle name="Standard 67 3 2 5 2" xfId="41961" xr:uid="{00000000-0005-0000-0000-0000ADCE0000}"/>
    <cellStyle name="Standard 67 3 2 6" xfId="27991" xr:uid="{00000000-0005-0000-0000-0000AECE0000}"/>
    <cellStyle name="Standard 67 3 3" xfId="2253" xr:uid="{00000000-0005-0000-0000-0000AFCE0000}"/>
    <cellStyle name="Standard 67 3 3 2" xfId="3724" xr:uid="{00000000-0005-0000-0000-0000B0CE0000}"/>
    <cellStyle name="Standard 67 3 3 2 2" xfId="12546" xr:uid="{00000000-0005-0000-0000-0000B1CE0000}"/>
    <cellStyle name="Standard 67 3 3 2 2 2" xfId="25782" xr:uid="{00000000-0005-0000-0000-0000B2CE0000}"/>
    <cellStyle name="Standard 67 3 3 2 2 2 2" xfId="52254" xr:uid="{00000000-0005-0000-0000-0000B3CE0000}"/>
    <cellStyle name="Standard 67 3 3 2 2 3" xfId="39018" xr:uid="{00000000-0005-0000-0000-0000B4CE0000}"/>
    <cellStyle name="Standard 67 3 3 2 3" xfId="19165" xr:uid="{00000000-0005-0000-0000-0000B5CE0000}"/>
    <cellStyle name="Standard 67 3 3 2 3 2" xfId="45637" xr:uid="{00000000-0005-0000-0000-0000B6CE0000}"/>
    <cellStyle name="Standard 67 3 3 2 4" xfId="30196" xr:uid="{00000000-0005-0000-0000-0000B7CE0000}"/>
    <cellStyle name="Standard 67 3 3 3" xfId="6666" xr:uid="{00000000-0005-0000-0000-0000B8CE0000}"/>
    <cellStyle name="Standard 67 3 3 3 2" xfId="11076" xr:uid="{00000000-0005-0000-0000-0000B9CE0000}"/>
    <cellStyle name="Standard 67 3 3 3 2 2" xfId="24312" xr:uid="{00000000-0005-0000-0000-0000BACE0000}"/>
    <cellStyle name="Standard 67 3 3 3 2 2 2" xfId="50784" xr:uid="{00000000-0005-0000-0000-0000BBCE0000}"/>
    <cellStyle name="Standard 67 3 3 3 2 3" xfId="37548" xr:uid="{00000000-0005-0000-0000-0000BCCE0000}"/>
    <cellStyle name="Standard 67 3 3 3 3" xfId="17695" xr:uid="{00000000-0005-0000-0000-0000BDCE0000}"/>
    <cellStyle name="Standard 67 3 3 3 3 2" xfId="44167" xr:uid="{00000000-0005-0000-0000-0000BECE0000}"/>
    <cellStyle name="Standard 67 3 3 3 4" xfId="33138" xr:uid="{00000000-0005-0000-0000-0000BFCE0000}"/>
    <cellStyle name="Standard 67 3 3 4" xfId="8134" xr:uid="{00000000-0005-0000-0000-0000C0CE0000}"/>
    <cellStyle name="Standard 67 3 3 4 2" xfId="21370" xr:uid="{00000000-0005-0000-0000-0000C1CE0000}"/>
    <cellStyle name="Standard 67 3 3 4 2 2" xfId="47842" xr:uid="{00000000-0005-0000-0000-0000C2CE0000}"/>
    <cellStyle name="Standard 67 3 3 4 3" xfId="34606" xr:uid="{00000000-0005-0000-0000-0000C3CE0000}"/>
    <cellStyle name="Standard 67 3 3 5" xfId="14753" xr:uid="{00000000-0005-0000-0000-0000C4CE0000}"/>
    <cellStyle name="Standard 67 3 3 5 2" xfId="41225" xr:uid="{00000000-0005-0000-0000-0000C5CE0000}"/>
    <cellStyle name="Standard 67 3 3 6" xfId="28726" xr:uid="{00000000-0005-0000-0000-0000C6CE0000}"/>
    <cellStyle name="Standard 67 3 4" xfId="2990" xr:uid="{00000000-0005-0000-0000-0000C7CE0000}"/>
    <cellStyle name="Standard 67 3 4 2" xfId="11812" xr:uid="{00000000-0005-0000-0000-0000C8CE0000}"/>
    <cellStyle name="Standard 67 3 4 2 2" xfId="25048" xr:uid="{00000000-0005-0000-0000-0000C9CE0000}"/>
    <cellStyle name="Standard 67 3 4 2 2 2" xfId="51520" xr:uid="{00000000-0005-0000-0000-0000CACE0000}"/>
    <cellStyle name="Standard 67 3 4 2 3" xfId="38284" xr:uid="{00000000-0005-0000-0000-0000CBCE0000}"/>
    <cellStyle name="Standard 67 3 4 3" xfId="18431" xr:uid="{00000000-0005-0000-0000-0000CCCE0000}"/>
    <cellStyle name="Standard 67 3 4 3 2" xfId="44903" xr:uid="{00000000-0005-0000-0000-0000CDCE0000}"/>
    <cellStyle name="Standard 67 3 4 4" xfId="29462" xr:uid="{00000000-0005-0000-0000-0000CECE0000}"/>
    <cellStyle name="Standard 67 3 5" xfId="5195" xr:uid="{00000000-0005-0000-0000-0000CFCE0000}"/>
    <cellStyle name="Standard 67 3 5 2" xfId="9605" xr:uid="{00000000-0005-0000-0000-0000D0CE0000}"/>
    <cellStyle name="Standard 67 3 5 2 2" xfId="22841" xr:uid="{00000000-0005-0000-0000-0000D1CE0000}"/>
    <cellStyle name="Standard 67 3 5 2 2 2" xfId="49313" xr:uid="{00000000-0005-0000-0000-0000D2CE0000}"/>
    <cellStyle name="Standard 67 3 5 2 3" xfId="36077" xr:uid="{00000000-0005-0000-0000-0000D3CE0000}"/>
    <cellStyle name="Standard 67 3 5 3" xfId="16224" xr:uid="{00000000-0005-0000-0000-0000D4CE0000}"/>
    <cellStyle name="Standard 67 3 5 3 2" xfId="42696" xr:uid="{00000000-0005-0000-0000-0000D5CE0000}"/>
    <cellStyle name="Standard 67 3 5 4" xfId="31667" xr:uid="{00000000-0005-0000-0000-0000D6CE0000}"/>
    <cellStyle name="Standard 67 3 6" xfId="7400" xr:uid="{00000000-0005-0000-0000-0000D7CE0000}"/>
    <cellStyle name="Standard 67 3 6 2" xfId="20636" xr:uid="{00000000-0005-0000-0000-0000D8CE0000}"/>
    <cellStyle name="Standard 67 3 6 2 2" xfId="47108" xr:uid="{00000000-0005-0000-0000-0000D9CE0000}"/>
    <cellStyle name="Standard 67 3 6 3" xfId="33872" xr:uid="{00000000-0005-0000-0000-0000DACE0000}"/>
    <cellStyle name="Standard 67 3 7" xfId="14019" xr:uid="{00000000-0005-0000-0000-0000DBCE0000}"/>
    <cellStyle name="Standard 67 3 7 2" xfId="40491" xr:uid="{00000000-0005-0000-0000-0000DCCE0000}"/>
    <cellStyle name="Standard 67 3 8" xfId="27255" xr:uid="{00000000-0005-0000-0000-0000DDCE0000}"/>
    <cellStyle name="Standard 67 4" xfId="1151" xr:uid="{00000000-0005-0000-0000-0000DECE0000}"/>
    <cellStyle name="Standard 67 4 2" xfId="4094" xr:uid="{00000000-0005-0000-0000-0000DFCE0000}"/>
    <cellStyle name="Standard 67 4 2 2" xfId="12916" xr:uid="{00000000-0005-0000-0000-0000E0CE0000}"/>
    <cellStyle name="Standard 67 4 2 2 2" xfId="26152" xr:uid="{00000000-0005-0000-0000-0000E1CE0000}"/>
    <cellStyle name="Standard 67 4 2 2 2 2" xfId="52624" xr:uid="{00000000-0005-0000-0000-0000E2CE0000}"/>
    <cellStyle name="Standard 67 4 2 2 3" xfId="39388" xr:uid="{00000000-0005-0000-0000-0000E3CE0000}"/>
    <cellStyle name="Standard 67 4 2 3" xfId="19535" xr:uid="{00000000-0005-0000-0000-0000E4CE0000}"/>
    <cellStyle name="Standard 67 4 2 3 2" xfId="46007" xr:uid="{00000000-0005-0000-0000-0000E5CE0000}"/>
    <cellStyle name="Standard 67 4 2 4" xfId="30566" xr:uid="{00000000-0005-0000-0000-0000E6CE0000}"/>
    <cellStyle name="Standard 67 4 3" xfId="5565" xr:uid="{00000000-0005-0000-0000-0000E7CE0000}"/>
    <cellStyle name="Standard 67 4 3 2" xfId="9975" xr:uid="{00000000-0005-0000-0000-0000E8CE0000}"/>
    <cellStyle name="Standard 67 4 3 2 2" xfId="23211" xr:uid="{00000000-0005-0000-0000-0000E9CE0000}"/>
    <cellStyle name="Standard 67 4 3 2 2 2" xfId="49683" xr:uid="{00000000-0005-0000-0000-0000EACE0000}"/>
    <cellStyle name="Standard 67 4 3 2 3" xfId="36447" xr:uid="{00000000-0005-0000-0000-0000EBCE0000}"/>
    <cellStyle name="Standard 67 4 3 3" xfId="16594" xr:uid="{00000000-0005-0000-0000-0000ECCE0000}"/>
    <cellStyle name="Standard 67 4 3 3 2" xfId="43066" xr:uid="{00000000-0005-0000-0000-0000EDCE0000}"/>
    <cellStyle name="Standard 67 4 3 4" xfId="32037" xr:uid="{00000000-0005-0000-0000-0000EECE0000}"/>
    <cellStyle name="Standard 67 4 4" xfId="8504" xr:uid="{00000000-0005-0000-0000-0000EFCE0000}"/>
    <cellStyle name="Standard 67 4 4 2" xfId="21740" xr:uid="{00000000-0005-0000-0000-0000F0CE0000}"/>
    <cellStyle name="Standard 67 4 4 2 2" xfId="48212" xr:uid="{00000000-0005-0000-0000-0000F1CE0000}"/>
    <cellStyle name="Standard 67 4 4 3" xfId="34976" xr:uid="{00000000-0005-0000-0000-0000F2CE0000}"/>
    <cellStyle name="Standard 67 4 5" xfId="15123" xr:uid="{00000000-0005-0000-0000-0000F3CE0000}"/>
    <cellStyle name="Standard 67 4 5 2" xfId="41595" xr:uid="{00000000-0005-0000-0000-0000F4CE0000}"/>
    <cellStyle name="Standard 67 4 6" xfId="27625" xr:uid="{00000000-0005-0000-0000-0000F5CE0000}"/>
    <cellStyle name="Standard 67 5" xfId="1887" xr:uid="{00000000-0005-0000-0000-0000F6CE0000}"/>
    <cellStyle name="Standard 67 5 2" xfId="3358" xr:uid="{00000000-0005-0000-0000-0000F7CE0000}"/>
    <cellStyle name="Standard 67 5 2 2" xfId="12180" xr:uid="{00000000-0005-0000-0000-0000F8CE0000}"/>
    <cellStyle name="Standard 67 5 2 2 2" xfId="25416" xr:uid="{00000000-0005-0000-0000-0000F9CE0000}"/>
    <cellStyle name="Standard 67 5 2 2 2 2" xfId="51888" xr:uid="{00000000-0005-0000-0000-0000FACE0000}"/>
    <cellStyle name="Standard 67 5 2 2 3" xfId="38652" xr:uid="{00000000-0005-0000-0000-0000FBCE0000}"/>
    <cellStyle name="Standard 67 5 2 3" xfId="18799" xr:uid="{00000000-0005-0000-0000-0000FCCE0000}"/>
    <cellStyle name="Standard 67 5 2 3 2" xfId="45271" xr:uid="{00000000-0005-0000-0000-0000FDCE0000}"/>
    <cellStyle name="Standard 67 5 2 4" xfId="29830" xr:uid="{00000000-0005-0000-0000-0000FECE0000}"/>
    <cellStyle name="Standard 67 5 3" xfId="6300" xr:uid="{00000000-0005-0000-0000-0000FFCE0000}"/>
    <cellStyle name="Standard 67 5 3 2" xfId="10710" xr:uid="{00000000-0005-0000-0000-000000CF0000}"/>
    <cellStyle name="Standard 67 5 3 2 2" xfId="23946" xr:uid="{00000000-0005-0000-0000-000001CF0000}"/>
    <cellStyle name="Standard 67 5 3 2 2 2" xfId="50418" xr:uid="{00000000-0005-0000-0000-000002CF0000}"/>
    <cellStyle name="Standard 67 5 3 2 3" xfId="37182" xr:uid="{00000000-0005-0000-0000-000003CF0000}"/>
    <cellStyle name="Standard 67 5 3 3" xfId="17329" xr:uid="{00000000-0005-0000-0000-000004CF0000}"/>
    <cellStyle name="Standard 67 5 3 3 2" xfId="43801" xr:uid="{00000000-0005-0000-0000-000005CF0000}"/>
    <cellStyle name="Standard 67 5 3 4" xfId="32772" xr:uid="{00000000-0005-0000-0000-000006CF0000}"/>
    <cellStyle name="Standard 67 5 4" xfId="7768" xr:uid="{00000000-0005-0000-0000-000007CF0000}"/>
    <cellStyle name="Standard 67 5 4 2" xfId="21004" xr:uid="{00000000-0005-0000-0000-000008CF0000}"/>
    <cellStyle name="Standard 67 5 4 2 2" xfId="47476" xr:uid="{00000000-0005-0000-0000-000009CF0000}"/>
    <cellStyle name="Standard 67 5 4 3" xfId="34240" xr:uid="{00000000-0005-0000-0000-00000ACF0000}"/>
    <cellStyle name="Standard 67 5 5" xfId="14387" xr:uid="{00000000-0005-0000-0000-00000BCF0000}"/>
    <cellStyle name="Standard 67 5 5 2" xfId="40859" xr:uid="{00000000-0005-0000-0000-00000CCF0000}"/>
    <cellStyle name="Standard 67 5 6" xfId="28360" xr:uid="{00000000-0005-0000-0000-00000DCF0000}"/>
    <cellStyle name="Standard 67 6" xfId="2624" xr:uid="{00000000-0005-0000-0000-00000ECF0000}"/>
    <cellStyle name="Standard 67 6 2" xfId="11446" xr:uid="{00000000-0005-0000-0000-00000FCF0000}"/>
    <cellStyle name="Standard 67 6 2 2" xfId="24682" xr:uid="{00000000-0005-0000-0000-000010CF0000}"/>
    <cellStyle name="Standard 67 6 2 2 2" xfId="51154" xr:uid="{00000000-0005-0000-0000-000011CF0000}"/>
    <cellStyle name="Standard 67 6 2 3" xfId="37918" xr:uid="{00000000-0005-0000-0000-000012CF0000}"/>
    <cellStyle name="Standard 67 6 3" xfId="18065" xr:uid="{00000000-0005-0000-0000-000013CF0000}"/>
    <cellStyle name="Standard 67 6 3 2" xfId="44537" xr:uid="{00000000-0005-0000-0000-000014CF0000}"/>
    <cellStyle name="Standard 67 6 4" xfId="29096" xr:uid="{00000000-0005-0000-0000-000015CF0000}"/>
    <cellStyle name="Standard 67 7" xfId="4829" xr:uid="{00000000-0005-0000-0000-000016CF0000}"/>
    <cellStyle name="Standard 67 7 2" xfId="9239" xr:uid="{00000000-0005-0000-0000-000017CF0000}"/>
    <cellStyle name="Standard 67 7 2 2" xfId="22475" xr:uid="{00000000-0005-0000-0000-000018CF0000}"/>
    <cellStyle name="Standard 67 7 2 2 2" xfId="48947" xr:uid="{00000000-0005-0000-0000-000019CF0000}"/>
    <cellStyle name="Standard 67 7 2 3" xfId="35711" xr:uid="{00000000-0005-0000-0000-00001ACF0000}"/>
    <cellStyle name="Standard 67 7 3" xfId="15858" xr:uid="{00000000-0005-0000-0000-00001BCF0000}"/>
    <cellStyle name="Standard 67 7 3 2" xfId="42330" xr:uid="{00000000-0005-0000-0000-00001CCF0000}"/>
    <cellStyle name="Standard 67 7 4" xfId="31301" xr:uid="{00000000-0005-0000-0000-00001DCF0000}"/>
    <cellStyle name="Standard 67 8" xfId="7034" xr:uid="{00000000-0005-0000-0000-00001ECF0000}"/>
    <cellStyle name="Standard 67 8 2" xfId="20270" xr:uid="{00000000-0005-0000-0000-00001FCF0000}"/>
    <cellStyle name="Standard 67 8 2 2" xfId="46742" xr:uid="{00000000-0005-0000-0000-000020CF0000}"/>
    <cellStyle name="Standard 67 8 3" xfId="33506" xr:uid="{00000000-0005-0000-0000-000021CF0000}"/>
    <cellStyle name="Standard 67 9" xfId="13653" xr:uid="{00000000-0005-0000-0000-000022CF0000}"/>
    <cellStyle name="Standard 67 9 2" xfId="40125" xr:uid="{00000000-0005-0000-0000-000023CF0000}"/>
    <cellStyle name="Standard 68" xfId="375" xr:uid="{00000000-0005-0000-0000-000024CF0000}"/>
    <cellStyle name="Standard 68 2" xfId="374" xr:uid="{00000000-0005-0000-0000-000025CF0000}"/>
    <cellStyle name="Standard 69" xfId="371" xr:uid="{00000000-0005-0000-0000-000026CF0000}"/>
    <cellStyle name="Standard 69 2" xfId="372" xr:uid="{00000000-0005-0000-0000-000027CF0000}"/>
    <cellStyle name="Standard 7" xfId="214" xr:uid="{00000000-0005-0000-0000-000028CF0000}"/>
    <cellStyle name="Standard 70" xfId="457" xr:uid="{00000000-0005-0000-0000-000029CF0000}"/>
    <cellStyle name="Standard 70 2" xfId="658" xr:uid="{00000000-0005-0000-0000-00002ACF0000}"/>
    <cellStyle name="Standard 71" xfId="456" xr:uid="{00000000-0005-0000-0000-00002BCF0000}"/>
    <cellStyle name="Standard 71 2" xfId="848" xr:uid="{00000000-0005-0000-0000-00002CCF0000}"/>
    <cellStyle name="Standard 71 2 2" xfId="1598" xr:uid="{00000000-0005-0000-0000-00002DCF0000}"/>
    <cellStyle name="Standard 71 2 2 2" xfId="4541" xr:uid="{00000000-0005-0000-0000-00002ECF0000}"/>
    <cellStyle name="Standard 71 2 2 2 2" xfId="13363" xr:uid="{00000000-0005-0000-0000-00002FCF0000}"/>
    <cellStyle name="Standard 71 2 2 2 2 2" xfId="26599" xr:uid="{00000000-0005-0000-0000-000030CF0000}"/>
    <cellStyle name="Standard 71 2 2 2 2 2 2" xfId="53071" xr:uid="{00000000-0005-0000-0000-000031CF0000}"/>
    <cellStyle name="Standard 71 2 2 2 2 3" xfId="39835" xr:uid="{00000000-0005-0000-0000-000032CF0000}"/>
    <cellStyle name="Standard 71 2 2 2 3" xfId="19982" xr:uid="{00000000-0005-0000-0000-000033CF0000}"/>
    <cellStyle name="Standard 71 2 2 2 3 2" xfId="46454" xr:uid="{00000000-0005-0000-0000-000034CF0000}"/>
    <cellStyle name="Standard 71 2 2 2 4" xfId="31013" xr:uid="{00000000-0005-0000-0000-000035CF0000}"/>
    <cellStyle name="Standard 71 2 2 3" xfId="6012" xr:uid="{00000000-0005-0000-0000-000036CF0000}"/>
    <cellStyle name="Standard 71 2 2 3 2" xfId="10422" xr:uid="{00000000-0005-0000-0000-000037CF0000}"/>
    <cellStyle name="Standard 71 2 2 3 2 2" xfId="23658" xr:uid="{00000000-0005-0000-0000-000038CF0000}"/>
    <cellStyle name="Standard 71 2 2 3 2 2 2" xfId="50130" xr:uid="{00000000-0005-0000-0000-000039CF0000}"/>
    <cellStyle name="Standard 71 2 2 3 2 3" xfId="36894" xr:uid="{00000000-0005-0000-0000-00003ACF0000}"/>
    <cellStyle name="Standard 71 2 2 3 3" xfId="17041" xr:uid="{00000000-0005-0000-0000-00003BCF0000}"/>
    <cellStyle name="Standard 71 2 2 3 3 2" xfId="43513" xr:uid="{00000000-0005-0000-0000-00003CCF0000}"/>
    <cellStyle name="Standard 71 2 2 3 4" xfId="32484" xr:uid="{00000000-0005-0000-0000-00003DCF0000}"/>
    <cellStyle name="Standard 71 2 2 4" xfId="8951" xr:uid="{00000000-0005-0000-0000-00003ECF0000}"/>
    <cellStyle name="Standard 71 2 2 4 2" xfId="22187" xr:uid="{00000000-0005-0000-0000-00003FCF0000}"/>
    <cellStyle name="Standard 71 2 2 4 2 2" xfId="48659" xr:uid="{00000000-0005-0000-0000-000040CF0000}"/>
    <cellStyle name="Standard 71 2 2 4 3" xfId="35423" xr:uid="{00000000-0005-0000-0000-000041CF0000}"/>
    <cellStyle name="Standard 71 2 2 5" xfId="15570" xr:uid="{00000000-0005-0000-0000-000042CF0000}"/>
    <cellStyle name="Standard 71 2 2 5 2" xfId="42042" xr:uid="{00000000-0005-0000-0000-000043CF0000}"/>
    <cellStyle name="Standard 71 2 2 6" xfId="28072" xr:uid="{00000000-0005-0000-0000-000044CF0000}"/>
    <cellStyle name="Standard 71 2 3" xfId="2334" xr:uid="{00000000-0005-0000-0000-000045CF0000}"/>
    <cellStyle name="Standard 71 2 3 2" xfId="3805" xr:uid="{00000000-0005-0000-0000-000046CF0000}"/>
    <cellStyle name="Standard 71 2 3 2 2" xfId="12627" xr:uid="{00000000-0005-0000-0000-000047CF0000}"/>
    <cellStyle name="Standard 71 2 3 2 2 2" xfId="25863" xr:uid="{00000000-0005-0000-0000-000048CF0000}"/>
    <cellStyle name="Standard 71 2 3 2 2 2 2" xfId="52335" xr:uid="{00000000-0005-0000-0000-000049CF0000}"/>
    <cellStyle name="Standard 71 2 3 2 2 3" xfId="39099" xr:uid="{00000000-0005-0000-0000-00004ACF0000}"/>
    <cellStyle name="Standard 71 2 3 2 3" xfId="19246" xr:uid="{00000000-0005-0000-0000-00004BCF0000}"/>
    <cellStyle name="Standard 71 2 3 2 3 2" xfId="45718" xr:uid="{00000000-0005-0000-0000-00004CCF0000}"/>
    <cellStyle name="Standard 71 2 3 2 4" xfId="30277" xr:uid="{00000000-0005-0000-0000-00004DCF0000}"/>
    <cellStyle name="Standard 71 2 3 3" xfId="6747" xr:uid="{00000000-0005-0000-0000-00004ECF0000}"/>
    <cellStyle name="Standard 71 2 3 3 2" xfId="11157" xr:uid="{00000000-0005-0000-0000-00004FCF0000}"/>
    <cellStyle name="Standard 71 2 3 3 2 2" xfId="24393" xr:uid="{00000000-0005-0000-0000-000050CF0000}"/>
    <cellStyle name="Standard 71 2 3 3 2 2 2" xfId="50865" xr:uid="{00000000-0005-0000-0000-000051CF0000}"/>
    <cellStyle name="Standard 71 2 3 3 2 3" xfId="37629" xr:uid="{00000000-0005-0000-0000-000052CF0000}"/>
    <cellStyle name="Standard 71 2 3 3 3" xfId="17776" xr:uid="{00000000-0005-0000-0000-000053CF0000}"/>
    <cellStyle name="Standard 71 2 3 3 3 2" xfId="44248" xr:uid="{00000000-0005-0000-0000-000054CF0000}"/>
    <cellStyle name="Standard 71 2 3 3 4" xfId="33219" xr:uid="{00000000-0005-0000-0000-000055CF0000}"/>
    <cellStyle name="Standard 71 2 3 4" xfId="8215" xr:uid="{00000000-0005-0000-0000-000056CF0000}"/>
    <cellStyle name="Standard 71 2 3 4 2" xfId="21451" xr:uid="{00000000-0005-0000-0000-000057CF0000}"/>
    <cellStyle name="Standard 71 2 3 4 2 2" xfId="47923" xr:uid="{00000000-0005-0000-0000-000058CF0000}"/>
    <cellStyle name="Standard 71 2 3 4 3" xfId="34687" xr:uid="{00000000-0005-0000-0000-000059CF0000}"/>
    <cellStyle name="Standard 71 2 3 5" xfId="14834" xr:uid="{00000000-0005-0000-0000-00005ACF0000}"/>
    <cellStyle name="Standard 71 2 3 5 2" xfId="41306" xr:uid="{00000000-0005-0000-0000-00005BCF0000}"/>
    <cellStyle name="Standard 71 2 3 6" xfId="28807" xr:uid="{00000000-0005-0000-0000-00005CCF0000}"/>
    <cellStyle name="Standard 71 2 4" xfId="3071" xr:uid="{00000000-0005-0000-0000-00005DCF0000}"/>
    <cellStyle name="Standard 71 2 4 2" xfId="11893" xr:uid="{00000000-0005-0000-0000-00005ECF0000}"/>
    <cellStyle name="Standard 71 2 4 2 2" xfId="25129" xr:uid="{00000000-0005-0000-0000-00005FCF0000}"/>
    <cellStyle name="Standard 71 2 4 2 2 2" xfId="51601" xr:uid="{00000000-0005-0000-0000-000060CF0000}"/>
    <cellStyle name="Standard 71 2 4 2 3" xfId="38365" xr:uid="{00000000-0005-0000-0000-000061CF0000}"/>
    <cellStyle name="Standard 71 2 4 3" xfId="18512" xr:uid="{00000000-0005-0000-0000-000062CF0000}"/>
    <cellStyle name="Standard 71 2 4 3 2" xfId="44984" xr:uid="{00000000-0005-0000-0000-000063CF0000}"/>
    <cellStyle name="Standard 71 2 4 4" xfId="29543" xr:uid="{00000000-0005-0000-0000-000064CF0000}"/>
    <cellStyle name="Standard 71 2 5" xfId="5276" xr:uid="{00000000-0005-0000-0000-000065CF0000}"/>
    <cellStyle name="Standard 71 2 5 2" xfId="9686" xr:uid="{00000000-0005-0000-0000-000066CF0000}"/>
    <cellStyle name="Standard 71 2 5 2 2" xfId="22922" xr:uid="{00000000-0005-0000-0000-000067CF0000}"/>
    <cellStyle name="Standard 71 2 5 2 2 2" xfId="49394" xr:uid="{00000000-0005-0000-0000-000068CF0000}"/>
    <cellStyle name="Standard 71 2 5 2 3" xfId="36158" xr:uid="{00000000-0005-0000-0000-000069CF0000}"/>
    <cellStyle name="Standard 71 2 5 3" xfId="16305" xr:uid="{00000000-0005-0000-0000-00006ACF0000}"/>
    <cellStyle name="Standard 71 2 5 3 2" xfId="42777" xr:uid="{00000000-0005-0000-0000-00006BCF0000}"/>
    <cellStyle name="Standard 71 2 5 4" xfId="31748" xr:uid="{00000000-0005-0000-0000-00006CCF0000}"/>
    <cellStyle name="Standard 71 2 6" xfId="7481" xr:uid="{00000000-0005-0000-0000-00006DCF0000}"/>
    <cellStyle name="Standard 71 2 6 2" xfId="20717" xr:uid="{00000000-0005-0000-0000-00006ECF0000}"/>
    <cellStyle name="Standard 71 2 6 2 2" xfId="47189" xr:uid="{00000000-0005-0000-0000-00006FCF0000}"/>
    <cellStyle name="Standard 71 2 6 3" xfId="33953" xr:uid="{00000000-0005-0000-0000-000070CF0000}"/>
    <cellStyle name="Standard 71 2 7" xfId="14100" xr:uid="{00000000-0005-0000-0000-000071CF0000}"/>
    <cellStyle name="Standard 71 2 7 2" xfId="40572" xr:uid="{00000000-0005-0000-0000-000072CF0000}"/>
    <cellStyle name="Standard 71 2 8" xfId="27336" xr:uid="{00000000-0005-0000-0000-000073CF0000}"/>
    <cellStyle name="Standard 71 3" xfId="1232" xr:uid="{00000000-0005-0000-0000-000074CF0000}"/>
    <cellStyle name="Standard 71 3 2" xfId="4175" xr:uid="{00000000-0005-0000-0000-000075CF0000}"/>
    <cellStyle name="Standard 71 3 2 2" xfId="12997" xr:uid="{00000000-0005-0000-0000-000076CF0000}"/>
    <cellStyle name="Standard 71 3 2 2 2" xfId="26233" xr:uid="{00000000-0005-0000-0000-000077CF0000}"/>
    <cellStyle name="Standard 71 3 2 2 2 2" xfId="52705" xr:uid="{00000000-0005-0000-0000-000078CF0000}"/>
    <cellStyle name="Standard 71 3 2 2 3" xfId="39469" xr:uid="{00000000-0005-0000-0000-000079CF0000}"/>
    <cellStyle name="Standard 71 3 2 3" xfId="19616" xr:uid="{00000000-0005-0000-0000-00007ACF0000}"/>
    <cellStyle name="Standard 71 3 2 3 2" xfId="46088" xr:uid="{00000000-0005-0000-0000-00007BCF0000}"/>
    <cellStyle name="Standard 71 3 2 4" xfId="30647" xr:uid="{00000000-0005-0000-0000-00007CCF0000}"/>
    <cellStyle name="Standard 71 3 3" xfId="5646" xr:uid="{00000000-0005-0000-0000-00007DCF0000}"/>
    <cellStyle name="Standard 71 3 3 2" xfId="10056" xr:uid="{00000000-0005-0000-0000-00007ECF0000}"/>
    <cellStyle name="Standard 71 3 3 2 2" xfId="23292" xr:uid="{00000000-0005-0000-0000-00007FCF0000}"/>
    <cellStyle name="Standard 71 3 3 2 2 2" xfId="49764" xr:uid="{00000000-0005-0000-0000-000080CF0000}"/>
    <cellStyle name="Standard 71 3 3 2 3" xfId="36528" xr:uid="{00000000-0005-0000-0000-000081CF0000}"/>
    <cellStyle name="Standard 71 3 3 3" xfId="16675" xr:uid="{00000000-0005-0000-0000-000082CF0000}"/>
    <cellStyle name="Standard 71 3 3 3 2" xfId="43147" xr:uid="{00000000-0005-0000-0000-000083CF0000}"/>
    <cellStyle name="Standard 71 3 3 4" xfId="32118" xr:uid="{00000000-0005-0000-0000-000084CF0000}"/>
    <cellStyle name="Standard 71 3 4" xfId="8585" xr:uid="{00000000-0005-0000-0000-000085CF0000}"/>
    <cellStyle name="Standard 71 3 4 2" xfId="21821" xr:uid="{00000000-0005-0000-0000-000086CF0000}"/>
    <cellStyle name="Standard 71 3 4 2 2" xfId="48293" xr:uid="{00000000-0005-0000-0000-000087CF0000}"/>
    <cellStyle name="Standard 71 3 4 3" xfId="35057" xr:uid="{00000000-0005-0000-0000-000088CF0000}"/>
    <cellStyle name="Standard 71 3 5" xfId="15204" xr:uid="{00000000-0005-0000-0000-000089CF0000}"/>
    <cellStyle name="Standard 71 3 5 2" xfId="41676" xr:uid="{00000000-0005-0000-0000-00008ACF0000}"/>
    <cellStyle name="Standard 71 3 6" xfId="27706" xr:uid="{00000000-0005-0000-0000-00008BCF0000}"/>
    <cellStyle name="Standard 71 4" xfId="1968" xr:uid="{00000000-0005-0000-0000-00008CCF0000}"/>
    <cellStyle name="Standard 71 4 2" xfId="3439" xr:uid="{00000000-0005-0000-0000-00008DCF0000}"/>
    <cellStyle name="Standard 71 4 2 2" xfId="12261" xr:uid="{00000000-0005-0000-0000-00008ECF0000}"/>
    <cellStyle name="Standard 71 4 2 2 2" xfId="25497" xr:uid="{00000000-0005-0000-0000-00008FCF0000}"/>
    <cellStyle name="Standard 71 4 2 2 2 2" xfId="51969" xr:uid="{00000000-0005-0000-0000-000090CF0000}"/>
    <cellStyle name="Standard 71 4 2 2 3" xfId="38733" xr:uid="{00000000-0005-0000-0000-000091CF0000}"/>
    <cellStyle name="Standard 71 4 2 3" xfId="18880" xr:uid="{00000000-0005-0000-0000-000092CF0000}"/>
    <cellStyle name="Standard 71 4 2 3 2" xfId="45352" xr:uid="{00000000-0005-0000-0000-000093CF0000}"/>
    <cellStyle name="Standard 71 4 2 4" xfId="29911" xr:uid="{00000000-0005-0000-0000-000094CF0000}"/>
    <cellStyle name="Standard 71 4 3" xfId="6381" xr:uid="{00000000-0005-0000-0000-000095CF0000}"/>
    <cellStyle name="Standard 71 4 3 2" xfId="10791" xr:uid="{00000000-0005-0000-0000-000096CF0000}"/>
    <cellStyle name="Standard 71 4 3 2 2" xfId="24027" xr:uid="{00000000-0005-0000-0000-000097CF0000}"/>
    <cellStyle name="Standard 71 4 3 2 2 2" xfId="50499" xr:uid="{00000000-0005-0000-0000-000098CF0000}"/>
    <cellStyle name="Standard 71 4 3 2 3" xfId="37263" xr:uid="{00000000-0005-0000-0000-000099CF0000}"/>
    <cellStyle name="Standard 71 4 3 3" xfId="17410" xr:uid="{00000000-0005-0000-0000-00009ACF0000}"/>
    <cellStyle name="Standard 71 4 3 3 2" xfId="43882" xr:uid="{00000000-0005-0000-0000-00009BCF0000}"/>
    <cellStyle name="Standard 71 4 3 4" xfId="32853" xr:uid="{00000000-0005-0000-0000-00009CCF0000}"/>
    <cellStyle name="Standard 71 4 4" xfId="7849" xr:uid="{00000000-0005-0000-0000-00009DCF0000}"/>
    <cellStyle name="Standard 71 4 4 2" xfId="21085" xr:uid="{00000000-0005-0000-0000-00009ECF0000}"/>
    <cellStyle name="Standard 71 4 4 2 2" xfId="47557" xr:uid="{00000000-0005-0000-0000-00009FCF0000}"/>
    <cellStyle name="Standard 71 4 4 3" xfId="34321" xr:uid="{00000000-0005-0000-0000-0000A0CF0000}"/>
    <cellStyle name="Standard 71 4 5" xfId="14468" xr:uid="{00000000-0005-0000-0000-0000A1CF0000}"/>
    <cellStyle name="Standard 71 4 5 2" xfId="40940" xr:uid="{00000000-0005-0000-0000-0000A2CF0000}"/>
    <cellStyle name="Standard 71 4 6" xfId="28441" xr:uid="{00000000-0005-0000-0000-0000A3CF0000}"/>
    <cellStyle name="Standard 71 5" xfId="2705" xr:uid="{00000000-0005-0000-0000-0000A4CF0000}"/>
    <cellStyle name="Standard 71 5 2" xfId="11527" xr:uid="{00000000-0005-0000-0000-0000A5CF0000}"/>
    <cellStyle name="Standard 71 5 2 2" xfId="24763" xr:uid="{00000000-0005-0000-0000-0000A6CF0000}"/>
    <cellStyle name="Standard 71 5 2 2 2" xfId="51235" xr:uid="{00000000-0005-0000-0000-0000A7CF0000}"/>
    <cellStyle name="Standard 71 5 2 3" xfId="37999" xr:uid="{00000000-0005-0000-0000-0000A8CF0000}"/>
    <cellStyle name="Standard 71 5 3" xfId="18146" xr:uid="{00000000-0005-0000-0000-0000A9CF0000}"/>
    <cellStyle name="Standard 71 5 3 2" xfId="44618" xr:uid="{00000000-0005-0000-0000-0000AACF0000}"/>
    <cellStyle name="Standard 71 5 4" xfId="29177" xr:uid="{00000000-0005-0000-0000-0000ABCF0000}"/>
    <cellStyle name="Standard 71 6" xfId="4910" xr:uid="{00000000-0005-0000-0000-0000ACCF0000}"/>
    <cellStyle name="Standard 71 6 2" xfId="9320" xr:uid="{00000000-0005-0000-0000-0000ADCF0000}"/>
    <cellStyle name="Standard 71 6 2 2" xfId="22556" xr:uid="{00000000-0005-0000-0000-0000AECF0000}"/>
    <cellStyle name="Standard 71 6 2 2 2" xfId="49028" xr:uid="{00000000-0005-0000-0000-0000AFCF0000}"/>
    <cellStyle name="Standard 71 6 2 3" xfId="35792" xr:uid="{00000000-0005-0000-0000-0000B0CF0000}"/>
    <cellStyle name="Standard 71 6 3" xfId="15939" xr:uid="{00000000-0005-0000-0000-0000B1CF0000}"/>
    <cellStyle name="Standard 71 6 3 2" xfId="42411" xr:uid="{00000000-0005-0000-0000-0000B2CF0000}"/>
    <cellStyle name="Standard 71 6 4" xfId="31382" xr:uid="{00000000-0005-0000-0000-0000B3CF0000}"/>
    <cellStyle name="Standard 71 7" xfId="7115" xr:uid="{00000000-0005-0000-0000-0000B4CF0000}"/>
    <cellStyle name="Standard 71 7 2" xfId="20351" xr:uid="{00000000-0005-0000-0000-0000B5CF0000}"/>
    <cellStyle name="Standard 71 7 2 2" xfId="46823" xr:uid="{00000000-0005-0000-0000-0000B6CF0000}"/>
    <cellStyle name="Standard 71 7 3" xfId="33587" xr:uid="{00000000-0005-0000-0000-0000B7CF0000}"/>
    <cellStyle name="Standard 71 8" xfId="13734" xr:uid="{00000000-0005-0000-0000-0000B8CF0000}"/>
    <cellStyle name="Standard 71 8 2" xfId="40206" xr:uid="{00000000-0005-0000-0000-0000B9CF0000}"/>
    <cellStyle name="Standard 71 9" xfId="26970" xr:uid="{00000000-0005-0000-0000-0000BACF0000}"/>
    <cellStyle name="Standard 72" xfId="467" xr:uid="{00000000-0005-0000-0000-0000BBCF0000}"/>
    <cellStyle name="Standard 72 2" xfId="674" xr:uid="{00000000-0005-0000-0000-0000BCCF0000}"/>
    <cellStyle name="Standard 73" xfId="665" xr:uid="{00000000-0005-0000-0000-0000BDCF0000}"/>
    <cellStyle name="Standard 73 2" xfId="672" xr:uid="{00000000-0005-0000-0000-0000BECF0000}"/>
    <cellStyle name="Standard 73 2 2" xfId="683" xr:uid="{00000000-0005-0000-0000-0000BFCF0000}"/>
    <cellStyle name="Standard 73 2 3" xfId="678" xr:uid="{00000000-0005-0000-0000-0000C0CF0000}"/>
    <cellStyle name="Standard 73 3" xfId="675" xr:uid="{00000000-0005-0000-0000-0000C1CF0000}"/>
    <cellStyle name="Standard 74" xfId="680" xr:uid="{00000000-0005-0000-0000-0000C2CF0000}"/>
    <cellStyle name="Standard 74 2" xfId="679" xr:uid="{00000000-0005-0000-0000-0000C3CF0000}"/>
    <cellStyle name="Standard 74 3" xfId="650" xr:uid="{00000000-0005-0000-0000-0000C4CF0000}"/>
    <cellStyle name="Standard 74 3 2" xfId="1039" xr:uid="{00000000-0005-0000-0000-0000C5CF0000}"/>
    <cellStyle name="Standard 75" xfId="656" xr:uid="{00000000-0005-0000-0000-0000C6CF0000}"/>
    <cellStyle name="Standard 75 2" xfId="1045" xr:uid="{00000000-0005-0000-0000-0000C7CF0000}"/>
    <cellStyle name="Standard 76" xfId="685" xr:uid="{00000000-0005-0000-0000-0000C8CF0000}"/>
    <cellStyle name="Standard 77" xfId="1067" xr:uid="{00000000-0005-0000-0000-0000C9CF0000}"/>
    <cellStyle name="Standard 77 2" xfId="1806" xr:uid="{00000000-0005-0000-0000-0000CACF0000}"/>
    <cellStyle name="Standard 77 2 2" xfId="4748" xr:uid="{00000000-0005-0000-0000-0000CBCF0000}"/>
    <cellStyle name="Standard 77 2 2 2" xfId="13570" xr:uid="{00000000-0005-0000-0000-0000CCCF0000}"/>
    <cellStyle name="Standard 77 2 2 2 2" xfId="26806" xr:uid="{00000000-0005-0000-0000-0000CDCF0000}"/>
    <cellStyle name="Standard 77 2 2 2 2 2" xfId="53278" xr:uid="{00000000-0005-0000-0000-0000CECF0000}"/>
    <cellStyle name="Standard 77 2 2 2 3" xfId="40042" xr:uid="{00000000-0005-0000-0000-0000CFCF0000}"/>
    <cellStyle name="Standard 77 2 2 3" xfId="20189" xr:uid="{00000000-0005-0000-0000-0000D0CF0000}"/>
    <cellStyle name="Standard 77 2 2 3 2" xfId="46661" xr:uid="{00000000-0005-0000-0000-0000D1CF0000}"/>
    <cellStyle name="Standard 77 2 2 4" xfId="31220" xr:uid="{00000000-0005-0000-0000-0000D2CF0000}"/>
    <cellStyle name="Standard 77 2 3" xfId="6219" xr:uid="{00000000-0005-0000-0000-0000D3CF0000}"/>
    <cellStyle name="Standard 77 2 3 2" xfId="10629" xr:uid="{00000000-0005-0000-0000-0000D4CF0000}"/>
    <cellStyle name="Standard 77 2 3 2 2" xfId="23865" xr:uid="{00000000-0005-0000-0000-0000D5CF0000}"/>
    <cellStyle name="Standard 77 2 3 2 2 2" xfId="50337" xr:uid="{00000000-0005-0000-0000-0000D6CF0000}"/>
    <cellStyle name="Standard 77 2 3 2 3" xfId="37101" xr:uid="{00000000-0005-0000-0000-0000D7CF0000}"/>
    <cellStyle name="Standard 77 2 3 3" xfId="17248" xr:uid="{00000000-0005-0000-0000-0000D8CF0000}"/>
    <cellStyle name="Standard 77 2 3 3 2" xfId="43720" xr:uid="{00000000-0005-0000-0000-0000D9CF0000}"/>
    <cellStyle name="Standard 77 2 3 4" xfId="32691" xr:uid="{00000000-0005-0000-0000-0000DACF0000}"/>
    <cellStyle name="Standard 77 2 4" xfId="9158" xr:uid="{00000000-0005-0000-0000-0000DBCF0000}"/>
    <cellStyle name="Standard 77 2 4 2" xfId="22394" xr:uid="{00000000-0005-0000-0000-0000DCCF0000}"/>
    <cellStyle name="Standard 77 2 4 2 2" xfId="48866" xr:uid="{00000000-0005-0000-0000-0000DDCF0000}"/>
    <cellStyle name="Standard 77 2 4 3" xfId="35630" xr:uid="{00000000-0005-0000-0000-0000DECF0000}"/>
    <cellStyle name="Standard 77 2 5" xfId="15777" xr:uid="{00000000-0005-0000-0000-0000DFCF0000}"/>
    <cellStyle name="Standard 77 2 5 2" xfId="42249" xr:uid="{00000000-0005-0000-0000-0000E0CF0000}"/>
    <cellStyle name="Standard 77 2 6" xfId="28279" xr:uid="{00000000-0005-0000-0000-0000E1CF0000}"/>
    <cellStyle name="Standard 77 3" xfId="1805" xr:uid="{00000000-0005-0000-0000-0000E2CF0000}"/>
    <cellStyle name="Standard 77 4" xfId="4012" xr:uid="{00000000-0005-0000-0000-0000E3CF0000}"/>
    <cellStyle name="Standard 77 4 2" xfId="12834" xr:uid="{00000000-0005-0000-0000-0000E4CF0000}"/>
    <cellStyle name="Standard 77 4 2 2" xfId="26070" xr:uid="{00000000-0005-0000-0000-0000E5CF0000}"/>
    <cellStyle name="Standard 77 4 2 2 2" xfId="52542" xr:uid="{00000000-0005-0000-0000-0000E6CF0000}"/>
    <cellStyle name="Standard 77 4 2 3" xfId="39306" xr:uid="{00000000-0005-0000-0000-0000E7CF0000}"/>
    <cellStyle name="Standard 77 4 3" xfId="19453" xr:uid="{00000000-0005-0000-0000-0000E8CF0000}"/>
    <cellStyle name="Standard 77 4 3 2" xfId="45925" xr:uid="{00000000-0005-0000-0000-0000E9CF0000}"/>
    <cellStyle name="Standard 77 4 4" xfId="30484" xr:uid="{00000000-0005-0000-0000-0000EACF0000}"/>
    <cellStyle name="Standard 77 5" xfId="5483" xr:uid="{00000000-0005-0000-0000-0000EBCF0000}"/>
    <cellStyle name="Standard 77 5 2" xfId="9893" xr:uid="{00000000-0005-0000-0000-0000ECCF0000}"/>
    <cellStyle name="Standard 77 5 2 2" xfId="23129" xr:uid="{00000000-0005-0000-0000-0000EDCF0000}"/>
    <cellStyle name="Standard 77 5 2 2 2" xfId="49601" xr:uid="{00000000-0005-0000-0000-0000EECF0000}"/>
    <cellStyle name="Standard 77 5 2 3" xfId="36365" xr:uid="{00000000-0005-0000-0000-0000EFCF0000}"/>
    <cellStyle name="Standard 77 5 3" xfId="16512" xr:uid="{00000000-0005-0000-0000-0000F0CF0000}"/>
    <cellStyle name="Standard 77 5 3 2" xfId="42984" xr:uid="{00000000-0005-0000-0000-0000F1CF0000}"/>
    <cellStyle name="Standard 77 5 4" xfId="31955" xr:uid="{00000000-0005-0000-0000-0000F2CF0000}"/>
    <cellStyle name="Standard 77 6" xfId="8422" xr:uid="{00000000-0005-0000-0000-0000F3CF0000}"/>
    <cellStyle name="Standard 77 6 2" xfId="21658" xr:uid="{00000000-0005-0000-0000-0000F4CF0000}"/>
    <cellStyle name="Standard 77 6 2 2" xfId="48130" xr:uid="{00000000-0005-0000-0000-0000F5CF0000}"/>
    <cellStyle name="Standard 77 6 3" xfId="34894" xr:uid="{00000000-0005-0000-0000-0000F6CF0000}"/>
    <cellStyle name="Standard 77 7" xfId="15041" xr:uid="{00000000-0005-0000-0000-0000F7CF0000}"/>
    <cellStyle name="Standard 77 7 2" xfId="41513" xr:uid="{00000000-0005-0000-0000-0000F8CF0000}"/>
    <cellStyle name="Standard 77 8" xfId="27543" xr:uid="{00000000-0005-0000-0000-0000F9CF0000}"/>
    <cellStyle name="Standard 78" xfId="2541" xr:uid="{00000000-0005-0000-0000-0000FACF0000}"/>
    <cellStyle name="Standard 78 2" xfId="11364" xr:uid="{00000000-0005-0000-0000-0000FBCF0000}"/>
    <cellStyle name="Standard 78 2 2" xfId="24600" xr:uid="{00000000-0005-0000-0000-0000FCCF0000}"/>
    <cellStyle name="Standard 78 2 2 2" xfId="51072" xr:uid="{00000000-0005-0000-0000-0000FDCF0000}"/>
    <cellStyle name="Standard 78 2 3" xfId="37836" xr:uid="{00000000-0005-0000-0000-0000FECF0000}"/>
    <cellStyle name="Standard 78 3" xfId="17983" xr:uid="{00000000-0005-0000-0000-0000FFCF0000}"/>
    <cellStyle name="Standard 78 3 2" xfId="44455" xr:uid="{00000000-0005-0000-0000-000000D00000}"/>
    <cellStyle name="Standard 78 4" xfId="29014" xr:uid="{00000000-0005-0000-0000-000001D00000}"/>
    <cellStyle name="Standard 79" xfId="13571" xr:uid="{00000000-0005-0000-0000-000002D00000}"/>
    <cellStyle name="Standard 79 2" xfId="40043" xr:uid="{00000000-0005-0000-0000-000003D00000}"/>
    <cellStyle name="Standard 8" xfId="215" xr:uid="{00000000-0005-0000-0000-000004D00000}"/>
    <cellStyle name="Standard 80" xfId="26808" xr:uid="{00000000-0005-0000-0000-000005D00000}"/>
    <cellStyle name="Standard 81" xfId="26807" xr:uid="{00000000-0005-0000-0000-000006D00000}"/>
    <cellStyle name="Standard 82" xfId="53281" xr:uid="{00000000-0005-0000-0000-000007D00000}"/>
    <cellStyle name="Standard 83" xfId="53314" xr:uid="{00000000-0005-0000-0000-000008D00000}"/>
    <cellStyle name="Standard 9" xfId="216" xr:uid="{00000000-0005-0000-0000-000009D00000}"/>
    <cellStyle name="Standard_Tabelle1" xfId="1" xr:uid="{00000000-0005-0000-0000-00000BD00000}"/>
    <cellStyle name="Standard_Tabelle1 2" xfId="53279" xr:uid="{00000000-0005-0000-0000-00000CD00000}"/>
    <cellStyle name="Standard_Tabelle1_1" xfId="53280" xr:uid="{00000000-0005-0000-0000-00000DD00000}"/>
    <cellStyle name="Standard_Tabelle5" xfId="53322" xr:uid="{4566E39E-5416-467D-B8D6-FA815B2D0E8B}"/>
    <cellStyle name="style1380791463062" xfId="53282" xr:uid="{00000000-0005-0000-0000-00000ED00000}"/>
    <cellStyle name="style1380791463125" xfId="53283" xr:uid="{00000000-0005-0000-0000-00000FD00000}"/>
    <cellStyle name="style1380791463161" xfId="53284" xr:uid="{00000000-0005-0000-0000-000010D00000}"/>
    <cellStyle name="style1380791463226" xfId="53285" xr:uid="{00000000-0005-0000-0000-000011D00000}"/>
    <cellStyle name="style1380791463284" xfId="53286" xr:uid="{00000000-0005-0000-0000-000012D00000}"/>
    <cellStyle name="style1380791463329" xfId="53287" xr:uid="{00000000-0005-0000-0000-000013D00000}"/>
    <cellStyle name="style1380791463372" xfId="53288" xr:uid="{00000000-0005-0000-0000-000014D00000}"/>
    <cellStyle name="style1380791463411" xfId="53289" xr:uid="{00000000-0005-0000-0000-000015D00000}"/>
    <cellStyle name="style1380791463452" xfId="53290" xr:uid="{00000000-0005-0000-0000-000016D00000}"/>
    <cellStyle name="style1380791463495" xfId="53291" xr:uid="{00000000-0005-0000-0000-000017D00000}"/>
    <cellStyle name="style1380791463539" xfId="53292" xr:uid="{00000000-0005-0000-0000-000018D00000}"/>
    <cellStyle name="style1380791463579" xfId="53293" xr:uid="{00000000-0005-0000-0000-000019D00000}"/>
    <cellStyle name="style1380791463621" xfId="53294" xr:uid="{00000000-0005-0000-0000-00001AD00000}"/>
    <cellStyle name="style1380791463653" xfId="53295" xr:uid="{00000000-0005-0000-0000-00001BD00000}"/>
    <cellStyle name="style1380791463690" xfId="53296" xr:uid="{00000000-0005-0000-0000-00001CD00000}"/>
    <cellStyle name="style1380791463729" xfId="53297" xr:uid="{00000000-0005-0000-0000-00001DD00000}"/>
    <cellStyle name="style1380791463769" xfId="53298" xr:uid="{00000000-0005-0000-0000-00001ED00000}"/>
    <cellStyle name="style1380791463815" xfId="53299" xr:uid="{00000000-0005-0000-0000-00001FD00000}"/>
    <cellStyle name="style1380791463852" xfId="53300" xr:uid="{00000000-0005-0000-0000-000020D00000}"/>
    <cellStyle name="style1380791464115" xfId="53301" xr:uid="{00000000-0005-0000-0000-000021D00000}"/>
    <cellStyle name="style1380791464160" xfId="53302" xr:uid="{00000000-0005-0000-0000-000022D00000}"/>
    <cellStyle name="style1380791464198" xfId="53303" xr:uid="{00000000-0005-0000-0000-000023D00000}"/>
    <cellStyle name="style1380791464244" xfId="53304" xr:uid="{00000000-0005-0000-0000-000024D00000}"/>
    <cellStyle name="style1380791464288" xfId="53305" xr:uid="{00000000-0005-0000-0000-000025D00000}"/>
    <cellStyle name="style1380791464339" xfId="53306" xr:uid="{00000000-0005-0000-0000-000026D00000}"/>
    <cellStyle name="style1380791464389" xfId="53307" xr:uid="{00000000-0005-0000-0000-000027D00000}"/>
    <cellStyle name="style1380791464445" xfId="53308" xr:uid="{00000000-0005-0000-0000-000028D00000}"/>
    <cellStyle name="style1380791468021" xfId="53309" xr:uid="{00000000-0005-0000-0000-000029D00000}"/>
    <cellStyle name="style1380791468053" xfId="53310" xr:uid="{00000000-0005-0000-0000-00002AD00000}"/>
    <cellStyle name="style1380791468099" xfId="53311" xr:uid="{00000000-0005-0000-0000-00002BD00000}"/>
    <cellStyle name="style1380791468131" xfId="53312" xr:uid="{00000000-0005-0000-0000-00002CD00000}"/>
    <cellStyle name="style1568977146112" xfId="53316" xr:uid="{00000000-0005-0000-0000-00002DD00000}"/>
    <cellStyle name="style1568977146193" xfId="53319" xr:uid="{00000000-0005-0000-0000-00002ED00000}"/>
    <cellStyle name="style1568977146318" xfId="53317" xr:uid="{00000000-0005-0000-0000-00002FD00000}"/>
    <cellStyle name="style1568977146380" xfId="53320" xr:uid="{00000000-0005-0000-0000-000030D00000}"/>
    <cellStyle name="style1568977146519" xfId="53318" xr:uid="{00000000-0005-0000-0000-000031D00000}"/>
    <cellStyle name="style1568977146582" xfId="53321" xr:uid="{00000000-0005-0000-0000-000032D00000}"/>
    <cellStyle name="Überschrift 1 2" xfId="219" xr:uid="{00000000-0005-0000-0000-000033D00000}"/>
    <cellStyle name="Überschrift 1 3" xfId="220" xr:uid="{00000000-0005-0000-0000-000034D00000}"/>
    <cellStyle name="Überschrift 1 4" xfId="218" xr:uid="{00000000-0005-0000-0000-000035D00000}"/>
    <cellStyle name="Überschrift 2 2" xfId="222" xr:uid="{00000000-0005-0000-0000-000036D00000}"/>
    <cellStyle name="Überschrift 2 3" xfId="223" xr:uid="{00000000-0005-0000-0000-000037D00000}"/>
    <cellStyle name="Überschrift 2 4" xfId="221" xr:uid="{00000000-0005-0000-0000-000038D00000}"/>
    <cellStyle name="Überschrift 3 2" xfId="225" xr:uid="{00000000-0005-0000-0000-000039D00000}"/>
    <cellStyle name="Überschrift 3 3" xfId="226" xr:uid="{00000000-0005-0000-0000-00003AD00000}"/>
    <cellStyle name="Überschrift 3 4" xfId="224" xr:uid="{00000000-0005-0000-0000-00003BD00000}"/>
    <cellStyle name="Überschrift 4 2" xfId="228" xr:uid="{00000000-0005-0000-0000-00003CD00000}"/>
    <cellStyle name="Überschrift 4 3" xfId="229" xr:uid="{00000000-0005-0000-0000-00003DD00000}"/>
    <cellStyle name="Überschrift 4 4" xfId="227" xr:uid="{00000000-0005-0000-0000-00003ED00000}"/>
    <cellStyle name="Überschrift 5" xfId="230" xr:uid="{00000000-0005-0000-0000-00003FD00000}"/>
    <cellStyle name="Überschrift 6" xfId="231" xr:uid="{00000000-0005-0000-0000-000040D00000}"/>
    <cellStyle name="Überschrift 7" xfId="217" xr:uid="{00000000-0005-0000-0000-000041D00000}"/>
    <cellStyle name="Verknüpfte Zelle 2" xfId="233" xr:uid="{00000000-0005-0000-0000-000042D00000}"/>
    <cellStyle name="Verknüpfte Zelle 3" xfId="234" xr:uid="{00000000-0005-0000-0000-000043D00000}"/>
    <cellStyle name="Verknüpfte Zelle 4" xfId="232" xr:uid="{00000000-0005-0000-0000-000044D00000}"/>
    <cellStyle name="Warnender Text 2" xfId="236" xr:uid="{00000000-0005-0000-0000-000045D00000}"/>
    <cellStyle name="Warnender Text 3" xfId="237" xr:uid="{00000000-0005-0000-0000-000046D00000}"/>
    <cellStyle name="Warnender Text 4" xfId="235" xr:uid="{00000000-0005-0000-0000-000047D00000}"/>
    <cellStyle name="Zelle überprüfen 2" xfId="239" xr:uid="{00000000-0005-0000-0000-000048D00000}"/>
    <cellStyle name="Zelle überprüfen 3" xfId="240" xr:uid="{00000000-0005-0000-0000-000049D00000}"/>
    <cellStyle name="Zelle überprüfen 4" xfId="238" xr:uid="{00000000-0005-0000-0000-00004AD00000}"/>
  </cellStyles>
  <dxfs count="16">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0</xdr:col>
      <xdr:colOff>95249</xdr:colOff>
      <xdr:row>2</xdr:row>
      <xdr:rowOff>47625</xdr:rowOff>
    </xdr:from>
    <xdr:ext cx="15478126" cy="866775"/>
    <xdr:sp macro="" textlink="">
      <xdr:nvSpPr>
        <xdr:cNvPr id="2" name="Textfeld 1">
          <a:extLst>
            <a:ext uri="{FF2B5EF4-FFF2-40B4-BE49-F238E27FC236}">
              <a16:creationId xmlns:a16="http://schemas.microsoft.com/office/drawing/2014/main" id="{00000000-0008-0000-0D00-000002000000}"/>
            </a:ext>
          </a:extLst>
        </xdr:cNvPr>
        <xdr:cNvSpPr txBox="1"/>
      </xdr:nvSpPr>
      <xdr:spPr>
        <a:xfrm>
          <a:off x="95249" y="285750"/>
          <a:ext cx="15478126" cy="86677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de-DE" sz="1100" b="1" i="1">
              <a:solidFill>
                <a:schemeClr val="tx1"/>
              </a:solidFill>
              <a:effectLst/>
              <a:latin typeface="Arial" panose="020B0604020202020204" pitchFamily="34" charset="0"/>
              <a:ea typeface="+mn-ea"/>
              <a:cs typeface="Arial" panose="020B0604020202020204" pitchFamily="34" charset="0"/>
            </a:rPr>
            <a:t>Regionale Disparitäten und die Höhe der finanziellen Aufwendungen</a:t>
          </a:r>
        </a:p>
        <a:p>
          <a:r>
            <a:rPr lang="de-DE" sz="1100" b="0" i="0">
              <a:solidFill>
                <a:schemeClr val="tx1"/>
              </a:solidFill>
              <a:effectLst/>
              <a:latin typeface="Arial" panose="020B0604020202020204" pitchFamily="34" charset="0"/>
              <a:ea typeface="+mn-ea"/>
              <a:cs typeface="Arial" panose="020B0604020202020204" pitchFamily="34" charset="0"/>
            </a:rPr>
            <a:t>Auswertungen und Analysen zu den Ausgaben haben sich bis hierher auf die Situation in Nordrhein-Westfalen konzentriert. Regionale Unterschiede wurden dabei noch nicht berücksichtigt. Im Folgenden werden Eckwerte zur Ausgabensituation für die Durchführung von Leistungen der Hilfen zur Erziehung gem. §§ 27,2 bis 35 und 41 SGB VIII, aber ohne die Ausgaben für Erziehungsberatung gem. § 28 SGB VIII für die Jugendamtstypen ausgewiesen und kommentiert. Dies ermöglicht jedem Jugendamt, sich im Vergleich mit anderen Jugendämtern, die ähnliche sozioökonomische Belastungen und strukturelle Rahmenbedingen aufweisen, hinsichtlich der Ausgabensituation zu positionieren.</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thomas.fink@lwl.org?subject=HzE-Bericht%20/%20Excel-Tool"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akjstat.tu-dortmund.de/fileadmin/user_upload/Neuberechnung_Jugendamtstypen_HzE_NRW_2026_Datenbasis_2024.pdf"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4.bin"/><Relationship Id="rId1" Type="http://schemas.openxmlformats.org/officeDocument/2006/relationships/hyperlink" Target="https://www.akjstat.tu-dortmund.de/fileadmin/user_upload/Neuberechnung_Jugendamtstypen_HzE_NRW_2026_Datenbasis_2024.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theme="1"/>
    <pageSetUpPr fitToPage="1"/>
  </sheetPr>
  <dimension ref="A1:N191"/>
  <sheetViews>
    <sheetView zoomScaleNormal="100" workbookViewId="0">
      <pane ySplit="3" topLeftCell="A15" activePane="bottomLeft" state="frozen"/>
      <selection pane="bottomLeft" activeCell="A4" sqref="A4"/>
    </sheetView>
  </sheetViews>
  <sheetFormatPr baseColWidth="10" defaultColWidth="11.19921875" defaultRowHeight="15.4"/>
  <cols>
    <col min="1" max="1" width="26.19921875" style="57" customWidth="1"/>
    <col min="2" max="2" width="36.19921875" style="57" customWidth="1"/>
    <col min="3" max="3" width="1.796875" style="57" customWidth="1"/>
    <col min="4" max="4" width="20.796875" style="57" customWidth="1"/>
    <col min="5" max="5" width="1.796875" style="57" customWidth="1"/>
    <col min="6" max="6" width="20.796875" style="57" customWidth="1"/>
    <col min="7" max="7" width="1.796875" style="57" customWidth="1"/>
    <col min="8" max="8" width="20.796875" style="57" customWidth="1"/>
    <col min="9" max="9" width="1.796875" style="57" customWidth="1"/>
    <col min="10" max="10" width="15.19921875" style="57" bestFit="1" customWidth="1"/>
    <col min="11" max="11" width="1.796875" style="57" customWidth="1"/>
    <col min="12" max="12" width="14.796875" style="57" bestFit="1" customWidth="1"/>
    <col min="13" max="13" width="1.796875" style="57" customWidth="1"/>
    <col min="14" max="14" width="19" style="57" bestFit="1" customWidth="1"/>
    <col min="15" max="16384" width="11.19921875" style="57"/>
  </cols>
  <sheetData>
    <row r="1" spans="1:14" ht="14.25" customHeight="1">
      <c r="A1" s="403" t="s">
        <v>347</v>
      </c>
      <c r="B1" s="403"/>
      <c r="D1" s="58" t="s">
        <v>318</v>
      </c>
      <c r="F1" s="398" t="s">
        <v>319</v>
      </c>
      <c r="G1" s="399"/>
      <c r="H1" s="399"/>
      <c r="I1" s="399"/>
      <c r="J1" s="399"/>
      <c r="K1" s="399"/>
      <c r="L1" s="399"/>
      <c r="M1" s="399"/>
      <c r="N1" s="400"/>
    </row>
    <row r="2" spans="1:14">
      <c r="A2" s="403"/>
      <c r="B2" s="403"/>
    </row>
    <row r="3" spans="1:14" s="59" customFormat="1" ht="50.25" customHeight="1">
      <c r="A3" s="403"/>
      <c r="B3" s="403"/>
      <c r="D3" s="76"/>
      <c r="E3" s="60"/>
      <c r="F3" s="61"/>
      <c r="G3" s="60"/>
      <c r="H3" s="61"/>
      <c r="I3" s="60"/>
      <c r="J3" s="62" t="e">
        <f>IF(D7=1,"Jugendamtstyp 1",IF(D7=2,"Jugendamtstyp 2",IF(D7=3,"Jugendamtstyp 3",IF(D7=4,"Jugendamtstyp 4",IF(D7=5,"Jugendamtstyp 5",IF(D7=6,"Jugendamtstyp 6",IF(D7=7,"Jugendamtstyp 7",IF(D7=8,"Jugendamtstyp 8",IF(D7=9,"Jugendamtstyp 9",IF(D7=10,"Jugendamtstyp 10",""))))))))))</f>
        <v>#N/A</v>
      </c>
      <c r="K3" s="60"/>
      <c r="L3" s="62" t="e">
        <f>IF(D10=1,"Rheinland",IF(D10=2,"Westfalen-Lippe",""))</f>
        <v>#N/A</v>
      </c>
      <c r="M3" s="60"/>
      <c r="N3" s="62" t="s">
        <v>177</v>
      </c>
    </row>
    <row r="5" spans="1:14">
      <c r="A5" s="63" t="s">
        <v>320</v>
      </c>
    </row>
    <row r="7" spans="1:14" ht="12.75" customHeight="1">
      <c r="B7" s="64" t="s">
        <v>321</v>
      </c>
      <c r="D7" s="65" t="e">
        <f>VLOOKUP($D$3,'Tab. 1 Zuordnungstabelle'!$B$6:$G$191,2,FALSE)</f>
        <v>#N/A</v>
      </c>
      <c r="E7" s="66"/>
      <c r="F7" s="65" t="e">
        <f>VLOOKUP($F$3,'Tab. 1 Zuordnungstabelle'!$B$6:$G$191,2,FALSE)</f>
        <v>#N/A</v>
      </c>
      <c r="G7" s="66"/>
      <c r="H7" s="65" t="e">
        <f>VLOOKUP($H$3,'Tab. 1 Zuordnungstabelle'!$B$6:$G$191,2,FALSE)</f>
        <v>#N/A</v>
      </c>
      <c r="I7" s="66"/>
      <c r="J7" s="71" t="s">
        <v>322</v>
      </c>
      <c r="K7" s="66"/>
      <c r="L7" s="71" t="s">
        <v>322</v>
      </c>
      <c r="M7" s="66"/>
      <c r="N7" s="71" t="s">
        <v>322</v>
      </c>
    </row>
    <row r="8" spans="1:14" ht="12.75" customHeight="1">
      <c r="B8" s="64" t="s">
        <v>343</v>
      </c>
      <c r="D8" s="65" t="e">
        <f>VLOOKUP($D$3,'Tab. 1 Zuordnungstabelle'!$B$6:$G$191,3,FALSE)</f>
        <v>#N/A</v>
      </c>
      <c r="E8" s="66"/>
      <c r="F8" s="65" t="e">
        <f>VLOOKUP($F$3,'Tab. 1 Zuordnungstabelle'!$B$6:$G$191,3,FALSE)</f>
        <v>#N/A</v>
      </c>
      <c r="G8" s="66"/>
      <c r="H8" s="65" t="e">
        <f>VLOOKUP($H$3,'Tab. 1 Zuordnungstabelle'!$B$6:$G$191,3,FALSE)</f>
        <v>#N/A</v>
      </c>
      <c r="I8" s="66"/>
      <c r="J8" s="71" t="s">
        <v>322</v>
      </c>
      <c r="K8" s="66"/>
      <c r="L8" s="71" t="s">
        <v>322</v>
      </c>
      <c r="M8" s="66"/>
      <c r="N8" s="71" t="s">
        <v>322</v>
      </c>
    </row>
    <row r="9" spans="1:14" ht="12.75" customHeight="1">
      <c r="B9" s="64" t="s">
        <v>323</v>
      </c>
      <c r="D9" s="65" t="e">
        <f>VLOOKUP($D$3,'Tab. 1 Zuordnungstabelle'!$B$6:$G$191,4,FALSE)</f>
        <v>#N/A</v>
      </c>
      <c r="E9" s="66"/>
      <c r="F9" s="65" t="e">
        <f>VLOOKUP($F$3,'Tab. 1 Zuordnungstabelle'!$B$6:$G$191,4,FALSE)</f>
        <v>#N/A</v>
      </c>
      <c r="G9" s="66"/>
      <c r="H9" s="65" t="e">
        <f>VLOOKUP($H$3,'Tab. 1 Zuordnungstabelle'!$B$6:$G$191,4,FALSE)</f>
        <v>#N/A</v>
      </c>
      <c r="I9" s="66"/>
      <c r="J9" s="71" t="s">
        <v>322</v>
      </c>
      <c r="K9" s="66"/>
      <c r="L9" s="71" t="s">
        <v>322</v>
      </c>
      <c r="M9" s="66"/>
      <c r="N9" s="71" t="s">
        <v>322</v>
      </c>
    </row>
    <row r="10" spans="1:14" ht="12.75" customHeight="1">
      <c r="B10" s="64" t="s">
        <v>221</v>
      </c>
      <c r="D10" s="65" t="e">
        <f>VLOOKUP($D$3,'Tab. 1 Zuordnungstabelle'!$B$6:$G$191,5,FALSE)</f>
        <v>#N/A</v>
      </c>
      <c r="E10" s="66"/>
      <c r="F10" s="65" t="e">
        <f>VLOOKUP($F$3,'Tab. 1 Zuordnungstabelle'!$B$6:$G$191,5,FALSE)</f>
        <v>#N/A</v>
      </c>
      <c r="G10" s="66"/>
      <c r="H10" s="65" t="e">
        <f>VLOOKUP($H$3,'Tab. 1 Zuordnungstabelle'!$B$6:$G$191,5,FALSE)</f>
        <v>#N/A</v>
      </c>
      <c r="I10" s="66"/>
      <c r="J10" s="71" t="s">
        <v>322</v>
      </c>
      <c r="K10" s="66"/>
      <c r="L10" s="71" t="s">
        <v>322</v>
      </c>
      <c r="M10" s="66"/>
      <c r="N10" s="71" t="s">
        <v>322</v>
      </c>
    </row>
    <row r="13" spans="1:14">
      <c r="A13" s="401" t="s">
        <v>434</v>
      </c>
      <c r="B13" s="401"/>
      <c r="C13" s="401"/>
      <c r="D13" s="401"/>
      <c r="E13" s="401"/>
      <c r="F13" s="401"/>
      <c r="G13" s="401"/>
      <c r="H13" s="401"/>
      <c r="I13" s="401"/>
      <c r="J13" s="401"/>
      <c r="K13" s="401"/>
      <c r="L13" s="401"/>
      <c r="M13" s="401"/>
      <c r="N13" s="401"/>
    </row>
    <row r="15" spans="1:14">
      <c r="B15" s="67" t="s">
        <v>168</v>
      </c>
      <c r="D15" s="68" t="e">
        <f>VLOOKUP(D$3,'Tab 2. Bevölkerung'!$E$197:$Z$395,2,FALSE)</f>
        <v>#N/A</v>
      </c>
      <c r="F15" s="68" t="e">
        <f>VLOOKUP(F$3,'Tab 2. Bevölkerung'!$E$197:$Z$395,2,FALSE)</f>
        <v>#N/A</v>
      </c>
      <c r="H15" s="68" t="e">
        <f>VLOOKUP(H$3,'Tab 2. Bevölkerung'!$E$197:$Z$395,2,FALSE)</f>
        <v>#N/A</v>
      </c>
      <c r="J15" s="68" t="e">
        <f>VLOOKUP(J$3,'Tab 2. Bevölkerung'!$E$197:$Z$395,2,FALSE)</f>
        <v>#N/A</v>
      </c>
      <c r="L15" s="68" t="e">
        <f>VLOOKUP(L$3,'Tab 2. Bevölkerung'!$E$197:$Z$395,2,FALSE)</f>
        <v>#N/A</v>
      </c>
      <c r="N15" s="68">
        <f>VLOOKUP(N$3,'Tab 2. Bevölkerung'!$E$197:$Z$395,2,FALSE)</f>
        <v>3602911</v>
      </c>
    </row>
    <row r="17" spans="1:14">
      <c r="A17" s="402" t="s">
        <v>169</v>
      </c>
      <c r="B17" s="69" t="s">
        <v>170</v>
      </c>
      <c r="D17" s="68" t="e">
        <f>VLOOKUP(D$3,'Tab 2. Bevölkerung'!$E$197:$Z$395,3,FALSE)</f>
        <v>#N/A</v>
      </c>
      <c r="F17" s="68" t="e">
        <f>VLOOKUP(F$3,'Tab 2. Bevölkerung'!$E$197:$Z$395,3,FALSE)</f>
        <v>#N/A</v>
      </c>
      <c r="H17" s="68" t="e">
        <f>VLOOKUP(H$3,'Tab 2. Bevölkerung'!$E$197:$Z$395,3,FALSE)</f>
        <v>#N/A</v>
      </c>
      <c r="J17" s="68" t="e">
        <f>VLOOKUP(J$3,'Tab 2. Bevölkerung'!$E$197:$Z$395,3,FALSE)</f>
        <v>#N/A</v>
      </c>
      <c r="L17" s="68" t="e">
        <f>VLOOKUP(L$3,'Tab 2. Bevölkerung'!$E$197:$Z$395,3,FALSE)</f>
        <v>#N/A</v>
      </c>
      <c r="N17" s="68">
        <f>VLOOKUP(N$3,'Tab 2. Bevölkerung'!$E$197:$Z$395,3,FALSE)</f>
        <v>474056</v>
      </c>
    </row>
    <row r="18" spans="1:14">
      <c r="A18" s="402"/>
      <c r="B18" s="69" t="s">
        <v>171</v>
      </c>
      <c r="D18" s="68" t="e">
        <f>VLOOKUP(D$3,'Tab 2. Bevölkerung'!$E$197:$Z$395,4,FALSE)</f>
        <v>#N/A</v>
      </c>
      <c r="F18" s="68" t="e">
        <f>VLOOKUP(F$3,'Tab 2. Bevölkerung'!$E$197:$Z$395,4,FALSE)</f>
        <v>#N/A</v>
      </c>
      <c r="H18" s="68" t="e">
        <f>VLOOKUP(H$3,'Tab 2. Bevölkerung'!$E$197:$Z$395,4,FALSE)</f>
        <v>#N/A</v>
      </c>
      <c r="J18" s="68" t="e">
        <f>VLOOKUP(J$3,'Tab 2. Bevölkerung'!$E$197:$Z$395,4,FALSE)</f>
        <v>#N/A</v>
      </c>
      <c r="L18" s="68" t="e">
        <f>VLOOKUP(L$3,'Tab 2. Bevölkerung'!$E$197:$Z$395,4,FALSE)</f>
        <v>#N/A</v>
      </c>
      <c r="N18" s="68">
        <f>VLOOKUP(N$3,'Tab 2. Bevölkerung'!$E$197:$Z$395,4,FALSE)</f>
        <v>520177</v>
      </c>
    </row>
    <row r="19" spans="1:14">
      <c r="A19" s="402"/>
      <c r="B19" s="69" t="s">
        <v>172</v>
      </c>
      <c r="D19" s="68" t="e">
        <f>VLOOKUP(D$3,'Tab 2. Bevölkerung'!$E$197:$Z$395,5,FALSE)</f>
        <v>#N/A</v>
      </c>
      <c r="F19" s="68" t="e">
        <f>VLOOKUP(F$3,'Tab 2. Bevölkerung'!$E$197:$Z$395,5,FALSE)</f>
        <v>#N/A</v>
      </c>
      <c r="H19" s="68" t="e">
        <f>VLOOKUP(H$3,'Tab 2. Bevölkerung'!$E$197:$Z$395,5,FALSE)</f>
        <v>#N/A</v>
      </c>
      <c r="J19" s="68" t="e">
        <f>VLOOKUP(J$3,'Tab 2. Bevölkerung'!$E$197:$Z$395,5,FALSE)</f>
        <v>#N/A</v>
      </c>
      <c r="L19" s="68" t="e">
        <f>VLOOKUP(L$3,'Tab 2. Bevölkerung'!$E$197:$Z$395,5,FALSE)</f>
        <v>#N/A</v>
      </c>
      <c r="N19" s="68">
        <f>VLOOKUP(N$3,'Tab 2. Bevölkerung'!$E$197:$Z$395,5,FALSE)</f>
        <v>709988</v>
      </c>
    </row>
    <row r="20" spans="1:14">
      <c r="A20" s="402"/>
      <c r="B20" s="69" t="s">
        <v>173</v>
      </c>
      <c r="D20" s="68" t="e">
        <f>VLOOKUP(D$3,'Tab 2. Bevölkerung'!$E$197:$Z$395,6,FALSE)</f>
        <v>#N/A</v>
      </c>
      <c r="F20" s="68" t="e">
        <f>VLOOKUP(F$3,'Tab 2. Bevölkerung'!$E$197:$Z$395,6,FALSE)</f>
        <v>#N/A</v>
      </c>
      <c r="H20" s="68" t="e">
        <f>VLOOKUP(H$3,'Tab 2. Bevölkerung'!$E$197:$Z$395,6,FALSE)</f>
        <v>#N/A</v>
      </c>
      <c r="J20" s="68" t="e">
        <f>VLOOKUP(J$3,'Tab 2. Bevölkerung'!$E$197:$Z$395,6,FALSE)</f>
        <v>#N/A</v>
      </c>
      <c r="L20" s="68" t="e">
        <f>VLOOKUP(L$3,'Tab 2. Bevölkerung'!$E$197:$Z$395,6,FALSE)</f>
        <v>#N/A</v>
      </c>
      <c r="N20" s="68">
        <f>VLOOKUP(N$3,'Tab 2. Bevölkerung'!$E$197:$Z$395,6,FALSE)</f>
        <v>672396</v>
      </c>
    </row>
    <row r="21" spans="1:14">
      <c r="A21" s="402"/>
      <c r="B21" s="69" t="s">
        <v>174</v>
      </c>
      <c r="D21" s="68" t="e">
        <f>VLOOKUP(D$3,'Tab 2. Bevölkerung'!$E$197:$Z$395,7,FALSE)</f>
        <v>#N/A</v>
      </c>
      <c r="F21" s="68" t="e">
        <f>VLOOKUP(F$3,'Tab 2. Bevölkerung'!$E$197:$Z$395,7,FALSE)</f>
        <v>#N/A</v>
      </c>
      <c r="H21" s="68" t="e">
        <f>VLOOKUP(H$3,'Tab 2. Bevölkerung'!$E$197:$Z$395,7,FALSE)</f>
        <v>#N/A</v>
      </c>
      <c r="J21" s="68" t="e">
        <f>VLOOKUP(J$3,'Tab 2. Bevölkerung'!$E$197:$Z$395,7,FALSE)</f>
        <v>#N/A</v>
      </c>
      <c r="L21" s="68" t="e">
        <f>VLOOKUP(L$3,'Tab 2. Bevölkerung'!$E$197:$Z$395,7,FALSE)</f>
        <v>#N/A</v>
      </c>
      <c r="N21" s="68">
        <f>VLOOKUP(N$3,'Tab 2. Bevölkerung'!$E$197:$Z$395,7,FALSE)</f>
        <v>686889</v>
      </c>
    </row>
    <row r="22" spans="1:14">
      <c r="A22" s="402"/>
      <c r="B22" s="69" t="s">
        <v>324</v>
      </c>
      <c r="D22" s="68" t="e">
        <f>VLOOKUP(D$3,'Tab 2. Bevölkerung'!$E$197:$Z$395,8,FALSE)</f>
        <v>#N/A</v>
      </c>
      <c r="F22" s="68" t="e">
        <f>VLOOKUP(F$3,'Tab 2. Bevölkerung'!$E$197:$Z$395,8,FALSE)</f>
        <v>#N/A</v>
      </c>
      <c r="H22" s="68" t="e">
        <f>VLOOKUP(H$3,'Tab 2. Bevölkerung'!$E$197:$Z$395,8,FALSE)</f>
        <v>#N/A</v>
      </c>
      <c r="J22" s="68" t="e">
        <f>VLOOKUP(J$3,'Tab 2. Bevölkerung'!$E$197:$Z$395,8,FALSE)</f>
        <v>#N/A</v>
      </c>
      <c r="L22" s="68" t="e">
        <f>VLOOKUP(L$3,'Tab 2. Bevölkerung'!$E$197:$Z$395,8,FALSE)</f>
        <v>#N/A</v>
      </c>
      <c r="N22" s="68">
        <f>VLOOKUP(N$3,'Tab 2. Bevölkerung'!$E$197:$Z$395,8,FALSE)</f>
        <v>539405</v>
      </c>
    </row>
    <row r="24" spans="1:14">
      <c r="A24" s="402" t="s">
        <v>191</v>
      </c>
      <c r="B24" s="69" t="s">
        <v>190</v>
      </c>
      <c r="D24" s="68" t="e">
        <f>VLOOKUP(D$3,'Tab 2. Bevölkerung'!$E$197:$Z$395,9,FALSE)</f>
        <v>#N/A</v>
      </c>
      <c r="F24" s="68" t="e">
        <f>VLOOKUP(F$3,'Tab 2. Bevölkerung'!$E$197:$Z$395,9,FALSE)</f>
        <v>#N/A</v>
      </c>
      <c r="H24" s="68" t="e">
        <f>VLOOKUP(H$3,'Tab 2. Bevölkerung'!$E$197:$Z$395,9,FALSE)</f>
        <v>#N/A</v>
      </c>
      <c r="J24" s="68" t="e">
        <f>VLOOKUP(J$3,'Tab 2. Bevölkerung'!$E$197:$Z$395,9,FALSE)</f>
        <v>#N/A</v>
      </c>
      <c r="L24" s="68" t="e">
        <f>VLOOKUP(L$3,'Tab 2. Bevölkerung'!$E$197:$Z$395,9,FALSE)</f>
        <v>#N/A</v>
      </c>
      <c r="N24" s="68">
        <f>VLOOKUP(N$3,'Tab 2. Bevölkerung'!$E$197:$Z$395,9,FALSE)</f>
        <v>994233</v>
      </c>
    </row>
    <row r="25" spans="1:14">
      <c r="A25" s="402"/>
      <c r="B25" s="69" t="s">
        <v>188</v>
      </c>
      <c r="D25" s="68" t="e">
        <f>VLOOKUP(D$3,'Tab 2. Bevölkerung'!$E$197:$Z$395,10,FALSE)</f>
        <v>#N/A</v>
      </c>
      <c r="F25" s="68" t="e">
        <f>VLOOKUP(F$3,'Tab 2. Bevölkerung'!$E$197:$Z$395,10,FALSE)</f>
        <v>#N/A</v>
      </c>
      <c r="H25" s="68" t="e">
        <f>VLOOKUP(H$3,'Tab 2. Bevölkerung'!$E$197:$Z$395,10,FALSE)</f>
        <v>#N/A</v>
      </c>
      <c r="J25" s="68" t="e">
        <f>VLOOKUP(J$3,'Tab 2. Bevölkerung'!$E$197:$Z$395,10,FALSE)</f>
        <v>#N/A</v>
      </c>
      <c r="L25" s="68" t="e">
        <f>VLOOKUP(L$3,'Tab 2. Bevölkerung'!$E$197:$Z$395,10,FALSE)</f>
        <v>#N/A</v>
      </c>
      <c r="N25" s="68">
        <f>VLOOKUP(N$3,'Tab 2. Bevölkerung'!$E$197:$Z$395,10,FALSE)</f>
        <v>1704221</v>
      </c>
    </row>
    <row r="26" spans="1:14">
      <c r="A26" s="402"/>
      <c r="B26" s="69" t="s">
        <v>189</v>
      </c>
      <c r="D26" s="68" t="e">
        <f>VLOOKUP(D$3,'Tab 2. Bevölkerung'!$E$197:$Z$395,11,FALSE)</f>
        <v>#N/A</v>
      </c>
      <c r="F26" s="68" t="e">
        <f>VLOOKUP(F$3,'Tab 2. Bevölkerung'!$E$197:$Z$395,11,FALSE)</f>
        <v>#N/A</v>
      </c>
      <c r="H26" s="68" t="e">
        <f>VLOOKUP(H$3,'Tab 2. Bevölkerung'!$E$197:$Z$395,11,FALSE)</f>
        <v>#N/A</v>
      </c>
      <c r="J26" s="68" t="e">
        <f>VLOOKUP(J$3,'Tab 2. Bevölkerung'!$E$197:$Z$395,11,FALSE)</f>
        <v>#N/A</v>
      </c>
      <c r="L26" s="68" t="e">
        <f>VLOOKUP(L$3,'Tab 2. Bevölkerung'!$E$197:$Z$395,11,FALSE)</f>
        <v>#N/A</v>
      </c>
      <c r="N26" s="68">
        <f>VLOOKUP(N$3,'Tab 2. Bevölkerung'!$E$197:$Z$395,11,FALSE)</f>
        <v>1898690</v>
      </c>
    </row>
    <row r="28" spans="1:14">
      <c r="A28" s="402" t="s">
        <v>4</v>
      </c>
      <c r="B28" s="69" t="s">
        <v>281</v>
      </c>
      <c r="D28" s="68" t="e">
        <f>VLOOKUP(D$3,'Tab 2. Bevölkerung'!$E$197:$Z$395,12,FALSE)</f>
        <v>#N/A</v>
      </c>
      <c r="F28" s="68" t="e">
        <f>VLOOKUP(F$3,'Tab 2. Bevölkerung'!$E$197:$Z$395,12,FALSE)</f>
        <v>#N/A</v>
      </c>
      <c r="H28" s="68" t="e">
        <f>VLOOKUP(H$3,'Tab 2. Bevölkerung'!$E$197:$Z$395,12,FALSE)</f>
        <v>#N/A</v>
      </c>
      <c r="J28" s="68" t="e">
        <f>VLOOKUP(J$3,'Tab 2. Bevölkerung'!$E$197:$Z$395,12,FALSE)</f>
        <v>#N/A</v>
      </c>
      <c r="L28" s="68" t="e">
        <f>VLOOKUP(L$3,'Tab 2. Bevölkerung'!$E$197:$Z$395,12,FALSE)</f>
        <v>#N/A</v>
      </c>
      <c r="N28" s="68">
        <f>VLOOKUP(N$3,'Tab 2. Bevölkerung'!$E$197:$Z$395,12,FALSE)</f>
        <v>1858393</v>
      </c>
    </row>
    <row r="29" spans="1:14">
      <c r="A29" s="402"/>
      <c r="B29" s="69" t="s">
        <v>176</v>
      </c>
      <c r="D29" s="68" t="e">
        <f>VLOOKUP(D$3,'Tab 2. Bevölkerung'!$E$197:$Z$395,13,FALSE)</f>
        <v>#N/A</v>
      </c>
      <c r="F29" s="68" t="e">
        <f>VLOOKUP(F$3,'Tab 2. Bevölkerung'!$E$197:$Z$395,13,FALSE)</f>
        <v>#N/A</v>
      </c>
      <c r="H29" s="68" t="e">
        <f>VLOOKUP(H$3,'Tab 2. Bevölkerung'!$E$197:$Z$395,13,FALSE)</f>
        <v>#N/A</v>
      </c>
      <c r="J29" s="68" t="e">
        <f>VLOOKUP(J$3,'Tab 2. Bevölkerung'!$E$197:$Z$395,13,FALSE)</f>
        <v>#N/A</v>
      </c>
      <c r="L29" s="68" t="e">
        <f>VLOOKUP(L$3,'Tab 2. Bevölkerung'!$E$197:$Z$395,13,FALSE)</f>
        <v>#N/A</v>
      </c>
      <c r="N29" s="68">
        <f>VLOOKUP(N$3,'Tab 2. Bevölkerung'!$E$197:$Z$395,13,FALSE)</f>
        <v>1744518</v>
      </c>
    </row>
    <row r="30" spans="1:14">
      <c r="A30" s="402"/>
      <c r="B30" s="69" t="s">
        <v>325</v>
      </c>
      <c r="D30" s="68" t="e">
        <f>VLOOKUP(D$3,'Tab 2. Bevölkerung'!$E$197:$Z$395,14,FALSE)</f>
        <v>#N/A</v>
      </c>
      <c r="F30" s="68" t="e">
        <f>VLOOKUP(F$3,'Tab 2. Bevölkerung'!$E$197:$Z$395,14,FALSE)</f>
        <v>#N/A</v>
      </c>
      <c r="H30" s="68" t="e">
        <f>VLOOKUP(H$3,'Tab 2. Bevölkerung'!$E$197:$Z$395,14,FALSE)</f>
        <v>#N/A</v>
      </c>
      <c r="J30" s="68" t="e">
        <f>VLOOKUP(J$3,'Tab 2. Bevölkerung'!$E$197:$Z$395,14,FALSE)</f>
        <v>#N/A</v>
      </c>
      <c r="L30" s="68" t="e">
        <f>VLOOKUP(L$3,'Tab 2. Bevölkerung'!$E$197:$Z$395,14,FALSE)</f>
        <v>#N/A</v>
      </c>
      <c r="N30" s="68">
        <f>VLOOKUP(N$3,'Tab 2. Bevölkerung'!$E$197:$Z$395,14,FALSE)</f>
        <v>364346</v>
      </c>
    </row>
    <row r="31" spans="1:14">
      <c r="A31" s="402"/>
      <c r="B31" s="69" t="s">
        <v>326</v>
      </c>
      <c r="D31" s="68" t="e">
        <f>VLOOKUP(D$3,'Tab 2. Bevölkerung'!$E$197:$Z$395,15,FALSE)</f>
        <v>#N/A</v>
      </c>
      <c r="F31" s="68" t="e">
        <f>VLOOKUP(F$3,'Tab 2. Bevölkerung'!$E$197:$Z$395,15,FALSE)</f>
        <v>#N/A</v>
      </c>
      <c r="H31" s="68" t="e">
        <f>VLOOKUP(H$3,'Tab 2. Bevölkerung'!$E$197:$Z$395,15,FALSE)</f>
        <v>#N/A</v>
      </c>
      <c r="J31" s="68" t="e">
        <f>VLOOKUP(J$3,'Tab 2. Bevölkerung'!$E$197:$Z$395,15,FALSE)</f>
        <v>#N/A</v>
      </c>
      <c r="L31" s="68" t="e">
        <f>VLOOKUP(L$3,'Tab 2. Bevölkerung'!$E$197:$Z$395,15,FALSE)</f>
        <v>#N/A</v>
      </c>
      <c r="N31" s="68">
        <f>VLOOKUP(N$3,'Tab 2. Bevölkerung'!$E$197:$Z$395,15,FALSE)</f>
        <v>345642</v>
      </c>
    </row>
    <row r="32" spans="1:14">
      <c r="A32" s="402"/>
      <c r="B32" s="69" t="s">
        <v>327</v>
      </c>
      <c r="D32" s="68" t="e">
        <f>VLOOKUP(D$3,'Tab 2. Bevölkerung'!$E$197:$Z$395,16,FALSE)</f>
        <v>#N/A</v>
      </c>
      <c r="F32" s="68" t="e">
        <f>VLOOKUP(F$3,'Tab 2. Bevölkerung'!$E$197:$Z$395,16,FALSE)</f>
        <v>#N/A</v>
      </c>
      <c r="H32" s="68" t="e">
        <f>VLOOKUP(H$3,'Tab 2. Bevölkerung'!$E$197:$Z$395,16,FALSE)</f>
        <v>#N/A</v>
      </c>
      <c r="J32" s="68" t="e">
        <f>VLOOKUP(J$3,'Tab 2. Bevölkerung'!$E$197:$Z$395,16,FALSE)</f>
        <v>#N/A</v>
      </c>
      <c r="L32" s="68" t="e">
        <f>VLOOKUP(L$3,'Tab 2. Bevölkerung'!$E$197:$Z$395,16,FALSE)</f>
        <v>#N/A</v>
      </c>
      <c r="N32" s="68">
        <f>VLOOKUP(N$3,'Tab 2. Bevölkerung'!$E$197:$Z$395,16,FALSE)</f>
        <v>983329</v>
      </c>
    </row>
    <row r="33" spans="1:14">
      <c r="A33" s="402"/>
      <c r="B33" s="69" t="s">
        <v>328</v>
      </c>
      <c r="D33" s="68" t="e">
        <f>VLOOKUP(D$3,'Tab 2. Bevölkerung'!$E$197:$Z$395,17,FALSE)</f>
        <v>#N/A</v>
      </c>
      <c r="F33" s="68" t="e">
        <f>VLOOKUP(F$3,'Tab 2. Bevölkerung'!$E$197:$Z$395,17,FALSE)</f>
        <v>#N/A</v>
      </c>
      <c r="H33" s="68" t="e">
        <f>VLOOKUP(H$3,'Tab 2. Bevölkerung'!$E$197:$Z$395,17,FALSE)</f>
        <v>#N/A</v>
      </c>
      <c r="J33" s="68" t="e">
        <f>VLOOKUP(J$3,'Tab 2. Bevölkerung'!$E$197:$Z$395,17,FALSE)</f>
        <v>#N/A</v>
      </c>
      <c r="L33" s="68" t="e">
        <f>VLOOKUP(L$3,'Tab 2. Bevölkerung'!$E$197:$Z$395,17,FALSE)</f>
        <v>#N/A</v>
      </c>
      <c r="N33" s="68">
        <f>VLOOKUP(N$3,'Tab 2. Bevölkerung'!$E$197:$Z$395,17,FALSE)</f>
        <v>915361</v>
      </c>
    </row>
    <row r="34" spans="1:14">
      <c r="A34" s="402"/>
      <c r="B34" s="69" t="s">
        <v>329</v>
      </c>
      <c r="D34" s="68" t="e">
        <f>VLOOKUP(D$3,'Tab 2. Bevölkerung'!$E$197:$Z$395,18,FALSE)</f>
        <v>#N/A</v>
      </c>
      <c r="F34" s="68" t="e">
        <f>VLOOKUP(F$3,'Tab 2. Bevölkerung'!$E$197:$Z$395,18,FALSE)</f>
        <v>#N/A</v>
      </c>
      <c r="H34" s="68" t="e">
        <f>VLOOKUP(H$3,'Tab 2. Bevölkerung'!$E$197:$Z$395,18,FALSE)</f>
        <v>#N/A</v>
      </c>
      <c r="J34" s="68" t="e">
        <f>VLOOKUP(J$3,'Tab 2. Bevölkerung'!$E$197:$Z$395,18,FALSE)</f>
        <v>#N/A</v>
      </c>
      <c r="L34" s="68" t="e">
        <f>VLOOKUP(L$3,'Tab 2. Bevölkerung'!$E$197:$Z$395,18,FALSE)</f>
        <v>#N/A</v>
      </c>
      <c r="N34" s="68">
        <f>VLOOKUP(N$3,'Tab 2. Bevölkerung'!$E$197:$Z$395,18,FALSE)</f>
        <v>1347675</v>
      </c>
    </row>
    <row r="35" spans="1:14">
      <c r="A35" s="402"/>
      <c r="B35" s="69" t="s">
        <v>330</v>
      </c>
      <c r="D35" s="68" t="e">
        <f>VLOOKUP(D$3,'Tab 2. Bevölkerung'!$E$197:$Z$395,19,FALSE)</f>
        <v>#N/A</v>
      </c>
      <c r="F35" s="68" t="e">
        <f>VLOOKUP(F$3,'Tab 2. Bevölkerung'!$E$197:$Z$395,19,FALSE)</f>
        <v>#N/A</v>
      </c>
      <c r="H35" s="68" t="e">
        <f>VLOOKUP(H$3,'Tab 2. Bevölkerung'!$E$197:$Z$395,19,FALSE)</f>
        <v>#N/A</v>
      </c>
      <c r="J35" s="68" t="e">
        <f>VLOOKUP(J$3,'Tab 2. Bevölkerung'!$E$197:$Z$395,19,FALSE)</f>
        <v>#N/A</v>
      </c>
      <c r="L35" s="68" t="e">
        <f>VLOOKUP(L$3,'Tab 2. Bevölkerung'!$E$197:$Z$395,19,FALSE)</f>
        <v>#N/A</v>
      </c>
      <c r="N35" s="68">
        <f>VLOOKUP(N$3,'Tab 2. Bevölkerung'!$E$197:$Z$395,19,FALSE)</f>
        <v>1261003</v>
      </c>
    </row>
    <row r="37" spans="1:14">
      <c r="A37" s="397" t="s">
        <v>1</v>
      </c>
      <c r="B37" s="69" t="s">
        <v>197</v>
      </c>
      <c r="D37" s="68" t="e">
        <f>VLOOKUP(D$3,'Tab 2. Bevölkerung'!$E$197:$Z$395,20,FALSE)</f>
        <v>#N/A</v>
      </c>
      <c r="F37" s="68" t="e">
        <f>VLOOKUP(F$3,'Tab 2. Bevölkerung'!$E$197:$Z$395,20,FALSE)</f>
        <v>#N/A</v>
      </c>
      <c r="H37" s="68" t="e">
        <f>VLOOKUP(H$3,'Tab 2. Bevölkerung'!$E$197:$Z$395,20,FALSE)</f>
        <v>#N/A</v>
      </c>
      <c r="J37" s="68" t="e">
        <f>VLOOKUP(J$3,'Tab 2. Bevölkerung'!$E$197:$Z$395,20,FALSE)</f>
        <v>#N/A</v>
      </c>
      <c r="L37" s="68" t="e">
        <f>VLOOKUP(L$3,'Tab 2. Bevölkerung'!$E$197:$Z$395,20,FALSE)</f>
        <v>#N/A</v>
      </c>
      <c r="N37" s="68">
        <f>VLOOKUP(N$3,'Tab 2. Bevölkerung'!$E$197:$Z$395,20,FALSE)</f>
        <v>2608678</v>
      </c>
    </row>
    <row r="38" spans="1:14">
      <c r="A38" s="397"/>
      <c r="B38" s="69" t="s">
        <v>200</v>
      </c>
      <c r="D38" s="68" t="e">
        <f>VLOOKUP(D$3,'Tab 2. Bevölkerung'!$E$197:$Z$395,21,FALSE)</f>
        <v>#N/A</v>
      </c>
      <c r="F38" s="68" t="e">
        <f>VLOOKUP(F$3,'Tab 2. Bevölkerung'!$E$197:$Z$395,21,FALSE)</f>
        <v>#N/A</v>
      </c>
      <c r="H38" s="68" t="e">
        <f>VLOOKUP(H$3,'Tab 2. Bevölkerung'!$E$197:$Z$395,21,FALSE)</f>
        <v>#N/A</v>
      </c>
      <c r="J38" s="68" t="e">
        <f>VLOOKUP(J$3,'Tab 2. Bevölkerung'!$E$197:$Z$395,21,FALSE)</f>
        <v>#N/A</v>
      </c>
      <c r="L38" s="68" t="e">
        <f>VLOOKUP(L$3,'Tab 2. Bevölkerung'!$E$197:$Z$395,21,FALSE)</f>
        <v>#N/A</v>
      </c>
      <c r="N38" s="68">
        <f>VLOOKUP(N$3,'Tab 2. Bevölkerung'!$E$197:$Z$395,21,FALSE)</f>
        <v>709988</v>
      </c>
    </row>
    <row r="39" spans="1:14">
      <c r="A39" s="397"/>
      <c r="B39" s="69" t="s">
        <v>189</v>
      </c>
      <c r="D39" s="68" t="e">
        <f>VLOOKUP(D$3,'Tab 2. Bevölkerung'!$E$197:$Z$395,22,FALSE)</f>
        <v>#N/A</v>
      </c>
      <c r="F39" s="68" t="e">
        <f>VLOOKUP(F$3,'Tab 2. Bevölkerung'!$E$197:$Z$395,22,FALSE)</f>
        <v>#N/A</v>
      </c>
      <c r="H39" s="68" t="e">
        <f>VLOOKUP(H$3,'Tab 2. Bevölkerung'!$E$197:$Z$395,22,FALSE)</f>
        <v>#N/A</v>
      </c>
      <c r="J39" s="68" t="e">
        <f>VLOOKUP(J$3,'Tab 2. Bevölkerung'!$E$197:$Z$395,22,FALSE)</f>
        <v>#N/A</v>
      </c>
      <c r="L39" s="68" t="e">
        <f>VLOOKUP(L$3,'Tab 2. Bevölkerung'!$E$197:$Z$395,22,FALSE)</f>
        <v>#N/A</v>
      </c>
      <c r="N39" s="68">
        <f>VLOOKUP(N$3,'Tab 2. Bevölkerung'!$E$197:$Z$395,22,FALSE)</f>
        <v>1898690</v>
      </c>
    </row>
    <row r="42" spans="1:14" ht="14.25" customHeight="1">
      <c r="A42" s="405" t="s">
        <v>435</v>
      </c>
      <c r="B42" s="405"/>
      <c r="C42" s="405"/>
      <c r="D42" s="405"/>
      <c r="E42" s="405"/>
      <c r="F42" s="405"/>
      <c r="G42" s="405"/>
      <c r="H42" s="405"/>
      <c r="I42" s="405"/>
      <c r="J42" s="405"/>
      <c r="K42" s="405"/>
      <c r="L42" s="405"/>
      <c r="M42" s="405"/>
      <c r="N42" s="405"/>
    </row>
    <row r="43" spans="1:14">
      <c r="A43" s="405"/>
      <c r="B43" s="405"/>
      <c r="C43" s="405"/>
      <c r="D43" s="405"/>
      <c r="E43" s="405"/>
      <c r="F43" s="405"/>
      <c r="G43" s="405"/>
      <c r="H43" s="405"/>
      <c r="I43" s="405"/>
      <c r="J43" s="405"/>
      <c r="K43" s="405"/>
      <c r="L43" s="405"/>
      <c r="M43" s="405"/>
      <c r="N43" s="405"/>
    </row>
    <row r="45" spans="1:14">
      <c r="A45" s="73"/>
      <c r="B45" s="69" t="s">
        <v>348</v>
      </c>
      <c r="D45" s="68" t="e">
        <f>VLOOKUP(D$3,'Tab. 3a Leistungen_mEB'!$B$5:$H$61,2,FALSE)</f>
        <v>#N/A</v>
      </c>
      <c r="F45" s="68" t="e">
        <f>VLOOKUP(F$3,'Tab. 3a Leistungen_mEB'!$B$5:$H$61,2,FALSE)</f>
        <v>#N/A</v>
      </c>
      <c r="H45" s="68" t="e">
        <f>VLOOKUP(H$3,'Tab. 3a Leistungen_mEB'!$B$5:$H$61,2,FALSE)</f>
        <v>#N/A</v>
      </c>
      <c r="J45" s="68" t="e">
        <f>VLOOKUP(J$3,'Tab. 3a Leistungen_mEB'!$B$5:$H$61,2,FALSE)</f>
        <v>#N/A</v>
      </c>
      <c r="L45" s="68" t="e">
        <f>VLOOKUP(L$3,'Tab. 3a Leistungen_mEB'!$B$5:$H$61,2,FALSE)</f>
        <v>#N/A</v>
      </c>
      <c r="N45" s="68">
        <f>VLOOKUP(N$3,'Tab. 3a Leistungen_mEB'!$B$5:$H$61,2,FALSE)</f>
        <v>267238</v>
      </c>
    </row>
    <row r="46" spans="1:14">
      <c r="A46" s="74" t="s">
        <v>180</v>
      </c>
      <c r="B46" s="69" t="s">
        <v>344</v>
      </c>
      <c r="D46" s="68" t="e">
        <f>VLOOKUP(D$3,'Tab. 3a Leistungen_mEB'!$B$5:$H$61,3,FALSE)</f>
        <v>#N/A</v>
      </c>
      <c r="F46" s="68" t="e">
        <f>VLOOKUP(F$3,'Tab. 3a Leistungen_mEB'!$B$5:$H$61,3,FALSE)</f>
        <v>#N/A</v>
      </c>
      <c r="H46" s="68" t="e">
        <f>VLOOKUP(H$3,'Tab. 3a Leistungen_mEB'!$B$5:$H$61,3,FALSE)</f>
        <v>#N/A</v>
      </c>
      <c r="J46" s="68" t="e">
        <f>VLOOKUP(J$3,'Tab. 3a Leistungen_mEB'!$B$5:$H$61,3,FALSE)</f>
        <v>#N/A</v>
      </c>
      <c r="L46" s="68" t="e">
        <f>VLOOKUP(L$3,'Tab. 3a Leistungen_mEB'!$B$5:$H$61,3,FALSE)</f>
        <v>#N/A</v>
      </c>
      <c r="N46" s="68">
        <f>VLOOKUP(N$3,'Tab. 3a Leistungen_mEB'!$B$5:$H$61,3,FALSE)</f>
        <v>311492</v>
      </c>
    </row>
    <row r="47" spans="1:14">
      <c r="A47" s="73"/>
      <c r="B47" s="69" t="s">
        <v>331</v>
      </c>
      <c r="D47" s="68" t="e">
        <f>VLOOKUP(D$3,'Tab. 3a Leistungen_mEB'!$B$5:$H$61,4,FALSE)</f>
        <v>#N/A</v>
      </c>
      <c r="F47" s="68" t="e">
        <f>VLOOKUP(F$3,'Tab. 3a Leistungen_mEB'!$B$5:$H$61,4,FALSE)</f>
        <v>#N/A</v>
      </c>
      <c r="H47" s="68" t="e">
        <f>VLOOKUP(H$3,'Tab. 3a Leistungen_mEB'!$B$5:$H$61,4,FALSE)</f>
        <v>#N/A</v>
      </c>
      <c r="J47" s="68" t="e">
        <f>VLOOKUP(J$3,'Tab. 3a Leistungen_mEB'!$B$5:$H$61,4,FALSE)</f>
        <v>#N/A</v>
      </c>
      <c r="L47" s="68" t="e">
        <f>VLOOKUP(L$3,'Tab. 3a Leistungen_mEB'!$B$5:$H$61,4,FALSE)</f>
        <v>#N/A</v>
      </c>
      <c r="N47" s="68">
        <f>VLOOKUP(N$3,'Tab. 3a Leistungen_mEB'!$B$5:$H$61,4,FALSE)</f>
        <v>127691</v>
      </c>
    </row>
    <row r="49" spans="1:14">
      <c r="A49" s="407" t="s">
        <v>292</v>
      </c>
      <c r="B49" s="69" t="s">
        <v>348</v>
      </c>
      <c r="D49" s="68" t="e">
        <f>VLOOKUP(D$3,'Tab. 3a Leistungen_mEB'!$B$5:$H$61,5,FALSE)</f>
        <v>#N/A</v>
      </c>
      <c r="F49" s="68" t="e">
        <f>VLOOKUP(F$3,'Tab. 3a Leistungen_mEB'!$B$5:$H$61,5,FALSE)</f>
        <v>#N/A</v>
      </c>
      <c r="H49" s="68" t="e">
        <f>VLOOKUP(H$3,'Tab. 3a Leistungen_mEB'!$B$5:$H$61,5,FALSE)</f>
        <v>#N/A</v>
      </c>
      <c r="J49" s="68" t="e">
        <f>VLOOKUP(J$3,'Tab. 3a Leistungen_mEB'!$B$5:$H$61,5,FALSE)</f>
        <v>#N/A</v>
      </c>
      <c r="L49" s="68" t="e">
        <f>VLOOKUP(L$3,'Tab. 3a Leistungen_mEB'!$B$5:$H$61,5,FALSE)</f>
        <v>#N/A</v>
      </c>
      <c r="N49" s="68">
        <f>VLOOKUP(N$3,'Tab. 3a Leistungen_mEB'!$B$5:$H$61,5,FALSE)</f>
        <v>741.7280082688693</v>
      </c>
    </row>
    <row r="50" spans="1:14">
      <c r="A50" s="407"/>
      <c r="B50" s="69" t="s">
        <v>344</v>
      </c>
      <c r="D50" s="68" t="e">
        <f>VLOOKUP(D$3,'Tab. 3a Leistungen_mEB'!$B$5:$H$61,6,FALSE)</f>
        <v>#N/A</v>
      </c>
      <c r="F50" s="68" t="e">
        <f>VLOOKUP(F$3,'Tab. 3a Leistungen_mEB'!$B$5:$H$61,6,FALSE)</f>
        <v>#N/A</v>
      </c>
      <c r="H50" s="68" t="e">
        <f>VLOOKUP(H$3,'Tab. 3a Leistungen_mEB'!$B$5:$H$61,6,FALSE)</f>
        <v>#N/A</v>
      </c>
      <c r="J50" s="68" t="e">
        <f>VLOOKUP(J$3,'Tab. 3a Leistungen_mEB'!$B$5:$H$61,6,FALSE)</f>
        <v>#N/A</v>
      </c>
      <c r="L50" s="68" t="e">
        <f>VLOOKUP(L$3,'Tab. 3a Leistungen_mEB'!$B$5:$H$61,6,FALSE)</f>
        <v>#N/A</v>
      </c>
      <c r="N50" s="68">
        <f>VLOOKUP(N$3,'Tab. 3a Leistungen_mEB'!$B$5:$H$61,6,FALSE)</f>
        <v>864.55646559129548</v>
      </c>
    </row>
    <row r="51" spans="1:14">
      <c r="A51" s="407"/>
      <c r="B51" s="69" t="s">
        <v>331</v>
      </c>
      <c r="D51" s="68" t="e">
        <f>VLOOKUP(D$3,'Tab. 3a Leistungen_mEB'!$B$5:$H$61,7,FALSE)</f>
        <v>#N/A</v>
      </c>
      <c r="F51" s="68" t="e">
        <f>VLOOKUP(F$3,'Tab. 3a Leistungen_mEB'!$B$5:$H$61,7,FALSE)</f>
        <v>#N/A</v>
      </c>
      <c r="H51" s="68" t="e">
        <f>VLOOKUP(H$3,'Tab. 3a Leistungen_mEB'!$B$5:$H$61,7,FALSE)</f>
        <v>#N/A</v>
      </c>
      <c r="J51" s="68" t="e">
        <f>VLOOKUP(J$3,'Tab. 3a Leistungen_mEB'!$B$5:$H$61,7,FALSE)</f>
        <v>#N/A</v>
      </c>
      <c r="L51" s="68" t="e">
        <f>VLOOKUP(L$3,'Tab. 3a Leistungen_mEB'!$B$5:$H$61,7,FALSE)</f>
        <v>#N/A</v>
      </c>
      <c r="N51" s="68">
        <f>VLOOKUP(N$3,'Tab. 3a Leistungen_mEB'!$B$5:$H$61,7,FALSE)</f>
        <v>354.41064183933497</v>
      </c>
    </row>
    <row r="54" spans="1:14" ht="14.25" customHeight="1">
      <c r="A54" s="405" t="s">
        <v>436</v>
      </c>
      <c r="B54" s="405"/>
      <c r="C54" s="405"/>
      <c r="D54" s="405"/>
      <c r="E54" s="405"/>
      <c r="F54" s="405"/>
      <c r="G54" s="405"/>
      <c r="H54" s="405"/>
      <c r="I54" s="405"/>
      <c r="J54" s="405"/>
      <c r="K54" s="405"/>
      <c r="L54" s="405"/>
      <c r="M54" s="405"/>
      <c r="N54" s="405"/>
    </row>
    <row r="55" spans="1:14">
      <c r="A55" s="405"/>
      <c r="B55" s="405"/>
      <c r="C55" s="405"/>
      <c r="D55" s="405"/>
      <c r="E55" s="405"/>
      <c r="F55" s="405"/>
      <c r="G55" s="405"/>
      <c r="H55" s="405"/>
      <c r="I55" s="405"/>
      <c r="J55" s="405"/>
      <c r="K55" s="405"/>
      <c r="L55" s="405"/>
      <c r="M55" s="405"/>
      <c r="N55" s="405"/>
    </row>
    <row r="56" spans="1:14">
      <c r="A56" s="72"/>
      <c r="B56" s="72"/>
      <c r="C56" s="72"/>
      <c r="D56" s="72"/>
      <c r="E56" s="72"/>
      <c r="F56" s="72"/>
      <c r="G56" s="72"/>
      <c r="H56" s="72"/>
      <c r="I56" s="72"/>
      <c r="J56" s="72"/>
      <c r="K56" s="72"/>
      <c r="L56" s="72"/>
      <c r="M56" s="72"/>
      <c r="N56" s="72"/>
    </row>
    <row r="57" spans="1:14">
      <c r="A57" s="404" t="s">
        <v>349</v>
      </c>
      <c r="B57" s="404"/>
      <c r="D57" s="68" t="e">
        <f>VLOOKUP(D$3,'Tab. 3b Leistungen absolut_oEB'!$E$4:$L$202,2,FALSE)</f>
        <v>#N/A</v>
      </c>
      <c r="F57" s="68" t="e">
        <f>VLOOKUP(F$3,'Tab. 3b Leistungen absolut_oEB'!$E$4:$L$202,2,FALSE)</f>
        <v>#N/A</v>
      </c>
      <c r="H57" s="68" t="e">
        <f>VLOOKUP(H$3,'Tab. 3b Leistungen absolut_oEB'!$E$4:$L$202,2,FALSE)</f>
        <v>#N/A</v>
      </c>
      <c r="J57" s="68" t="e">
        <f>VLOOKUP(J$3,'Tab. 3b Leistungen absolut_oEB'!$E$4:$L$202,2,FALSE)</f>
        <v>#N/A</v>
      </c>
      <c r="L57" s="68" t="e">
        <f>VLOOKUP(L$3,'Tab. 3b Leistungen absolut_oEB'!$E$4:$L$202,2,FALSE)</f>
        <v>#N/A</v>
      </c>
      <c r="N57" s="68">
        <f>VLOOKUP(N$3,'Tab. 3b Leistungen absolut_oEB'!$E$4:$L$202,2,FALSE)</f>
        <v>139547</v>
      </c>
    </row>
    <row r="58" spans="1:14">
      <c r="A58" s="404" t="s">
        <v>165</v>
      </c>
      <c r="B58" s="404"/>
      <c r="D58" s="68" t="e">
        <f>VLOOKUP(D$3,'Tab. 3b Leistungen absolut_oEB'!$E$4:$L$202,3,FALSE)</f>
        <v>#N/A</v>
      </c>
      <c r="F58" s="68" t="e">
        <f>VLOOKUP(F$3,'Tab. 3b Leistungen absolut_oEB'!$E$4:$L$202,3,FALSE)</f>
        <v>#N/A</v>
      </c>
      <c r="H58" s="68" t="e">
        <f>VLOOKUP(H$3,'Tab. 3b Leistungen absolut_oEB'!$E$4:$L$202,3,FALSE)</f>
        <v>#N/A</v>
      </c>
      <c r="J58" s="68" t="e">
        <f>VLOOKUP(J$3,'Tab. 3b Leistungen absolut_oEB'!$E$4:$L$202,3,FALSE)</f>
        <v>#N/A</v>
      </c>
      <c r="L58" s="68" t="e">
        <f>VLOOKUP(L$3,'Tab. 3b Leistungen absolut_oEB'!$E$4:$L$202,3,FALSE)</f>
        <v>#N/A</v>
      </c>
      <c r="N58" s="68">
        <f>VLOOKUP(N$3,'Tab. 3b Leistungen absolut_oEB'!$E$4:$L$202,3,FALSE)</f>
        <v>183801</v>
      </c>
    </row>
    <row r="59" spans="1:14">
      <c r="A59" s="404" t="s">
        <v>345</v>
      </c>
      <c r="B59" s="404"/>
      <c r="D59" s="68" t="e">
        <f>VLOOKUP(D$3,'Tab. 3b Leistungen absolut_oEB'!$E$4:$L$202,4,FALSE)</f>
        <v>#N/A</v>
      </c>
      <c r="F59" s="68" t="e">
        <f>VLOOKUP(F$3,'Tab. 3b Leistungen absolut_oEB'!$E$4:$L$202,4,FALSE)</f>
        <v>#N/A</v>
      </c>
      <c r="H59" s="68" t="e">
        <f>VLOOKUP(H$3,'Tab. 3b Leistungen absolut_oEB'!$E$4:$L$202,4,FALSE)</f>
        <v>#N/A</v>
      </c>
      <c r="J59" s="68" t="e">
        <f>VLOOKUP(J$3,'Tab. 3b Leistungen absolut_oEB'!$E$4:$L$202,4,FALSE)</f>
        <v>#N/A</v>
      </c>
      <c r="L59" s="68" t="e">
        <f>VLOOKUP(L$3,'Tab. 3b Leistungen absolut_oEB'!$E$4:$L$202,4,FALSE)</f>
        <v>#N/A</v>
      </c>
      <c r="N59" s="68">
        <f>VLOOKUP(N$3,'Tab. 3b Leistungen absolut_oEB'!$E$4:$L$202,4,FALSE)</f>
        <v>77671</v>
      </c>
    </row>
    <row r="60" spans="1:14">
      <c r="A60" s="404" t="s">
        <v>346</v>
      </c>
      <c r="B60" s="404"/>
      <c r="D60" s="68" t="e">
        <f>VLOOKUP(D$3,'Tab. 3b Leistungen absolut_oEB'!$E$4:$L$202,5,FALSE)</f>
        <v>#N/A</v>
      </c>
      <c r="F60" s="68" t="e">
        <f>VLOOKUP(F$3,'Tab. 3b Leistungen absolut_oEB'!$E$4:$L$202,5,FALSE)</f>
        <v>#N/A</v>
      </c>
      <c r="H60" s="68" t="e">
        <f>VLOOKUP(H$3,'Tab. 3b Leistungen absolut_oEB'!$E$4:$L$202,5,FALSE)</f>
        <v>#N/A</v>
      </c>
      <c r="J60" s="68" t="e">
        <f>VLOOKUP(J$3,'Tab. 3b Leistungen absolut_oEB'!$E$4:$L$202,5,FALSE)</f>
        <v>#N/A</v>
      </c>
      <c r="L60" s="68" t="e">
        <f>VLOOKUP(L$3,'Tab. 3b Leistungen absolut_oEB'!$E$4:$L$202,5,FALSE)</f>
        <v>#N/A</v>
      </c>
      <c r="N60" s="68">
        <f>VLOOKUP(N$3,'Tab. 3b Leistungen absolut_oEB'!$E$4:$L$202,5,FALSE)</f>
        <v>121925</v>
      </c>
    </row>
    <row r="61" spans="1:14">
      <c r="A61" s="404" t="s">
        <v>166</v>
      </c>
      <c r="B61" s="404"/>
      <c r="D61" s="68" t="e">
        <f>VLOOKUP(D$3,'Tab. 3b Leistungen absolut_oEB'!$E$4:$L$202,6,FALSE)</f>
        <v>#N/A</v>
      </c>
      <c r="F61" s="68" t="e">
        <f>VLOOKUP(F$3,'Tab. 3b Leistungen absolut_oEB'!$E$4:$L$202,6,FALSE)</f>
        <v>#N/A</v>
      </c>
      <c r="H61" s="68" t="e">
        <f>VLOOKUP(H$3,'Tab. 3b Leistungen absolut_oEB'!$E$4:$L$202,6,FALSE)</f>
        <v>#N/A</v>
      </c>
      <c r="J61" s="68" t="e">
        <f>VLOOKUP(J$3,'Tab. 3b Leistungen absolut_oEB'!$E$4:$L$202,6,FALSE)</f>
        <v>#N/A</v>
      </c>
      <c r="L61" s="68" t="e">
        <f>VLOOKUP(L$3,'Tab. 3b Leistungen absolut_oEB'!$E$4:$L$202,6,FALSE)</f>
        <v>#N/A</v>
      </c>
      <c r="N61" s="68">
        <f>VLOOKUP(N$3,'Tab. 3b Leistungen absolut_oEB'!$E$4:$L$202,6,FALSE)</f>
        <v>61876</v>
      </c>
    </row>
    <row r="62" spans="1:14">
      <c r="A62" s="404" t="s">
        <v>7</v>
      </c>
      <c r="B62" s="404"/>
      <c r="D62" s="68" t="e">
        <f>VLOOKUP(D$3,'Tab. 3b Leistungen absolut_oEB'!$E$4:$L$202,7,FALSE)</f>
        <v>#N/A</v>
      </c>
      <c r="F62" s="68" t="e">
        <f>VLOOKUP(F$3,'Tab. 3b Leistungen absolut_oEB'!$E$4:$L$202,7,FALSE)</f>
        <v>#N/A</v>
      </c>
      <c r="H62" s="68" t="e">
        <f>VLOOKUP(H$3,'Tab. 3b Leistungen absolut_oEB'!$E$4:$L$202,7,FALSE)</f>
        <v>#N/A</v>
      </c>
      <c r="J62" s="68" t="e">
        <f>VLOOKUP(J$3,'Tab. 3b Leistungen absolut_oEB'!$E$4:$L$202,7,FALSE)</f>
        <v>#N/A</v>
      </c>
      <c r="L62" s="68" t="e">
        <f>VLOOKUP(L$3,'Tab. 3b Leistungen absolut_oEB'!$E$4:$L$202,7,FALSE)</f>
        <v>#N/A</v>
      </c>
      <c r="N62" s="68">
        <f>VLOOKUP(N$3,'Tab. 3b Leistungen absolut_oEB'!$E$4:$L$202,7,FALSE)</f>
        <v>26508</v>
      </c>
    </row>
    <row r="63" spans="1:14">
      <c r="A63" s="404" t="s">
        <v>8</v>
      </c>
      <c r="B63" s="404"/>
      <c r="D63" s="68" t="e">
        <f>VLOOKUP(D$3,'Tab. 3b Leistungen absolut_oEB'!$E$4:$L$202,8,FALSE)</f>
        <v>#N/A</v>
      </c>
      <c r="F63" s="68" t="e">
        <f>VLOOKUP(F$3,'Tab. 3b Leistungen absolut_oEB'!$E$4:$L$202,8,FALSE)</f>
        <v>#N/A</v>
      </c>
      <c r="H63" s="68" t="e">
        <f>VLOOKUP(H$3,'Tab. 3b Leistungen absolut_oEB'!$E$4:$L$202,8,FALSE)</f>
        <v>#N/A</v>
      </c>
      <c r="J63" s="68" t="e">
        <f>VLOOKUP(J$3,'Tab. 3b Leistungen absolut_oEB'!$E$4:$L$202,8,FALSE)</f>
        <v>#N/A</v>
      </c>
      <c r="L63" s="68" t="e">
        <f>VLOOKUP(L$3,'Tab. 3b Leistungen absolut_oEB'!$E$4:$L$202,8,FALSE)</f>
        <v>#N/A</v>
      </c>
      <c r="N63" s="68">
        <f>VLOOKUP(N$3,'Tab. 3b Leistungen absolut_oEB'!$E$4:$L$202,8,FALSE)</f>
        <v>35368</v>
      </c>
    </row>
    <row r="66" spans="1:14">
      <c r="A66" s="406" t="s">
        <v>437</v>
      </c>
      <c r="B66" s="406"/>
      <c r="C66" s="406"/>
      <c r="D66" s="406"/>
      <c r="E66" s="406"/>
      <c r="F66" s="406"/>
      <c r="G66" s="406"/>
      <c r="H66" s="406"/>
      <c r="I66" s="406"/>
      <c r="J66" s="406"/>
      <c r="K66" s="406"/>
      <c r="L66" s="406"/>
      <c r="M66" s="406"/>
      <c r="N66" s="406"/>
    </row>
    <row r="67" spans="1:14">
      <c r="A67" s="406"/>
      <c r="B67" s="406"/>
      <c r="C67" s="406"/>
      <c r="D67" s="406"/>
      <c r="E67" s="406"/>
      <c r="F67" s="406"/>
      <c r="G67" s="406"/>
      <c r="H67" s="406"/>
      <c r="I67" s="406"/>
      <c r="J67" s="406"/>
      <c r="K67" s="406"/>
      <c r="L67" s="406"/>
      <c r="M67" s="406"/>
      <c r="N67" s="406"/>
    </row>
    <row r="69" spans="1:14" ht="14.25" customHeight="1">
      <c r="A69" s="404" t="s">
        <v>349</v>
      </c>
      <c r="B69" s="404"/>
      <c r="D69" s="70" t="e">
        <f>VLOOKUP(D$3,'Tab. 4 Inanspruchnahme'!$E$4:$L$202,2,FALSE)</f>
        <v>#N/A</v>
      </c>
      <c r="F69" s="70" t="e">
        <f>VLOOKUP(F$3,'Tab. 4 Inanspruchnahme'!$E$4:$L$202,2,FALSE)</f>
        <v>#N/A</v>
      </c>
      <c r="H69" s="70" t="e">
        <f>VLOOKUP(H$3,'Tab. 4 Inanspruchnahme'!$E$4:$L$202,2,FALSE)</f>
        <v>#N/A</v>
      </c>
      <c r="J69" s="70" t="e">
        <f>VLOOKUP(J$3,'Tab. 4 Inanspruchnahme'!$E$4:$L$202,2,FALSE)</f>
        <v>#N/A</v>
      </c>
      <c r="L69" s="70" t="e">
        <f>VLOOKUP(L$3,'Tab. 4 Inanspruchnahme'!$E$4:$L$202,2,FALSE)</f>
        <v>#N/A</v>
      </c>
      <c r="N69" s="70">
        <f>VLOOKUP(N$3,'Tab. 4 Inanspruchnahme'!$E$4:$L$202,2,FALSE)</f>
        <v>387.31736642953439</v>
      </c>
    </row>
    <row r="70" spans="1:14" ht="14.25" customHeight="1">
      <c r="A70" s="404" t="s">
        <v>165</v>
      </c>
      <c r="B70" s="404"/>
      <c r="D70" s="70" t="e">
        <f>VLOOKUP(D$3,'Tab. 4 Inanspruchnahme'!$E$4:$L$202,3,FALSE)</f>
        <v>#N/A</v>
      </c>
      <c r="F70" s="70" t="e">
        <f>VLOOKUP(F$3,'Tab. 4 Inanspruchnahme'!$E$4:$L$202,3,FALSE)</f>
        <v>#N/A</v>
      </c>
      <c r="H70" s="70" t="e">
        <f>VLOOKUP(H$3,'Tab. 4 Inanspruchnahme'!$E$4:$L$202,3,FALSE)</f>
        <v>#N/A</v>
      </c>
      <c r="J70" s="70" t="e">
        <f>VLOOKUP(J$3,'Tab. 4 Inanspruchnahme'!$E$4:$L$202,3,FALSE)</f>
        <v>#N/A</v>
      </c>
      <c r="L70" s="70" t="e">
        <f>VLOOKUP(L$3,'Tab. 4 Inanspruchnahme'!$E$4:$L$202,3,FALSE)</f>
        <v>#N/A</v>
      </c>
      <c r="N70" s="70">
        <f>VLOOKUP(N$3,'Tab. 4 Inanspruchnahme'!$E$4:$L$202,3,FALSE)</f>
        <v>510.14582375196056</v>
      </c>
    </row>
    <row r="71" spans="1:14">
      <c r="A71" s="404" t="s">
        <v>345</v>
      </c>
      <c r="B71" s="404"/>
      <c r="D71" s="70" t="e">
        <f>VLOOKUP(D$3,'Tab. 4 Inanspruchnahme'!$E$4:$L$202,4,FALSE)</f>
        <v>#N/A</v>
      </c>
      <c r="F71" s="70" t="e">
        <f>VLOOKUP(F$3,'Tab. 4 Inanspruchnahme'!$E$4:$L$202,4,FALSE)</f>
        <v>#N/A</v>
      </c>
      <c r="H71" s="70" t="e">
        <f>VLOOKUP(H$3,'Tab. 4 Inanspruchnahme'!$E$4:$L$202,4,FALSE)</f>
        <v>#N/A</v>
      </c>
      <c r="J71" s="70" t="e">
        <f>VLOOKUP(J$3,'Tab. 4 Inanspruchnahme'!$E$4:$L$202,4,FALSE)</f>
        <v>#N/A</v>
      </c>
      <c r="L71" s="70" t="e">
        <f>VLOOKUP(L$3,'Tab. 4 Inanspruchnahme'!$E$4:$L$202,4,FALSE)</f>
        <v>#N/A</v>
      </c>
      <c r="N71" s="70">
        <f>VLOOKUP(N$3,'Tab. 4 Inanspruchnahme'!$E$4:$L$202,4,FALSE)</f>
        <v>215.57845864080463</v>
      </c>
    </row>
    <row r="72" spans="1:14" ht="14.25" customHeight="1">
      <c r="A72" s="404" t="s">
        <v>346</v>
      </c>
      <c r="B72" s="404"/>
      <c r="D72" s="70" t="e">
        <f>VLOOKUP(D$3,'Tab. 4 Inanspruchnahme'!$E$4:$L$202,5,FALSE)</f>
        <v>#N/A</v>
      </c>
      <c r="F72" s="70" t="e">
        <f>VLOOKUP(F$3,'Tab. 4 Inanspruchnahme'!$E$4:$L$202,5,FALSE)</f>
        <v>#N/A</v>
      </c>
      <c r="H72" s="70" t="e">
        <f>VLOOKUP(H$3,'Tab. 4 Inanspruchnahme'!$E$4:$L$202,5,FALSE)</f>
        <v>#N/A</v>
      </c>
      <c r="J72" s="70" t="e">
        <f>VLOOKUP(J$3,'Tab. 4 Inanspruchnahme'!$E$4:$L$202,5,FALSE)</f>
        <v>#N/A</v>
      </c>
      <c r="L72" s="70" t="e">
        <f>VLOOKUP(L$3,'Tab. 4 Inanspruchnahme'!$E$4:$L$202,5,FALSE)</f>
        <v>#N/A</v>
      </c>
      <c r="N72" s="70">
        <f>VLOOKUP(N$3,'Tab. 4 Inanspruchnahme'!$E$4:$L$202,5,FALSE)</f>
        <v>338.40691596323086</v>
      </c>
    </row>
    <row r="73" spans="1:14" ht="14.25" customHeight="1">
      <c r="A73" s="404" t="s">
        <v>166</v>
      </c>
      <c r="B73" s="404"/>
      <c r="D73" s="70" t="e">
        <f>VLOOKUP(D$3,'Tab. 4 Inanspruchnahme'!$E$4:$L$202,6,FALSE)</f>
        <v>#N/A</v>
      </c>
      <c r="F73" s="70" t="e">
        <f>VLOOKUP(F$3,'Tab. 4 Inanspruchnahme'!$E$4:$L$202,6,FALSE)</f>
        <v>#N/A</v>
      </c>
      <c r="H73" s="70" t="e">
        <f>VLOOKUP(H$3,'Tab. 4 Inanspruchnahme'!$E$4:$L$202,6,FALSE)</f>
        <v>#N/A</v>
      </c>
      <c r="J73" s="70" t="e">
        <f>VLOOKUP(J$3,'Tab. 4 Inanspruchnahme'!$E$4:$L$202,6,FALSE)</f>
        <v>#N/A</v>
      </c>
      <c r="L73" s="70" t="e">
        <f>VLOOKUP(L$3,'Tab. 4 Inanspruchnahme'!$E$4:$L$202,6,FALSE)</f>
        <v>#N/A</v>
      </c>
      <c r="N73" s="70">
        <f>VLOOKUP(N$3,'Tab. 4 Inanspruchnahme'!$E$4:$L$202,6,FALSE)</f>
        <v>171.73890778872973</v>
      </c>
    </row>
    <row r="74" spans="1:14">
      <c r="A74" s="404" t="s">
        <v>7</v>
      </c>
      <c r="B74" s="404"/>
      <c r="D74" s="70" t="e">
        <f>VLOOKUP(D$3,'Tab. 4 Inanspruchnahme'!$E$4:$L$202,7,FALSE)</f>
        <v>#N/A</v>
      </c>
      <c r="F74" s="70" t="e">
        <f>VLOOKUP(F$3,'Tab. 4 Inanspruchnahme'!$E$4:$L$202,7,FALSE)</f>
        <v>#N/A</v>
      </c>
      <c r="H74" s="70" t="e">
        <f>VLOOKUP(H$3,'Tab. 4 Inanspruchnahme'!$E$4:$L$202,7,FALSE)</f>
        <v>#N/A</v>
      </c>
      <c r="J74" s="70" t="e">
        <f>VLOOKUP(J$3,'Tab. 4 Inanspruchnahme'!$E$4:$L$202,7,FALSE)</f>
        <v>#N/A</v>
      </c>
      <c r="L74" s="70" t="e">
        <f>VLOOKUP(L$3,'Tab. 4 Inanspruchnahme'!$E$4:$L$202,7,FALSE)</f>
        <v>#N/A</v>
      </c>
      <c r="N74" s="70">
        <f>VLOOKUP(N$3,'Tab. 4 Inanspruchnahme'!$E$4:$L$202,7,FALSE)</f>
        <v>73.57384070824952</v>
      </c>
    </row>
    <row r="75" spans="1:14" ht="14.25" customHeight="1">
      <c r="A75" s="404" t="s">
        <v>8</v>
      </c>
      <c r="B75" s="404"/>
      <c r="D75" s="70" t="e">
        <f>VLOOKUP(D$3,'Tab. 4 Inanspruchnahme'!$E$4:$L$202,8,FALSE)</f>
        <v>#N/A</v>
      </c>
      <c r="F75" s="70" t="e">
        <f>VLOOKUP(F$3,'Tab. 4 Inanspruchnahme'!$E$4:$L$202,8,FALSE)</f>
        <v>#N/A</v>
      </c>
      <c r="H75" s="70" t="e">
        <f>VLOOKUP(H$3,'Tab. 4 Inanspruchnahme'!$E$4:$L$202,8,FALSE)</f>
        <v>#N/A</v>
      </c>
      <c r="J75" s="70" t="e">
        <f>VLOOKUP(J$3,'Tab. 4 Inanspruchnahme'!$E$4:$L$202,8,FALSE)</f>
        <v>#N/A</v>
      </c>
      <c r="L75" s="70" t="e">
        <f>VLOOKUP(L$3,'Tab. 4 Inanspruchnahme'!$E$4:$L$202,8,FALSE)</f>
        <v>#N/A</v>
      </c>
      <c r="N75" s="70">
        <f>VLOOKUP(N$3,'Tab. 4 Inanspruchnahme'!$E$4:$L$202,8,FALSE)</f>
        <v>98.165067080480199</v>
      </c>
    </row>
    <row r="78" spans="1:14">
      <c r="A78" s="405" t="s">
        <v>438</v>
      </c>
      <c r="B78" s="405"/>
      <c r="C78" s="405"/>
      <c r="D78" s="405"/>
      <c r="E78" s="405"/>
      <c r="F78" s="405"/>
      <c r="G78" s="405"/>
      <c r="H78" s="405"/>
      <c r="I78" s="405"/>
      <c r="J78" s="405"/>
      <c r="K78" s="405"/>
      <c r="L78" s="405"/>
      <c r="M78" s="405"/>
      <c r="N78" s="405"/>
    </row>
    <row r="79" spans="1:14">
      <c r="A79" s="405"/>
      <c r="B79" s="405"/>
      <c r="C79" s="405"/>
      <c r="D79" s="405"/>
      <c r="E79" s="405"/>
      <c r="F79" s="405"/>
      <c r="G79" s="405"/>
      <c r="H79" s="405"/>
      <c r="I79" s="405"/>
      <c r="J79" s="405"/>
      <c r="K79" s="405"/>
      <c r="L79" s="405"/>
      <c r="M79" s="405"/>
      <c r="N79" s="405"/>
    </row>
    <row r="81" spans="1:14">
      <c r="A81" s="402" t="s">
        <v>202</v>
      </c>
      <c r="B81" s="69" t="s">
        <v>9</v>
      </c>
      <c r="D81" s="70" t="e">
        <f>VLOOKUP(D$3,'Tab.5 Alter Inanspruchnahme'!$E$5:$AC$203,2,FALSE)</f>
        <v>#N/A</v>
      </c>
      <c r="F81" s="70" t="e">
        <f>VLOOKUP(F$3,'Tab.5 Alter Inanspruchnahme'!$E$5:$AC$203,2,FALSE)</f>
        <v>#N/A</v>
      </c>
      <c r="H81" s="70" t="e">
        <f>VLOOKUP(H$3,'Tab.5 Alter Inanspruchnahme'!$E$5:$AC$203,2,FALSE)</f>
        <v>#N/A</v>
      </c>
      <c r="J81" s="70" t="e">
        <f>VLOOKUP(J$3,'Tab.5 Alter Inanspruchnahme'!$E$5:$AC$203,2,FALSE)</f>
        <v>#N/A</v>
      </c>
      <c r="L81" s="70" t="e">
        <f>VLOOKUP(L$3,'Tab.5 Alter Inanspruchnahme'!$E$5:$AC$203,2,FALSE)</f>
        <v>#N/A</v>
      </c>
      <c r="N81" s="70">
        <f>VLOOKUP(N$3,'Tab.5 Alter Inanspruchnahme'!$E$5:$AC$203,2,FALSE)</f>
        <v>197.57944063413709</v>
      </c>
    </row>
    <row r="82" spans="1:14">
      <c r="A82" s="402"/>
      <c r="B82" s="69" t="s">
        <v>10</v>
      </c>
      <c r="D82" s="70" t="e">
        <f>VLOOKUP(D$3,'Tab.5 Alter Inanspruchnahme'!$E$5:$AC$203,3,FALSE)</f>
        <v>#N/A</v>
      </c>
      <c r="F82" s="70" t="e">
        <f>VLOOKUP(F$3,'Tab.5 Alter Inanspruchnahme'!$E$5:$AC$203,3,FALSE)</f>
        <v>#N/A</v>
      </c>
      <c r="H82" s="70" t="e">
        <f>VLOOKUP(H$3,'Tab.5 Alter Inanspruchnahme'!$E$5:$AC$203,3,FALSE)</f>
        <v>#N/A</v>
      </c>
      <c r="J82" s="70" t="e">
        <f>VLOOKUP(J$3,'Tab.5 Alter Inanspruchnahme'!$E$5:$AC$203,3,FALSE)</f>
        <v>#N/A</v>
      </c>
      <c r="L82" s="70" t="e">
        <f>VLOOKUP(L$3,'Tab.5 Alter Inanspruchnahme'!$E$5:$AC$203,3,FALSE)</f>
        <v>#N/A</v>
      </c>
      <c r="N82" s="70">
        <f>VLOOKUP(N$3,'Tab.5 Alter Inanspruchnahme'!$E$5:$AC$203,3,FALSE)</f>
        <v>371.85135523417296</v>
      </c>
    </row>
    <row r="83" spans="1:14">
      <c r="A83" s="402"/>
      <c r="B83" s="69" t="s">
        <v>201</v>
      </c>
      <c r="D83" s="70" t="e">
        <f>VLOOKUP(D$3,'Tab.5 Alter Inanspruchnahme'!$E$5:$AC$203,4,FALSE)</f>
        <v>#N/A</v>
      </c>
      <c r="F83" s="70" t="e">
        <f>VLOOKUP(F$3,'Tab.5 Alter Inanspruchnahme'!$E$5:$AC$203,4,FALSE)</f>
        <v>#N/A</v>
      </c>
      <c r="H83" s="70" t="e">
        <f>VLOOKUP(H$3,'Tab.5 Alter Inanspruchnahme'!$E$5:$AC$203,4,FALSE)</f>
        <v>#N/A</v>
      </c>
      <c r="J83" s="70" t="e">
        <f>VLOOKUP(J$3,'Tab.5 Alter Inanspruchnahme'!$E$5:$AC$203,4,FALSE)</f>
        <v>#N/A</v>
      </c>
      <c r="L83" s="70" t="e">
        <f>VLOOKUP(L$3,'Tab.5 Alter Inanspruchnahme'!$E$5:$AC$203,4,FALSE)</f>
        <v>#N/A</v>
      </c>
      <c r="N83" s="70">
        <f>VLOOKUP(N$3,'Tab.5 Alter Inanspruchnahme'!$E$5:$AC$203,4,FALSE)</f>
        <v>415.30586142689725</v>
      </c>
    </row>
    <row r="84" spans="1:14">
      <c r="A84" s="402"/>
      <c r="B84" s="69" t="s">
        <v>11</v>
      </c>
      <c r="D84" s="70" t="e">
        <f>VLOOKUP(D$3,'Tab.5 Alter Inanspruchnahme'!$E$5:$AC$203,5,FALSE)</f>
        <v>#N/A</v>
      </c>
      <c r="F84" s="70" t="e">
        <f>VLOOKUP(F$3,'Tab.5 Alter Inanspruchnahme'!$E$5:$AC$203,5,FALSE)</f>
        <v>#N/A</v>
      </c>
      <c r="H84" s="70" t="e">
        <f>VLOOKUP(H$3,'Tab.5 Alter Inanspruchnahme'!$E$5:$AC$203,5,FALSE)</f>
        <v>#N/A</v>
      </c>
      <c r="J84" s="70" t="e">
        <f>VLOOKUP(J$3,'Tab.5 Alter Inanspruchnahme'!$E$5:$AC$203,5,FALSE)</f>
        <v>#N/A</v>
      </c>
      <c r="L84" s="70" t="e">
        <f>VLOOKUP(L$3,'Tab.5 Alter Inanspruchnahme'!$E$5:$AC$203,5,FALSE)</f>
        <v>#N/A</v>
      </c>
      <c r="N84" s="70">
        <f>VLOOKUP(N$3,'Tab.5 Alter Inanspruchnahme'!$E$5:$AC$203,5,FALSE)</f>
        <v>462.85498821498084</v>
      </c>
    </row>
    <row r="85" spans="1:14">
      <c r="A85" s="402"/>
      <c r="B85" s="69" t="s">
        <v>206</v>
      </c>
      <c r="D85" s="70" t="e">
        <f>VLOOKUP(D$3,'Tab.5 Alter Inanspruchnahme'!$E$5:$AC$203,6,FALSE)</f>
        <v>#N/A</v>
      </c>
      <c r="F85" s="70" t="e">
        <f>VLOOKUP(F$3,'Tab.5 Alter Inanspruchnahme'!$E$5:$AC$203,6,FALSE)</f>
        <v>#N/A</v>
      </c>
      <c r="H85" s="70" t="e">
        <f>VLOOKUP(H$3,'Tab.5 Alter Inanspruchnahme'!$E$5:$AC$203,6,FALSE)</f>
        <v>#N/A</v>
      </c>
      <c r="J85" s="70" t="e">
        <f>VLOOKUP(J$3,'Tab.5 Alter Inanspruchnahme'!$E$5:$AC$203,6,FALSE)</f>
        <v>#N/A</v>
      </c>
      <c r="L85" s="70" t="e">
        <f>VLOOKUP(L$3,'Tab.5 Alter Inanspruchnahme'!$E$5:$AC$203,6,FALSE)</f>
        <v>#N/A</v>
      </c>
      <c r="N85" s="70">
        <f>VLOOKUP(N$3,'Tab.5 Alter Inanspruchnahme'!$E$5:$AC$203,6,FALSE)</f>
        <v>273.87584468071299</v>
      </c>
    </row>
    <row r="86" spans="1:14">
      <c r="A86" s="402"/>
      <c r="B86" s="69" t="s">
        <v>12</v>
      </c>
      <c r="D86" s="70" t="e">
        <f>VLOOKUP(D$3,'Tab.5 Alter Inanspruchnahme'!$E$5:$AC$203,7,FALSE)</f>
        <v>#N/A</v>
      </c>
      <c r="F86" s="70" t="e">
        <f>VLOOKUP(F$3,'Tab.5 Alter Inanspruchnahme'!$E$5:$AC$203,7,FALSE)</f>
        <v>#N/A</v>
      </c>
      <c r="H86" s="70" t="e">
        <f>VLOOKUP(H$3,'Tab.5 Alter Inanspruchnahme'!$E$5:$AC$203,7,FALSE)</f>
        <v>#N/A</v>
      </c>
      <c r="J86" s="70" t="e">
        <f>VLOOKUP(J$3,'Tab.5 Alter Inanspruchnahme'!$E$5:$AC$203,7,FALSE)</f>
        <v>#N/A</v>
      </c>
      <c r="L86" s="70" t="e">
        <f>VLOOKUP(L$3,'Tab.5 Alter Inanspruchnahme'!$E$5:$AC$203,7,FALSE)</f>
        <v>#N/A</v>
      </c>
      <c r="N86" s="70">
        <f>VLOOKUP(N$3,'Tab.5 Alter Inanspruchnahme'!$E$5:$AC$203,7,FALSE)</f>
        <v>334.55170000036082</v>
      </c>
    </row>
    <row r="88" spans="1:14">
      <c r="A88" s="402" t="s">
        <v>246</v>
      </c>
      <c r="B88" s="69" t="s">
        <v>9</v>
      </c>
      <c r="D88" s="70" t="e">
        <f>VLOOKUP(D$3,'Tab.5 Alter Inanspruchnahme'!$E$5:$AC$203,8,FALSE)</f>
        <v>#N/A</v>
      </c>
      <c r="F88" s="70" t="e">
        <f>VLOOKUP(F$3,'Tab.5 Alter Inanspruchnahme'!$E$5:$AC$203,8,FALSE)</f>
        <v>#N/A</v>
      </c>
      <c r="H88" s="70" t="e">
        <f>VLOOKUP(H$3,'Tab.5 Alter Inanspruchnahme'!$E$5:$AC$203,8,FALSE)</f>
        <v>#N/A</v>
      </c>
      <c r="J88" s="70" t="e">
        <f>VLOOKUP(J$3,'Tab.5 Alter Inanspruchnahme'!$E$5:$AC$203,8,FALSE)</f>
        <v>#N/A</v>
      </c>
      <c r="L88" s="70" t="e">
        <f>VLOOKUP(L$3,'Tab.5 Alter Inanspruchnahme'!$E$5:$AC$203,8,FALSE)</f>
        <v>#N/A</v>
      </c>
      <c r="N88" s="70">
        <f>VLOOKUP(N$3,'Tab.5 Alter Inanspruchnahme'!$E$5:$AC$203,8,FALSE)</f>
        <v>142.71302602106346</v>
      </c>
    </row>
    <row r="89" spans="1:14">
      <c r="A89" s="402"/>
      <c r="B89" s="69" t="s">
        <v>10</v>
      </c>
      <c r="D89" s="70" t="e">
        <f>VLOOKUP(D$3,'Tab.5 Alter Inanspruchnahme'!$E$5:$AC$203,9,FALSE)</f>
        <v>#N/A</v>
      </c>
      <c r="F89" s="70" t="e">
        <f>VLOOKUP(F$3,'Tab.5 Alter Inanspruchnahme'!$E$5:$AC$203,9,FALSE)</f>
        <v>#N/A</v>
      </c>
      <c r="H89" s="70" t="e">
        <f>VLOOKUP(H$3,'Tab.5 Alter Inanspruchnahme'!$E$5:$AC$203,9,FALSE)</f>
        <v>#N/A</v>
      </c>
      <c r="J89" s="70" t="e">
        <f>VLOOKUP(J$3,'Tab.5 Alter Inanspruchnahme'!$E$5:$AC$203,9,FALSE)</f>
        <v>#N/A</v>
      </c>
      <c r="L89" s="70" t="e">
        <f>VLOOKUP(L$3,'Tab.5 Alter Inanspruchnahme'!$E$5:$AC$203,9,FALSE)</f>
        <v>#N/A</v>
      </c>
      <c r="N89" s="70">
        <f>VLOOKUP(N$3,'Tab.5 Alter Inanspruchnahme'!$E$5:$AC$203,9,FALSE)</f>
        <v>260.04664867575229</v>
      </c>
    </row>
    <row r="90" spans="1:14">
      <c r="A90" s="402"/>
      <c r="B90" s="69" t="s">
        <v>201</v>
      </c>
      <c r="D90" s="70" t="e">
        <f>VLOOKUP(D$3,'Tab.5 Alter Inanspruchnahme'!$E$5:$AC$203,10,FALSE)</f>
        <v>#N/A</v>
      </c>
      <c r="F90" s="70" t="e">
        <f>VLOOKUP(F$3,'Tab.5 Alter Inanspruchnahme'!$E$5:$AC$203,10,FALSE)</f>
        <v>#N/A</v>
      </c>
      <c r="H90" s="70" t="e">
        <f>VLOOKUP(H$3,'Tab.5 Alter Inanspruchnahme'!$E$5:$AC$203,10,FALSE)</f>
        <v>#N/A</v>
      </c>
      <c r="J90" s="70" t="e">
        <f>VLOOKUP(J$3,'Tab.5 Alter Inanspruchnahme'!$E$5:$AC$203,10,FALSE)</f>
        <v>#N/A</v>
      </c>
      <c r="L90" s="70" t="e">
        <f>VLOOKUP(L$3,'Tab.5 Alter Inanspruchnahme'!$E$5:$AC$203,10,FALSE)</f>
        <v>#N/A</v>
      </c>
      <c r="N90" s="70">
        <f>VLOOKUP(N$3,'Tab.5 Alter Inanspruchnahme'!$E$5:$AC$203,10,FALSE)</f>
        <v>269.03788838720038</v>
      </c>
    </row>
    <row r="91" spans="1:14">
      <c r="A91" s="402"/>
      <c r="B91" s="69" t="s">
        <v>11</v>
      </c>
      <c r="D91" s="70" t="e">
        <f>VLOOKUP(D$3,'Tab.5 Alter Inanspruchnahme'!$E$5:$AC$203,11,FALSE)</f>
        <v>#N/A</v>
      </c>
      <c r="F91" s="70" t="e">
        <f>VLOOKUP(F$3,'Tab.5 Alter Inanspruchnahme'!$E$5:$AC$203,11,FALSE)</f>
        <v>#N/A</v>
      </c>
      <c r="H91" s="70" t="e">
        <f>VLOOKUP(H$3,'Tab.5 Alter Inanspruchnahme'!$E$5:$AC$203,11,FALSE)</f>
        <v>#N/A</v>
      </c>
      <c r="J91" s="70" t="e">
        <f>VLOOKUP(J$3,'Tab.5 Alter Inanspruchnahme'!$E$5:$AC$203,11,FALSE)</f>
        <v>#N/A</v>
      </c>
      <c r="L91" s="70" t="e">
        <f>VLOOKUP(L$3,'Tab.5 Alter Inanspruchnahme'!$E$5:$AC$203,11,FALSE)</f>
        <v>#N/A</v>
      </c>
      <c r="N91" s="70">
        <f>VLOOKUP(N$3,'Tab.5 Alter Inanspruchnahme'!$E$5:$AC$203,11,FALSE)</f>
        <v>243.91131609328434</v>
      </c>
    </row>
    <row r="92" spans="1:14">
      <c r="A92" s="402"/>
      <c r="B92" s="69" t="s">
        <v>206</v>
      </c>
      <c r="D92" s="70" t="e">
        <f>VLOOKUP(D$3,'Tab.5 Alter Inanspruchnahme'!$E$5:$AC$203,12,FALSE)</f>
        <v>#N/A</v>
      </c>
      <c r="F92" s="70" t="e">
        <f>VLOOKUP(F$3,'Tab.5 Alter Inanspruchnahme'!$E$5:$AC$203,12,FALSE)</f>
        <v>#N/A</v>
      </c>
      <c r="H92" s="70" t="e">
        <f>VLOOKUP(H$3,'Tab.5 Alter Inanspruchnahme'!$E$5:$AC$203,12,FALSE)</f>
        <v>#N/A</v>
      </c>
      <c r="J92" s="70" t="e">
        <f>VLOOKUP(J$3,'Tab.5 Alter Inanspruchnahme'!$E$5:$AC$203,12,FALSE)</f>
        <v>#N/A</v>
      </c>
      <c r="L92" s="70" t="e">
        <f>VLOOKUP(L$3,'Tab.5 Alter Inanspruchnahme'!$E$5:$AC$203,12,FALSE)</f>
        <v>#N/A</v>
      </c>
      <c r="N92" s="70">
        <f>VLOOKUP(N$3,'Tab.5 Alter Inanspruchnahme'!$E$5:$AC$203,12,FALSE)</f>
        <v>126.23168120428993</v>
      </c>
    </row>
    <row r="93" spans="1:14">
      <c r="A93" s="402"/>
      <c r="B93" s="69" t="s">
        <v>12</v>
      </c>
      <c r="D93" s="70" t="e">
        <f>VLOOKUP(D$3,'Tab.5 Alter Inanspruchnahme'!$E$5:$AC$203,13,FALSE)</f>
        <v>#N/A</v>
      </c>
      <c r="F93" s="70" t="e">
        <f>VLOOKUP(F$3,'Tab.5 Alter Inanspruchnahme'!$E$5:$AC$203,13,FALSE)</f>
        <v>#N/A</v>
      </c>
      <c r="H93" s="70" t="e">
        <f>VLOOKUP(H$3,'Tab.5 Alter Inanspruchnahme'!$E$5:$AC$203,13,FALSE)</f>
        <v>#N/A</v>
      </c>
      <c r="J93" s="70" t="e">
        <f>VLOOKUP(J$3,'Tab.5 Alter Inanspruchnahme'!$E$5:$AC$203,13,FALSE)</f>
        <v>#N/A</v>
      </c>
      <c r="L93" s="70" t="e">
        <f>VLOOKUP(L$3,'Tab.5 Alter Inanspruchnahme'!$E$5:$AC$203,13,FALSE)</f>
        <v>#N/A</v>
      </c>
      <c r="N93" s="70">
        <f>VLOOKUP(N$3,'Tab.5 Alter Inanspruchnahme'!$E$5:$AC$203,13,FALSE)</f>
        <v>206.23601304611745</v>
      </c>
    </row>
    <row r="95" spans="1:14">
      <c r="A95" s="402" t="s">
        <v>332</v>
      </c>
      <c r="B95" s="69" t="s">
        <v>9</v>
      </c>
      <c r="D95" s="70" t="e">
        <f>VLOOKUP(D$3,'Tab.5 Alter Inanspruchnahme'!$E$5:$AC$203,14,FALSE)</f>
        <v>#N/A</v>
      </c>
      <c r="F95" s="70" t="e">
        <f>VLOOKUP(F$3,'Tab.5 Alter Inanspruchnahme'!$E$5:$AC$203,14,FALSE)</f>
        <v>#N/A</v>
      </c>
      <c r="H95" s="70" t="e">
        <f>VLOOKUP(H$3,'Tab.5 Alter Inanspruchnahme'!$E$5:$AC$203,14,FALSE)</f>
        <v>#N/A</v>
      </c>
      <c r="J95" s="70" t="e">
        <f>VLOOKUP(J$3,'Tab.5 Alter Inanspruchnahme'!$E$5:$AC$203,14,FALSE)</f>
        <v>#N/A</v>
      </c>
      <c r="L95" s="70" t="e">
        <f>VLOOKUP(L$3,'Tab.5 Alter Inanspruchnahme'!$E$5:$AC$203,14,FALSE)</f>
        <v>#N/A</v>
      </c>
      <c r="N95" s="70">
        <f>VLOOKUP(N$3,'Tab.5 Alter Inanspruchnahme'!$E$5:$AC$203,14,FALSE)</f>
        <v>48.177841612579755</v>
      </c>
    </row>
    <row r="96" spans="1:14">
      <c r="A96" s="402"/>
      <c r="B96" s="69" t="s">
        <v>10</v>
      </c>
      <c r="D96" s="70" t="e">
        <f>VLOOKUP(D$3,'Tab.5 Alter Inanspruchnahme'!$E$5:$AC$203,15,FALSE)</f>
        <v>#N/A</v>
      </c>
      <c r="F96" s="70" t="e">
        <f>VLOOKUP(F$3,'Tab.5 Alter Inanspruchnahme'!$E$5:$AC$203,15,FALSE)</f>
        <v>#N/A</v>
      </c>
      <c r="H96" s="70" t="e">
        <f>VLOOKUP(H$3,'Tab.5 Alter Inanspruchnahme'!$E$5:$AC$203,15,FALSE)</f>
        <v>#N/A</v>
      </c>
      <c r="J96" s="70" t="e">
        <f>VLOOKUP(J$3,'Tab.5 Alter Inanspruchnahme'!$E$5:$AC$203,15,FALSE)</f>
        <v>#N/A</v>
      </c>
      <c r="L96" s="70" t="e">
        <f>VLOOKUP(L$3,'Tab.5 Alter Inanspruchnahme'!$E$5:$AC$203,15,FALSE)</f>
        <v>#N/A</v>
      </c>
      <c r="N96" s="70">
        <f>VLOOKUP(N$3,'Tab.5 Alter Inanspruchnahme'!$E$5:$AC$203,15,FALSE)</f>
        <v>68.071573040671112</v>
      </c>
    </row>
    <row r="97" spans="1:14">
      <c r="A97" s="402"/>
      <c r="B97" s="69" t="s">
        <v>201</v>
      </c>
      <c r="D97" s="70" t="e">
        <f>VLOOKUP(D$3,'Tab.5 Alter Inanspruchnahme'!$E$5:$AC$203,16,FALSE)</f>
        <v>#N/A</v>
      </c>
      <c r="F97" s="70" t="e">
        <f>VLOOKUP(F$3,'Tab.5 Alter Inanspruchnahme'!$E$5:$AC$203,16,FALSE)</f>
        <v>#N/A</v>
      </c>
      <c r="H97" s="70" t="e">
        <f>VLOOKUP(H$3,'Tab.5 Alter Inanspruchnahme'!$E$5:$AC$203,16,FALSE)</f>
        <v>#N/A</v>
      </c>
      <c r="J97" s="70" t="e">
        <f>VLOOKUP(J$3,'Tab.5 Alter Inanspruchnahme'!$E$5:$AC$203,16,FALSE)</f>
        <v>#N/A</v>
      </c>
      <c r="L97" s="70" t="e">
        <f>VLOOKUP(L$3,'Tab.5 Alter Inanspruchnahme'!$E$5:$AC$203,16,FALSE)</f>
        <v>#N/A</v>
      </c>
      <c r="N97" s="70">
        <f>VLOOKUP(N$3,'Tab.5 Alter Inanspruchnahme'!$E$5:$AC$203,16,FALSE)</f>
        <v>74.613769266920087</v>
      </c>
    </row>
    <row r="98" spans="1:14">
      <c r="A98" s="402"/>
      <c r="B98" s="69" t="s">
        <v>11</v>
      </c>
      <c r="D98" s="70" t="e">
        <f>VLOOKUP(D$3,'Tab.5 Alter Inanspruchnahme'!$E$5:$AC$203,17,FALSE)</f>
        <v>#N/A</v>
      </c>
      <c r="F98" s="70" t="e">
        <f>VLOOKUP(F$3,'Tab.5 Alter Inanspruchnahme'!$E$5:$AC$203,17,FALSE)</f>
        <v>#N/A</v>
      </c>
      <c r="H98" s="70" t="e">
        <f>VLOOKUP(H$3,'Tab.5 Alter Inanspruchnahme'!$E$5:$AC$203,17,FALSE)</f>
        <v>#N/A</v>
      </c>
      <c r="J98" s="70" t="e">
        <f>VLOOKUP(J$3,'Tab.5 Alter Inanspruchnahme'!$E$5:$AC$203,17,FALSE)</f>
        <v>#N/A</v>
      </c>
      <c r="L98" s="70" t="e">
        <f>VLOOKUP(L$3,'Tab.5 Alter Inanspruchnahme'!$E$5:$AC$203,17,FALSE)</f>
        <v>#N/A</v>
      </c>
      <c r="N98" s="70">
        <f>VLOOKUP(N$3,'Tab.5 Alter Inanspruchnahme'!$E$5:$AC$203,17,FALSE)</f>
        <v>78.68811409121416</v>
      </c>
    </row>
    <row r="99" spans="1:14">
      <c r="A99" s="402"/>
      <c r="B99" s="69" t="s">
        <v>206</v>
      </c>
      <c r="D99" s="70" t="e">
        <f>VLOOKUP(D$3,'Tab.5 Alter Inanspruchnahme'!$E$5:$AC$203,18,FALSE)</f>
        <v>#N/A</v>
      </c>
      <c r="F99" s="70" t="e">
        <f>VLOOKUP(F$3,'Tab.5 Alter Inanspruchnahme'!$E$5:$AC$203,18,FALSE)</f>
        <v>#N/A</v>
      </c>
      <c r="H99" s="70" t="e">
        <f>VLOOKUP(H$3,'Tab.5 Alter Inanspruchnahme'!$E$5:$AC$203,18,FALSE)</f>
        <v>#N/A</v>
      </c>
      <c r="J99" s="70" t="e">
        <f>VLOOKUP(J$3,'Tab.5 Alter Inanspruchnahme'!$E$5:$AC$203,18,FALSE)</f>
        <v>#N/A</v>
      </c>
      <c r="L99" s="70" t="e">
        <f>VLOOKUP(L$3,'Tab.5 Alter Inanspruchnahme'!$E$5:$AC$203,18,FALSE)</f>
        <v>#N/A</v>
      </c>
      <c r="N99" s="70">
        <f>VLOOKUP(N$3,'Tab.5 Alter Inanspruchnahme'!$E$5:$AC$203,18,FALSE)</f>
        <v>37.837988153613708</v>
      </c>
    </row>
    <row r="100" spans="1:14">
      <c r="A100" s="402"/>
      <c r="B100" s="69" t="s">
        <v>12</v>
      </c>
      <c r="D100" s="70" t="e">
        <f>VLOOKUP(D$3,'Tab.5 Alter Inanspruchnahme'!$E$5:$AC$203,19,FALSE)</f>
        <v>#N/A</v>
      </c>
      <c r="F100" s="70" t="e">
        <f>VLOOKUP(F$3,'Tab.5 Alter Inanspruchnahme'!$E$5:$AC$203,19,FALSE)</f>
        <v>#N/A</v>
      </c>
      <c r="H100" s="70" t="e">
        <f>VLOOKUP(H$3,'Tab.5 Alter Inanspruchnahme'!$E$5:$AC$203,19,FALSE)</f>
        <v>#N/A</v>
      </c>
      <c r="J100" s="70" t="e">
        <f>VLOOKUP(J$3,'Tab.5 Alter Inanspruchnahme'!$E$5:$AC$203,19,FALSE)</f>
        <v>#N/A</v>
      </c>
      <c r="L100" s="70" t="e">
        <f>VLOOKUP(L$3,'Tab.5 Alter Inanspruchnahme'!$E$5:$AC$203,19,FALSE)</f>
        <v>#N/A</v>
      </c>
      <c r="N100" s="70">
        <f>VLOOKUP(N$3,'Tab.5 Alter Inanspruchnahme'!$E$5:$AC$203,19,FALSE)</f>
        <v>61.300431789738909</v>
      </c>
    </row>
    <row r="102" spans="1:14">
      <c r="A102" s="402" t="s">
        <v>8</v>
      </c>
      <c r="B102" s="69" t="s">
        <v>9</v>
      </c>
      <c r="D102" s="70" t="e">
        <f>VLOOKUP(D$3,'Tab.5 Alter Inanspruchnahme'!$E$5:$AC$203,20,FALSE)</f>
        <v>#N/A</v>
      </c>
      <c r="F102" s="70" t="e">
        <f>VLOOKUP(F$3,'Tab.5 Alter Inanspruchnahme'!$E$5:$AC$203,20,FALSE)</f>
        <v>#N/A</v>
      </c>
      <c r="H102" s="70" t="e">
        <f>VLOOKUP(H$3,'Tab.5 Alter Inanspruchnahme'!$E$5:$AC$203,20,FALSE)</f>
        <v>#N/A</v>
      </c>
      <c r="J102" s="70" t="e">
        <f>VLOOKUP(J$3,'Tab.5 Alter Inanspruchnahme'!$E$5:$AC$203,20,FALSE)</f>
        <v>#N/A</v>
      </c>
      <c r="L102" s="70" t="e">
        <f>VLOOKUP(L$3,'Tab.5 Alter Inanspruchnahme'!$E$5:$AC$203,20,FALSE)</f>
        <v>#N/A</v>
      </c>
      <c r="N102" s="70">
        <f>VLOOKUP(N$3,'Tab.5 Alter Inanspruchnahme'!$E$5:$AC$203,20,FALSE)</f>
        <v>6.6885730004938493</v>
      </c>
    </row>
    <row r="103" spans="1:14">
      <c r="A103" s="402"/>
      <c r="B103" s="69" t="s">
        <v>10</v>
      </c>
      <c r="D103" s="70" t="e">
        <f>VLOOKUP(D$3,'Tab.5 Alter Inanspruchnahme'!$E$5:$AC$203,21,FALSE)</f>
        <v>#N/A</v>
      </c>
      <c r="F103" s="70" t="e">
        <f>VLOOKUP(F$3,'Tab.5 Alter Inanspruchnahme'!$E$5:$AC$203,21,FALSE)</f>
        <v>#N/A</v>
      </c>
      <c r="H103" s="70" t="e">
        <f>VLOOKUP(H$3,'Tab.5 Alter Inanspruchnahme'!$E$5:$AC$203,21,FALSE)</f>
        <v>#N/A</v>
      </c>
      <c r="J103" s="70" t="e">
        <f>VLOOKUP(J$3,'Tab.5 Alter Inanspruchnahme'!$E$5:$AC$203,21,FALSE)</f>
        <v>#N/A</v>
      </c>
      <c r="L103" s="70" t="e">
        <f>VLOOKUP(L$3,'Tab.5 Alter Inanspruchnahme'!$E$5:$AC$203,21,FALSE)</f>
        <v>#N/A</v>
      </c>
      <c r="N103" s="70">
        <f>VLOOKUP(N$3,'Tab.5 Alter Inanspruchnahme'!$E$5:$AC$203,21,FALSE)</f>
        <v>43.7331335177496</v>
      </c>
    </row>
    <row r="104" spans="1:14">
      <c r="A104" s="402"/>
      <c r="B104" s="69" t="s">
        <v>201</v>
      </c>
      <c r="D104" s="70" t="e">
        <f>VLOOKUP(D$3,'Tab.5 Alter Inanspruchnahme'!$E$5:$AC$203,22,FALSE)</f>
        <v>#N/A</v>
      </c>
      <c r="F104" s="70" t="e">
        <f>VLOOKUP(F$3,'Tab.5 Alter Inanspruchnahme'!$E$5:$AC$203,22,FALSE)</f>
        <v>#N/A</v>
      </c>
      <c r="H104" s="70" t="e">
        <f>VLOOKUP(H$3,'Tab.5 Alter Inanspruchnahme'!$E$5:$AC$203,22,FALSE)</f>
        <v>#N/A</v>
      </c>
      <c r="J104" s="70" t="e">
        <f>VLOOKUP(J$3,'Tab.5 Alter Inanspruchnahme'!$E$5:$AC$203,22,FALSE)</f>
        <v>#N/A</v>
      </c>
      <c r="L104" s="70" t="e">
        <f>VLOOKUP(L$3,'Tab.5 Alter Inanspruchnahme'!$E$5:$AC$203,22,FALSE)</f>
        <v>#N/A</v>
      </c>
      <c r="N104" s="70">
        <f>VLOOKUP(N$3,'Tab.5 Alter Inanspruchnahme'!$E$5:$AC$203,22,FALSE)</f>
        <v>71.654203772776754</v>
      </c>
    </row>
    <row r="105" spans="1:14">
      <c r="A105" s="402"/>
      <c r="B105" s="69" t="s">
        <v>11</v>
      </c>
      <c r="D105" s="70" t="e">
        <f>VLOOKUP(D$3,'Tab.5 Alter Inanspruchnahme'!$E$5:$AC$203,23,FALSE)</f>
        <v>#N/A</v>
      </c>
      <c r="F105" s="70" t="e">
        <f>VLOOKUP(F$3,'Tab.5 Alter Inanspruchnahme'!$E$5:$AC$203,23,FALSE)</f>
        <v>#N/A</v>
      </c>
      <c r="H105" s="70" t="e">
        <f>VLOOKUP(H$3,'Tab.5 Alter Inanspruchnahme'!$E$5:$AC$203,23,FALSE)</f>
        <v>#N/A</v>
      </c>
      <c r="J105" s="70" t="e">
        <f>VLOOKUP(J$3,'Tab.5 Alter Inanspruchnahme'!$E$5:$AC$203,23,FALSE)</f>
        <v>#N/A</v>
      </c>
      <c r="L105" s="70" t="e">
        <f>VLOOKUP(L$3,'Tab.5 Alter Inanspruchnahme'!$E$5:$AC$203,23,FALSE)</f>
        <v>#N/A</v>
      </c>
      <c r="N105" s="70">
        <f>VLOOKUP(N$3,'Tab.5 Alter Inanspruchnahme'!$E$5:$AC$203,23,FALSE)</f>
        <v>140.25555803048235</v>
      </c>
    </row>
    <row r="106" spans="1:14">
      <c r="A106" s="402"/>
      <c r="B106" s="69" t="s">
        <v>206</v>
      </c>
      <c r="D106" s="70" t="e">
        <f>VLOOKUP(D$3,'Tab.5 Alter Inanspruchnahme'!$E$5:$AC$203,24,FALSE)</f>
        <v>#N/A</v>
      </c>
      <c r="F106" s="70" t="e">
        <f>VLOOKUP(F$3,'Tab.5 Alter Inanspruchnahme'!$E$5:$AC$203,24,FALSE)</f>
        <v>#N/A</v>
      </c>
      <c r="H106" s="70" t="e">
        <f>VLOOKUP(H$3,'Tab.5 Alter Inanspruchnahme'!$E$5:$AC$203,24,FALSE)</f>
        <v>#N/A</v>
      </c>
      <c r="J106" s="70" t="e">
        <f>VLOOKUP(J$3,'Tab.5 Alter Inanspruchnahme'!$E$5:$AC$203,24,FALSE)</f>
        <v>#N/A</v>
      </c>
      <c r="L106" s="70" t="e">
        <f>VLOOKUP(L$3,'Tab.5 Alter Inanspruchnahme'!$E$5:$AC$203,24,FALSE)</f>
        <v>#N/A</v>
      </c>
      <c r="N106" s="70">
        <f>VLOOKUP(N$3,'Tab.5 Alter Inanspruchnahme'!$E$5:$AC$203,24,FALSE)</f>
        <v>109.80617532280941</v>
      </c>
    </row>
    <row r="107" spans="1:14">
      <c r="A107" s="402"/>
      <c r="B107" s="69" t="s">
        <v>12</v>
      </c>
      <c r="D107" s="70" t="e">
        <f>VLOOKUP(D$3,'Tab.5 Alter Inanspruchnahme'!$E$5:$AC$203,25,FALSE)</f>
        <v>#N/A</v>
      </c>
      <c r="F107" s="70" t="e">
        <f>VLOOKUP(F$3,'Tab.5 Alter Inanspruchnahme'!$E$5:$AC$203,25,FALSE)</f>
        <v>#N/A</v>
      </c>
      <c r="H107" s="70" t="e">
        <f>VLOOKUP(H$3,'Tab.5 Alter Inanspruchnahme'!$E$5:$AC$203,25,FALSE)</f>
        <v>#N/A</v>
      </c>
      <c r="J107" s="70" t="e">
        <f>VLOOKUP(J$3,'Tab.5 Alter Inanspruchnahme'!$E$5:$AC$203,25,FALSE)</f>
        <v>#N/A</v>
      </c>
      <c r="L107" s="70" t="e">
        <f>VLOOKUP(L$3,'Tab.5 Alter Inanspruchnahme'!$E$5:$AC$203,25,FALSE)</f>
        <v>#N/A</v>
      </c>
      <c r="N107" s="70">
        <f>VLOOKUP(N$3,'Tab.5 Alter Inanspruchnahme'!$E$5:$AC$203,25,FALSE)</f>
        <v>67.015255164504481</v>
      </c>
    </row>
    <row r="110" spans="1:14">
      <c r="A110" s="405" t="s">
        <v>439</v>
      </c>
      <c r="B110" s="405"/>
      <c r="C110" s="405"/>
      <c r="D110" s="405"/>
      <c r="E110" s="405"/>
      <c r="F110" s="405"/>
      <c r="G110" s="405"/>
      <c r="H110" s="405"/>
      <c r="I110" s="405"/>
      <c r="J110" s="405"/>
      <c r="K110" s="405"/>
      <c r="L110" s="405"/>
      <c r="M110" s="405"/>
      <c r="N110" s="405"/>
    </row>
    <row r="111" spans="1:14">
      <c r="A111" s="405"/>
      <c r="B111" s="405"/>
      <c r="C111" s="405"/>
      <c r="D111" s="405"/>
      <c r="E111" s="405"/>
      <c r="F111" s="405"/>
      <c r="G111" s="405"/>
      <c r="H111" s="405"/>
      <c r="I111" s="405"/>
      <c r="J111" s="405"/>
      <c r="K111" s="405"/>
      <c r="L111" s="405"/>
      <c r="M111" s="405"/>
      <c r="N111" s="405"/>
    </row>
    <row r="113" spans="1:14">
      <c r="A113" s="402" t="s">
        <v>165</v>
      </c>
      <c r="B113" s="69" t="s">
        <v>178</v>
      </c>
      <c r="D113" s="70" t="e">
        <f>VLOOKUP(D$3,'Tab.6 Geschlecht Inanspr.'!$E$5:$T$203,2,FALSE)</f>
        <v>#N/A</v>
      </c>
      <c r="F113" s="70" t="e">
        <f>VLOOKUP(F$3,'Tab.6 Geschlecht Inanspr.'!$E$5:$T$203,2,FALSE)</f>
        <v>#N/A</v>
      </c>
      <c r="H113" s="70" t="e">
        <f>VLOOKUP(H$3,'Tab.6 Geschlecht Inanspr.'!$E$5:$T$203,2,FALSE)</f>
        <v>#N/A</v>
      </c>
      <c r="J113" s="70" t="e">
        <f>VLOOKUP(J$3,'Tab.6 Geschlecht Inanspr.'!$E$5:$T$203,2,FALSE)</f>
        <v>#N/A</v>
      </c>
      <c r="L113" s="70" t="e">
        <f>VLOOKUP(L$3,'Tab.6 Geschlecht Inanspr.'!$E$5:$T$203,2,FALSE)</f>
        <v>#N/A</v>
      </c>
      <c r="N113" s="70">
        <f>VLOOKUP(N$3,'Tab.6 Geschlecht Inanspr.'!$E$5:$T$203,2,FALSE)</f>
        <v>545.07308195844473</v>
      </c>
    </row>
    <row r="114" spans="1:14">
      <c r="A114" s="402"/>
      <c r="B114" s="69" t="s">
        <v>179</v>
      </c>
      <c r="D114" s="70" t="e">
        <f>VLOOKUP(D$3,'Tab.6 Geschlecht Inanspr.'!$E$5:$T$203,3,FALSE)</f>
        <v>#N/A</v>
      </c>
      <c r="F114" s="70" t="e">
        <f>VLOOKUP(F$3,'Tab.6 Geschlecht Inanspr.'!$E$5:$T$203,3,FALSE)</f>
        <v>#N/A</v>
      </c>
      <c r="H114" s="70" t="e">
        <f>VLOOKUP(H$3,'Tab.6 Geschlecht Inanspr.'!$E$5:$T$203,3,FALSE)</f>
        <v>#N/A</v>
      </c>
      <c r="J114" s="70" t="e">
        <f>VLOOKUP(J$3,'Tab.6 Geschlecht Inanspr.'!$E$5:$T$203,3,FALSE)</f>
        <v>#N/A</v>
      </c>
      <c r="L114" s="70" t="e">
        <f>VLOOKUP(L$3,'Tab.6 Geschlecht Inanspr.'!$E$5:$T$203,3,FALSE)</f>
        <v>#N/A</v>
      </c>
      <c r="N114" s="70">
        <f>VLOOKUP(N$3,'Tab.6 Geschlecht Inanspr.'!$E$5:$T$203,3,FALSE)</f>
        <v>472.93865698146993</v>
      </c>
    </row>
    <row r="115" spans="1:14">
      <c r="A115" s="402"/>
      <c r="B115" s="69" t="s">
        <v>12</v>
      </c>
      <c r="D115" s="70" t="e">
        <f>VLOOKUP(D$3,'Tab.6 Geschlecht Inanspr.'!$E$5:$T$203,4,FALSE)</f>
        <v>#N/A</v>
      </c>
      <c r="F115" s="70" t="e">
        <f>VLOOKUP(F$3,'Tab.6 Geschlecht Inanspr.'!$E$5:$T$203,4,FALSE)</f>
        <v>#N/A</v>
      </c>
      <c r="H115" s="70" t="e">
        <f>VLOOKUP(H$3,'Tab.6 Geschlecht Inanspr.'!$E$5:$T$203,4,FALSE)</f>
        <v>#N/A</v>
      </c>
      <c r="J115" s="70" t="e">
        <f>VLOOKUP(J$3,'Tab.6 Geschlecht Inanspr.'!$E$5:$T$203,4,FALSE)</f>
        <v>#N/A</v>
      </c>
      <c r="L115" s="70" t="e">
        <f>VLOOKUP(L$3,'Tab.6 Geschlecht Inanspr.'!$E$5:$T$203,4,FALSE)</f>
        <v>#N/A</v>
      </c>
      <c r="N115" s="70">
        <f>VLOOKUP(N$3,'Tab.6 Geschlecht Inanspr.'!$E$5:$T$203,4,FALSE)</f>
        <v>510.14582375196056</v>
      </c>
    </row>
    <row r="117" spans="1:14">
      <c r="A117" s="402" t="s">
        <v>248</v>
      </c>
      <c r="B117" s="69" t="s">
        <v>178</v>
      </c>
      <c r="D117" s="70" t="e">
        <f>VLOOKUP(D$3,'Tab.6 Geschlecht Inanspr.'!$E$5:$T$203,5,FALSE)</f>
        <v>#N/A</v>
      </c>
      <c r="F117" s="70" t="e">
        <f>VLOOKUP(F$3,'Tab.6 Geschlecht Inanspr.'!$E$5:$T$203,5,FALSE)</f>
        <v>#N/A</v>
      </c>
      <c r="H117" s="70" t="e">
        <f>VLOOKUP(H$3,'Tab.6 Geschlecht Inanspr.'!$E$5:$T$203,5,FALSE)</f>
        <v>#N/A</v>
      </c>
      <c r="J117" s="70" t="e">
        <f>VLOOKUP(J$3,'Tab.6 Geschlecht Inanspr.'!$E$5:$T$203,5,FALSE)</f>
        <v>#N/A</v>
      </c>
      <c r="L117" s="70" t="e">
        <f>VLOOKUP(L$3,'Tab.6 Geschlecht Inanspr.'!$E$5:$T$203,5,FALSE)</f>
        <v>#N/A</v>
      </c>
      <c r="N117" s="70">
        <f>VLOOKUP(N$3,'Tab.6 Geschlecht Inanspr.'!$E$5:$T$203,5,FALSE)</f>
        <v>358.57862142184138</v>
      </c>
    </row>
    <row r="118" spans="1:14">
      <c r="A118" s="402"/>
      <c r="B118" s="69" t="s">
        <v>179</v>
      </c>
      <c r="D118" s="70" t="e">
        <f>VLOOKUP(D$3,'Tab.6 Geschlecht Inanspr.'!$E$5:$T$203,6,FALSE)</f>
        <v>#N/A</v>
      </c>
      <c r="F118" s="70" t="e">
        <f>VLOOKUP(F$3,'Tab.6 Geschlecht Inanspr.'!$E$5:$T$203,6,FALSE)</f>
        <v>#N/A</v>
      </c>
      <c r="H118" s="70" t="e">
        <f>VLOOKUP(H$3,'Tab.6 Geschlecht Inanspr.'!$E$5:$T$203,6,FALSE)</f>
        <v>#N/A</v>
      </c>
      <c r="J118" s="70" t="e">
        <f>VLOOKUP(J$3,'Tab.6 Geschlecht Inanspr.'!$E$5:$T$203,6,FALSE)</f>
        <v>#N/A</v>
      </c>
      <c r="L118" s="70" t="e">
        <f>VLOOKUP(L$3,'Tab.6 Geschlecht Inanspr.'!$E$5:$T$203,6,FALSE)</f>
        <v>#N/A</v>
      </c>
      <c r="N118" s="70">
        <f>VLOOKUP(N$3,'Tab.6 Geschlecht Inanspr.'!$E$5:$T$203,6,FALSE)</f>
        <v>316.91848407411101</v>
      </c>
    </row>
    <row r="119" spans="1:14">
      <c r="A119" s="402"/>
      <c r="B119" s="69" t="s">
        <v>12</v>
      </c>
      <c r="D119" s="70" t="e">
        <f>VLOOKUP(D$3,'Tab.6 Geschlecht Inanspr.'!$E$5:$T$203,7,FALSE)</f>
        <v>#N/A</v>
      </c>
      <c r="F119" s="70" t="e">
        <f>VLOOKUP(F$3,'Tab.6 Geschlecht Inanspr.'!$E$5:$T$203,7,FALSE)</f>
        <v>#N/A</v>
      </c>
      <c r="H119" s="70" t="e">
        <f>VLOOKUP(H$3,'Tab.6 Geschlecht Inanspr.'!$E$5:$T$203,7,FALSE)</f>
        <v>#N/A</v>
      </c>
      <c r="J119" s="70" t="e">
        <f>VLOOKUP(J$3,'Tab.6 Geschlecht Inanspr.'!$E$5:$T$203,7,FALSE)</f>
        <v>#N/A</v>
      </c>
      <c r="L119" s="70" t="e">
        <f>VLOOKUP(L$3,'Tab.6 Geschlecht Inanspr.'!$E$5:$T$203,7,FALSE)</f>
        <v>#N/A</v>
      </c>
      <c r="N119" s="70">
        <f>VLOOKUP(N$3,'Tab.6 Geschlecht Inanspr.'!$E$5:$T$203,7,FALSE)</f>
        <v>338.40691596323086</v>
      </c>
    </row>
    <row r="121" spans="1:14">
      <c r="A121" s="402" t="s">
        <v>295</v>
      </c>
      <c r="B121" s="69" t="s">
        <v>178</v>
      </c>
      <c r="D121" s="70" t="e">
        <f>VLOOKUP(D$3,'Tab.6 Geschlecht Inanspr.'!$E$5:$T$203,8,FALSE)</f>
        <v>#N/A</v>
      </c>
      <c r="F121" s="70" t="e">
        <f>VLOOKUP(F$3,'Tab.6 Geschlecht Inanspr.'!$E$5:$T$203,8,FALSE)</f>
        <v>#N/A</v>
      </c>
      <c r="H121" s="70" t="e">
        <f>VLOOKUP(H$3,'Tab.6 Geschlecht Inanspr.'!$E$5:$T$203,8,FALSE)</f>
        <v>#N/A</v>
      </c>
      <c r="J121" s="70" t="e">
        <f>VLOOKUP(J$3,'Tab.6 Geschlecht Inanspr.'!$E$5:$T$203,8,FALSE)</f>
        <v>#N/A</v>
      </c>
      <c r="L121" s="70" t="e">
        <f>VLOOKUP(L$3,'Tab.6 Geschlecht Inanspr.'!$E$5:$T$203,8,FALSE)</f>
        <v>#N/A</v>
      </c>
      <c r="N121" s="70">
        <f>VLOOKUP(N$3,'Tab.6 Geschlecht Inanspr.'!$E$5:$T$203,8,FALSE)</f>
        <v>186.49446053660341</v>
      </c>
    </row>
    <row r="122" spans="1:14">
      <c r="A122" s="402"/>
      <c r="B122" s="69" t="s">
        <v>179</v>
      </c>
      <c r="D122" s="70" t="e">
        <f>VLOOKUP(D$3,'Tab.6 Geschlecht Inanspr.'!$E$5:$T$203,9,FALSE)</f>
        <v>#N/A</v>
      </c>
      <c r="F122" s="70" t="e">
        <f>VLOOKUP(F$3,'Tab.6 Geschlecht Inanspr.'!$E$5:$T$203,9,FALSE)</f>
        <v>#N/A</v>
      </c>
      <c r="H122" s="70" t="e">
        <f>VLOOKUP(H$3,'Tab.6 Geschlecht Inanspr.'!$E$5:$T$203,9,FALSE)</f>
        <v>#N/A</v>
      </c>
      <c r="J122" s="70" t="e">
        <f>VLOOKUP(J$3,'Tab.6 Geschlecht Inanspr.'!$E$5:$T$203,9,FALSE)</f>
        <v>#N/A</v>
      </c>
      <c r="L122" s="70" t="e">
        <f>VLOOKUP(L$3,'Tab.6 Geschlecht Inanspr.'!$E$5:$T$203,9,FALSE)</f>
        <v>#N/A</v>
      </c>
      <c r="N122" s="70">
        <f>VLOOKUP(N$3,'Tab.6 Geschlecht Inanspr.'!$E$5:$T$203,9,FALSE)</f>
        <v>156.02017290735893</v>
      </c>
    </row>
    <row r="123" spans="1:14">
      <c r="A123" s="402"/>
      <c r="B123" s="69" t="s">
        <v>12</v>
      </c>
      <c r="D123" s="70" t="e">
        <f>VLOOKUP(D$3,'Tab.6 Geschlecht Inanspr.'!$E$5:$T$203,10,FALSE)</f>
        <v>#N/A</v>
      </c>
      <c r="F123" s="70" t="e">
        <f>VLOOKUP(F$3,'Tab.6 Geschlecht Inanspr.'!$E$5:$T$203,10,FALSE)</f>
        <v>#N/A</v>
      </c>
      <c r="H123" s="70" t="e">
        <f>VLOOKUP(H$3,'Tab.6 Geschlecht Inanspr.'!$E$5:$T$203,10,FALSE)</f>
        <v>#N/A</v>
      </c>
      <c r="J123" s="70" t="e">
        <f>VLOOKUP(J$3,'Tab.6 Geschlecht Inanspr.'!$E$5:$T$203,10,FALSE)</f>
        <v>#N/A</v>
      </c>
      <c r="L123" s="70" t="e">
        <f>VLOOKUP(L$3,'Tab.6 Geschlecht Inanspr.'!$E$5:$T$203,10,FALSE)</f>
        <v>#N/A</v>
      </c>
      <c r="N123" s="70">
        <f>VLOOKUP(N$3,'Tab.6 Geschlecht Inanspr.'!$E$5:$T$203,10,FALSE)</f>
        <v>171.73890778872973</v>
      </c>
    </row>
    <row r="125" spans="1:14">
      <c r="A125" s="402" t="s">
        <v>7</v>
      </c>
      <c r="B125" s="69" t="s">
        <v>178</v>
      </c>
      <c r="D125" s="70" t="e">
        <f>VLOOKUP(D$3,'Tab.6 Geschlecht Inanspr.'!$E$5:$T$203,11,FALSE)</f>
        <v>#N/A</v>
      </c>
      <c r="F125" s="70" t="e">
        <f>VLOOKUP(F$3,'Tab.6 Geschlecht Inanspr.'!$E$5:$T$203,11,FALSE)</f>
        <v>#N/A</v>
      </c>
      <c r="H125" s="70" t="e">
        <f>VLOOKUP(H$3,'Tab.6 Geschlecht Inanspr.'!$E$5:$T$203,11,FALSE)</f>
        <v>#N/A</v>
      </c>
      <c r="J125" s="70" t="e">
        <f>VLOOKUP(J$3,'Tab.6 Geschlecht Inanspr.'!$E$5:$T$203,11,FALSE)</f>
        <v>#N/A</v>
      </c>
      <c r="L125" s="70" t="e">
        <f>VLOOKUP(L$3,'Tab.6 Geschlecht Inanspr.'!$E$5:$T$203,11,FALSE)</f>
        <v>#N/A</v>
      </c>
      <c r="N125" s="70">
        <f>VLOOKUP(N$3,'Tab.6 Geschlecht Inanspr.'!$E$5:$T$203,11,FALSE)</f>
        <v>73.757273084864181</v>
      </c>
    </row>
    <row r="126" spans="1:14">
      <c r="A126" s="402"/>
      <c r="B126" s="69" t="s">
        <v>179</v>
      </c>
      <c r="D126" s="70" t="e">
        <f>VLOOKUP(D$3,'Tab.6 Geschlecht Inanspr.'!$E$5:$T$203,12,FALSE)</f>
        <v>#N/A</v>
      </c>
      <c r="F126" s="70" t="e">
        <f>VLOOKUP(F$3,'Tab.6 Geschlecht Inanspr.'!$E$5:$T$203,12,FALSE)</f>
        <v>#N/A</v>
      </c>
      <c r="H126" s="70" t="e">
        <f>VLOOKUP(H$3,'Tab.6 Geschlecht Inanspr.'!$E$5:$T$203,12,FALSE)</f>
        <v>#N/A</v>
      </c>
      <c r="J126" s="70" t="e">
        <f>VLOOKUP(J$3,'Tab.6 Geschlecht Inanspr.'!$E$5:$T$203,12,FALSE)</f>
        <v>#N/A</v>
      </c>
      <c r="L126" s="70" t="e">
        <f>VLOOKUP(L$3,'Tab.6 Geschlecht Inanspr.'!$E$5:$T$203,12,FALSE)</f>
        <v>#N/A</v>
      </c>
      <c r="N126" s="70">
        <f>VLOOKUP(N$3,'Tab.6 Geschlecht Inanspr.'!$E$5:$T$203,12,FALSE)</f>
        <v>73.378434616323815</v>
      </c>
    </row>
    <row r="127" spans="1:14">
      <c r="A127" s="402"/>
      <c r="B127" s="69" t="s">
        <v>12</v>
      </c>
      <c r="D127" s="70" t="e">
        <f>VLOOKUP(D$3,'Tab.6 Geschlecht Inanspr.'!$E$5:$T$203,13,FALSE)</f>
        <v>#N/A</v>
      </c>
      <c r="F127" s="70" t="e">
        <f>VLOOKUP(F$3,'Tab.6 Geschlecht Inanspr.'!$E$5:$T$203,13,FALSE)</f>
        <v>#N/A</v>
      </c>
      <c r="H127" s="70" t="e">
        <f>VLOOKUP(H$3,'Tab.6 Geschlecht Inanspr.'!$E$5:$T$203,13,FALSE)</f>
        <v>#N/A</v>
      </c>
      <c r="J127" s="70" t="e">
        <f>VLOOKUP(J$3,'Tab.6 Geschlecht Inanspr.'!$E$5:$T$203,13,FALSE)</f>
        <v>#N/A</v>
      </c>
      <c r="L127" s="70" t="e">
        <f>VLOOKUP(L$3,'Tab.6 Geschlecht Inanspr.'!$E$5:$T$203,13,FALSE)</f>
        <v>#N/A</v>
      </c>
      <c r="N127" s="70">
        <f>VLOOKUP(N$3,'Tab.6 Geschlecht Inanspr.'!$E$5:$T$203,13,FALSE)</f>
        <v>73.57384070824952</v>
      </c>
    </row>
    <row r="129" spans="1:14">
      <c r="A129" s="402" t="s">
        <v>333</v>
      </c>
      <c r="B129" s="69" t="s">
        <v>178</v>
      </c>
      <c r="D129" s="70" t="e">
        <f>VLOOKUP(D$3,'Tab.6 Geschlecht Inanspr.'!$E$5:$T$203,14,FALSE)</f>
        <v>#N/A</v>
      </c>
      <c r="F129" s="70" t="e">
        <f>VLOOKUP(F$3,'Tab.6 Geschlecht Inanspr.'!$E$5:$T$203,14,FALSE)</f>
        <v>#N/A</v>
      </c>
      <c r="H129" s="70" t="e">
        <f>VLOOKUP(H$3,'Tab.6 Geschlecht Inanspr.'!$E$5:$T$203,14,FALSE)</f>
        <v>#N/A</v>
      </c>
      <c r="J129" s="70" t="e">
        <f>VLOOKUP(J$3,'Tab.6 Geschlecht Inanspr.'!$E$5:$T$203,14,FALSE)</f>
        <v>#N/A</v>
      </c>
      <c r="L129" s="70" t="e">
        <f>VLOOKUP(L$3,'Tab.6 Geschlecht Inanspr.'!$E$5:$T$203,14,FALSE)</f>
        <v>#N/A</v>
      </c>
      <c r="N129" s="70">
        <f>VLOOKUP(N$3,'Tab.6 Geschlecht Inanspr.'!$E$5:$T$203,14,FALSE)</f>
        <v>112.73718745173922</v>
      </c>
    </row>
    <row r="130" spans="1:14">
      <c r="A130" s="402"/>
      <c r="B130" s="69" t="s">
        <v>179</v>
      </c>
      <c r="D130" s="70" t="e">
        <f>VLOOKUP(D$3,'Tab.6 Geschlecht Inanspr.'!$E$5:$T$203,15,FALSE)</f>
        <v>#N/A</v>
      </c>
      <c r="F130" s="70" t="e">
        <f>VLOOKUP(F$3,'Tab.6 Geschlecht Inanspr.'!$E$5:$T$203,15,FALSE)</f>
        <v>#N/A</v>
      </c>
      <c r="H130" s="70" t="e">
        <f>VLOOKUP(H$3,'Tab.6 Geschlecht Inanspr.'!$E$5:$T$203,15,FALSE)</f>
        <v>#N/A</v>
      </c>
      <c r="J130" s="70" t="e">
        <f>VLOOKUP(J$3,'Tab.6 Geschlecht Inanspr.'!$E$5:$T$203,15,FALSE)</f>
        <v>#N/A</v>
      </c>
      <c r="L130" s="70" t="e">
        <f>VLOOKUP(L$3,'Tab.6 Geschlecht Inanspr.'!$E$5:$T$203,15,FALSE)</f>
        <v>#N/A</v>
      </c>
      <c r="N130" s="70">
        <f>VLOOKUP(N$3,'Tab.6 Geschlecht Inanspr.'!$E$5:$T$203,15,FALSE)</f>
        <v>82.641738291035111</v>
      </c>
    </row>
    <row r="131" spans="1:14">
      <c r="A131" s="402"/>
      <c r="B131" s="69" t="s">
        <v>12</v>
      </c>
      <c r="D131" s="70" t="e">
        <f>VLOOKUP(D$3,'Tab.6 Geschlecht Inanspr.'!$E$5:$T$203,16,FALSE)</f>
        <v>#N/A</v>
      </c>
      <c r="F131" s="70" t="e">
        <f>VLOOKUP(F$3,'Tab.6 Geschlecht Inanspr.'!$E$5:$T$203,16,FALSE)</f>
        <v>#N/A</v>
      </c>
      <c r="H131" s="70" t="e">
        <f>VLOOKUP(H$3,'Tab.6 Geschlecht Inanspr.'!$E$5:$T$203,16,FALSE)</f>
        <v>#N/A</v>
      </c>
      <c r="J131" s="70" t="e">
        <f>VLOOKUP(J$3,'Tab.6 Geschlecht Inanspr.'!$E$5:$T$203,16,FALSE)</f>
        <v>#N/A</v>
      </c>
      <c r="L131" s="70" t="e">
        <f>VLOOKUP(L$3,'Tab.6 Geschlecht Inanspr.'!$E$5:$T$203,16,FALSE)</f>
        <v>#N/A</v>
      </c>
      <c r="N131" s="70">
        <f>VLOOKUP(N$3,'Tab.6 Geschlecht Inanspr.'!$E$5:$T$203,16,FALSE)</f>
        <v>98.165067080480199</v>
      </c>
    </row>
    <row r="134" spans="1:14">
      <c r="A134" s="405" t="s">
        <v>440</v>
      </c>
      <c r="B134" s="405"/>
      <c r="C134" s="405"/>
      <c r="D134" s="405"/>
      <c r="E134" s="405"/>
      <c r="F134" s="405"/>
      <c r="G134" s="405"/>
      <c r="H134" s="405"/>
      <c r="I134" s="405"/>
      <c r="J134" s="405"/>
      <c r="K134" s="405"/>
      <c r="L134" s="405"/>
      <c r="M134" s="405"/>
      <c r="N134" s="405"/>
    </row>
    <row r="135" spans="1:14">
      <c r="A135" s="405"/>
      <c r="B135" s="405"/>
      <c r="C135" s="405"/>
      <c r="D135" s="405"/>
      <c r="E135" s="405"/>
      <c r="F135" s="405"/>
      <c r="G135" s="405"/>
      <c r="H135" s="405"/>
      <c r="I135" s="405"/>
      <c r="J135" s="405"/>
      <c r="K135" s="405"/>
      <c r="L135" s="405"/>
      <c r="M135" s="405"/>
      <c r="N135" s="405"/>
    </row>
    <row r="137" spans="1:14">
      <c r="A137" s="402" t="s">
        <v>180</v>
      </c>
      <c r="B137" s="69" t="s">
        <v>1</v>
      </c>
      <c r="D137" s="68" t="e">
        <f>VLOOKUP(D$3,'Tab. 7 Erziehungsberatung'!$B$6:$L$62,2,FALSE)</f>
        <v>#N/A</v>
      </c>
      <c r="F137" s="68" t="e">
        <f>VLOOKUP(F$3,'Tab. 7 Erziehungsberatung'!$B$6:$L$62,2,FALSE)</f>
        <v>#N/A</v>
      </c>
      <c r="H137" s="68" t="e">
        <f>VLOOKUP(H$3,'Tab. 7 Erziehungsberatung'!$B$6:$L$62,2,FALSE)</f>
        <v>#N/A</v>
      </c>
      <c r="J137" s="68" t="e">
        <f>VLOOKUP(J$3,'Tab. 7 Erziehungsberatung'!$B$6:$L$62,2,FALSE)</f>
        <v>#N/A</v>
      </c>
      <c r="L137" s="68" t="e">
        <f>VLOOKUP(L$3,'Tab. 7 Erziehungsberatung'!$B$6:$L$62,2,FALSE)</f>
        <v>#N/A</v>
      </c>
      <c r="N137" s="68">
        <f>VLOOKUP(N$3,'Tab. 7 Erziehungsberatung'!$B$6:$L$62,2,FALSE)</f>
        <v>42125</v>
      </c>
    </row>
    <row r="138" spans="1:14">
      <c r="A138" s="402"/>
      <c r="B138" s="69" t="s">
        <v>2</v>
      </c>
      <c r="D138" s="68" t="e">
        <f>VLOOKUP(D$3,'Tab. 7 Erziehungsberatung'!$B$6:$L$62,3,FALSE)</f>
        <v>#N/A</v>
      </c>
      <c r="F138" s="68" t="e">
        <f>VLOOKUP(F$3,'Tab. 7 Erziehungsberatung'!$B$6:$L$62,3,FALSE)</f>
        <v>#N/A</v>
      </c>
      <c r="H138" s="68" t="e">
        <f>VLOOKUP(H$3,'Tab. 7 Erziehungsberatung'!$B$6:$L$62,3,FALSE)</f>
        <v>#N/A</v>
      </c>
      <c r="J138" s="68" t="e">
        <f>VLOOKUP(J$3,'Tab. 7 Erziehungsberatung'!$B$6:$L$62,3,FALSE)</f>
        <v>#N/A</v>
      </c>
      <c r="L138" s="68" t="e">
        <f>VLOOKUP(L$3,'Tab. 7 Erziehungsberatung'!$B$6:$L$62,3,FALSE)</f>
        <v>#N/A</v>
      </c>
      <c r="N138" s="68">
        <f>VLOOKUP(N$3,'Tab. 7 Erziehungsberatung'!$B$6:$L$62,3,FALSE)</f>
        <v>21676</v>
      </c>
    </row>
    <row r="139" spans="1:14">
      <c r="A139" s="402"/>
      <c r="B139" s="69" t="s">
        <v>3</v>
      </c>
      <c r="D139" s="68" t="e">
        <f>VLOOKUP(D$3,'Tab. 7 Erziehungsberatung'!$B$6:$L$62,4,FALSE)</f>
        <v>#N/A</v>
      </c>
      <c r="F139" s="68" t="e">
        <f>VLOOKUP(F$3,'Tab. 7 Erziehungsberatung'!$B$6:$L$62,4,FALSE)</f>
        <v>#N/A</v>
      </c>
      <c r="H139" s="68" t="e">
        <f>VLOOKUP(H$3,'Tab. 7 Erziehungsberatung'!$B$6:$L$62,4,FALSE)</f>
        <v>#N/A</v>
      </c>
      <c r="J139" s="68" t="e">
        <f>VLOOKUP(J$3,'Tab. 7 Erziehungsberatung'!$B$6:$L$62,4,FALSE)</f>
        <v>#N/A</v>
      </c>
      <c r="L139" s="68" t="e">
        <f>VLOOKUP(L$3,'Tab. 7 Erziehungsberatung'!$B$6:$L$62,4,FALSE)</f>
        <v>#N/A</v>
      </c>
      <c r="N139" s="68">
        <f>VLOOKUP(N$3,'Tab. 7 Erziehungsberatung'!$B$6:$L$62,4,FALSE)</f>
        <v>20449</v>
      </c>
    </row>
    <row r="140" spans="1:14">
      <c r="A140" s="402"/>
      <c r="B140" s="69" t="s">
        <v>181</v>
      </c>
      <c r="D140" s="68" t="e">
        <f>VLOOKUP(D$3,'Tab. 7 Erziehungsberatung'!$B$6:$L$62,5,FALSE)</f>
        <v>#N/A</v>
      </c>
      <c r="F140" s="68" t="e">
        <f>VLOOKUP(F$3,'Tab. 7 Erziehungsberatung'!$B$6:$L$62,5,FALSE)</f>
        <v>#N/A</v>
      </c>
      <c r="H140" s="68" t="e">
        <f>VLOOKUP(H$3,'Tab. 7 Erziehungsberatung'!$B$6:$L$62,5,FALSE)</f>
        <v>#N/A</v>
      </c>
      <c r="J140" s="68" t="e">
        <f>VLOOKUP(J$3,'Tab. 7 Erziehungsberatung'!$B$6:$L$62,5,FALSE)</f>
        <v>#N/A</v>
      </c>
      <c r="L140" s="68" t="e">
        <f>VLOOKUP(L$3,'Tab. 7 Erziehungsberatung'!$B$6:$L$62,5,FALSE)</f>
        <v>#N/A</v>
      </c>
      <c r="N140" s="68">
        <f>VLOOKUP(N$3,'Tab. 7 Erziehungsberatung'!$B$6:$L$62,5,FALSE)</f>
        <v>22508</v>
      </c>
    </row>
    <row r="141" spans="1:14">
      <c r="A141" s="402"/>
      <c r="B141" s="69" t="s">
        <v>189</v>
      </c>
      <c r="D141" s="68" t="e">
        <f>VLOOKUP(D$3,'Tab. 7 Erziehungsberatung'!$B$6:$L$62,6,FALSE)</f>
        <v>#N/A</v>
      </c>
      <c r="F141" s="68" t="e">
        <f>VLOOKUP(F$3,'Tab. 7 Erziehungsberatung'!$B$6:$L$62,6,FALSE)</f>
        <v>#N/A</v>
      </c>
      <c r="H141" s="68" t="e">
        <f>VLOOKUP(H$3,'Tab. 7 Erziehungsberatung'!$B$6:$L$62,6,FALSE)</f>
        <v>#N/A</v>
      </c>
      <c r="J141" s="68" t="e">
        <f>VLOOKUP(J$3,'Tab. 7 Erziehungsberatung'!$B$6:$L$62,6,FALSE)</f>
        <v>#N/A</v>
      </c>
      <c r="L141" s="68" t="e">
        <f>VLOOKUP(L$3,'Tab. 7 Erziehungsberatung'!$B$6:$L$62,6,FALSE)</f>
        <v>#N/A</v>
      </c>
      <c r="N141" s="68">
        <f>VLOOKUP(N$3,'Tab. 7 Erziehungsberatung'!$B$6:$L$62,6,FALSE)</f>
        <v>19617</v>
      </c>
    </row>
    <row r="143" spans="1:14">
      <c r="A143" s="402" t="s">
        <v>334</v>
      </c>
      <c r="B143" s="69" t="s">
        <v>1</v>
      </c>
      <c r="D143" s="68" t="e">
        <f>VLOOKUP(D$3,'Tab. 7 Erziehungsberatung'!$B$6:$L$62,7,FALSE)</f>
        <v>#N/A</v>
      </c>
      <c r="F143" s="68" t="e">
        <f>VLOOKUP(F$3,'Tab. 7 Erziehungsberatung'!$B$6:$L$62,7,FALSE)</f>
        <v>#N/A</v>
      </c>
      <c r="H143" s="68" t="e">
        <f>VLOOKUP(H$3,'Tab. 7 Erziehungsberatung'!$B$6:$L$62,7,FALSE)</f>
        <v>#N/A</v>
      </c>
      <c r="J143" s="68" t="e">
        <f>VLOOKUP(J$3,'Tab. 7 Erziehungsberatung'!$B$6:$L$62,7,FALSE)</f>
        <v>#N/A</v>
      </c>
      <c r="L143" s="68" t="e">
        <f>VLOOKUP(L$3,'Tab. 7 Erziehungsberatung'!$B$6:$L$62,7,FALSE)</f>
        <v>#N/A</v>
      </c>
      <c r="N143" s="68">
        <f>VLOOKUP(N$3,'Tab. 7 Erziehungsberatung'!$B$6:$L$62,7,FALSE)</f>
        <v>116.91934660611932</v>
      </c>
    </row>
    <row r="144" spans="1:14">
      <c r="A144" s="402"/>
      <c r="B144" s="69" t="s">
        <v>2</v>
      </c>
      <c r="D144" s="68" t="e">
        <f>VLOOKUP(D$3,'Tab. 7 Erziehungsberatung'!$B$6:$L$62,8,FALSE)</f>
        <v>#N/A</v>
      </c>
      <c r="F144" s="68" t="e">
        <f>VLOOKUP(F$3,'Tab. 7 Erziehungsberatung'!$B$6:$L$62,8,FALSE)</f>
        <v>#N/A</v>
      </c>
      <c r="H144" s="68" t="e">
        <f>VLOOKUP(H$3,'Tab. 7 Erziehungsberatung'!$B$6:$L$62,8,FALSE)</f>
        <v>#N/A</v>
      </c>
      <c r="J144" s="68" t="e">
        <f>VLOOKUP(J$3,'Tab. 7 Erziehungsberatung'!$B$6:$L$62,8,FALSE)</f>
        <v>#N/A</v>
      </c>
      <c r="L144" s="68" t="e">
        <f>VLOOKUP(L$3,'Tab. 7 Erziehungsberatung'!$B$6:$L$62,8,FALSE)</f>
        <v>#N/A</v>
      </c>
      <c r="N144" s="68">
        <f>VLOOKUP(N$3,'Tab. 7 Erziehungsberatung'!$B$6:$L$62,8,FALSE)</f>
        <v>116.63840748431575</v>
      </c>
    </row>
    <row r="145" spans="1:14">
      <c r="A145" s="402"/>
      <c r="B145" s="69" t="s">
        <v>3</v>
      </c>
      <c r="D145" s="68" t="e">
        <f>VLOOKUP(D$3,'Tab. 7 Erziehungsberatung'!$B$6:$L$62,9,FALSE)</f>
        <v>#N/A</v>
      </c>
      <c r="F145" s="68" t="e">
        <f>VLOOKUP(F$3,'Tab. 7 Erziehungsberatung'!$B$6:$L$62,9,FALSE)</f>
        <v>#N/A</v>
      </c>
      <c r="H145" s="68" t="e">
        <f>VLOOKUP(H$3,'Tab. 7 Erziehungsberatung'!$B$6:$L$62,9,FALSE)</f>
        <v>#N/A</v>
      </c>
      <c r="J145" s="68" t="e">
        <f>VLOOKUP(J$3,'Tab. 7 Erziehungsberatung'!$B$6:$L$62,9,FALSE)</f>
        <v>#N/A</v>
      </c>
      <c r="L145" s="68" t="e">
        <f>VLOOKUP(L$3,'Tab. 7 Erziehungsberatung'!$B$6:$L$62,9,FALSE)</f>
        <v>#N/A</v>
      </c>
      <c r="N145" s="68">
        <f>VLOOKUP(N$3,'Tab. 7 Erziehungsberatung'!$B$6:$L$62,9,FALSE)</f>
        <v>117.21862428475946</v>
      </c>
    </row>
    <row r="146" spans="1:14">
      <c r="A146" s="402"/>
      <c r="B146" s="69" t="s">
        <v>181</v>
      </c>
      <c r="D146" s="68" t="e">
        <f>VLOOKUP(D$3,'Tab. 7 Erziehungsberatung'!$B$6:$L$62,10,FALSE)</f>
        <v>#N/A</v>
      </c>
      <c r="F146" s="68" t="e">
        <f>VLOOKUP(F$3,'Tab. 7 Erziehungsberatung'!$B$6:$L$62,10,FALSE)</f>
        <v>#N/A</v>
      </c>
      <c r="H146" s="68" t="e">
        <f>VLOOKUP(H$3,'Tab. 7 Erziehungsberatung'!$B$6:$L$62,10,FALSE)</f>
        <v>#N/A</v>
      </c>
      <c r="J146" s="68" t="e">
        <f>VLOOKUP(J$3,'Tab. 7 Erziehungsberatung'!$B$6:$L$62,10,FALSE)</f>
        <v>#N/A</v>
      </c>
      <c r="L146" s="68" t="e">
        <f>VLOOKUP(L$3,'Tab. 7 Erziehungsberatung'!$B$6:$L$62,10,FALSE)</f>
        <v>#N/A</v>
      </c>
      <c r="N146" s="68">
        <f>VLOOKUP(N$3,'Tab. 7 Erziehungsberatung'!$B$6:$L$62,10,FALSE)</f>
        <v>132.0720728121529</v>
      </c>
    </row>
    <row r="147" spans="1:14">
      <c r="A147" s="402"/>
      <c r="B147" s="69" t="s">
        <v>189</v>
      </c>
      <c r="D147" s="68" t="e">
        <f>VLOOKUP(D$3,'Tab. 7 Erziehungsberatung'!$B$6:$L$62,11,FALSE)</f>
        <v>#N/A</v>
      </c>
      <c r="F147" s="68" t="e">
        <f>VLOOKUP(F$3,'Tab. 7 Erziehungsberatung'!$B$6:$L$62,11,FALSE)</f>
        <v>#N/A</v>
      </c>
      <c r="H147" s="68" t="e">
        <f>VLOOKUP(H$3,'Tab. 7 Erziehungsberatung'!$B$6:$L$62,11,FALSE)</f>
        <v>#N/A</v>
      </c>
      <c r="J147" s="68" t="e">
        <f>VLOOKUP(J$3,'Tab. 7 Erziehungsberatung'!$B$6:$L$62,11,FALSE)</f>
        <v>#N/A</v>
      </c>
      <c r="L147" s="68" t="e">
        <f>VLOOKUP(L$3,'Tab. 7 Erziehungsberatung'!$B$6:$L$62,11,FALSE)</f>
        <v>#N/A</v>
      </c>
      <c r="N147" s="68">
        <f>VLOOKUP(N$3,'Tab. 7 Erziehungsberatung'!$B$6:$L$62,11,FALSE)</f>
        <v>103.31860387951693</v>
      </c>
    </row>
    <row r="150" spans="1:14">
      <c r="A150" s="405" t="s">
        <v>441</v>
      </c>
      <c r="B150" s="405"/>
      <c r="C150" s="405"/>
      <c r="D150" s="405"/>
      <c r="E150" s="405"/>
      <c r="F150" s="405"/>
      <c r="G150" s="405"/>
      <c r="H150" s="405"/>
      <c r="I150" s="405"/>
      <c r="J150" s="405"/>
      <c r="K150" s="405"/>
      <c r="L150" s="405"/>
      <c r="M150" s="405"/>
      <c r="N150" s="405"/>
    </row>
    <row r="151" spans="1:14">
      <c r="A151" s="405"/>
      <c r="B151" s="405"/>
      <c r="C151" s="405"/>
      <c r="D151" s="405"/>
      <c r="E151" s="405"/>
      <c r="F151" s="405"/>
      <c r="G151" s="405"/>
      <c r="H151" s="405"/>
      <c r="I151" s="405"/>
      <c r="J151" s="405"/>
      <c r="K151" s="405"/>
      <c r="L151" s="405"/>
      <c r="M151" s="405"/>
      <c r="N151" s="405"/>
    </row>
    <row r="153" spans="1:14">
      <c r="A153" s="402" t="s">
        <v>180</v>
      </c>
      <c r="B153" s="69" t="s">
        <v>1</v>
      </c>
      <c r="D153" s="68" t="e">
        <f>VLOOKUP(D$3,'Tab. 8 Eingliederungshilfen'!$E$6:$O$204,2,FALSE)</f>
        <v>#N/A</v>
      </c>
      <c r="F153" s="68" t="e">
        <f>VLOOKUP(F$3,'Tab. 8 Eingliederungshilfen'!$E$6:$O$204,2,FALSE)</f>
        <v>#N/A</v>
      </c>
      <c r="H153" s="68" t="e">
        <f>VLOOKUP(H$3,'Tab. 8 Eingliederungshilfen'!$E$6:$O$204,2,FALSE)</f>
        <v>#N/A</v>
      </c>
      <c r="J153" s="68" t="e">
        <f>VLOOKUP(J$3,'Tab. 8 Eingliederungshilfen'!$E$6:$O$204,2,FALSE)</f>
        <v>#N/A</v>
      </c>
      <c r="L153" s="68" t="e">
        <f>VLOOKUP(L$3,'Tab. 8 Eingliederungshilfen'!$E$6:$O$204,2,FALSE)</f>
        <v>#N/A</v>
      </c>
      <c r="N153" s="68">
        <f>VLOOKUP(N$3,'Tab. 8 Eingliederungshilfen'!$E$6:$O$204,2,FALSE)</f>
        <v>43959</v>
      </c>
    </row>
    <row r="154" spans="1:14">
      <c r="A154" s="402"/>
      <c r="B154" s="69" t="s">
        <v>2</v>
      </c>
      <c r="D154" s="68" t="e">
        <f>VLOOKUP(D$3,'Tab. 8 Eingliederungshilfen'!$E$6:$O$204,3,FALSE)</f>
        <v>#N/A</v>
      </c>
      <c r="F154" s="68" t="e">
        <f>VLOOKUP(F$3,'Tab. 8 Eingliederungshilfen'!$E$6:$O$204,3,FALSE)</f>
        <v>#N/A</v>
      </c>
      <c r="H154" s="68" t="e">
        <f>VLOOKUP(H$3,'Tab. 8 Eingliederungshilfen'!$E$6:$O$204,3,FALSE)</f>
        <v>#N/A</v>
      </c>
      <c r="J154" s="68" t="e">
        <f>VLOOKUP(J$3,'Tab. 8 Eingliederungshilfen'!$E$6:$O$204,3,FALSE)</f>
        <v>#N/A</v>
      </c>
      <c r="L154" s="68" t="e">
        <f>VLOOKUP(L$3,'Tab. 8 Eingliederungshilfen'!$E$6:$O$204,3,FALSE)</f>
        <v>#N/A</v>
      </c>
      <c r="N154" s="68">
        <f>VLOOKUP(N$3,'Tab. 8 Eingliederungshilfen'!$E$6:$O$204,3,FALSE)</f>
        <v>31425.000000000007</v>
      </c>
    </row>
    <row r="155" spans="1:14">
      <c r="A155" s="402"/>
      <c r="B155" s="69" t="s">
        <v>3</v>
      </c>
      <c r="D155" s="68" t="e">
        <f>VLOOKUP(D$3,'Tab. 8 Eingliederungshilfen'!$E$6:$O$204,4,FALSE)</f>
        <v>#N/A</v>
      </c>
      <c r="F155" s="68" t="e">
        <f>VLOOKUP(F$3,'Tab. 8 Eingliederungshilfen'!$E$6:$O$204,4,FALSE)</f>
        <v>#N/A</v>
      </c>
      <c r="H155" s="68" t="e">
        <f>VLOOKUP(H$3,'Tab. 8 Eingliederungshilfen'!$E$6:$O$204,4,FALSE)</f>
        <v>#N/A</v>
      </c>
      <c r="J155" s="68" t="e">
        <f>VLOOKUP(J$3,'Tab. 8 Eingliederungshilfen'!$E$6:$O$204,4,FALSE)</f>
        <v>#N/A</v>
      </c>
      <c r="L155" s="68" t="e">
        <f>VLOOKUP(L$3,'Tab. 8 Eingliederungshilfen'!$E$6:$O$204,4,FALSE)</f>
        <v>#N/A</v>
      </c>
      <c r="N155" s="68">
        <f>VLOOKUP(N$3,'Tab. 8 Eingliederungshilfen'!$E$6:$O$204,4,FALSE)</f>
        <v>12534</v>
      </c>
    </row>
    <row r="156" spans="1:14">
      <c r="A156" s="402"/>
      <c r="B156" s="69" t="s">
        <v>181</v>
      </c>
      <c r="D156" s="68" t="e">
        <f>VLOOKUP(D$3,'Tab. 8 Eingliederungshilfen'!$E$6:$O$204,5,FALSE)</f>
        <v>#N/A</v>
      </c>
      <c r="F156" s="68" t="e">
        <f>VLOOKUP(F$3,'Tab. 8 Eingliederungshilfen'!$E$6:$O$204,5,FALSE)</f>
        <v>#N/A</v>
      </c>
      <c r="H156" s="68" t="e">
        <f>VLOOKUP(H$3,'Tab. 8 Eingliederungshilfen'!$E$6:$O$204,5,FALSE)</f>
        <v>#N/A</v>
      </c>
      <c r="J156" s="68" t="e">
        <f>VLOOKUP(J$3,'Tab. 8 Eingliederungshilfen'!$E$6:$O$204,5,FALSE)</f>
        <v>#N/A</v>
      </c>
      <c r="L156" s="68" t="e">
        <f>VLOOKUP(L$3,'Tab. 8 Eingliederungshilfen'!$E$6:$O$204,5,FALSE)</f>
        <v>#N/A</v>
      </c>
      <c r="N156" s="68">
        <f>VLOOKUP(N$3,'Tab. 8 Eingliederungshilfen'!$E$6:$O$204,5,FALSE)</f>
        <v>10756</v>
      </c>
    </row>
    <row r="157" spans="1:14">
      <c r="A157" s="402"/>
      <c r="B157" s="69" t="s">
        <v>189</v>
      </c>
      <c r="D157" s="68" t="e">
        <f>VLOOKUP(D$3,'Tab. 8 Eingliederungshilfen'!$E$6:$O$204,6,FALSE)</f>
        <v>#N/A</v>
      </c>
      <c r="F157" s="68" t="e">
        <f>VLOOKUP(F$3,'Tab. 8 Eingliederungshilfen'!$E$6:$O$204,6,FALSE)</f>
        <v>#N/A</v>
      </c>
      <c r="H157" s="68" t="e">
        <f>VLOOKUP(H$3,'Tab. 8 Eingliederungshilfen'!$E$6:$O$204,6,FALSE)</f>
        <v>#N/A</v>
      </c>
      <c r="J157" s="68" t="e">
        <f>VLOOKUP(J$3,'Tab. 8 Eingliederungshilfen'!$E$6:$O$204,6,FALSE)</f>
        <v>#N/A</v>
      </c>
      <c r="L157" s="68" t="e">
        <f>VLOOKUP(L$3,'Tab. 8 Eingliederungshilfen'!$E$6:$O$204,6,FALSE)</f>
        <v>#N/A</v>
      </c>
      <c r="N157" s="68">
        <f>VLOOKUP(N$3,'Tab. 8 Eingliederungshilfen'!$E$6:$O$204,6,FALSE)</f>
        <v>33203</v>
      </c>
    </row>
    <row r="159" spans="1:14">
      <c r="A159" s="402" t="s">
        <v>334</v>
      </c>
      <c r="B159" s="69" t="s">
        <v>1</v>
      </c>
      <c r="D159" s="68" t="e">
        <f>VLOOKUP(D$3,'Tab. 8 Eingliederungshilfen'!$E$6:$O$204,7,FALSE)</f>
        <v>#N/A</v>
      </c>
      <c r="F159" s="68" t="e">
        <f>VLOOKUP(F$3,'Tab. 8 Eingliederungshilfen'!$E$6:$O$204,7,FALSE)</f>
        <v>#N/A</v>
      </c>
      <c r="H159" s="68" t="e">
        <f>VLOOKUP(H$3,'Tab. 8 Eingliederungshilfen'!$E$6:$O$204,7,FALSE)</f>
        <v>#N/A</v>
      </c>
      <c r="J159" s="68" t="e">
        <f>VLOOKUP(J$3,'Tab. 8 Eingliederungshilfen'!$E$6:$O$204,7,FALSE)</f>
        <v>#N/A</v>
      </c>
      <c r="L159" s="68" t="e">
        <f>VLOOKUP(L$3,'Tab. 8 Eingliederungshilfen'!$E$6:$O$204,7,FALSE)</f>
        <v>#N/A</v>
      </c>
      <c r="N159" s="68">
        <f>VLOOKUP(N$3,'Tab. 8 Eingliederungshilfen'!$E$6:$O$204,7,FALSE)</f>
        <v>168.51064025533242</v>
      </c>
    </row>
    <row r="160" spans="1:14">
      <c r="A160" s="402"/>
      <c r="B160" s="69" t="s">
        <v>2</v>
      </c>
      <c r="D160" s="68" t="e">
        <f>VLOOKUP(D$3,'Tab. 8 Eingliederungshilfen'!$E$6:$O$204,8,FALSE)</f>
        <v>#N/A</v>
      </c>
      <c r="F160" s="68" t="e">
        <f>VLOOKUP(F$3,'Tab. 8 Eingliederungshilfen'!$E$6:$O$204,8,FALSE)</f>
        <v>#N/A</v>
      </c>
      <c r="H160" s="68" t="e">
        <f>VLOOKUP(H$3,'Tab. 8 Eingliederungshilfen'!$E$6:$O$204,8,FALSE)</f>
        <v>#N/A</v>
      </c>
      <c r="J160" s="68" t="e">
        <f>VLOOKUP(J$3,'Tab. 8 Eingliederungshilfen'!$E$6:$O$204,8,FALSE)</f>
        <v>#N/A</v>
      </c>
      <c r="L160" s="68" t="e">
        <f>VLOOKUP(L$3,'Tab. 8 Eingliederungshilfen'!$E$6:$O$204,8,FALSE)</f>
        <v>#N/A</v>
      </c>
      <c r="N160" s="68">
        <f>VLOOKUP(N$3,'Tab. 8 Eingliederungshilfen'!$E$6:$O$204,8,FALSE)</f>
        <v>233.17936446101626</v>
      </c>
    </row>
    <row r="161" spans="1:14">
      <c r="A161" s="402"/>
      <c r="B161" s="69" t="s">
        <v>3</v>
      </c>
      <c r="D161" s="68" t="e">
        <f>VLOOKUP(D$3,'Tab. 8 Eingliederungshilfen'!$E$6:$O$204,9,FALSE)</f>
        <v>#N/A</v>
      </c>
      <c r="F161" s="68" t="e">
        <f>VLOOKUP(F$3,'Tab. 8 Eingliederungshilfen'!$E$6:$O$204,9,FALSE)</f>
        <v>#N/A</v>
      </c>
      <c r="H161" s="68" t="e">
        <f>VLOOKUP(H$3,'Tab. 8 Eingliederungshilfen'!$E$6:$O$204,9,FALSE)</f>
        <v>#N/A</v>
      </c>
      <c r="J161" s="68" t="e">
        <f>VLOOKUP(J$3,'Tab. 8 Eingliederungshilfen'!$E$6:$O$204,9,FALSE)</f>
        <v>#N/A</v>
      </c>
      <c r="L161" s="68" t="e">
        <f>VLOOKUP(L$3,'Tab. 8 Eingliederungshilfen'!$E$6:$O$204,9,FALSE)</f>
        <v>#N/A</v>
      </c>
      <c r="N161" s="68">
        <f>VLOOKUP(N$3,'Tab. 8 Eingliederungshilfen'!$E$6:$O$204,9,FALSE)</f>
        <v>99.39706725519288</v>
      </c>
    </row>
    <row r="162" spans="1:14">
      <c r="A162" s="402"/>
      <c r="B162" s="69" t="s">
        <v>181</v>
      </c>
      <c r="D162" s="68" t="e">
        <f>VLOOKUP(D$3,'Tab. 8 Eingliederungshilfen'!$E$6:$O$204,10,FALSE)</f>
        <v>#N/A</v>
      </c>
      <c r="F162" s="68" t="e">
        <f>VLOOKUP(F$3,'Tab. 8 Eingliederungshilfen'!$E$6:$O$204,10,FALSE)</f>
        <v>#N/A</v>
      </c>
      <c r="H162" s="68" t="e">
        <f>VLOOKUP(H$3,'Tab. 8 Eingliederungshilfen'!$E$6:$O$204,10,FALSE)</f>
        <v>#N/A</v>
      </c>
      <c r="J162" s="68" t="e">
        <f>VLOOKUP(J$3,'Tab. 8 Eingliederungshilfen'!$E$6:$O$204,10,FALSE)</f>
        <v>#N/A</v>
      </c>
      <c r="L162" s="68" t="e">
        <f>VLOOKUP(L$3,'Tab. 8 Eingliederungshilfen'!$E$6:$O$204,10,FALSE)</f>
        <v>#N/A</v>
      </c>
      <c r="N162" s="68">
        <f>VLOOKUP(N$3,'Tab. 8 Eingliederungshilfen'!$E$6:$O$204,10,FALSE)</f>
        <v>151.49551823411102</v>
      </c>
    </row>
    <row r="163" spans="1:14">
      <c r="A163" s="402"/>
      <c r="B163" s="69" t="s">
        <v>189</v>
      </c>
      <c r="D163" s="68" t="e">
        <f>VLOOKUP(D$3,'Tab. 8 Eingliederungshilfen'!$E$6:$O$204,11,FALSE)</f>
        <v>#N/A</v>
      </c>
      <c r="F163" s="68" t="e">
        <f>VLOOKUP(F$3,'Tab. 8 Eingliederungshilfen'!$E$6:$O$204,11,FALSE)</f>
        <v>#N/A</v>
      </c>
      <c r="H163" s="68" t="e">
        <f>VLOOKUP(H$3,'Tab. 8 Eingliederungshilfen'!$E$6:$O$204,11,FALSE)</f>
        <v>#N/A</v>
      </c>
      <c r="J163" s="68" t="e">
        <f>VLOOKUP(J$3,'Tab. 8 Eingliederungshilfen'!$E$6:$O$204,11,FALSE)</f>
        <v>#N/A</v>
      </c>
      <c r="L163" s="68" t="e">
        <f>VLOOKUP(L$3,'Tab. 8 Eingliederungshilfen'!$E$6:$O$204,11,FALSE)</f>
        <v>#N/A</v>
      </c>
      <c r="N163" s="68">
        <f>VLOOKUP(N$3,'Tab. 8 Eingliederungshilfen'!$E$6:$O$204,11,FALSE)</f>
        <v>174.87320204983436</v>
      </c>
    </row>
    <row r="166" spans="1:14">
      <c r="A166" s="405" t="s">
        <v>442</v>
      </c>
      <c r="B166" s="405"/>
      <c r="C166" s="405"/>
      <c r="D166" s="405"/>
      <c r="E166" s="405"/>
      <c r="F166" s="405"/>
      <c r="G166" s="405"/>
      <c r="H166" s="405"/>
      <c r="I166" s="405"/>
      <c r="J166" s="405"/>
      <c r="K166" s="405"/>
      <c r="L166" s="405"/>
      <c r="M166" s="405"/>
      <c r="N166" s="405"/>
    </row>
    <row r="167" spans="1:14">
      <c r="A167" s="405"/>
      <c r="B167" s="405"/>
      <c r="C167" s="405"/>
      <c r="D167" s="405"/>
      <c r="E167" s="405"/>
      <c r="F167" s="405"/>
      <c r="G167" s="405"/>
      <c r="H167" s="405"/>
      <c r="I167" s="405"/>
      <c r="J167" s="405"/>
      <c r="K167" s="405"/>
      <c r="L167" s="405"/>
      <c r="M167" s="405"/>
      <c r="N167" s="405"/>
    </row>
    <row r="169" spans="1:14">
      <c r="A169" s="404" t="s">
        <v>335</v>
      </c>
      <c r="B169" s="404"/>
      <c r="D169" s="70" t="e">
        <f>VLOOKUP(D$3,'Tab. 9  Lebenslagen'!$E$7:$J$205,2,FALSE)</f>
        <v>#N/A</v>
      </c>
      <c r="F169" s="70" t="e">
        <f>VLOOKUP(F$3,'Tab. 9  Lebenslagen'!$E$7:$J$205,2,FALSE)</f>
        <v>#N/A</v>
      </c>
      <c r="H169" s="70" t="e">
        <f>VLOOKUP(H$3,'Tab. 9  Lebenslagen'!$E$7:$J$205,2,FALSE)</f>
        <v>#N/A</v>
      </c>
      <c r="J169" s="70" t="e">
        <f>VLOOKUP(J$3,'Tab. 9  Lebenslagen'!$E$7:$J$205,2,FALSE)</f>
        <v>#N/A</v>
      </c>
      <c r="L169" s="70" t="e">
        <f>VLOOKUP(L$3,'Tab. 9  Lebenslagen'!$E$7:$J$205,2,FALSE)</f>
        <v>#N/A</v>
      </c>
      <c r="N169" s="70">
        <f>VLOOKUP(N$3,'Tab. 9  Lebenslagen'!$E$7:$J$205,2,FALSE)</f>
        <v>51883</v>
      </c>
    </row>
    <row r="171" spans="1:14">
      <c r="A171" s="66" t="s">
        <v>336</v>
      </c>
      <c r="B171" s="69" t="s">
        <v>337</v>
      </c>
      <c r="D171" s="70" t="e">
        <f>VLOOKUP(D$3,'Tab. 9  Lebenslagen'!$E$7:$J$205,3,FALSE)</f>
        <v>#N/A</v>
      </c>
      <c r="F171" s="70" t="e">
        <f>VLOOKUP(F$3,'Tab. 9  Lebenslagen'!$E$7:$J$205,3,FALSE)</f>
        <v>#N/A</v>
      </c>
      <c r="H171" s="70" t="e">
        <f>VLOOKUP(H$3,'Tab. 9  Lebenslagen'!$E$7:$J$205,3,FALSE)</f>
        <v>#N/A</v>
      </c>
      <c r="J171" s="70" t="e">
        <f>VLOOKUP(J$3,'Tab. 9  Lebenslagen'!$E$7:$J$205,3,FALSE)</f>
        <v>#N/A</v>
      </c>
      <c r="L171" s="70" t="e">
        <f>VLOOKUP(L$3,'Tab. 9  Lebenslagen'!$E$7:$J$205,3,FALSE)</f>
        <v>#N/A</v>
      </c>
      <c r="N171" s="70">
        <f>VLOOKUP(N$3,'Tab. 9  Lebenslagen'!$E$7:$J$205,3,FALSE)</f>
        <v>47.281383112002004</v>
      </c>
    </row>
    <row r="172" spans="1:14">
      <c r="B172" s="67" t="s">
        <v>183</v>
      </c>
      <c r="D172" s="70" t="e">
        <f>VLOOKUP(D$3,'Tab. 9  Lebenslagen'!$E$7:$J$205,4,FALSE)</f>
        <v>#N/A</v>
      </c>
      <c r="F172" s="70" t="e">
        <f>VLOOKUP(F$3,'Tab. 9  Lebenslagen'!$E$7:$J$205,4,FALSE)</f>
        <v>#N/A</v>
      </c>
      <c r="H172" s="70" t="e">
        <f>VLOOKUP(H$3,'Tab. 9  Lebenslagen'!$E$7:$J$205,4,FALSE)</f>
        <v>#N/A</v>
      </c>
      <c r="J172" s="70" t="e">
        <f>VLOOKUP(J$3,'Tab. 9  Lebenslagen'!$E$7:$J$205,4,FALSE)</f>
        <v>#N/A</v>
      </c>
      <c r="L172" s="70" t="e">
        <f>VLOOKUP(L$3,'Tab. 9  Lebenslagen'!$E$7:$J$205,4,FALSE)</f>
        <v>#N/A</v>
      </c>
      <c r="N172" s="70">
        <f>VLOOKUP(N$3,'Tab. 9  Lebenslagen'!$E$7:$J$205,4,FALSE)</f>
        <v>44.475068905036331</v>
      </c>
    </row>
    <row r="173" spans="1:14">
      <c r="B173" s="67" t="s">
        <v>184</v>
      </c>
      <c r="D173" s="70" t="e">
        <f>VLOOKUP(D$3,'Tab. 9  Lebenslagen'!$E$7:$J$205,5,FALSE)</f>
        <v>#N/A</v>
      </c>
      <c r="F173" s="70" t="e">
        <f>VLOOKUP(F$3,'Tab. 9  Lebenslagen'!$E$7:$J$205,5,FALSE)</f>
        <v>#N/A</v>
      </c>
      <c r="H173" s="70" t="e">
        <f>VLOOKUP(H$3,'Tab. 9  Lebenslagen'!$E$7:$J$205,5,FALSE)</f>
        <v>#N/A</v>
      </c>
      <c r="J173" s="70" t="e">
        <f>VLOOKUP(J$3,'Tab. 9  Lebenslagen'!$E$7:$J$205,5,FALSE)</f>
        <v>#N/A</v>
      </c>
      <c r="L173" s="70" t="e">
        <f>VLOOKUP(L$3,'Tab. 9  Lebenslagen'!$E$7:$J$205,5,FALSE)</f>
        <v>#N/A</v>
      </c>
      <c r="N173" s="70">
        <f>VLOOKUP(N$3,'Tab. 9  Lebenslagen'!$E$7:$J$205,5,FALSE)</f>
        <v>30.38567546209741</v>
      </c>
    </row>
    <row r="174" spans="1:14">
      <c r="B174" s="67" t="s">
        <v>185</v>
      </c>
      <c r="D174" s="70" t="e">
        <f>VLOOKUP(D$3,'Tab. 9  Lebenslagen'!$E$7:$J$205,6,FALSE)</f>
        <v>#N/A</v>
      </c>
      <c r="F174" s="70" t="e">
        <f>VLOOKUP(F$3,'Tab. 9  Lebenslagen'!$E$7:$J$205,6,FALSE)</f>
        <v>#N/A</v>
      </c>
      <c r="H174" s="70" t="e">
        <f>VLOOKUP(H$3,'Tab. 9  Lebenslagen'!$E$7:$J$205,6,FALSE)</f>
        <v>#N/A</v>
      </c>
      <c r="J174" s="70" t="e">
        <f>VLOOKUP(J$3,'Tab. 9  Lebenslagen'!$E$7:$J$205,6,FALSE)</f>
        <v>#N/A</v>
      </c>
      <c r="L174" s="70" t="e">
        <f>VLOOKUP(L$3,'Tab. 9  Lebenslagen'!$E$7:$J$205,6,FALSE)</f>
        <v>#N/A</v>
      </c>
      <c r="N174" s="70">
        <f>VLOOKUP(N$3,'Tab. 9  Lebenslagen'!$E$7:$J$205,6,FALSE)</f>
        <v>48.595879189715319</v>
      </c>
    </row>
    <row r="177" spans="1:14">
      <c r="A177" s="405" t="s">
        <v>443</v>
      </c>
      <c r="B177" s="405"/>
      <c r="C177" s="405"/>
      <c r="D177" s="405"/>
      <c r="E177" s="405"/>
      <c r="F177" s="405"/>
      <c r="G177" s="405"/>
      <c r="H177" s="405"/>
      <c r="I177" s="405"/>
      <c r="J177" s="405"/>
      <c r="K177" s="405"/>
      <c r="L177" s="405"/>
      <c r="M177" s="405"/>
      <c r="N177" s="405"/>
    </row>
    <row r="178" spans="1:14">
      <c r="A178" s="405"/>
      <c r="B178" s="405"/>
      <c r="C178" s="405"/>
      <c r="D178" s="405"/>
      <c r="E178" s="405"/>
      <c r="F178" s="405"/>
      <c r="G178" s="405"/>
      <c r="H178" s="405"/>
      <c r="I178" s="405"/>
      <c r="J178" s="405"/>
      <c r="K178" s="405"/>
      <c r="L178" s="405"/>
      <c r="M178" s="405"/>
      <c r="N178" s="405"/>
    </row>
    <row r="180" spans="1:14">
      <c r="A180" s="402" t="s">
        <v>338</v>
      </c>
      <c r="B180" s="67" t="s">
        <v>215</v>
      </c>
      <c r="C180" s="67"/>
      <c r="D180" s="68" t="e">
        <f>VLOOKUP(D$3,'Tab. 10 Dauer und Intensität'!$E$6:$K$204,2,FALSE)</f>
        <v>#N/A</v>
      </c>
      <c r="F180" s="68" t="e">
        <f>VLOOKUP(F$3,'Tab. 10 Dauer und Intensität'!$E$6:$K$204,2,FALSE)</f>
        <v>#N/A</v>
      </c>
      <c r="H180" s="68" t="e">
        <f>VLOOKUP(H$3,'Tab. 10 Dauer und Intensität'!$E$6:$K$204,2,FALSE)</f>
        <v>#N/A</v>
      </c>
      <c r="J180" s="75" t="e">
        <f>VLOOKUP(J$3,'Tab. 10 Dauer und Intensität'!$E$6:$K$204,2,FALSE)</f>
        <v>#N/A</v>
      </c>
      <c r="L180" s="68" t="e">
        <f>VLOOKUP(L$3,'Tab. 10 Dauer und Intensität'!$E$6:$K$204,2,FALSE)</f>
        <v>#N/A</v>
      </c>
      <c r="N180" s="68">
        <f>VLOOKUP(N$3,'Tab. 10 Dauer und Intensität'!$E$6:$K$204,2,FALSE)</f>
        <v>4422</v>
      </c>
    </row>
    <row r="181" spans="1:14">
      <c r="A181" s="402"/>
      <c r="B181" s="67" t="s">
        <v>339</v>
      </c>
      <c r="C181" s="67"/>
      <c r="D181" s="68" t="e">
        <f>VLOOKUP(D$3,'Tab. 10 Dauer und Intensität'!$E$6:$K$204,3,FALSE)</f>
        <v>#N/A</v>
      </c>
      <c r="F181" s="68" t="e">
        <f>VLOOKUP(F$3,'Tab. 10 Dauer und Intensität'!$E$6:$K$204,3,FALSE)</f>
        <v>#N/A</v>
      </c>
      <c r="H181" s="68" t="e">
        <f>VLOOKUP(H$3,'Tab. 10 Dauer und Intensität'!$E$6:$K$204,3,FALSE)</f>
        <v>#N/A</v>
      </c>
      <c r="J181" s="75" t="e">
        <f>VLOOKUP(J$3,'Tab. 10 Dauer und Intensität'!$E$6:$K$204,3,FALSE)</f>
        <v>#N/A</v>
      </c>
      <c r="L181" s="75" t="e">
        <f>VLOOKUP(L$3,'Tab. 10 Dauer und Intensität'!$E$6:$K$204,3,FALSE)</f>
        <v>#N/A</v>
      </c>
      <c r="N181" s="75">
        <f>VLOOKUP(N$3,'Tab. 10 Dauer und Intensität'!$E$6:$K$204,3,FALSE)</f>
        <v>0</v>
      </c>
    </row>
    <row r="183" spans="1:14">
      <c r="A183" s="402" t="s">
        <v>340</v>
      </c>
      <c r="B183" s="67" t="s">
        <v>215</v>
      </c>
      <c r="D183" s="68" t="e">
        <f>VLOOKUP(D$3,'Tab. 10 Dauer und Intensität'!$E$6:$K$204,4,FALSE)</f>
        <v>#N/A</v>
      </c>
      <c r="F183" s="68" t="e">
        <f>VLOOKUP(F$3,'Tab. 10 Dauer und Intensität'!$E$6:$K$204,4,FALSE)</f>
        <v>#N/A</v>
      </c>
      <c r="H183" s="68" t="e">
        <f>VLOOKUP(H$3,'Tab. 10 Dauer und Intensität'!$E$6:$K$204,4,FALSE)</f>
        <v>#N/A</v>
      </c>
      <c r="J183" s="75" t="e">
        <f>VLOOKUP(J$3,'Tab. 10 Dauer und Intensität'!$E$6:$K$204,4,FALSE)</f>
        <v>#N/A</v>
      </c>
      <c r="L183" s="68" t="e">
        <f>VLOOKUP(L$3,'Tab. 10 Dauer und Intensität'!$E$6:$K$204,4,FALSE)</f>
        <v>#N/A</v>
      </c>
      <c r="N183" s="68">
        <f>VLOOKUP(N$3,'Tab. 10 Dauer und Intensität'!$E$6:$K$204,4,FALSE)</f>
        <v>11223</v>
      </c>
    </row>
    <row r="184" spans="1:14">
      <c r="A184" s="402"/>
      <c r="B184" s="67" t="s">
        <v>339</v>
      </c>
      <c r="D184" s="68" t="e">
        <f>VLOOKUP(D$3,'Tab. 10 Dauer und Intensität'!$E$6:$K$204,5,FALSE)</f>
        <v>#N/A</v>
      </c>
      <c r="F184" s="68" t="e">
        <f>VLOOKUP(F$3,'Tab. 10 Dauer und Intensität'!$E$6:$K$204,5,FALSE)</f>
        <v>#N/A</v>
      </c>
      <c r="H184" s="68" t="e">
        <f>VLOOKUP(H$3,'Tab. 10 Dauer und Intensität'!$E$6:$K$204,5,FALSE)</f>
        <v>#N/A</v>
      </c>
      <c r="J184" s="75" t="e">
        <f>VLOOKUP(J$3,'Tab. 10 Dauer und Intensität'!$E$6:$K$204,5,FALSE)</f>
        <v>#N/A</v>
      </c>
      <c r="L184" s="75" t="e">
        <f>VLOOKUP(L$3,'Tab. 10 Dauer und Intensität'!$E$6:$K$204,5,FALSE)</f>
        <v>#N/A</v>
      </c>
      <c r="N184" s="75">
        <f>VLOOKUP(N$3,'Tab. 10 Dauer und Intensität'!$E$6:$K$204,5,FALSE)</f>
        <v>0</v>
      </c>
    </row>
    <row r="186" spans="1:14">
      <c r="A186" s="402" t="s">
        <v>341</v>
      </c>
      <c r="B186" s="67" t="s">
        <v>215</v>
      </c>
      <c r="C186" s="67"/>
      <c r="D186" s="68" t="e">
        <f>VLOOKUP(D$3,'Tab. 10 Dauer und Intensität'!$E$6:$K$204,6,FALSE)</f>
        <v>#N/A</v>
      </c>
      <c r="F186" s="68" t="e">
        <f>VLOOKUP(F$3,'Tab. 10 Dauer und Intensität'!$E$6:$K$204,6,FALSE)</f>
        <v>#N/A</v>
      </c>
      <c r="H186" s="68" t="e">
        <f>VLOOKUP(H$3,'Tab. 10 Dauer und Intensität'!$E$6:$K$204,6,FALSE)</f>
        <v>#N/A</v>
      </c>
      <c r="J186" s="75" t="e">
        <f>VLOOKUP(J$3,'Tab. 10 Dauer und Intensität'!$E$6:$K$204,6,FALSE)</f>
        <v>#N/A</v>
      </c>
      <c r="L186" s="68" t="e">
        <f>VLOOKUP(L$3,'Tab. 10 Dauer und Intensität'!$E$6:$K$204,6,FALSE)</f>
        <v>#N/A</v>
      </c>
      <c r="N186" s="68">
        <f>VLOOKUP(N$3,'Tab. 10 Dauer und Intensität'!$E$6:$K$204,6,FALSE)</f>
        <v>42746</v>
      </c>
    </row>
    <row r="187" spans="1:14" ht="14.25" customHeight="1">
      <c r="A187" s="402"/>
      <c r="B187" s="67" t="s">
        <v>342</v>
      </c>
      <c r="C187" s="67"/>
      <c r="D187" s="68" t="e">
        <f>VLOOKUP(D$3,'Tab. 10 Dauer und Intensität'!$E$6:$K$204,7,FALSE)</f>
        <v>#N/A</v>
      </c>
      <c r="F187" s="68" t="e">
        <f>VLOOKUP(F$3,'Tab. 10 Dauer und Intensität'!$E$6:$K$204,7,FALSE)</f>
        <v>#N/A</v>
      </c>
      <c r="H187" s="68" t="e">
        <f>VLOOKUP(H$3,'Tab. 10 Dauer und Intensität'!$E$6:$K$204,7,FALSE)</f>
        <v>#N/A</v>
      </c>
      <c r="J187" s="75" t="e">
        <f>VLOOKUP(J$3,'Tab. 10 Dauer und Intensität'!$E$6:$K$204,7,FALSE)</f>
        <v>#N/A</v>
      </c>
      <c r="L187" s="75" t="e">
        <f>VLOOKUP(L$3,'Tab. 10 Dauer und Intensität'!$E$6:$K$204,7,FALSE)</f>
        <v>#N/A</v>
      </c>
      <c r="N187" s="75">
        <f>VLOOKUP(N$3,'Tab. 10 Dauer und Intensität'!$E$6:$K$204,7,FALSE)</f>
        <v>0</v>
      </c>
    </row>
    <row r="190" spans="1:14">
      <c r="A190" s="405"/>
      <c r="B190" s="405"/>
      <c r="C190" s="405"/>
      <c r="D190" s="405"/>
      <c r="E190" s="405"/>
      <c r="F190" s="405"/>
      <c r="G190" s="405"/>
      <c r="H190" s="405"/>
      <c r="I190" s="405"/>
      <c r="J190" s="405"/>
      <c r="K190" s="405"/>
      <c r="L190" s="405"/>
      <c r="M190" s="405"/>
      <c r="N190" s="405"/>
    </row>
    <row r="191" spans="1:14">
      <c r="A191" s="405"/>
      <c r="B191" s="405"/>
      <c r="C191" s="405"/>
      <c r="D191" s="405"/>
      <c r="E191" s="405"/>
      <c r="F191" s="405"/>
      <c r="G191" s="405"/>
      <c r="H191" s="405"/>
      <c r="I191" s="405"/>
      <c r="J191" s="405"/>
      <c r="K191" s="405"/>
      <c r="L191" s="405"/>
      <c r="M191" s="405"/>
      <c r="N191" s="405"/>
    </row>
  </sheetData>
  <sheetProtection algorithmName="SHA-512" hashValue="z5TqLg6XhYtIgmTtRbEwat/laPkWadSUSN9bsTy9LLn0IukzsK7kqX54Zk4HMVEXOz/HWDVbKcMsQfA8RDHILQ==" saltValue="zThyIDZfMbmje5RnTouYmw==" spinCount="100000" sheet="1" objects="1" scenarios="1"/>
  <mergeCells count="49">
    <mergeCell ref="A58:B58"/>
    <mergeCell ref="A59:B59"/>
    <mergeCell ref="A61:B61"/>
    <mergeCell ref="A62:B62"/>
    <mergeCell ref="A63:B63"/>
    <mergeCell ref="A60:B60"/>
    <mergeCell ref="A180:A181"/>
    <mergeCell ref="A183:A184"/>
    <mergeCell ref="A186:A187"/>
    <mergeCell ref="A190:N191"/>
    <mergeCell ref="A42:N43"/>
    <mergeCell ref="A49:A51"/>
    <mergeCell ref="A54:N55"/>
    <mergeCell ref="A57:B57"/>
    <mergeCell ref="A150:N151"/>
    <mergeCell ref="A153:A157"/>
    <mergeCell ref="A159:A163"/>
    <mergeCell ref="A166:N167"/>
    <mergeCell ref="A169:B169"/>
    <mergeCell ref="A177:N178"/>
    <mergeCell ref="A117:A119"/>
    <mergeCell ref="A125:A127"/>
    <mergeCell ref="A129:A131"/>
    <mergeCell ref="A134:N135"/>
    <mergeCell ref="A137:A141"/>
    <mergeCell ref="A143:A147"/>
    <mergeCell ref="A121:A123"/>
    <mergeCell ref="A113:A115"/>
    <mergeCell ref="A74:B74"/>
    <mergeCell ref="A75:B75"/>
    <mergeCell ref="A78:N79"/>
    <mergeCell ref="A66:N67"/>
    <mergeCell ref="A69:B69"/>
    <mergeCell ref="A70:B70"/>
    <mergeCell ref="A71:B71"/>
    <mergeCell ref="A72:B72"/>
    <mergeCell ref="A73:B73"/>
    <mergeCell ref="A81:A86"/>
    <mergeCell ref="A88:A93"/>
    <mergeCell ref="A95:A100"/>
    <mergeCell ref="A102:A107"/>
    <mergeCell ref="A110:N111"/>
    <mergeCell ref="A37:A39"/>
    <mergeCell ref="F1:N1"/>
    <mergeCell ref="A13:N13"/>
    <mergeCell ref="A17:A22"/>
    <mergeCell ref="A24:A26"/>
    <mergeCell ref="A28:A35"/>
    <mergeCell ref="A1:B3"/>
  </mergeCells>
  <conditionalFormatting sqref="D45:D47">
    <cfRule type="containsErrors" dxfId="15" priority="16">
      <formula>ISERROR(D45)</formula>
    </cfRule>
  </conditionalFormatting>
  <conditionalFormatting sqref="D49:D51">
    <cfRule type="containsErrors" dxfId="14" priority="15">
      <formula>ISERROR(D49)</formula>
    </cfRule>
  </conditionalFormatting>
  <conditionalFormatting sqref="D137:D141">
    <cfRule type="containsErrors" dxfId="13" priority="14">
      <formula>ISERROR(D137)</formula>
    </cfRule>
  </conditionalFormatting>
  <conditionalFormatting sqref="D143:D147">
    <cfRule type="containsErrors" dxfId="12" priority="13">
      <formula>ISERROR(D143)</formula>
    </cfRule>
  </conditionalFormatting>
  <conditionalFormatting sqref="F45:F47">
    <cfRule type="containsErrors" dxfId="11" priority="12">
      <formula>ISERROR(F45)</formula>
    </cfRule>
  </conditionalFormatting>
  <conditionalFormatting sqref="F49:F51">
    <cfRule type="containsErrors" dxfId="10" priority="10">
      <formula>ISERROR(F49)</formula>
    </cfRule>
  </conditionalFormatting>
  <conditionalFormatting sqref="F137:F141">
    <cfRule type="containsErrors" dxfId="9" priority="8">
      <formula>ISERROR(F137)</formula>
    </cfRule>
  </conditionalFormatting>
  <conditionalFormatting sqref="F143:F147">
    <cfRule type="containsErrors" dxfId="8" priority="6">
      <formula>ISERROR(F143)</formula>
    </cfRule>
  </conditionalFormatting>
  <conditionalFormatting sqref="H45:H47">
    <cfRule type="containsErrors" dxfId="7" priority="11">
      <formula>ISERROR(H45)</formula>
    </cfRule>
  </conditionalFormatting>
  <conditionalFormatting sqref="H49:H51">
    <cfRule type="containsErrors" dxfId="6" priority="9">
      <formula>ISERROR(H49)</formula>
    </cfRule>
  </conditionalFormatting>
  <conditionalFormatting sqref="H137:H141">
    <cfRule type="containsErrors" dxfId="5" priority="7">
      <formula>ISERROR(H137)</formula>
    </cfRule>
  </conditionalFormatting>
  <conditionalFormatting sqref="H143:H147">
    <cfRule type="containsErrors" dxfId="4" priority="5">
      <formula>ISERROR(H143)</formula>
    </cfRule>
  </conditionalFormatting>
  <conditionalFormatting sqref="J45:J47">
    <cfRule type="containsErrors" dxfId="3" priority="4">
      <formula>ISERROR(J45)</formula>
    </cfRule>
  </conditionalFormatting>
  <conditionalFormatting sqref="J49:J51">
    <cfRule type="containsErrors" dxfId="2" priority="3">
      <formula>ISERROR(J49)</formula>
    </cfRule>
  </conditionalFormatting>
  <conditionalFormatting sqref="J137:J141">
    <cfRule type="containsErrors" dxfId="1" priority="2">
      <formula>ISERROR(J137)</formula>
    </cfRule>
  </conditionalFormatting>
  <conditionalFormatting sqref="J143:J147">
    <cfRule type="containsErrors" dxfId="0" priority="1">
      <formula>ISERROR(J143)</formula>
    </cfRule>
  </conditionalFormatting>
  <dataValidations count="2">
    <dataValidation type="list" allowBlank="1" showInputMessage="1" showErrorMessage="1" promptTitle="Jugendamt" prompt="Bitte wählen Sie hier ein Basisjugendamt aus der Liste aus! (z.B. das eigene Jugendamt)" sqref="D3" xr:uid="{00000000-0002-0000-0000-000000000000}">
      <formula1>Jugendaemter_liste</formula1>
    </dataValidation>
    <dataValidation type="list" allowBlank="1" showInputMessage="1" showErrorMessage="1" promptTitle="Jugendamt" prompt="Bitte wählen Sie hier ein Vergleichsjugendamt aus der Liste aus! (z.B. das benachbarte Jugendamt)" sqref="F3 H3" xr:uid="{00000000-0002-0000-0000-000001000000}">
      <formula1>Jugendaemter_liste</formula1>
    </dataValidation>
  </dataValidations>
  <hyperlinks>
    <hyperlink ref="A1:B3" r:id="rId1" display="mailto:thomas.fink@lwl.org?subject=HzE-Bericht%20/%20Excel-Tool" xr:uid="{00000000-0004-0000-0000-000000000000}"/>
  </hyperlinks>
  <pageMargins left="0.70866141732283472" right="0.70866141732283472" top="0.78740157480314965" bottom="0.78740157480314965" header="0.31496062992125984" footer="0.31496062992125984"/>
  <pageSetup paperSize="9" scale="72" fitToHeight="0" orientation="landscape" r:id="rId2"/>
  <headerFooter>
    <oddFooter>&amp;L&amp;P von &amp;N&amp;R&amp;F</oddFooter>
  </headerFooter>
  <rowBreaks count="4" manualBreakCount="4">
    <brk id="40" max="16383" man="1"/>
    <brk id="76" max="16383" man="1"/>
    <brk id="108" max="16383" man="1"/>
    <brk id="148" max="16383" man="1"/>
  </rowBreaks>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U58"/>
  <sheetViews>
    <sheetView tabSelected="1" zoomScaleNormal="100" workbookViewId="0"/>
  </sheetViews>
  <sheetFormatPr baseColWidth="10" defaultRowHeight="12.75"/>
  <sheetData>
    <row r="1" spans="1:16" ht="17.25">
      <c r="A1" s="31" t="s">
        <v>234</v>
      </c>
    </row>
    <row r="2" spans="1:16" ht="17.25">
      <c r="A2" s="31" t="s">
        <v>379</v>
      </c>
    </row>
    <row r="3" spans="1:16" ht="17.649999999999999">
      <c r="A3" s="16"/>
    </row>
    <row r="4" spans="1:16" ht="15">
      <c r="A4" s="15" t="s">
        <v>223</v>
      </c>
    </row>
    <row r="7" spans="1:16" ht="14.25" customHeight="1">
      <c r="A7" s="77" t="s">
        <v>225</v>
      </c>
      <c r="B7" s="408" t="s">
        <v>291</v>
      </c>
      <c r="C7" s="408"/>
      <c r="D7" s="408"/>
      <c r="E7" s="408"/>
      <c r="F7" s="408"/>
      <c r="G7" s="408"/>
      <c r="H7" s="408"/>
      <c r="I7" s="408"/>
      <c r="J7" s="408"/>
      <c r="K7" s="408"/>
      <c r="L7" s="408"/>
      <c r="M7" s="408"/>
      <c r="N7" s="408"/>
      <c r="O7" s="408"/>
    </row>
    <row r="8" spans="1:16" ht="14.25" customHeight="1">
      <c r="A8" s="20"/>
      <c r="B8" s="408"/>
      <c r="C8" s="408"/>
      <c r="D8" s="408"/>
      <c r="E8" s="408"/>
      <c r="F8" s="408"/>
      <c r="G8" s="408"/>
      <c r="H8" s="408"/>
      <c r="I8" s="408"/>
      <c r="J8" s="408"/>
      <c r="K8" s="408"/>
      <c r="L8" s="408"/>
      <c r="M8" s="408"/>
      <c r="N8" s="408"/>
      <c r="O8" s="408"/>
    </row>
    <row r="9" spans="1:16" ht="14.25" customHeight="1">
      <c r="A9" s="77" t="s">
        <v>226</v>
      </c>
      <c r="B9" s="32" t="s">
        <v>376</v>
      </c>
      <c r="C9" s="19"/>
      <c r="D9" s="19"/>
      <c r="E9" s="19"/>
      <c r="F9" s="19"/>
      <c r="G9" s="19"/>
      <c r="H9" s="19"/>
      <c r="I9" s="19"/>
      <c r="J9" s="19"/>
      <c r="K9" s="19"/>
      <c r="L9" s="19"/>
      <c r="M9" s="19"/>
      <c r="N9" s="19"/>
      <c r="O9" s="19"/>
    </row>
    <row r="10" spans="1:16" ht="12.75" customHeight="1">
      <c r="A10" s="77" t="s">
        <v>290</v>
      </c>
      <c r="B10" s="408" t="s">
        <v>416</v>
      </c>
      <c r="C10" s="408"/>
      <c r="D10" s="408"/>
      <c r="E10" s="408"/>
      <c r="F10" s="408"/>
      <c r="G10" s="408"/>
      <c r="H10" s="408"/>
      <c r="I10" s="408"/>
      <c r="J10" s="408"/>
      <c r="K10" s="408"/>
      <c r="L10" s="408"/>
      <c r="M10" s="408"/>
      <c r="N10" s="408"/>
      <c r="O10" s="408"/>
      <c r="P10" s="52"/>
    </row>
    <row r="11" spans="1:16" ht="13.5" customHeight="1">
      <c r="A11" s="19"/>
      <c r="B11" s="408"/>
      <c r="C11" s="408"/>
      <c r="D11" s="408"/>
      <c r="E11" s="408"/>
      <c r="F11" s="408"/>
      <c r="G11" s="408"/>
      <c r="H11" s="408"/>
      <c r="I11" s="408"/>
      <c r="J11" s="408"/>
      <c r="K11" s="408"/>
      <c r="L11" s="408"/>
      <c r="M11" s="408"/>
      <c r="N11" s="408"/>
      <c r="O11" s="408"/>
      <c r="P11" s="52"/>
    </row>
    <row r="12" spans="1:16" ht="17.25" customHeight="1">
      <c r="A12" s="19"/>
      <c r="B12" s="408"/>
      <c r="C12" s="408"/>
      <c r="D12" s="408"/>
      <c r="E12" s="408"/>
      <c r="F12" s="408"/>
      <c r="G12" s="408"/>
      <c r="H12" s="408"/>
      <c r="I12" s="408"/>
      <c r="J12" s="408"/>
      <c r="K12" s="408"/>
      <c r="L12" s="408"/>
      <c r="M12" s="408"/>
      <c r="N12" s="408"/>
      <c r="O12" s="408"/>
      <c r="P12" s="52"/>
    </row>
    <row r="13" spans="1:16" ht="15" customHeight="1">
      <c r="A13" s="77" t="s">
        <v>289</v>
      </c>
      <c r="B13" s="408" t="s">
        <v>417</v>
      </c>
      <c r="C13" s="408"/>
      <c r="D13" s="408"/>
      <c r="E13" s="408"/>
      <c r="F13" s="408"/>
      <c r="G13" s="408"/>
      <c r="H13" s="408"/>
      <c r="I13" s="408"/>
      <c r="J13" s="408"/>
      <c r="K13" s="408"/>
      <c r="L13" s="408"/>
      <c r="M13" s="408"/>
      <c r="N13" s="408"/>
      <c r="O13" s="408"/>
    </row>
    <row r="14" spans="1:16" ht="13.5" customHeight="1">
      <c r="A14" s="20"/>
      <c r="B14" s="408"/>
      <c r="C14" s="408"/>
      <c r="D14" s="408"/>
      <c r="E14" s="408"/>
      <c r="F14" s="408"/>
      <c r="G14" s="408"/>
      <c r="H14" s="408"/>
      <c r="I14" s="408"/>
      <c r="J14" s="408"/>
      <c r="K14" s="408"/>
      <c r="L14" s="408"/>
      <c r="M14" s="408"/>
      <c r="N14" s="408"/>
      <c r="O14" s="408"/>
    </row>
    <row r="15" spans="1:16" ht="15.5" customHeight="1">
      <c r="A15" s="20"/>
      <c r="B15" s="408"/>
      <c r="C15" s="408"/>
      <c r="D15" s="408"/>
      <c r="E15" s="408"/>
      <c r="F15" s="408"/>
      <c r="G15" s="408"/>
      <c r="H15" s="408"/>
      <c r="I15" s="408"/>
      <c r="J15" s="408"/>
      <c r="K15" s="408"/>
      <c r="L15" s="408"/>
      <c r="M15" s="408"/>
      <c r="N15" s="408"/>
      <c r="O15" s="408"/>
    </row>
    <row r="16" spans="1:16">
      <c r="A16" s="77" t="s">
        <v>227</v>
      </c>
      <c r="B16" s="408" t="s">
        <v>418</v>
      </c>
      <c r="C16" s="411"/>
      <c r="D16" s="411"/>
      <c r="E16" s="411"/>
      <c r="F16" s="411"/>
      <c r="G16" s="411"/>
      <c r="H16" s="411"/>
      <c r="I16" s="411"/>
      <c r="J16" s="411"/>
      <c r="K16" s="411"/>
      <c r="L16" s="411"/>
      <c r="M16" s="411"/>
      <c r="N16" s="411"/>
      <c r="O16" s="411"/>
    </row>
    <row r="17" spans="1:15">
      <c r="A17" s="19"/>
      <c r="B17" s="411"/>
      <c r="C17" s="411"/>
      <c r="D17" s="411"/>
      <c r="E17" s="411"/>
      <c r="F17" s="411"/>
      <c r="G17" s="411"/>
      <c r="H17" s="411"/>
      <c r="I17" s="411"/>
      <c r="J17" s="411"/>
      <c r="K17" s="411"/>
      <c r="L17" s="411"/>
      <c r="M17" s="411"/>
      <c r="N17" s="411"/>
      <c r="O17" s="411"/>
    </row>
    <row r="18" spans="1:15" ht="19.5" customHeight="1">
      <c r="A18" s="19"/>
      <c r="B18" s="411"/>
      <c r="C18" s="411"/>
      <c r="D18" s="411"/>
      <c r="E18" s="411"/>
      <c r="F18" s="411"/>
      <c r="G18" s="411"/>
      <c r="H18" s="411"/>
      <c r="I18" s="411"/>
      <c r="J18" s="411"/>
      <c r="K18" s="411"/>
      <c r="L18" s="411"/>
      <c r="M18" s="411"/>
      <c r="N18" s="411"/>
      <c r="O18" s="411"/>
    </row>
    <row r="19" spans="1:15">
      <c r="A19" s="77" t="s">
        <v>228</v>
      </c>
      <c r="B19" s="408" t="s">
        <v>419</v>
      </c>
      <c r="C19" s="411"/>
      <c r="D19" s="411"/>
      <c r="E19" s="411"/>
      <c r="F19" s="411"/>
      <c r="G19" s="411"/>
      <c r="H19" s="411"/>
      <c r="I19" s="411"/>
      <c r="J19" s="411"/>
      <c r="K19" s="411"/>
      <c r="L19" s="411"/>
      <c r="M19" s="411"/>
      <c r="N19" s="411"/>
      <c r="O19" s="411"/>
    </row>
    <row r="20" spans="1:15">
      <c r="A20" s="19"/>
      <c r="B20" s="411"/>
      <c r="C20" s="411"/>
      <c r="D20" s="411"/>
      <c r="E20" s="411"/>
      <c r="F20" s="411"/>
      <c r="G20" s="411"/>
      <c r="H20" s="411"/>
      <c r="I20" s="411"/>
      <c r="J20" s="411"/>
      <c r="K20" s="411"/>
      <c r="L20" s="411"/>
      <c r="M20" s="411"/>
      <c r="N20" s="411"/>
      <c r="O20" s="411"/>
    </row>
    <row r="21" spans="1:15" ht="19.5" customHeight="1">
      <c r="A21" s="19"/>
      <c r="B21" s="411"/>
      <c r="C21" s="411"/>
      <c r="D21" s="411"/>
      <c r="E21" s="411"/>
      <c r="F21" s="411"/>
      <c r="G21" s="411"/>
      <c r="H21" s="411"/>
      <c r="I21" s="411"/>
      <c r="J21" s="411"/>
      <c r="K21" s="411"/>
      <c r="L21" s="411"/>
      <c r="M21" s="411"/>
      <c r="N21" s="411"/>
      <c r="O21" s="411"/>
    </row>
    <row r="22" spans="1:15">
      <c r="A22" s="77" t="s">
        <v>229</v>
      </c>
      <c r="B22" s="408" t="s">
        <v>420</v>
      </c>
      <c r="C22" s="411"/>
      <c r="D22" s="411"/>
      <c r="E22" s="411"/>
      <c r="F22" s="411"/>
      <c r="G22" s="411"/>
      <c r="H22" s="411"/>
      <c r="I22" s="411"/>
      <c r="J22" s="411"/>
      <c r="K22" s="411"/>
      <c r="L22" s="411"/>
      <c r="M22" s="411"/>
      <c r="N22" s="411"/>
      <c r="O22" s="411"/>
    </row>
    <row r="23" spans="1:15">
      <c r="A23" s="19"/>
      <c r="B23" s="411"/>
      <c r="C23" s="411"/>
      <c r="D23" s="411"/>
      <c r="E23" s="411"/>
      <c r="F23" s="411"/>
      <c r="G23" s="411"/>
      <c r="H23" s="411"/>
      <c r="I23" s="411"/>
      <c r="J23" s="411"/>
      <c r="K23" s="411"/>
      <c r="L23" s="411"/>
      <c r="M23" s="411"/>
      <c r="N23" s="411"/>
      <c r="O23" s="411"/>
    </row>
    <row r="24" spans="1:15" ht="18.75" customHeight="1">
      <c r="A24" s="19"/>
      <c r="B24" s="411"/>
      <c r="C24" s="411"/>
      <c r="D24" s="411"/>
      <c r="E24" s="411"/>
      <c r="F24" s="411"/>
      <c r="G24" s="411"/>
      <c r="H24" s="411"/>
      <c r="I24" s="411"/>
      <c r="J24" s="411"/>
      <c r="K24" s="411"/>
      <c r="L24" s="411"/>
      <c r="M24" s="411"/>
      <c r="N24" s="411"/>
      <c r="O24" s="411"/>
    </row>
    <row r="25" spans="1:15">
      <c r="A25" s="77" t="s">
        <v>230</v>
      </c>
      <c r="B25" s="408" t="s">
        <v>421</v>
      </c>
      <c r="C25" s="411"/>
      <c r="D25" s="411"/>
      <c r="E25" s="411"/>
      <c r="F25" s="411"/>
      <c r="G25" s="411"/>
      <c r="H25" s="411"/>
      <c r="I25" s="411"/>
      <c r="J25" s="411"/>
      <c r="K25" s="411"/>
      <c r="L25" s="411"/>
      <c r="M25" s="411"/>
      <c r="N25" s="411"/>
      <c r="O25" s="411"/>
    </row>
    <row r="26" spans="1:15" ht="15.75" customHeight="1">
      <c r="A26" s="19"/>
      <c r="B26" s="411"/>
      <c r="C26" s="411"/>
      <c r="D26" s="411"/>
      <c r="E26" s="411"/>
      <c r="F26" s="411"/>
      <c r="G26" s="411"/>
      <c r="H26" s="411"/>
      <c r="I26" s="411"/>
      <c r="J26" s="411"/>
      <c r="K26" s="411"/>
      <c r="L26" s="411"/>
      <c r="M26" s="411"/>
      <c r="N26" s="411"/>
      <c r="O26" s="411"/>
    </row>
    <row r="27" spans="1:15">
      <c r="A27" s="78" t="s">
        <v>231</v>
      </c>
      <c r="B27" s="408" t="s">
        <v>422</v>
      </c>
      <c r="C27" s="411"/>
      <c r="D27" s="411"/>
      <c r="E27" s="411"/>
      <c r="F27" s="411"/>
      <c r="G27" s="411"/>
      <c r="H27" s="411"/>
      <c r="I27" s="411"/>
      <c r="J27" s="411"/>
      <c r="K27" s="411"/>
      <c r="L27" s="411"/>
      <c r="M27" s="411"/>
      <c r="N27" s="411"/>
      <c r="O27" s="411"/>
    </row>
    <row r="28" spans="1:15">
      <c r="B28" s="411"/>
      <c r="C28" s="411"/>
      <c r="D28" s="411"/>
      <c r="E28" s="411"/>
      <c r="F28" s="411"/>
      <c r="G28" s="411"/>
      <c r="H28" s="411"/>
      <c r="I28" s="411"/>
      <c r="J28" s="411"/>
      <c r="K28" s="411"/>
      <c r="L28" s="411"/>
      <c r="M28" s="411"/>
      <c r="N28" s="411"/>
      <c r="O28" s="411"/>
    </row>
    <row r="29" spans="1:15" ht="20.25" customHeight="1">
      <c r="B29" s="411"/>
      <c r="C29" s="411"/>
      <c r="D29" s="411"/>
      <c r="E29" s="411"/>
      <c r="F29" s="411"/>
      <c r="G29" s="411"/>
      <c r="H29" s="411"/>
      <c r="I29" s="411"/>
      <c r="J29" s="411"/>
      <c r="K29" s="411"/>
      <c r="L29" s="411"/>
      <c r="M29" s="411"/>
      <c r="N29" s="411"/>
      <c r="O29" s="411"/>
    </row>
    <row r="30" spans="1:15" ht="12.75" customHeight="1">
      <c r="A30" s="78" t="s">
        <v>232</v>
      </c>
      <c r="B30" s="408" t="s">
        <v>423</v>
      </c>
      <c r="C30" s="408"/>
      <c r="D30" s="408"/>
      <c r="E30" s="408"/>
      <c r="F30" s="408"/>
      <c r="G30" s="408"/>
      <c r="H30" s="408"/>
      <c r="I30" s="408"/>
      <c r="J30" s="408"/>
      <c r="K30" s="408"/>
      <c r="L30" s="408"/>
      <c r="M30" s="408"/>
      <c r="N30" s="408"/>
      <c r="O30" s="408"/>
    </row>
    <row r="31" spans="1:15" ht="15.75" customHeight="1">
      <c r="B31" s="408"/>
      <c r="C31" s="408"/>
      <c r="D31" s="408"/>
      <c r="E31" s="408"/>
      <c r="F31" s="408"/>
      <c r="G31" s="408"/>
      <c r="H31" s="408"/>
      <c r="I31" s="408"/>
      <c r="J31" s="408"/>
      <c r="K31" s="408"/>
      <c r="L31" s="408"/>
      <c r="M31" s="408"/>
      <c r="N31" s="408"/>
      <c r="O31" s="408"/>
    </row>
    <row r="32" spans="1:15">
      <c r="A32" s="78" t="s">
        <v>233</v>
      </c>
      <c r="B32" s="408" t="s">
        <v>377</v>
      </c>
      <c r="C32" s="411"/>
      <c r="D32" s="411"/>
      <c r="E32" s="411"/>
      <c r="F32" s="411"/>
      <c r="G32" s="411"/>
      <c r="H32" s="411"/>
      <c r="I32" s="411"/>
      <c r="J32" s="411"/>
      <c r="K32" s="411"/>
      <c r="L32" s="411"/>
      <c r="M32" s="411"/>
      <c r="N32" s="411"/>
      <c r="O32" s="411"/>
    </row>
    <row r="33" spans="1:21" ht="16.5" customHeight="1">
      <c r="B33" s="411"/>
      <c r="C33" s="411"/>
      <c r="D33" s="411"/>
      <c r="E33" s="411"/>
      <c r="F33" s="411"/>
      <c r="G33" s="411"/>
      <c r="H33" s="411"/>
      <c r="I33" s="411"/>
      <c r="J33" s="411"/>
      <c r="K33" s="411"/>
      <c r="L33" s="411"/>
      <c r="M33" s="411"/>
      <c r="N33" s="411"/>
      <c r="O33" s="411"/>
    </row>
    <row r="34" spans="1:21" ht="12.75" customHeight="1">
      <c r="A34" s="79" t="s">
        <v>238</v>
      </c>
      <c r="B34" s="408" t="s">
        <v>378</v>
      </c>
      <c r="C34" s="411"/>
      <c r="D34" s="411"/>
      <c r="E34" s="411"/>
      <c r="F34" s="411"/>
      <c r="G34" s="411"/>
      <c r="H34" s="411"/>
      <c r="I34" s="411"/>
      <c r="J34" s="411"/>
      <c r="K34" s="411"/>
      <c r="L34" s="411"/>
      <c r="M34" s="411"/>
      <c r="N34" s="411"/>
      <c r="O34" s="411"/>
    </row>
    <row r="35" spans="1:21" ht="18.75" customHeight="1">
      <c r="B35" s="411"/>
      <c r="C35" s="411"/>
      <c r="D35" s="411"/>
      <c r="E35" s="411"/>
      <c r="F35" s="411"/>
      <c r="G35" s="411"/>
      <c r="H35" s="411"/>
      <c r="I35" s="411"/>
      <c r="J35" s="411"/>
      <c r="K35" s="411"/>
      <c r="L35" s="411"/>
      <c r="M35" s="411"/>
      <c r="N35" s="411"/>
      <c r="O35" s="411"/>
    </row>
    <row r="40" spans="1:21" ht="15">
      <c r="A40" s="260" t="s">
        <v>361</v>
      </c>
      <c r="B40" s="261"/>
      <c r="C40" s="261"/>
      <c r="D40" s="261"/>
      <c r="E40" s="261"/>
      <c r="F40" s="261"/>
      <c r="G40" s="261"/>
      <c r="H40" s="261"/>
      <c r="I40" s="261"/>
      <c r="J40" s="261"/>
      <c r="K40" s="261"/>
      <c r="L40" s="261"/>
      <c r="M40" s="261"/>
      <c r="N40" s="261"/>
      <c r="O40" s="261"/>
      <c r="P40" s="261"/>
      <c r="Q40" s="261"/>
      <c r="R40" s="261"/>
      <c r="S40" s="261"/>
      <c r="T40" s="261"/>
      <c r="U40" s="261"/>
    </row>
    <row r="41" spans="1:21" s="112" customFormat="1" ht="15">
      <c r="A41" s="351"/>
    </row>
    <row r="42" spans="1:21" ht="15">
      <c r="A42" s="15"/>
    </row>
    <row r="43" spans="1:21" ht="15">
      <c r="A43" s="15" t="s">
        <v>383</v>
      </c>
    </row>
    <row r="44" spans="1:21" ht="15">
      <c r="A44" s="15"/>
    </row>
    <row r="45" spans="1:21" ht="13.5" customHeight="1">
      <c r="A45" s="408" t="s">
        <v>413</v>
      </c>
      <c r="B45" s="408"/>
      <c r="C45" s="408"/>
      <c r="D45" s="408"/>
      <c r="E45" s="408"/>
      <c r="F45" s="408"/>
      <c r="G45" s="408"/>
      <c r="H45" s="408"/>
      <c r="I45" s="408"/>
      <c r="J45" s="408"/>
      <c r="K45" s="408"/>
      <c r="L45" s="408"/>
      <c r="M45" s="408"/>
      <c r="N45" s="408"/>
      <c r="O45" s="408"/>
    </row>
    <row r="46" spans="1:21" ht="13.5" customHeight="1">
      <c r="A46" s="408"/>
      <c r="B46" s="408"/>
      <c r="C46" s="408"/>
      <c r="D46" s="408"/>
      <c r="E46" s="408"/>
      <c r="F46" s="408"/>
      <c r="G46" s="408"/>
      <c r="H46" s="408"/>
      <c r="I46" s="408"/>
      <c r="J46" s="408"/>
      <c r="K46" s="408"/>
      <c r="L46" s="408"/>
      <c r="M46" s="408"/>
      <c r="N46" s="408"/>
      <c r="O46" s="408"/>
    </row>
    <row r="47" spans="1:21" ht="13.5" customHeight="1">
      <c r="A47" s="408"/>
      <c r="B47" s="408"/>
      <c r="C47" s="408"/>
      <c r="D47" s="408"/>
      <c r="E47" s="408"/>
      <c r="F47" s="408"/>
      <c r="G47" s="408"/>
      <c r="H47" s="408"/>
      <c r="I47" s="408"/>
      <c r="J47" s="408"/>
      <c r="K47" s="408"/>
      <c r="L47" s="408"/>
      <c r="M47" s="408"/>
      <c r="N47" s="408"/>
      <c r="O47" s="408"/>
    </row>
    <row r="48" spans="1:21" ht="13.5" customHeight="1">
      <c r="A48" s="408"/>
      <c r="B48" s="408"/>
      <c r="C48" s="408"/>
      <c r="D48" s="408"/>
      <c r="E48" s="408"/>
      <c r="F48" s="408"/>
      <c r="G48" s="408"/>
      <c r="H48" s="408"/>
      <c r="I48" s="408"/>
      <c r="J48" s="408"/>
      <c r="K48" s="408"/>
      <c r="L48" s="408"/>
      <c r="M48" s="408"/>
      <c r="N48" s="408"/>
      <c r="O48" s="408"/>
    </row>
    <row r="49" spans="1:21">
      <c r="A49" s="358" t="s">
        <v>412</v>
      </c>
    </row>
    <row r="50" spans="1:21">
      <c r="A50" s="358"/>
    </row>
    <row r="51" spans="1:21" ht="13.5">
      <c r="A51" s="254"/>
    </row>
    <row r="52" spans="1:21" ht="18.5" customHeight="1">
      <c r="A52" s="258" t="s">
        <v>362</v>
      </c>
      <c r="B52" s="255"/>
    </row>
    <row r="53" spans="1:21" ht="18.5" customHeight="1">
      <c r="A53" s="258"/>
      <c r="B53" s="255"/>
    </row>
    <row r="54" spans="1:21" ht="18.5" customHeight="1">
      <c r="A54" s="410" t="s">
        <v>0</v>
      </c>
      <c r="B54" s="410"/>
      <c r="C54" s="410"/>
      <c r="D54" s="259" t="s">
        <v>364</v>
      </c>
      <c r="E54" s="257" t="s">
        <v>363</v>
      </c>
      <c r="F54" s="19"/>
      <c r="G54" s="19"/>
      <c r="H54" s="19"/>
      <c r="I54" s="19"/>
      <c r="J54" s="19"/>
      <c r="K54" s="19"/>
      <c r="L54" s="19"/>
      <c r="M54" s="19"/>
      <c r="N54" s="19"/>
      <c r="O54" s="257" t="s">
        <v>367</v>
      </c>
      <c r="P54" s="19"/>
      <c r="Q54" s="20"/>
      <c r="R54" s="19"/>
      <c r="S54" s="19"/>
      <c r="T54" s="19"/>
      <c r="U54" s="19"/>
    </row>
    <row r="55" spans="1:21" ht="36.5" customHeight="1">
      <c r="A55" s="408" t="s">
        <v>373</v>
      </c>
      <c r="B55" s="408"/>
      <c r="C55" s="408"/>
      <c r="D55" s="239">
        <v>2024</v>
      </c>
      <c r="E55" s="408" t="s">
        <v>374</v>
      </c>
      <c r="F55" s="408"/>
      <c r="G55" s="408"/>
      <c r="H55" s="408"/>
      <c r="I55" s="408"/>
      <c r="J55" s="408"/>
      <c r="K55" s="408"/>
      <c r="L55" s="408"/>
      <c r="M55" s="408"/>
      <c r="N55" s="408"/>
      <c r="O55" s="408" t="s">
        <v>375</v>
      </c>
      <c r="P55" s="408"/>
      <c r="Q55" s="408"/>
      <c r="R55" s="408"/>
      <c r="S55" s="408"/>
      <c r="T55" s="408"/>
      <c r="U55" s="408"/>
    </row>
    <row r="56" spans="1:21" ht="34.5" customHeight="1">
      <c r="A56" s="256" t="s">
        <v>366</v>
      </c>
      <c r="B56" s="19"/>
      <c r="C56" s="256"/>
      <c r="D56" s="256" t="s">
        <v>365</v>
      </c>
      <c r="E56" s="408" t="s">
        <v>432</v>
      </c>
      <c r="F56" s="408"/>
      <c r="G56" s="408"/>
      <c r="H56" s="408"/>
      <c r="I56" s="408"/>
      <c r="J56" s="408"/>
      <c r="K56" s="408"/>
      <c r="L56" s="408"/>
      <c r="M56" s="408"/>
      <c r="N56" s="408"/>
      <c r="O56" s="409"/>
      <c r="P56" s="409"/>
      <c r="Q56" s="409"/>
      <c r="R56" s="409"/>
      <c r="S56" s="409"/>
      <c r="T56" s="409"/>
      <c r="U56" s="409"/>
    </row>
    <row r="57" spans="1:21" ht="13.5">
      <c r="A57" s="254"/>
      <c r="C57" s="254"/>
      <c r="D57" s="254"/>
      <c r="E57" s="254"/>
    </row>
    <row r="58" spans="1:21">
      <c r="C58" s="23"/>
    </row>
  </sheetData>
  <mergeCells count="18">
    <mergeCell ref="A54:C54"/>
    <mergeCell ref="B7:O8"/>
    <mergeCell ref="B30:O31"/>
    <mergeCell ref="B34:O35"/>
    <mergeCell ref="B27:O29"/>
    <mergeCell ref="B32:O33"/>
    <mergeCell ref="B16:O18"/>
    <mergeCell ref="B19:O21"/>
    <mergeCell ref="B22:O24"/>
    <mergeCell ref="B25:O26"/>
    <mergeCell ref="B13:O15"/>
    <mergeCell ref="B10:O12"/>
    <mergeCell ref="A45:O48"/>
    <mergeCell ref="E55:N55"/>
    <mergeCell ref="O55:U55"/>
    <mergeCell ref="E56:N56"/>
    <mergeCell ref="O56:U56"/>
    <mergeCell ref="A55:C55"/>
  </mergeCells>
  <hyperlinks>
    <hyperlink ref="A7" location="'Tab. 1 Zuordnungstabelle'!A1" display="Tabelle 1" xr:uid="{00000000-0004-0000-0100-000000000000}"/>
    <hyperlink ref="A9" location="'Tab 2. Bevölkerung'!A1" display="Tabelle 2" xr:uid="{00000000-0004-0000-0100-000001000000}"/>
    <hyperlink ref="A10" location="'Tab. 3a Leistungen_mEB'!A1" display="Tabelle 3a" xr:uid="{00000000-0004-0000-0100-000002000000}"/>
    <hyperlink ref="A13" location="'Tab. 3b Leistungen absolut_oEB'!A1" display="Tabelle 3b" xr:uid="{00000000-0004-0000-0100-000003000000}"/>
    <hyperlink ref="A16" location="'Tab. 4 Inanspruchnahme'!A1" display="Tabelle 4" xr:uid="{00000000-0004-0000-0100-000004000000}"/>
    <hyperlink ref="A19" location="'Tab.5 Alter Inanspruchnahme'!A1" display="Tabell 5" xr:uid="{00000000-0004-0000-0100-000005000000}"/>
    <hyperlink ref="A22" location="'Tab.6 Geschlecht Inanspr.'!A1" display="Tabell 6" xr:uid="{00000000-0004-0000-0100-000006000000}"/>
    <hyperlink ref="A25" location="'Tab. 7 Erziehungsberatung'!A1" display="Tabell 7" xr:uid="{00000000-0004-0000-0100-000007000000}"/>
    <hyperlink ref="A27" location="'Tab. 8 Eingliederungshilfen'!A1" display="Tabelle 8" xr:uid="{00000000-0004-0000-0100-000008000000}"/>
    <hyperlink ref="A30" location="'Tab. 9  Lebenslagen'!A1" display="Tabelle 9" xr:uid="{00000000-0004-0000-0100-000009000000}"/>
    <hyperlink ref="A32" location="'Tab. 10 Dauer und Intensität'!A1" display="Tabelle 10" xr:uid="{00000000-0004-0000-0100-00000A000000}"/>
    <hyperlink ref="A34" location="'Tab. 11 Ausgaben'!A1" display="Tabelle 11" xr:uid="{00000000-0004-0000-0100-00000B000000}"/>
    <hyperlink ref="A49" r:id="rId1" xr:uid="{5F13F13D-D854-4D34-9569-693A0096212A}"/>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F206"/>
  <sheetViews>
    <sheetView zoomScaleNormal="100" workbookViewId="0">
      <pane ySplit="5" topLeftCell="A6" activePane="bottomLeft" state="frozen"/>
      <selection pane="bottomLeft"/>
    </sheetView>
  </sheetViews>
  <sheetFormatPr baseColWidth="10" defaultRowHeight="12.75"/>
  <cols>
    <col min="1" max="1" width="14.53125" customWidth="1"/>
    <col min="2" max="2" width="38" customWidth="1"/>
    <col min="3" max="7" width="11.19921875" customWidth="1"/>
  </cols>
  <sheetData>
    <row r="1" spans="1:6" ht="17.25">
      <c r="A1" s="18" t="s">
        <v>287</v>
      </c>
    </row>
    <row r="3" spans="1:6" ht="12.75" customHeight="1">
      <c r="A3" s="413" t="s">
        <v>217</v>
      </c>
      <c r="B3" s="413" t="s">
        <v>312</v>
      </c>
      <c r="C3" s="413" t="s">
        <v>381</v>
      </c>
      <c r="D3" s="413" t="s">
        <v>382</v>
      </c>
      <c r="E3" s="413" t="s">
        <v>404</v>
      </c>
      <c r="F3" s="413" t="s">
        <v>221</v>
      </c>
    </row>
    <row r="4" spans="1:6" ht="12.75" customHeight="1">
      <c r="A4" s="414"/>
      <c r="B4" s="414" t="s">
        <v>219</v>
      </c>
      <c r="C4" s="414"/>
      <c r="D4" s="414"/>
      <c r="E4" s="414"/>
      <c r="F4" s="414"/>
    </row>
    <row r="5" spans="1:6" ht="45" customHeight="1">
      <c r="A5" s="415"/>
      <c r="B5" s="415" t="s">
        <v>220</v>
      </c>
      <c r="C5" s="415"/>
      <c r="D5" s="415"/>
      <c r="E5" s="415"/>
      <c r="F5" s="415"/>
    </row>
    <row r="6" spans="1:6">
      <c r="A6" s="21">
        <v>334000</v>
      </c>
      <c r="B6" s="22" t="s">
        <v>255</v>
      </c>
      <c r="C6" s="171">
        <v>3</v>
      </c>
      <c r="D6" s="171">
        <v>3</v>
      </c>
      <c r="E6" s="171">
        <v>2</v>
      </c>
      <c r="F6" s="171">
        <v>1</v>
      </c>
    </row>
    <row r="7" spans="1:6">
      <c r="A7" s="21">
        <v>334002</v>
      </c>
      <c r="B7" s="22" t="s">
        <v>247</v>
      </c>
      <c r="C7" s="171">
        <v>2</v>
      </c>
      <c r="D7" s="171">
        <v>2</v>
      </c>
      <c r="E7" s="171">
        <v>1</v>
      </c>
      <c r="F7" s="171">
        <v>1</v>
      </c>
    </row>
    <row r="8" spans="1:6">
      <c r="A8" s="21">
        <v>554004</v>
      </c>
      <c r="B8" s="22" t="s">
        <v>97</v>
      </c>
      <c r="C8" s="171">
        <v>6</v>
      </c>
      <c r="D8" s="171">
        <v>4</v>
      </c>
      <c r="E8" s="171">
        <v>3</v>
      </c>
      <c r="F8" s="171">
        <v>2</v>
      </c>
    </row>
    <row r="9" spans="1:6">
      <c r="A9" s="21">
        <v>570004</v>
      </c>
      <c r="B9" s="22" t="s">
        <v>116</v>
      </c>
      <c r="C9" s="171">
        <v>8</v>
      </c>
      <c r="D9" s="171">
        <v>2</v>
      </c>
      <c r="E9" s="171">
        <v>4</v>
      </c>
      <c r="F9" s="171">
        <v>2</v>
      </c>
    </row>
    <row r="10" spans="1:6">
      <c r="A10" s="21">
        <v>334004</v>
      </c>
      <c r="B10" s="22" t="s">
        <v>57</v>
      </c>
      <c r="C10" s="171">
        <v>4</v>
      </c>
      <c r="D10" s="171">
        <v>2</v>
      </c>
      <c r="E10" s="171">
        <v>3</v>
      </c>
      <c r="F10" s="171">
        <v>1</v>
      </c>
    </row>
    <row r="11" spans="1:6" ht="12.75" customHeight="1">
      <c r="A11" s="21">
        <v>962004</v>
      </c>
      <c r="B11" s="22" t="s">
        <v>147</v>
      </c>
      <c r="C11" s="171">
        <v>4</v>
      </c>
      <c r="D11" s="171">
        <v>2</v>
      </c>
      <c r="E11" s="171">
        <v>3</v>
      </c>
      <c r="F11" s="171">
        <v>2</v>
      </c>
    </row>
    <row r="12" spans="1:6">
      <c r="A12" s="21">
        <v>958004</v>
      </c>
      <c r="B12" s="22" t="s">
        <v>144</v>
      </c>
      <c r="C12" s="171">
        <v>9</v>
      </c>
      <c r="D12" s="171">
        <v>3</v>
      </c>
      <c r="E12" s="171">
        <v>4</v>
      </c>
      <c r="F12" s="171">
        <v>2</v>
      </c>
    </row>
    <row r="13" spans="1:6">
      <c r="A13" s="21">
        <v>382008</v>
      </c>
      <c r="B13" s="22" t="s">
        <v>83</v>
      </c>
      <c r="C13" s="171">
        <v>6</v>
      </c>
      <c r="D13" s="171">
        <v>4</v>
      </c>
      <c r="E13" s="171">
        <v>3</v>
      </c>
      <c r="F13" s="171">
        <v>1</v>
      </c>
    </row>
    <row r="14" spans="1:6">
      <c r="A14" s="21">
        <v>770004</v>
      </c>
      <c r="B14" s="22" t="s">
        <v>127</v>
      </c>
      <c r="C14" s="171">
        <v>9</v>
      </c>
      <c r="D14" s="171">
        <v>3</v>
      </c>
      <c r="E14" s="171">
        <v>4</v>
      </c>
      <c r="F14" s="171">
        <v>2</v>
      </c>
    </row>
    <row r="15" spans="1:6">
      <c r="A15" s="21">
        <v>766008</v>
      </c>
      <c r="B15" s="22" t="s">
        <v>123</v>
      </c>
      <c r="C15" s="171">
        <v>8</v>
      </c>
      <c r="D15" s="171">
        <v>2</v>
      </c>
      <c r="E15" s="171">
        <v>4</v>
      </c>
      <c r="F15" s="171">
        <v>2</v>
      </c>
    </row>
    <row r="16" spans="1:6">
      <c r="A16" s="21">
        <v>570008</v>
      </c>
      <c r="B16" s="22" t="s">
        <v>117</v>
      </c>
      <c r="C16" s="171">
        <v>5</v>
      </c>
      <c r="D16" s="171">
        <v>3</v>
      </c>
      <c r="E16" s="171">
        <v>3</v>
      </c>
      <c r="F16" s="171">
        <v>2</v>
      </c>
    </row>
    <row r="17" spans="1:6">
      <c r="A17" s="21">
        <v>362004</v>
      </c>
      <c r="B17" s="22" t="s">
        <v>236</v>
      </c>
      <c r="C17" s="171">
        <v>6</v>
      </c>
      <c r="D17" s="171">
        <v>4</v>
      </c>
      <c r="E17" s="171">
        <v>3</v>
      </c>
      <c r="F17" s="171">
        <v>1</v>
      </c>
    </row>
    <row r="18" spans="1:6">
      <c r="A18" s="21">
        <v>362008</v>
      </c>
      <c r="B18" s="22" t="s">
        <v>63</v>
      </c>
      <c r="C18" s="171">
        <v>8</v>
      </c>
      <c r="D18" s="171">
        <v>2</v>
      </c>
      <c r="E18" s="171">
        <v>4</v>
      </c>
      <c r="F18" s="171">
        <v>1</v>
      </c>
    </row>
    <row r="19" spans="1:6">
      <c r="A19" s="21">
        <v>378004</v>
      </c>
      <c r="B19" s="22" t="s">
        <v>78</v>
      </c>
      <c r="C19" s="171">
        <v>9</v>
      </c>
      <c r="D19" s="171">
        <v>3</v>
      </c>
      <c r="E19" s="171">
        <v>4</v>
      </c>
      <c r="F19" s="171">
        <v>1</v>
      </c>
    </row>
    <row r="20" spans="1:6">
      <c r="A20" s="21">
        <v>978004</v>
      </c>
      <c r="B20" s="22" t="s">
        <v>158</v>
      </c>
      <c r="C20" s="171">
        <v>4</v>
      </c>
      <c r="D20" s="171">
        <v>2</v>
      </c>
      <c r="E20" s="171">
        <v>3</v>
      </c>
      <c r="F20" s="171">
        <v>2</v>
      </c>
    </row>
    <row r="21" spans="1:6">
      <c r="A21" s="21">
        <v>711000</v>
      </c>
      <c r="B21" s="22" t="s">
        <v>353</v>
      </c>
      <c r="C21" s="171">
        <v>2</v>
      </c>
      <c r="D21" s="171">
        <v>2</v>
      </c>
      <c r="E21" s="171">
        <v>1</v>
      </c>
      <c r="F21" s="171">
        <v>2</v>
      </c>
    </row>
    <row r="22" spans="1:6">
      <c r="A22" s="21">
        <v>554008</v>
      </c>
      <c r="B22" s="22" t="s">
        <v>98</v>
      </c>
      <c r="C22" s="171">
        <v>10</v>
      </c>
      <c r="D22" s="171">
        <v>4</v>
      </c>
      <c r="E22" s="171">
        <v>4</v>
      </c>
      <c r="F22" s="171">
        <v>2</v>
      </c>
    </row>
    <row r="23" spans="1:6">
      <c r="A23" s="21">
        <v>911000</v>
      </c>
      <c r="B23" s="22" t="s">
        <v>131</v>
      </c>
      <c r="C23" s="171">
        <v>2</v>
      </c>
      <c r="D23" s="171">
        <v>2</v>
      </c>
      <c r="E23" s="171">
        <v>1</v>
      </c>
      <c r="F23" s="171">
        <v>2</v>
      </c>
    </row>
    <row r="24" spans="1:6">
      <c r="A24" s="21">
        <v>314000</v>
      </c>
      <c r="B24" s="22" t="s">
        <v>54</v>
      </c>
      <c r="C24" s="171">
        <v>2</v>
      </c>
      <c r="D24" s="171">
        <v>2</v>
      </c>
      <c r="E24" s="171">
        <v>1</v>
      </c>
      <c r="F24" s="171">
        <v>1</v>
      </c>
    </row>
    <row r="25" spans="1:6">
      <c r="A25" s="21">
        <v>554000</v>
      </c>
      <c r="B25" s="22" t="s">
        <v>262</v>
      </c>
      <c r="C25" s="171">
        <v>3</v>
      </c>
      <c r="D25" s="171">
        <v>4</v>
      </c>
      <c r="E25" s="171">
        <v>2</v>
      </c>
      <c r="F25" s="171">
        <v>2</v>
      </c>
    </row>
    <row r="26" spans="1:6">
      <c r="A26" s="21">
        <v>554012</v>
      </c>
      <c r="B26" s="22" t="s">
        <v>99</v>
      </c>
      <c r="C26" s="171">
        <v>6</v>
      </c>
      <c r="D26" s="171">
        <v>4</v>
      </c>
      <c r="E26" s="171">
        <v>3</v>
      </c>
      <c r="F26" s="171">
        <v>2</v>
      </c>
    </row>
    <row r="27" spans="1:6">
      <c r="A27" s="21">
        <v>382012</v>
      </c>
      <c r="B27" s="22" t="s">
        <v>84</v>
      </c>
      <c r="C27" s="171">
        <v>6</v>
      </c>
      <c r="D27" s="171">
        <v>4</v>
      </c>
      <c r="E27" s="171">
        <v>3</v>
      </c>
      <c r="F27" s="171">
        <v>1</v>
      </c>
    </row>
    <row r="28" spans="1:6">
      <c r="A28" s="21">
        <v>512000</v>
      </c>
      <c r="B28" s="22" t="s">
        <v>94</v>
      </c>
      <c r="C28" s="171">
        <v>2</v>
      </c>
      <c r="D28" s="171">
        <v>2</v>
      </c>
      <c r="E28" s="171">
        <v>1</v>
      </c>
      <c r="F28" s="171">
        <v>2</v>
      </c>
    </row>
    <row r="29" spans="1:6">
      <c r="A29" s="21">
        <v>362012</v>
      </c>
      <c r="B29" s="22" t="s">
        <v>64</v>
      </c>
      <c r="C29" s="171">
        <v>6</v>
      </c>
      <c r="D29" s="171">
        <v>4</v>
      </c>
      <c r="E29" s="171">
        <v>3</v>
      </c>
      <c r="F29" s="171">
        <v>1</v>
      </c>
    </row>
    <row r="30" spans="1:6">
      <c r="A30" s="21">
        <v>758004</v>
      </c>
      <c r="B30" s="22" t="s">
        <v>120</v>
      </c>
      <c r="C30" s="171">
        <v>5</v>
      </c>
      <c r="D30" s="171">
        <v>3</v>
      </c>
      <c r="E30" s="171">
        <v>3</v>
      </c>
      <c r="F30" s="171">
        <v>2</v>
      </c>
    </row>
    <row r="31" spans="1:6">
      <c r="A31" s="21">
        <v>562004</v>
      </c>
      <c r="B31" s="22" t="s">
        <v>103</v>
      </c>
      <c r="C31" s="171">
        <v>8</v>
      </c>
      <c r="D31" s="171">
        <v>2</v>
      </c>
      <c r="E31" s="171">
        <v>4</v>
      </c>
      <c r="F31" s="171">
        <v>2</v>
      </c>
    </row>
    <row r="32" spans="1:6" ht="12.75" customHeight="1">
      <c r="A32" s="21">
        <v>558000</v>
      </c>
      <c r="B32" s="22" t="s">
        <v>263</v>
      </c>
      <c r="C32" s="171">
        <v>3</v>
      </c>
      <c r="D32" s="171">
        <v>4</v>
      </c>
      <c r="E32" s="171">
        <v>2</v>
      </c>
      <c r="F32" s="171">
        <v>2</v>
      </c>
    </row>
    <row r="33" spans="1:6">
      <c r="A33" s="21">
        <v>558012</v>
      </c>
      <c r="B33" s="22" t="s">
        <v>101</v>
      </c>
      <c r="C33" s="171">
        <v>6</v>
      </c>
      <c r="D33" s="171">
        <v>4</v>
      </c>
      <c r="E33" s="171">
        <v>3</v>
      </c>
      <c r="F33" s="171">
        <v>2</v>
      </c>
    </row>
    <row r="34" spans="1:6">
      <c r="A34" s="21">
        <v>562008</v>
      </c>
      <c r="B34" s="22" t="s">
        <v>104</v>
      </c>
      <c r="C34" s="171">
        <v>4</v>
      </c>
      <c r="D34" s="171">
        <v>2</v>
      </c>
      <c r="E34" s="171">
        <v>3</v>
      </c>
      <c r="F34" s="171">
        <v>2</v>
      </c>
    </row>
    <row r="35" spans="1:6">
      <c r="A35" s="21">
        <v>766020</v>
      </c>
      <c r="B35" s="22" t="s">
        <v>124</v>
      </c>
      <c r="C35" s="171">
        <v>8</v>
      </c>
      <c r="D35" s="171">
        <v>2</v>
      </c>
      <c r="E35" s="171">
        <v>4</v>
      </c>
      <c r="F35" s="171">
        <v>2</v>
      </c>
    </row>
    <row r="36" spans="1:6">
      <c r="A36" s="21">
        <v>170008</v>
      </c>
      <c r="B36" s="22" t="s">
        <v>48</v>
      </c>
      <c r="C36" s="171">
        <v>9</v>
      </c>
      <c r="D36" s="171">
        <v>3</v>
      </c>
      <c r="E36" s="171">
        <v>4</v>
      </c>
      <c r="F36" s="171">
        <v>1</v>
      </c>
    </row>
    <row r="37" spans="1:6">
      <c r="A37" s="21">
        <v>162004</v>
      </c>
      <c r="B37" s="22" t="s">
        <v>40</v>
      </c>
      <c r="C37" s="171">
        <v>9</v>
      </c>
      <c r="D37" s="171">
        <v>3</v>
      </c>
      <c r="E37" s="171">
        <v>4</v>
      </c>
      <c r="F37" s="171">
        <v>1</v>
      </c>
    </row>
    <row r="38" spans="1:6">
      <c r="A38" s="21">
        <v>562012</v>
      </c>
      <c r="B38" s="22" t="s">
        <v>105</v>
      </c>
      <c r="C38" s="171">
        <v>9</v>
      </c>
      <c r="D38" s="171">
        <v>3</v>
      </c>
      <c r="E38" s="171">
        <v>4</v>
      </c>
      <c r="F38" s="171">
        <v>2</v>
      </c>
    </row>
    <row r="39" spans="1:6">
      <c r="A39" s="21">
        <v>913000</v>
      </c>
      <c r="B39" s="22" t="s">
        <v>132</v>
      </c>
      <c r="C39" s="171">
        <v>1</v>
      </c>
      <c r="D39" s="171">
        <v>1</v>
      </c>
      <c r="E39" s="171">
        <v>1</v>
      </c>
      <c r="F39" s="171">
        <v>2</v>
      </c>
    </row>
    <row r="40" spans="1:6">
      <c r="A40" s="21">
        <v>112000</v>
      </c>
      <c r="B40" s="22" t="s">
        <v>16</v>
      </c>
      <c r="C40" s="171">
        <v>1</v>
      </c>
      <c r="D40" s="171">
        <v>1</v>
      </c>
      <c r="E40" s="171">
        <v>1</v>
      </c>
      <c r="F40" s="171">
        <v>1</v>
      </c>
    </row>
    <row r="41" spans="1:6">
      <c r="A41" s="21">
        <v>558016</v>
      </c>
      <c r="B41" s="22" t="s">
        <v>102</v>
      </c>
      <c r="C41" s="171">
        <v>6</v>
      </c>
      <c r="D41" s="171">
        <v>4</v>
      </c>
      <c r="E41" s="171">
        <v>3</v>
      </c>
      <c r="F41" s="171">
        <v>2</v>
      </c>
    </row>
    <row r="42" spans="1:6">
      <c r="A42" s="21">
        <v>358000</v>
      </c>
      <c r="B42" s="22" t="s">
        <v>256</v>
      </c>
      <c r="C42" s="171">
        <v>3</v>
      </c>
      <c r="D42" s="171">
        <v>4</v>
      </c>
      <c r="E42" s="171">
        <v>2</v>
      </c>
      <c r="F42" s="171">
        <v>1</v>
      </c>
    </row>
    <row r="43" spans="1:6">
      <c r="A43" s="21">
        <v>358008</v>
      </c>
      <c r="B43" s="22" t="s">
        <v>62</v>
      </c>
      <c r="C43" s="171">
        <v>7</v>
      </c>
      <c r="D43" s="171">
        <v>1</v>
      </c>
      <c r="E43" s="171">
        <v>4</v>
      </c>
      <c r="F43" s="171">
        <v>1</v>
      </c>
    </row>
    <row r="44" spans="1:6">
      <c r="A44" s="21">
        <v>111000</v>
      </c>
      <c r="B44" s="56" t="s">
        <v>15</v>
      </c>
      <c r="C44" s="171">
        <v>2</v>
      </c>
      <c r="D44" s="171">
        <v>3</v>
      </c>
      <c r="E44" s="171">
        <v>1</v>
      </c>
      <c r="F44" s="171">
        <v>1</v>
      </c>
    </row>
    <row r="45" spans="1:6">
      <c r="A45" s="21">
        <v>362016</v>
      </c>
      <c r="B45" s="22" t="s">
        <v>237</v>
      </c>
      <c r="C45" s="171">
        <v>5</v>
      </c>
      <c r="D45" s="171">
        <v>3</v>
      </c>
      <c r="E45" s="171">
        <v>3</v>
      </c>
      <c r="F45" s="171">
        <v>1</v>
      </c>
    </row>
    <row r="46" spans="1:6">
      <c r="A46" s="21">
        <v>154008</v>
      </c>
      <c r="B46" s="22" t="s">
        <v>25</v>
      </c>
      <c r="C46" s="171">
        <v>5</v>
      </c>
      <c r="D46" s="171">
        <v>3</v>
      </c>
      <c r="E46" s="171">
        <v>3</v>
      </c>
      <c r="F46" s="171">
        <v>1</v>
      </c>
    </row>
    <row r="47" spans="1:6">
      <c r="A47" s="21">
        <v>566008</v>
      </c>
      <c r="B47" s="22" t="s">
        <v>113</v>
      </c>
      <c r="C47" s="171">
        <v>6</v>
      </c>
      <c r="D47" s="171">
        <v>4</v>
      </c>
      <c r="E47" s="171">
        <v>3</v>
      </c>
      <c r="F47" s="171">
        <v>2</v>
      </c>
    </row>
    <row r="48" spans="1:6">
      <c r="A48" s="21">
        <v>954008</v>
      </c>
      <c r="B48" s="22" t="s">
        <v>136</v>
      </c>
      <c r="C48" s="171">
        <v>5</v>
      </c>
      <c r="D48" s="171">
        <v>3</v>
      </c>
      <c r="E48" s="171">
        <v>3</v>
      </c>
      <c r="F48" s="171">
        <v>2</v>
      </c>
    </row>
    <row r="49" spans="1:6">
      <c r="A49" s="21">
        <v>362020</v>
      </c>
      <c r="B49" s="22" t="s">
        <v>65</v>
      </c>
      <c r="C49" s="171">
        <v>6</v>
      </c>
      <c r="D49" s="171">
        <v>4</v>
      </c>
      <c r="E49" s="171">
        <v>3</v>
      </c>
      <c r="F49" s="171">
        <v>1</v>
      </c>
    </row>
    <row r="50" spans="1:6">
      <c r="A50" s="21">
        <v>370004</v>
      </c>
      <c r="B50" s="22" t="s">
        <v>71</v>
      </c>
      <c r="C50" s="171">
        <v>6</v>
      </c>
      <c r="D50" s="171">
        <v>4</v>
      </c>
      <c r="E50" s="171">
        <v>3</v>
      </c>
      <c r="F50" s="171">
        <v>1</v>
      </c>
    </row>
    <row r="51" spans="1:6">
      <c r="A51" s="21">
        <v>158004</v>
      </c>
      <c r="B51" s="22" t="s">
        <v>30</v>
      </c>
      <c r="C51" s="171">
        <v>4</v>
      </c>
      <c r="D51" s="171">
        <v>2</v>
      </c>
      <c r="E51" s="171">
        <v>3</v>
      </c>
      <c r="F51" s="171">
        <v>1</v>
      </c>
    </row>
    <row r="52" spans="1:6">
      <c r="A52" s="21">
        <v>334012</v>
      </c>
      <c r="B52" s="22" t="s">
        <v>58</v>
      </c>
      <c r="C52" s="171">
        <v>8</v>
      </c>
      <c r="D52" s="171">
        <v>2</v>
      </c>
      <c r="E52" s="171">
        <v>4</v>
      </c>
      <c r="F52" s="171">
        <v>1</v>
      </c>
    </row>
    <row r="53" spans="1:6">
      <c r="A53" s="21">
        <v>113000</v>
      </c>
      <c r="B53" s="22" t="s">
        <v>17</v>
      </c>
      <c r="C53" s="171">
        <v>1</v>
      </c>
      <c r="D53" s="171">
        <v>1</v>
      </c>
      <c r="E53" s="171">
        <v>1</v>
      </c>
      <c r="F53" s="171">
        <v>1</v>
      </c>
    </row>
    <row r="54" spans="1:6">
      <c r="A54" s="21">
        <v>366000</v>
      </c>
      <c r="B54" s="22" t="s">
        <v>257</v>
      </c>
      <c r="C54" s="171">
        <v>3</v>
      </c>
      <c r="D54" s="171">
        <v>4</v>
      </c>
      <c r="E54" s="171">
        <v>2</v>
      </c>
      <c r="F54" s="171">
        <v>1</v>
      </c>
    </row>
    <row r="55" spans="1:6">
      <c r="A55" s="21">
        <v>362024</v>
      </c>
      <c r="B55" s="22" t="s">
        <v>66</v>
      </c>
      <c r="C55" s="171">
        <v>9</v>
      </c>
      <c r="D55" s="171">
        <v>3</v>
      </c>
      <c r="E55" s="171">
        <v>4</v>
      </c>
      <c r="F55" s="171">
        <v>1</v>
      </c>
    </row>
    <row r="56" spans="1:6">
      <c r="A56" s="21">
        <v>370012</v>
      </c>
      <c r="B56" s="22" t="s">
        <v>354</v>
      </c>
      <c r="C56" s="171">
        <v>5</v>
      </c>
      <c r="D56" s="171">
        <v>3</v>
      </c>
      <c r="E56" s="171">
        <v>3</v>
      </c>
      <c r="F56" s="171">
        <v>1</v>
      </c>
    </row>
    <row r="57" spans="1:6">
      <c r="A57" s="21">
        <v>154012</v>
      </c>
      <c r="B57" s="22" t="s">
        <v>26</v>
      </c>
      <c r="C57" s="171">
        <v>5</v>
      </c>
      <c r="D57" s="171">
        <v>3</v>
      </c>
      <c r="E57" s="171">
        <v>3</v>
      </c>
      <c r="F57" s="171">
        <v>1</v>
      </c>
    </row>
    <row r="58" spans="1:6">
      <c r="A58" s="21">
        <v>513000</v>
      </c>
      <c r="B58" s="22" t="s">
        <v>95</v>
      </c>
      <c r="C58" s="171">
        <v>1</v>
      </c>
      <c r="D58" s="171">
        <v>1</v>
      </c>
      <c r="E58" s="171">
        <v>1</v>
      </c>
      <c r="F58" s="171">
        <v>2</v>
      </c>
    </row>
    <row r="59" spans="1:6">
      <c r="A59" s="21">
        <v>954012</v>
      </c>
      <c r="B59" s="22" t="s">
        <v>137</v>
      </c>
      <c r="C59" s="171">
        <v>4</v>
      </c>
      <c r="D59" s="171">
        <v>2</v>
      </c>
      <c r="E59" s="171">
        <v>3</v>
      </c>
      <c r="F59" s="171">
        <v>2</v>
      </c>
    </row>
    <row r="60" spans="1:6">
      <c r="A60" s="21">
        <v>562014</v>
      </c>
      <c r="B60" s="22" t="s">
        <v>106</v>
      </c>
      <c r="C60" s="171">
        <v>7</v>
      </c>
      <c r="D60" s="171">
        <v>1</v>
      </c>
      <c r="E60" s="171">
        <v>4</v>
      </c>
      <c r="F60" s="171">
        <v>2</v>
      </c>
    </row>
    <row r="61" spans="1:6" ht="12.75" customHeight="1">
      <c r="A61" s="21">
        <v>154016</v>
      </c>
      <c r="B61" s="22" t="s">
        <v>27</v>
      </c>
      <c r="C61" s="171">
        <v>5</v>
      </c>
      <c r="D61" s="171">
        <v>3</v>
      </c>
      <c r="E61" s="171">
        <v>3</v>
      </c>
      <c r="F61" s="171">
        <v>1</v>
      </c>
    </row>
    <row r="62" spans="1:6">
      <c r="A62" s="21">
        <v>566012</v>
      </c>
      <c r="B62" s="22" t="s">
        <v>400</v>
      </c>
      <c r="C62" s="171">
        <v>6</v>
      </c>
      <c r="D62" s="171">
        <v>4</v>
      </c>
      <c r="E62" s="171">
        <v>3</v>
      </c>
      <c r="F62" s="171">
        <v>2</v>
      </c>
    </row>
    <row r="63" spans="1:6">
      <c r="A63" s="21">
        <v>162008</v>
      </c>
      <c r="B63" s="22" t="s">
        <v>41</v>
      </c>
      <c r="C63" s="171">
        <v>9</v>
      </c>
      <c r="D63" s="171">
        <v>3</v>
      </c>
      <c r="E63" s="171">
        <v>4</v>
      </c>
      <c r="F63" s="171">
        <v>1</v>
      </c>
    </row>
    <row r="64" spans="1:6">
      <c r="A64" s="21">
        <v>554020</v>
      </c>
      <c r="B64" s="22" t="s">
        <v>100</v>
      </c>
      <c r="C64" s="171">
        <v>10</v>
      </c>
      <c r="D64" s="171">
        <v>4</v>
      </c>
      <c r="E64" s="171">
        <v>4</v>
      </c>
      <c r="F64" s="171">
        <v>2</v>
      </c>
    </row>
    <row r="65" spans="1:6">
      <c r="A65" s="21">
        <v>374012</v>
      </c>
      <c r="B65" s="22" t="s">
        <v>74</v>
      </c>
      <c r="C65" s="171">
        <v>9</v>
      </c>
      <c r="D65" s="171">
        <v>3</v>
      </c>
      <c r="E65" s="171">
        <v>4</v>
      </c>
      <c r="F65" s="171">
        <v>1</v>
      </c>
    </row>
    <row r="66" spans="1:6">
      <c r="A66" s="21">
        <v>754000</v>
      </c>
      <c r="B66" s="22" t="s">
        <v>266</v>
      </c>
      <c r="C66" s="171">
        <v>3</v>
      </c>
      <c r="D66" s="171">
        <v>4</v>
      </c>
      <c r="E66" s="171">
        <v>2</v>
      </c>
      <c r="F66" s="171">
        <v>2</v>
      </c>
    </row>
    <row r="67" spans="1:6">
      <c r="A67" s="21">
        <v>754008</v>
      </c>
      <c r="B67" s="22" t="s">
        <v>119</v>
      </c>
      <c r="C67" s="171">
        <v>9</v>
      </c>
      <c r="D67" s="171">
        <v>3</v>
      </c>
      <c r="E67" s="171">
        <v>4</v>
      </c>
      <c r="F67" s="171">
        <v>2</v>
      </c>
    </row>
    <row r="68" spans="1:6">
      <c r="A68" s="21">
        <v>158008</v>
      </c>
      <c r="B68" s="22" t="s">
        <v>31</v>
      </c>
      <c r="C68" s="171">
        <v>5</v>
      </c>
      <c r="D68" s="171">
        <v>3</v>
      </c>
      <c r="E68" s="171">
        <v>3</v>
      </c>
      <c r="F68" s="171">
        <v>1</v>
      </c>
    </row>
    <row r="69" spans="1:6">
      <c r="A69" s="21">
        <v>914000</v>
      </c>
      <c r="B69" s="22" t="s">
        <v>133</v>
      </c>
      <c r="C69" s="171">
        <v>1</v>
      </c>
      <c r="D69" s="171">
        <v>1</v>
      </c>
      <c r="E69" s="171">
        <v>1</v>
      </c>
      <c r="F69" s="171">
        <v>2</v>
      </c>
    </row>
    <row r="70" spans="1:6">
      <c r="A70" s="21">
        <v>562016</v>
      </c>
      <c r="B70" s="22" t="s">
        <v>107</v>
      </c>
      <c r="C70" s="171">
        <v>6</v>
      </c>
      <c r="D70" s="171">
        <v>4</v>
      </c>
      <c r="E70" s="171">
        <v>3</v>
      </c>
      <c r="F70" s="171">
        <v>2</v>
      </c>
    </row>
    <row r="71" spans="1:6">
      <c r="A71" s="21">
        <v>915000</v>
      </c>
      <c r="B71" s="22" t="s">
        <v>134</v>
      </c>
      <c r="C71" s="171">
        <v>2</v>
      </c>
      <c r="D71" s="171">
        <v>3</v>
      </c>
      <c r="E71" s="171">
        <v>1</v>
      </c>
      <c r="F71" s="171">
        <v>2</v>
      </c>
    </row>
    <row r="72" spans="1:6">
      <c r="A72" s="21">
        <v>954016</v>
      </c>
      <c r="B72" s="22" t="s">
        <v>138</v>
      </c>
      <c r="C72" s="171">
        <v>9</v>
      </c>
      <c r="D72" s="171">
        <v>3</v>
      </c>
      <c r="E72" s="171">
        <v>4</v>
      </c>
      <c r="F72" s="171">
        <v>2</v>
      </c>
    </row>
    <row r="73" spans="1:6">
      <c r="A73" s="21">
        <v>158012</v>
      </c>
      <c r="B73" s="22" t="s">
        <v>32</v>
      </c>
      <c r="C73" s="171">
        <v>4</v>
      </c>
      <c r="D73" s="171">
        <v>2</v>
      </c>
      <c r="E73" s="171">
        <v>3</v>
      </c>
      <c r="F73" s="171">
        <v>1</v>
      </c>
    </row>
    <row r="74" spans="1:6">
      <c r="A74" s="21">
        <v>370016</v>
      </c>
      <c r="B74" s="22" t="s">
        <v>72</v>
      </c>
      <c r="C74" s="171">
        <v>5</v>
      </c>
      <c r="D74" s="171">
        <v>3</v>
      </c>
      <c r="E74" s="171">
        <v>3</v>
      </c>
      <c r="F74" s="171">
        <v>1</v>
      </c>
    </row>
    <row r="75" spans="1:6">
      <c r="A75" s="21">
        <v>370000</v>
      </c>
      <c r="B75" s="22" t="s">
        <v>258</v>
      </c>
      <c r="C75" s="171">
        <v>3</v>
      </c>
      <c r="D75" s="171">
        <v>4</v>
      </c>
      <c r="E75" s="171">
        <v>2</v>
      </c>
      <c r="F75" s="171">
        <v>1</v>
      </c>
    </row>
    <row r="76" spans="1:6">
      <c r="A76" s="21">
        <v>962016</v>
      </c>
      <c r="B76" s="22" t="s">
        <v>148</v>
      </c>
      <c r="C76" s="171">
        <v>5</v>
      </c>
      <c r="D76" s="171">
        <v>3</v>
      </c>
      <c r="E76" s="171">
        <v>3</v>
      </c>
      <c r="F76" s="171">
        <v>2</v>
      </c>
    </row>
    <row r="77" spans="1:6">
      <c r="A77" s="21">
        <v>382020</v>
      </c>
      <c r="B77" s="22" t="s">
        <v>85</v>
      </c>
      <c r="C77" s="171">
        <v>6</v>
      </c>
      <c r="D77" s="171">
        <v>4</v>
      </c>
      <c r="E77" s="171">
        <v>3</v>
      </c>
      <c r="F77" s="171">
        <v>1</v>
      </c>
    </row>
    <row r="78" spans="1:6" ht="12.75" customHeight="1">
      <c r="A78" s="21">
        <v>954020</v>
      </c>
      <c r="B78" s="22" t="s">
        <v>139</v>
      </c>
      <c r="C78" s="171">
        <v>5</v>
      </c>
      <c r="D78" s="171">
        <v>3</v>
      </c>
      <c r="E78" s="171">
        <v>3</v>
      </c>
      <c r="F78" s="171">
        <v>2</v>
      </c>
    </row>
    <row r="79" spans="1:6">
      <c r="A79" s="21">
        <v>758000</v>
      </c>
      <c r="B79" s="22" t="s">
        <v>268</v>
      </c>
      <c r="C79" s="171">
        <v>3</v>
      </c>
      <c r="D79" s="171">
        <v>4</v>
      </c>
      <c r="E79" s="171">
        <v>2</v>
      </c>
      <c r="F79" s="171">
        <v>2</v>
      </c>
    </row>
    <row r="80" spans="1:6">
      <c r="A80" s="21">
        <v>758012</v>
      </c>
      <c r="B80" s="22" t="s">
        <v>121</v>
      </c>
      <c r="C80" s="171">
        <v>8</v>
      </c>
      <c r="D80" s="171">
        <v>2</v>
      </c>
      <c r="E80" s="171">
        <v>4</v>
      </c>
      <c r="F80" s="171">
        <v>2</v>
      </c>
    </row>
    <row r="81" spans="1:6">
      <c r="A81" s="21">
        <v>916000</v>
      </c>
      <c r="B81" s="22" t="s">
        <v>135</v>
      </c>
      <c r="C81" s="171">
        <v>1</v>
      </c>
      <c r="D81" s="171">
        <v>1</v>
      </c>
      <c r="E81" s="171">
        <v>1</v>
      </c>
      <c r="F81" s="171">
        <v>2</v>
      </c>
    </row>
    <row r="82" spans="1:6">
      <c r="A82" s="21">
        <v>562020</v>
      </c>
      <c r="B82" s="22" t="s">
        <v>108</v>
      </c>
      <c r="C82" s="171">
        <v>8</v>
      </c>
      <c r="D82" s="171">
        <v>2</v>
      </c>
      <c r="E82" s="171">
        <v>4</v>
      </c>
      <c r="F82" s="171">
        <v>2</v>
      </c>
    </row>
    <row r="83" spans="1:6" ht="12.75" customHeight="1">
      <c r="A83" s="21">
        <v>334016</v>
      </c>
      <c r="B83" s="22" t="s">
        <v>59</v>
      </c>
      <c r="C83" s="171">
        <v>5</v>
      </c>
      <c r="D83" s="171">
        <v>3</v>
      </c>
      <c r="E83" s="171">
        <v>3</v>
      </c>
      <c r="F83" s="171">
        <v>1</v>
      </c>
    </row>
    <row r="84" spans="1:6">
      <c r="A84" s="21">
        <v>158016</v>
      </c>
      <c r="B84" s="22" t="s">
        <v>33</v>
      </c>
      <c r="C84" s="171">
        <v>9</v>
      </c>
      <c r="D84" s="171">
        <v>3</v>
      </c>
      <c r="E84" s="171">
        <v>4</v>
      </c>
      <c r="F84" s="171">
        <v>1</v>
      </c>
    </row>
    <row r="85" spans="1:6">
      <c r="A85" s="21">
        <v>958000</v>
      </c>
      <c r="B85" s="22" t="s">
        <v>273</v>
      </c>
      <c r="C85" s="171">
        <v>3</v>
      </c>
      <c r="D85" s="171">
        <v>4</v>
      </c>
      <c r="E85" s="171">
        <v>2</v>
      </c>
      <c r="F85" s="171">
        <v>2</v>
      </c>
    </row>
    <row r="86" spans="1:6">
      <c r="A86" s="21">
        <v>762000</v>
      </c>
      <c r="B86" s="22" t="s">
        <v>269</v>
      </c>
      <c r="C86" s="171">
        <v>3</v>
      </c>
      <c r="D86" s="171">
        <v>4</v>
      </c>
      <c r="E86" s="171">
        <v>2</v>
      </c>
      <c r="F86" s="171">
        <v>2</v>
      </c>
    </row>
    <row r="87" spans="1:6">
      <c r="A87" s="21">
        <v>370020</v>
      </c>
      <c r="B87" s="22" t="s">
        <v>73</v>
      </c>
      <c r="C87" s="171">
        <v>5</v>
      </c>
      <c r="D87" s="171">
        <v>3</v>
      </c>
      <c r="E87" s="171">
        <v>3</v>
      </c>
      <c r="F87" s="171">
        <v>1</v>
      </c>
    </row>
    <row r="88" spans="1:6">
      <c r="A88" s="21">
        <v>362028</v>
      </c>
      <c r="B88" s="22" t="s">
        <v>67</v>
      </c>
      <c r="C88" s="171">
        <v>10</v>
      </c>
      <c r="D88" s="171">
        <v>4</v>
      </c>
      <c r="E88" s="171">
        <v>4</v>
      </c>
      <c r="F88" s="171">
        <v>1</v>
      </c>
    </row>
    <row r="89" spans="1:6" ht="12.75" customHeight="1">
      <c r="A89" s="21">
        <v>566028</v>
      </c>
      <c r="B89" s="22" t="s">
        <v>114</v>
      </c>
      <c r="C89" s="171">
        <v>10</v>
      </c>
      <c r="D89" s="171">
        <v>4</v>
      </c>
      <c r="E89" s="171">
        <v>4</v>
      </c>
      <c r="F89" s="171">
        <v>2</v>
      </c>
    </row>
    <row r="90" spans="1:6">
      <c r="A90" s="21">
        <v>962024</v>
      </c>
      <c r="B90" s="22" t="s">
        <v>149</v>
      </c>
      <c r="C90" s="171">
        <v>8</v>
      </c>
      <c r="D90" s="171">
        <v>2</v>
      </c>
      <c r="E90" s="171">
        <v>4</v>
      </c>
      <c r="F90" s="171">
        <v>2</v>
      </c>
    </row>
    <row r="91" spans="1:6">
      <c r="A91" s="21">
        <v>162016</v>
      </c>
      <c r="B91" s="22" t="s">
        <v>42</v>
      </c>
      <c r="C91" s="171">
        <v>6</v>
      </c>
      <c r="D91" s="171">
        <v>4</v>
      </c>
      <c r="E91" s="171">
        <v>3</v>
      </c>
      <c r="F91" s="171">
        <v>1</v>
      </c>
    </row>
    <row r="92" spans="1:6">
      <c r="A92" s="21">
        <v>978020</v>
      </c>
      <c r="B92" s="22" t="s">
        <v>159</v>
      </c>
      <c r="C92" s="171">
        <v>5</v>
      </c>
      <c r="D92" s="171">
        <v>3</v>
      </c>
      <c r="E92" s="171">
        <v>3</v>
      </c>
      <c r="F92" s="171">
        <v>2</v>
      </c>
    </row>
    <row r="93" spans="1:6">
      <c r="A93" s="21">
        <v>170020</v>
      </c>
      <c r="B93" s="22" t="s">
        <v>49</v>
      </c>
      <c r="C93" s="171">
        <v>5</v>
      </c>
      <c r="D93" s="171">
        <v>3</v>
      </c>
      <c r="E93" s="171">
        <v>3</v>
      </c>
      <c r="F93" s="171">
        <v>1</v>
      </c>
    </row>
    <row r="94" spans="1:6">
      <c r="A94" s="21">
        <v>166012</v>
      </c>
      <c r="B94" s="22" t="s">
        <v>45</v>
      </c>
      <c r="C94" s="171">
        <v>6</v>
      </c>
      <c r="D94" s="171">
        <v>4</v>
      </c>
      <c r="E94" s="171">
        <v>3</v>
      </c>
      <c r="F94" s="171">
        <v>1</v>
      </c>
    </row>
    <row r="95" spans="1:6">
      <c r="A95" s="21">
        <v>362032</v>
      </c>
      <c r="B95" s="22" t="s">
        <v>68</v>
      </c>
      <c r="C95" s="171">
        <v>9</v>
      </c>
      <c r="D95" s="171">
        <v>3</v>
      </c>
      <c r="E95" s="171">
        <v>4</v>
      </c>
      <c r="F95" s="171">
        <v>1</v>
      </c>
    </row>
    <row r="96" spans="1:6">
      <c r="A96" s="21">
        <v>154032</v>
      </c>
      <c r="B96" s="22" t="s">
        <v>28</v>
      </c>
      <c r="C96" s="171">
        <v>6</v>
      </c>
      <c r="D96" s="171">
        <v>4</v>
      </c>
      <c r="E96" s="171">
        <v>3</v>
      </c>
      <c r="F96" s="171">
        <v>1</v>
      </c>
    </row>
    <row r="97" spans="1:6">
      <c r="A97" s="21">
        <v>154000</v>
      </c>
      <c r="B97" s="22" t="s">
        <v>250</v>
      </c>
      <c r="C97" s="171">
        <v>3</v>
      </c>
      <c r="D97" s="171">
        <v>4</v>
      </c>
      <c r="E97" s="171">
        <v>2</v>
      </c>
      <c r="F97" s="171">
        <v>1</v>
      </c>
    </row>
    <row r="98" spans="1:6">
      <c r="A98" s="21">
        <v>154036</v>
      </c>
      <c r="B98" s="22" t="s">
        <v>29</v>
      </c>
      <c r="C98" s="171">
        <v>9</v>
      </c>
      <c r="D98" s="171">
        <v>3</v>
      </c>
      <c r="E98" s="171">
        <v>4</v>
      </c>
      <c r="F98" s="171">
        <v>1</v>
      </c>
    </row>
    <row r="99" spans="1:6">
      <c r="A99" s="21">
        <v>315000</v>
      </c>
      <c r="B99" s="22" t="s">
        <v>55</v>
      </c>
      <c r="C99" s="171">
        <v>2</v>
      </c>
      <c r="D99" s="171">
        <v>2</v>
      </c>
      <c r="E99" s="171">
        <v>1</v>
      </c>
      <c r="F99" s="171">
        <v>1</v>
      </c>
    </row>
    <row r="100" spans="1:6">
      <c r="A100" s="21">
        <v>382024</v>
      </c>
      <c r="B100" s="22" t="s">
        <v>86</v>
      </c>
      <c r="C100" s="171">
        <v>6</v>
      </c>
      <c r="D100" s="171">
        <v>4</v>
      </c>
      <c r="E100" s="171">
        <v>3</v>
      </c>
      <c r="F100" s="171">
        <v>1</v>
      </c>
    </row>
    <row r="101" spans="1:6">
      <c r="A101" s="21">
        <v>114000</v>
      </c>
      <c r="B101" s="22" t="s">
        <v>18</v>
      </c>
      <c r="C101" s="171">
        <v>2</v>
      </c>
      <c r="D101" s="171">
        <v>2</v>
      </c>
      <c r="E101" s="171">
        <v>1</v>
      </c>
      <c r="F101" s="171">
        <v>1</v>
      </c>
    </row>
    <row r="102" spans="1:6">
      <c r="A102" s="21">
        <v>766040</v>
      </c>
      <c r="B102" s="22" t="s">
        <v>125</v>
      </c>
      <c r="C102" s="171">
        <v>5</v>
      </c>
      <c r="D102" s="171">
        <v>3</v>
      </c>
      <c r="E102" s="171">
        <v>3</v>
      </c>
      <c r="F102" s="171">
        <v>2</v>
      </c>
    </row>
    <row r="103" spans="1:6">
      <c r="A103" s="21">
        <v>158020</v>
      </c>
      <c r="B103" s="22" t="s">
        <v>401</v>
      </c>
      <c r="C103" s="171">
        <v>10</v>
      </c>
      <c r="D103" s="171">
        <v>4</v>
      </c>
      <c r="E103" s="171">
        <v>4</v>
      </c>
      <c r="F103" s="171">
        <v>1</v>
      </c>
    </row>
    <row r="104" spans="1:6">
      <c r="A104" s="21">
        <v>378016</v>
      </c>
      <c r="B104" s="22" t="s">
        <v>79</v>
      </c>
      <c r="C104" s="171">
        <v>6</v>
      </c>
      <c r="D104" s="171">
        <v>4</v>
      </c>
      <c r="E104" s="171">
        <v>3</v>
      </c>
      <c r="F104" s="171">
        <v>1</v>
      </c>
    </row>
    <row r="105" spans="1:6">
      <c r="A105" s="21">
        <v>766044</v>
      </c>
      <c r="B105" s="22" t="s">
        <v>126</v>
      </c>
      <c r="C105" s="171">
        <v>6</v>
      </c>
      <c r="D105" s="171">
        <v>4</v>
      </c>
      <c r="E105" s="171">
        <v>3</v>
      </c>
      <c r="F105" s="171">
        <v>2</v>
      </c>
    </row>
    <row r="106" spans="1:6">
      <c r="A106" s="21">
        <v>316000</v>
      </c>
      <c r="B106" s="22" t="s">
        <v>56</v>
      </c>
      <c r="C106" s="171">
        <v>2</v>
      </c>
      <c r="D106" s="171">
        <v>2</v>
      </c>
      <c r="E106" s="171">
        <v>1</v>
      </c>
      <c r="F106" s="171">
        <v>1</v>
      </c>
    </row>
    <row r="107" spans="1:6">
      <c r="A107" s="21">
        <v>766000</v>
      </c>
      <c r="B107" s="22" t="s">
        <v>270</v>
      </c>
      <c r="C107" s="171">
        <v>3</v>
      </c>
      <c r="D107" s="171">
        <v>4</v>
      </c>
      <c r="E107" s="171">
        <v>2</v>
      </c>
      <c r="F107" s="171">
        <v>2</v>
      </c>
    </row>
    <row r="108" spans="1:6">
      <c r="A108" s="21">
        <v>974028</v>
      </c>
      <c r="B108" s="22" t="s">
        <v>155</v>
      </c>
      <c r="C108" s="171">
        <v>9</v>
      </c>
      <c r="D108" s="171">
        <v>3</v>
      </c>
      <c r="E108" s="171">
        <v>4</v>
      </c>
      <c r="F108" s="171">
        <v>2</v>
      </c>
    </row>
    <row r="109" spans="1:6">
      <c r="A109" s="21">
        <v>382028</v>
      </c>
      <c r="B109" s="22" t="s">
        <v>87</v>
      </c>
      <c r="C109" s="171">
        <v>6</v>
      </c>
      <c r="D109" s="171">
        <v>4</v>
      </c>
      <c r="E109" s="171">
        <v>3</v>
      </c>
      <c r="F109" s="171">
        <v>1</v>
      </c>
    </row>
    <row r="110" spans="1:6">
      <c r="A110" s="21">
        <v>758024</v>
      </c>
      <c r="B110" s="22" t="s">
        <v>122</v>
      </c>
      <c r="C110" s="171">
        <v>5</v>
      </c>
      <c r="D110" s="171">
        <v>3</v>
      </c>
      <c r="E110" s="171">
        <v>3</v>
      </c>
      <c r="F110" s="171">
        <v>2</v>
      </c>
    </row>
    <row r="111" spans="1:6">
      <c r="A111" s="21">
        <v>962032</v>
      </c>
      <c r="B111" s="22" t="s">
        <v>150</v>
      </c>
      <c r="C111" s="171">
        <v>8</v>
      </c>
      <c r="D111" s="171">
        <v>2</v>
      </c>
      <c r="E111" s="171">
        <v>4</v>
      </c>
      <c r="F111" s="171">
        <v>2</v>
      </c>
    </row>
    <row r="112" spans="1:6">
      <c r="A112" s="21">
        <v>978024</v>
      </c>
      <c r="B112" s="22" t="s">
        <v>160</v>
      </c>
      <c r="C112" s="171">
        <v>7</v>
      </c>
      <c r="D112" s="171">
        <v>1</v>
      </c>
      <c r="E112" s="171">
        <v>4</v>
      </c>
      <c r="F112" s="171">
        <v>2</v>
      </c>
    </row>
    <row r="113" spans="1:6">
      <c r="A113" s="21">
        <v>962000</v>
      </c>
      <c r="B113" s="22" t="s">
        <v>274</v>
      </c>
      <c r="C113" s="171">
        <v>3</v>
      </c>
      <c r="D113" s="171">
        <v>4</v>
      </c>
      <c r="E113" s="171">
        <v>2</v>
      </c>
      <c r="F113" s="171">
        <v>2</v>
      </c>
    </row>
    <row r="114" spans="1:6">
      <c r="A114" s="21">
        <v>562024</v>
      </c>
      <c r="B114" s="22" t="s">
        <v>109</v>
      </c>
      <c r="C114" s="171">
        <v>7</v>
      </c>
      <c r="D114" s="171">
        <v>1</v>
      </c>
      <c r="E114" s="171">
        <v>4</v>
      </c>
      <c r="F114" s="171">
        <v>2</v>
      </c>
    </row>
    <row r="115" spans="1:6">
      <c r="A115" s="21">
        <v>382032</v>
      </c>
      <c r="B115" s="22" t="s">
        <v>88</v>
      </c>
      <c r="C115" s="171">
        <v>6</v>
      </c>
      <c r="D115" s="171">
        <v>4</v>
      </c>
      <c r="E115" s="171">
        <v>3</v>
      </c>
      <c r="F115" s="171">
        <v>1</v>
      </c>
    </row>
    <row r="116" spans="1:6">
      <c r="A116" s="21">
        <v>162022</v>
      </c>
      <c r="B116" s="22" t="s">
        <v>43</v>
      </c>
      <c r="C116" s="171">
        <v>10</v>
      </c>
      <c r="D116" s="171">
        <v>4</v>
      </c>
      <c r="E116" s="171">
        <v>4</v>
      </c>
      <c r="F116" s="171">
        <v>1</v>
      </c>
    </row>
    <row r="117" spans="1:6">
      <c r="A117" s="21">
        <v>962040</v>
      </c>
      <c r="B117" s="22" t="s">
        <v>151</v>
      </c>
      <c r="C117" s="171">
        <v>9</v>
      </c>
      <c r="D117" s="171">
        <v>3</v>
      </c>
      <c r="E117" s="171">
        <v>4</v>
      </c>
      <c r="F117" s="171">
        <v>2</v>
      </c>
    </row>
    <row r="118" spans="1:6">
      <c r="A118" s="21">
        <v>158024</v>
      </c>
      <c r="B118" s="22" t="s">
        <v>35</v>
      </c>
      <c r="C118" s="171">
        <v>5</v>
      </c>
      <c r="D118" s="171">
        <v>3</v>
      </c>
      <c r="E118" s="171">
        <v>3</v>
      </c>
      <c r="F118" s="171">
        <v>1</v>
      </c>
    </row>
    <row r="119" spans="1:6">
      <c r="A119" s="21">
        <v>770024</v>
      </c>
      <c r="B119" s="22" t="s">
        <v>128</v>
      </c>
      <c r="C119" s="171">
        <v>7</v>
      </c>
      <c r="D119" s="171">
        <v>1</v>
      </c>
      <c r="E119" s="171">
        <v>4</v>
      </c>
      <c r="F119" s="171">
        <v>2</v>
      </c>
    </row>
    <row r="120" spans="1:6">
      <c r="A120" s="21">
        <v>770000</v>
      </c>
      <c r="B120" s="22" t="s">
        <v>271</v>
      </c>
      <c r="C120" s="171">
        <v>3</v>
      </c>
      <c r="D120" s="171">
        <v>4</v>
      </c>
      <c r="E120" s="171">
        <v>2</v>
      </c>
      <c r="F120" s="171">
        <v>2</v>
      </c>
    </row>
    <row r="121" spans="1:6">
      <c r="A121" s="21">
        <v>170024</v>
      </c>
      <c r="B121" s="22" t="s">
        <v>50</v>
      </c>
      <c r="C121" s="171">
        <v>8</v>
      </c>
      <c r="D121" s="171">
        <v>2</v>
      </c>
      <c r="E121" s="171">
        <v>4</v>
      </c>
      <c r="F121" s="171">
        <v>1</v>
      </c>
    </row>
    <row r="122" spans="1:6">
      <c r="A122" s="21">
        <v>116000</v>
      </c>
      <c r="B122" s="22" t="s">
        <v>19</v>
      </c>
      <c r="C122" s="171">
        <v>1</v>
      </c>
      <c r="D122" s="171">
        <v>1</v>
      </c>
      <c r="E122" s="171">
        <v>1</v>
      </c>
      <c r="F122" s="171">
        <v>1</v>
      </c>
    </row>
    <row r="123" spans="1:6">
      <c r="A123" s="21">
        <v>158026</v>
      </c>
      <c r="B123" s="22" t="s">
        <v>36</v>
      </c>
      <c r="C123" s="171">
        <v>4</v>
      </c>
      <c r="D123" s="171">
        <v>2</v>
      </c>
      <c r="E123" s="171">
        <v>3</v>
      </c>
      <c r="F123" s="171">
        <v>1</v>
      </c>
    </row>
    <row r="124" spans="1:6">
      <c r="A124" s="21">
        <v>117000</v>
      </c>
      <c r="B124" s="22" t="s">
        <v>20</v>
      </c>
      <c r="C124" s="171">
        <v>1</v>
      </c>
      <c r="D124" s="171">
        <v>1</v>
      </c>
      <c r="E124" s="171">
        <v>1</v>
      </c>
      <c r="F124" s="171">
        <v>1</v>
      </c>
    </row>
    <row r="125" spans="1:6">
      <c r="A125" s="21">
        <v>515000</v>
      </c>
      <c r="B125" s="22" t="s">
        <v>96</v>
      </c>
      <c r="C125" s="171">
        <v>2</v>
      </c>
      <c r="D125" s="171">
        <v>3</v>
      </c>
      <c r="E125" s="171">
        <v>1</v>
      </c>
      <c r="F125" s="171">
        <v>2</v>
      </c>
    </row>
    <row r="126" spans="1:6">
      <c r="A126" s="21">
        <v>166016</v>
      </c>
      <c r="B126" s="22" t="s">
        <v>253</v>
      </c>
      <c r="C126" s="171">
        <v>6</v>
      </c>
      <c r="D126" s="171">
        <v>4</v>
      </c>
      <c r="E126" s="171">
        <v>3</v>
      </c>
      <c r="F126" s="171">
        <v>1</v>
      </c>
    </row>
    <row r="127" spans="1:6">
      <c r="A127" s="21">
        <v>162000</v>
      </c>
      <c r="B127" s="22" t="s">
        <v>251</v>
      </c>
      <c r="C127" s="171">
        <v>3</v>
      </c>
      <c r="D127" s="171">
        <v>4</v>
      </c>
      <c r="E127" s="171">
        <v>2</v>
      </c>
      <c r="F127" s="171">
        <v>1</v>
      </c>
    </row>
    <row r="128" spans="1:6">
      <c r="A128" s="21">
        <v>162024</v>
      </c>
      <c r="B128" s="22" t="s">
        <v>44</v>
      </c>
      <c r="C128" s="171">
        <v>9</v>
      </c>
      <c r="D128" s="171">
        <v>3</v>
      </c>
      <c r="E128" s="171">
        <v>4</v>
      </c>
      <c r="F128" s="171">
        <v>1</v>
      </c>
    </row>
    <row r="129" spans="1:6">
      <c r="A129" s="21">
        <v>382044</v>
      </c>
      <c r="B129" s="22" t="s">
        <v>89</v>
      </c>
      <c r="C129" s="171">
        <v>6</v>
      </c>
      <c r="D129" s="171">
        <v>4</v>
      </c>
      <c r="E129" s="171">
        <v>3</v>
      </c>
      <c r="F129" s="171">
        <v>1</v>
      </c>
    </row>
    <row r="130" spans="1:6">
      <c r="A130" s="21">
        <v>374000</v>
      </c>
      <c r="B130" s="22" t="s">
        <v>259</v>
      </c>
      <c r="C130" s="171">
        <v>3</v>
      </c>
      <c r="D130" s="171">
        <v>4</v>
      </c>
      <c r="E130" s="171">
        <v>2</v>
      </c>
      <c r="F130" s="171">
        <v>1</v>
      </c>
    </row>
    <row r="131" spans="1:6">
      <c r="A131" s="21">
        <v>119000</v>
      </c>
      <c r="B131" s="22" t="s">
        <v>21</v>
      </c>
      <c r="C131" s="171">
        <v>1</v>
      </c>
      <c r="D131" s="171">
        <v>1</v>
      </c>
      <c r="E131" s="171">
        <v>1</v>
      </c>
      <c r="F131" s="171">
        <v>1</v>
      </c>
    </row>
    <row r="132" spans="1:6">
      <c r="A132" s="21">
        <v>570028</v>
      </c>
      <c r="B132" s="22" t="s">
        <v>118</v>
      </c>
      <c r="C132" s="171">
        <v>6</v>
      </c>
      <c r="D132" s="171">
        <v>4</v>
      </c>
      <c r="E132" s="171">
        <v>3</v>
      </c>
      <c r="F132" s="171">
        <v>2</v>
      </c>
    </row>
    <row r="133" spans="1:6">
      <c r="A133" s="21">
        <v>562028</v>
      </c>
      <c r="B133" s="22" t="s">
        <v>110</v>
      </c>
      <c r="C133" s="171">
        <v>5</v>
      </c>
      <c r="D133" s="171">
        <v>3</v>
      </c>
      <c r="E133" s="171">
        <v>3</v>
      </c>
      <c r="F133" s="171">
        <v>2</v>
      </c>
    </row>
    <row r="134" spans="1:6">
      <c r="A134" s="21">
        <v>966000</v>
      </c>
      <c r="B134" s="22" t="s">
        <v>275</v>
      </c>
      <c r="C134" s="171">
        <v>3</v>
      </c>
      <c r="D134" s="171">
        <v>4</v>
      </c>
      <c r="E134" s="171">
        <v>2</v>
      </c>
      <c r="F134" s="171">
        <v>2</v>
      </c>
    </row>
    <row r="135" spans="1:6">
      <c r="A135" s="21">
        <v>378024</v>
      </c>
      <c r="B135" s="22" t="s">
        <v>80</v>
      </c>
      <c r="C135" s="171">
        <v>6</v>
      </c>
      <c r="D135" s="171">
        <v>4</v>
      </c>
      <c r="E135" s="171">
        <v>3</v>
      </c>
      <c r="F135" s="171">
        <v>1</v>
      </c>
    </row>
    <row r="136" spans="1:6">
      <c r="A136" s="21">
        <v>774000</v>
      </c>
      <c r="B136" s="22" t="s">
        <v>272</v>
      </c>
      <c r="C136" s="171">
        <v>3</v>
      </c>
      <c r="D136" s="171">
        <v>4</v>
      </c>
      <c r="E136" s="171">
        <v>2</v>
      </c>
      <c r="F136" s="171">
        <v>2</v>
      </c>
    </row>
    <row r="137" spans="1:6">
      <c r="A137" s="21">
        <v>774032</v>
      </c>
      <c r="B137" s="22" t="s">
        <v>130</v>
      </c>
      <c r="C137" s="171">
        <v>9</v>
      </c>
      <c r="D137" s="171">
        <v>3</v>
      </c>
      <c r="E137" s="171">
        <v>4</v>
      </c>
      <c r="F137" s="171">
        <v>2</v>
      </c>
    </row>
    <row r="138" spans="1:6">
      <c r="A138" s="21">
        <v>962052</v>
      </c>
      <c r="B138" s="22" t="s">
        <v>152</v>
      </c>
      <c r="C138" s="171">
        <v>5</v>
      </c>
      <c r="D138" s="171">
        <v>3</v>
      </c>
      <c r="E138" s="171">
        <v>3</v>
      </c>
      <c r="F138" s="171">
        <v>2</v>
      </c>
    </row>
    <row r="139" spans="1:6">
      <c r="A139" s="21">
        <v>770032</v>
      </c>
      <c r="B139" s="22" t="s">
        <v>129</v>
      </c>
      <c r="C139" s="171">
        <v>5</v>
      </c>
      <c r="D139" s="171">
        <v>3</v>
      </c>
      <c r="E139" s="171">
        <v>3</v>
      </c>
      <c r="F139" s="171">
        <v>2</v>
      </c>
    </row>
    <row r="140" spans="1:6">
      <c r="A140" s="21">
        <v>362036</v>
      </c>
      <c r="B140" s="22" t="s">
        <v>69</v>
      </c>
      <c r="C140" s="171">
        <v>10</v>
      </c>
      <c r="D140" s="171">
        <v>4</v>
      </c>
      <c r="E140" s="171">
        <v>4</v>
      </c>
      <c r="F140" s="171">
        <v>1</v>
      </c>
    </row>
    <row r="141" spans="1:6">
      <c r="A141" s="21">
        <v>374036</v>
      </c>
      <c r="B141" s="22" t="s">
        <v>75</v>
      </c>
      <c r="C141" s="171">
        <v>5</v>
      </c>
      <c r="D141" s="171">
        <v>3</v>
      </c>
      <c r="E141" s="171">
        <v>3</v>
      </c>
      <c r="F141" s="171">
        <v>1</v>
      </c>
    </row>
    <row r="142" spans="1:6">
      <c r="A142" s="21">
        <v>158028</v>
      </c>
      <c r="B142" s="22" t="s">
        <v>37</v>
      </c>
      <c r="C142" s="171">
        <v>9</v>
      </c>
      <c r="D142" s="171">
        <v>3</v>
      </c>
      <c r="E142" s="171">
        <v>4</v>
      </c>
      <c r="F142" s="171">
        <v>1</v>
      </c>
    </row>
    <row r="143" spans="1:6">
      <c r="A143" s="21">
        <v>562032</v>
      </c>
      <c r="B143" s="22" t="s">
        <v>111</v>
      </c>
      <c r="C143" s="171">
        <v>7</v>
      </c>
      <c r="D143" s="171">
        <v>1</v>
      </c>
      <c r="E143" s="171">
        <v>4</v>
      </c>
      <c r="F143" s="171">
        <v>2</v>
      </c>
    </row>
    <row r="144" spans="1:6">
      <c r="A144" s="21">
        <v>120000</v>
      </c>
      <c r="B144" s="22" t="s">
        <v>22</v>
      </c>
      <c r="C144" s="171">
        <v>2</v>
      </c>
      <c r="D144" s="171">
        <v>2</v>
      </c>
      <c r="E144" s="171">
        <v>1</v>
      </c>
      <c r="F144" s="171">
        <v>1</v>
      </c>
    </row>
    <row r="145" spans="1:6" ht="12.75" customHeight="1">
      <c r="A145" s="21">
        <v>754028</v>
      </c>
      <c r="B145" s="22" t="s">
        <v>267</v>
      </c>
      <c r="C145" s="171">
        <v>6</v>
      </c>
      <c r="D145" s="171">
        <v>4</v>
      </c>
      <c r="E145" s="171">
        <v>3</v>
      </c>
      <c r="F145" s="171">
        <v>2</v>
      </c>
    </row>
    <row r="146" spans="1:6">
      <c r="A146" s="21">
        <v>382048</v>
      </c>
      <c r="B146" s="22" t="s">
        <v>90</v>
      </c>
      <c r="C146" s="171">
        <v>6</v>
      </c>
      <c r="D146" s="171">
        <v>4</v>
      </c>
      <c r="E146" s="171">
        <v>3</v>
      </c>
      <c r="F146" s="171">
        <v>1</v>
      </c>
    </row>
    <row r="147" spans="1:6">
      <c r="A147" s="21">
        <v>170032</v>
      </c>
      <c r="B147" s="22" t="s">
        <v>51</v>
      </c>
      <c r="C147" s="171">
        <v>6</v>
      </c>
      <c r="D147" s="171">
        <v>4</v>
      </c>
      <c r="E147" s="171">
        <v>3</v>
      </c>
      <c r="F147" s="171">
        <v>1</v>
      </c>
    </row>
    <row r="148" spans="1:6">
      <c r="A148" s="21">
        <v>566076</v>
      </c>
      <c r="B148" s="22" t="s">
        <v>115</v>
      </c>
      <c r="C148" s="171">
        <v>9</v>
      </c>
      <c r="D148" s="171">
        <v>3</v>
      </c>
      <c r="E148" s="171">
        <v>4</v>
      </c>
      <c r="F148" s="171">
        <v>2</v>
      </c>
    </row>
    <row r="149" spans="1:6">
      <c r="A149" s="21">
        <v>378000</v>
      </c>
      <c r="B149" s="22" t="s">
        <v>260</v>
      </c>
      <c r="C149" s="171">
        <v>3</v>
      </c>
      <c r="D149" s="171">
        <v>4</v>
      </c>
      <c r="E149" s="171">
        <v>2</v>
      </c>
      <c r="F149" s="171">
        <v>1</v>
      </c>
    </row>
    <row r="150" spans="1:6">
      <c r="A150" s="21">
        <v>382000</v>
      </c>
      <c r="B150" s="22" t="s">
        <v>261</v>
      </c>
      <c r="C150" s="171">
        <v>3</v>
      </c>
      <c r="D150" s="171">
        <v>4</v>
      </c>
      <c r="E150" s="171">
        <v>2</v>
      </c>
      <c r="F150" s="171">
        <v>1</v>
      </c>
    </row>
    <row r="151" spans="1:6">
      <c r="A151" s="21">
        <v>378028</v>
      </c>
      <c r="B151" s="22" t="s">
        <v>81</v>
      </c>
      <c r="C151" s="171">
        <v>6</v>
      </c>
      <c r="D151" s="171">
        <v>4</v>
      </c>
      <c r="E151" s="171">
        <v>3</v>
      </c>
      <c r="F151" s="171">
        <v>1</v>
      </c>
    </row>
    <row r="152" spans="1:6">
      <c r="A152" s="21">
        <v>382056</v>
      </c>
      <c r="B152" s="22" t="s">
        <v>91</v>
      </c>
      <c r="C152" s="171">
        <v>9</v>
      </c>
      <c r="D152" s="171">
        <v>3</v>
      </c>
      <c r="E152" s="171">
        <v>4</v>
      </c>
      <c r="F152" s="171">
        <v>1</v>
      </c>
    </row>
    <row r="153" spans="1:6">
      <c r="A153" s="21">
        <v>958040</v>
      </c>
      <c r="B153" s="22" t="s">
        <v>145</v>
      </c>
      <c r="C153" s="171">
        <v>6</v>
      </c>
      <c r="D153" s="171">
        <v>4</v>
      </c>
      <c r="E153" s="171">
        <v>3</v>
      </c>
      <c r="F153" s="171">
        <v>2</v>
      </c>
    </row>
    <row r="154" spans="1:6">
      <c r="A154" s="21">
        <v>954024</v>
      </c>
      <c r="B154" s="22" t="s">
        <v>140</v>
      </c>
      <c r="C154" s="171">
        <v>4</v>
      </c>
      <c r="D154" s="171">
        <v>2</v>
      </c>
      <c r="E154" s="171">
        <v>3</v>
      </c>
      <c r="F154" s="171">
        <v>2</v>
      </c>
    </row>
    <row r="155" spans="1:6">
      <c r="A155" s="21">
        <v>978028</v>
      </c>
      <c r="B155" s="22" t="s">
        <v>161</v>
      </c>
      <c r="C155" s="171">
        <v>5</v>
      </c>
      <c r="D155" s="171">
        <v>3</v>
      </c>
      <c r="E155" s="171">
        <v>3</v>
      </c>
      <c r="F155" s="171">
        <v>2</v>
      </c>
    </row>
    <row r="156" spans="1:6" ht="12.75" customHeight="1">
      <c r="A156" s="21">
        <v>978032</v>
      </c>
      <c r="B156" s="22" t="s">
        <v>162</v>
      </c>
      <c r="C156" s="171">
        <v>5</v>
      </c>
      <c r="D156" s="171">
        <v>3</v>
      </c>
      <c r="E156" s="171">
        <v>3</v>
      </c>
      <c r="F156" s="171">
        <v>2</v>
      </c>
    </row>
    <row r="157" spans="1:6">
      <c r="A157" s="21">
        <v>382060</v>
      </c>
      <c r="B157" s="22" t="s">
        <v>92</v>
      </c>
      <c r="C157" s="171">
        <v>5</v>
      </c>
      <c r="D157" s="171">
        <v>3</v>
      </c>
      <c r="E157" s="171">
        <v>3</v>
      </c>
      <c r="F157" s="171">
        <v>1</v>
      </c>
    </row>
    <row r="158" spans="1:6">
      <c r="A158" s="21">
        <v>970040</v>
      </c>
      <c r="B158" s="22" t="s">
        <v>154</v>
      </c>
      <c r="C158" s="171">
        <v>8</v>
      </c>
      <c r="D158" s="171">
        <v>2</v>
      </c>
      <c r="E158" s="171">
        <v>4</v>
      </c>
      <c r="F158" s="171">
        <v>2</v>
      </c>
    </row>
    <row r="159" spans="1:6">
      <c r="A159" s="21">
        <v>970000</v>
      </c>
      <c r="B159" s="22" t="s">
        <v>276</v>
      </c>
      <c r="C159" s="171">
        <v>3</v>
      </c>
      <c r="D159" s="171">
        <v>4</v>
      </c>
      <c r="E159" s="171">
        <v>2</v>
      </c>
      <c r="F159" s="171">
        <v>2</v>
      </c>
    </row>
    <row r="160" spans="1:6">
      <c r="A160" s="21">
        <v>974000</v>
      </c>
      <c r="B160" s="22" t="s">
        <v>277</v>
      </c>
      <c r="C160" s="171">
        <v>3</v>
      </c>
      <c r="D160" s="171">
        <v>4</v>
      </c>
      <c r="E160" s="171">
        <v>2</v>
      </c>
      <c r="F160" s="171">
        <v>2</v>
      </c>
    </row>
    <row r="161" spans="1:6">
      <c r="A161" s="21">
        <v>974040</v>
      </c>
      <c r="B161" s="22" t="s">
        <v>156</v>
      </c>
      <c r="C161" s="171">
        <v>5</v>
      </c>
      <c r="D161" s="171">
        <v>3</v>
      </c>
      <c r="E161" s="171">
        <v>3</v>
      </c>
      <c r="F161" s="171">
        <v>2</v>
      </c>
    </row>
    <row r="162" spans="1:6">
      <c r="A162" s="21">
        <v>122000</v>
      </c>
      <c r="B162" s="22" t="s">
        <v>23</v>
      </c>
      <c r="C162" s="171">
        <v>2</v>
      </c>
      <c r="D162" s="171">
        <v>2</v>
      </c>
      <c r="E162" s="171">
        <v>1</v>
      </c>
      <c r="F162" s="171">
        <v>1</v>
      </c>
    </row>
    <row r="163" spans="1:6">
      <c r="A163" s="21">
        <v>954028</v>
      </c>
      <c r="B163" s="22" t="s">
        <v>141</v>
      </c>
      <c r="C163" s="171">
        <v>6</v>
      </c>
      <c r="D163" s="171">
        <v>4</v>
      </c>
      <c r="E163" s="171">
        <v>3</v>
      </c>
      <c r="F163" s="171">
        <v>2</v>
      </c>
    </row>
    <row r="164" spans="1:6" ht="12.75" customHeight="1">
      <c r="A164" s="21">
        <v>566000</v>
      </c>
      <c r="B164" s="22" t="s">
        <v>264</v>
      </c>
      <c r="C164" s="171">
        <v>3</v>
      </c>
      <c r="D164" s="171">
        <v>4</v>
      </c>
      <c r="E164" s="171">
        <v>2</v>
      </c>
      <c r="F164" s="171">
        <v>2</v>
      </c>
    </row>
    <row r="165" spans="1:6">
      <c r="A165" s="21">
        <v>334032</v>
      </c>
      <c r="B165" s="22" t="s">
        <v>60</v>
      </c>
      <c r="C165" s="171">
        <v>8</v>
      </c>
      <c r="D165" s="171">
        <v>2</v>
      </c>
      <c r="E165" s="171">
        <v>4</v>
      </c>
      <c r="F165" s="171">
        <v>1</v>
      </c>
    </row>
    <row r="166" spans="1:6">
      <c r="A166" s="21">
        <v>958044</v>
      </c>
      <c r="B166" s="22" t="s">
        <v>146</v>
      </c>
      <c r="C166" s="171">
        <v>6</v>
      </c>
      <c r="D166" s="171">
        <v>4</v>
      </c>
      <c r="E166" s="171">
        <v>3</v>
      </c>
      <c r="F166" s="171">
        <v>2</v>
      </c>
    </row>
    <row r="167" spans="1:6">
      <c r="A167" s="21">
        <v>382068</v>
      </c>
      <c r="B167" s="22" t="s">
        <v>93</v>
      </c>
      <c r="C167" s="171">
        <v>9</v>
      </c>
      <c r="D167" s="171">
        <v>3</v>
      </c>
      <c r="E167" s="171">
        <v>4</v>
      </c>
      <c r="F167" s="171">
        <v>1</v>
      </c>
    </row>
    <row r="168" spans="1:6" ht="12.75" customHeight="1">
      <c r="A168" s="21">
        <v>978000</v>
      </c>
      <c r="B168" s="22" t="s">
        <v>278</v>
      </c>
      <c r="C168" s="171">
        <v>3</v>
      </c>
      <c r="D168" s="171">
        <v>3</v>
      </c>
      <c r="E168" s="171">
        <v>2</v>
      </c>
      <c r="F168" s="171">
        <v>2</v>
      </c>
    </row>
    <row r="169" spans="1:6">
      <c r="A169" s="21">
        <v>978036</v>
      </c>
      <c r="B169" s="22" t="s">
        <v>163</v>
      </c>
      <c r="C169" s="171">
        <v>9</v>
      </c>
      <c r="D169" s="171">
        <v>3</v>
      </c>
      <c r="E169" s="171">
        <v>4</v>
      </c>
      <c r="F169" s="171">
        <v>2</v>
      </c>
    </row>
    <row r="170" spans="1:6">
      <c r="A170" s="21">
        <v>158032</v>
      </c>
      <c r="B170" s="22" t="s">
        <v>38</v>
      </c>
      <c r="C170" s="171">
        <v>8</v>
      </c>
      <c r="D170" s="171">
        <v>2</v>
      </c>
      <c r="E170" s="171">
        <v>4</v>
      </c>
      <c r="F170" s="171">
        <v>1</v>
      </c>
    </row>
    <row r="171" spans="1:6">
      <c r="A171" s="21">
        <v>754044</v>
      </c>
      <c r="B171" s="22" t="s">
        <v>218</v>
      </c>
      <c r="C171" s="171">
        <v>6</v>
      </c>
      <c r="D171" s="171">
        <v>4</v>
      </c>
      <c r="E171" s="171">
        <v>3</v>
      </c>
      <c r="F171" s="171">
        <v>2</v>
      </c>
    </row>
    <row r="172" spans="1:6">
      <c r="A172" s="21">
        <v>166000</v>
      </c>
      <c r="B172" s="22" t="s">
        <v>252</v>
      </c>
      <c r="C172" s="171">
        <v>3</v>
      </c>
      <c r="D172" s="171">
        <v>4</v>
      </c>
      <c r="E172" s="171">
        <v>2</v>
      </c>
      <c r="F172" s="171">
        <v>1</v>
      </c>
    </row>
    <row r="173" spans="1:6">
      <c r="A173" s="21">
        <v>166032</v>
      </c>
      <c r="B173" s="22" t="s">
        <v>46</v>
      </c>
      <c r="C173" s="171">
        <v>9</v>
      </c>
      <c r="D173" s="171">
        <v>3</v>
      </c>
      <c r="E173" s="171">
        <v>4</v>
      </c>
      <c r="F173" s="171">
        <v>1</v>
      </c>
    </row>
    <row r="174" spans="1:6">
      <c r="A174" s="21">
        <v>170044</v>
      </c>
      <c r="B174" s="22" t="s">
        <v>52</v>
      </c>
      <c r="C174" s="171">
        <v>5</v>
      </c>
      <c r="D174" s="171">
        <v>3</v>
      </c>
      <c r="E174" s="171">
        <v>3</v>
      </c>
      <c r="F174" s="171">
        <v>1</v>
      </c>
    </row>
    <row r="175" spans="1:6">
      <c r="A175" s="21">
        <v>562036</v>
      </c>
      <c r="B175" s="22" t="s">
        <v>112</v>
      </c>
      <c r="C175" s="171">
        <v>5</v>
      </c>
      <c r="D175" s="171">
        <v>3</v>
      </c>
      <c r="E175" s="171">
        <v>3</v>
      </c>
      <c r="F175" s="171">
        <v>2</v>
      </c>
    </row>
    <row r="176" spans="1:6">
      <c r="A176" s="21">
        <v>570000</v>
      </c>
      <c r="B176" s="22" t="s">
        <v>265</v>
      </c>
      <c r="C176" s="171">
        <v>3</v>
      </c>
      <c r="D176" s="171">
        <v>4</v>
      </c>
      <c r="E176" s="171">
        <v>2</v>
      </c>
      <c r="F176" s="171">
        <v>2</v>
      </c>
    </row>
    <row r="177" spans="1:6" ht="12.75" customHeight="1">
      <c r="A177" s="21">
        <v>974044</v>
      </c>
      <c r="B177" s="22" t="s">
        <v>157</v>
      </c>
      <c r="C177" s="171">
        <v>5</v>
      </c>
      <c r="D177" s="171">
        <v>3</v>
      </c>
      <c r="E177" s="171">
        <v>3</v>
      </c>
      <c r="F177" s="171">
        <v>2</v>
      </c>
    </row>
    <row r="178" spans="1:6">
      <c r="A178" s="21">
        <v>962060</v>
      </c>
      <c r="B178" s="22" t="s">
        <v>153</v>
      </c>
      <c r="C178" s="171">
        <v>4</v>
      </c>
      <c r="D178" s="171">
        <v>2</v>
      </c>
      <c r="E178" s="171">
        <v>3</v>
      </c>
      <c r="F178" s="171">
        <v>2</v>
      </c>
    </row>
    <row r="179" spans="1:6">
      <c r="A179" s="21">
        <v>378032</v>
      </c>
      <c r="B179" s="22" t="s">
        <v>82</v>
      </c>
      <c r="C179" s="171">
        <v>6</v>
      </c>
      <c r="D179" s="171">
        <v>4</v>
      </c>
      <c r="E179" s="171">
        <v>3</v>
      </c>
      <c r="F179" s="171">
        <v>1</v>
      </c>
    </row>
    <row r="180" spans="1:6">
      <c r="A180" s="21">
        <v>978040</v>
      </c>
      <c r="B180" s="22" t="s">
        <v>164</v>
      </c>
      <c r="C180" s="171">
        <v>6</v>
      </c>
      <c r="D180" s="171">
        <v>4</v>
      </c>
      <c r="E180" s="171">
        <v>3</v>
      </c>
      <c r="F180" s="171">
        <v>2</v>
      </c>
    </row>
    <row r="181" spans="1:6">
      <c r="A181" s="21">
        <v>170000</v>
      </c>
      <c r="B181" s="22" t="s">
        <v>254</v>
      </c>
      <c r="C181" s="171">
        <v>3</v>
      </c>
      <c r="D181" s="171">
        <v>4</v>
      </c>
      <c r="E181" s="171">
        <v>2</v>
      </c>
      <c r="F181" s="171">
        <v>1</v>
      </c>
    </row>
    <row r="182" spans="1:6">
      <c r="A182" s="21">
        <v>170048</v>
      </c>
      <c r="B182" s="22" t="s">
        <v>53</v>
      </c>
      <c r="C182" s="171">
        <v>9</v>
      </c>
      <c r="D182" s="171">
        <v>3</v>
      </c>
      <c r="E182" s="171">
        <v>4</v>
      </c>
      <c r="F182" s="171">
        <v>1</v>
      </c>
    </row>
    <row r="183" spans="1:6">
      <c r="A183" s="21">
        <v>362040</v>
      </c>
      <c r="B183" s="22" t="s">
        <v>70</v>
      </c>
      <c r="C183" s="171">
        <v>5</v>
      </c>
      <c r="D183" s="171">
        <v>3</v>
      </c>
      <c r="E183" s="171">
        <v>3</v>
      </c>
      <c r="F183" s="171">
        <v>1</v>
      </c>
    </row>
    <row r="184" spans="1:6">
      <c r="A184" s="21">
        <v>954032</v>
      </c>
      <c r="B184" s="22" t="s">
        <v>142</v>
      </c>
      <c r="C184" s="171">
        <v>5</v>
      </c>
      <c r="D184" s="171">
        <v>3</v>
      </c>
      <c r="E184" s="171">
        <v>3</v>
      </c>
      <c r="F184" s="171">
        <v>2</v>
      </c>
    </row>
    <row r="185" spans="1:6">
      <c r="A185" s="21">
        <v>374048</v>
      </c>
      <c r="B185" s="22" t="s">
        <v>76</v>
      </c>
      <c r="C185" s="171">
        <v>6</v>
      </c>
      <c r="D185" s="171">
        <v>4</v>
      </c>
      <c r="E185" s="171">
        <v>3</v>
      </c>
      <c r="F185" s="171">
        <v>1</v>
      </c>
    </row>
    <row r="186" spans="1:6">
      <c r="A186" s="21">
        <v>166036</v>
      </c>
      <c r="B186" s="22" t="s">
        <v>47</v>
      </c>
      <c r="C186" s="171">
        <v>6</v>
      </c>
      <c r="D186" s="171">
        <v>4</v>
      </c>
      <c r="E186" s="171">
        <v>3</v>
      </c>
      <c r="F186" s="171">
        <v>1</v>
      </c>
    </row>
    <row r="187" spans="1:6">
      <c r="A187" s="21">
        <v>374052</v>
      </c>
      <c r="B187" s="22" t="s">
        <v>77</v>
      </c>
      <c r="C187" s="171">
        <v>6</v>
      </c>
      <c r="D187" s="171">
        <v>4</v>
      </c>
      <c r="E187" s="171">
        <v>3</v>
      </c>
      <c r="F187" s="171">
        <v>1</v>
      </c>
    </row>
    <row r="188" spans="1:6">
      <c r="A188" s="21">
        <v>954036</v>
      </c>
      <c r="B188" s="22" t="s">
        <v>143</v>
      </c>
      <c r="C188" s="171">
        <v>8</v>
      </c>
      <c r="D188" s="171">
        <v>2</v>
      </c>
      <c r="E188" s="171">
        <v>4</v>
      </c>
      <c r="F188" s="171">
        <v>2</v>
      </c>
    </row>
    <row r="189" spans="1:6">
      <c r="A189" s="21">
        <v>158036</v>
      </c>
      <c r="B189" s="22" t="s">
        <v>39</v>
      </c>
      <c r="C189" s="171">
        <v>5</v>
      </c>
      <c r="D189" s="171">
        <v>3</v>
      </c>
      <c r="E189" s="171">
        <v>3</v>
      </c>
      <c r="F189" s="171">
        <v>1</v>
      </c>
    </row>
    <row r="190" spans="1:6">
      <c r="A190" s="21">
        <v>124000</v>
      </c>
      <c r="B190" s="22" t="s">
        <v>24</v>
      </c>
      <c r="C190" s="171">
        <v>1</v>
      </c>
      <c r="D190" s="171">
        <v>1</v>
      </c>
      <c r="E190" s="171">
        <v>1</v>
      </c>
      <c r="F190" s="171">
        <v>1</v>
      </c>
    </row>
    <row r="191" spans="1:6">
      <c r="A191" s="21">
        <v>334036</v>
      </c>
      <c r="B191" s="22" t="s">
        <v>61</v>
      </c>
      <c r="C191" s="171">
        <v>5</v>
      </c>
      <c r="D191" s="171">
        <v>3</v>
      </c>
      <c r="E191" s="171">
        <v>3</v>
      </c>
      <c r="F191" s="171">
        <v>1</v>
      </c>
    </row>
    <row r="192" spans="1:6" s="110" customFormat="1" ht="12.75" customHeight="1">
      <c r="A192" s="209">
        <v>1</v>
      </c>
      <c r="B192" s="416" t="s">
        <v>380</v>
      </c>
      <c r="C192" s="416"/>
      <c r="D192" s="416"/>
      <c r="E192" s="416"/>
      <c r="F192" s="416"/>
    </row>
    <row r="193" spans="1:6" s="110" customFormat="1" ht="12.75" customHeight="1">
      <c r="A193" s="209"/>
      <c r="B193" s="417"/>
      <c r="C193" s="417"/>
      <c r="D193" s="417"/>
      <c r="E193" s="417"/>
      <c r="F193" s="417"/>
    </row>
    <row r="194" spans="1:6" s="110" customFormat="1" ht="12.75" customHeight="1">
      <c r="A194" s="209"/>
      <c r="B194" s="417"/>
      <c r="C194" s="417"/>
      <c r="D194" s="417"/>
      <c r="E194" s="417"/>
      <c r="F194" s="417"/>
    </row>
    <row r="195" spans="1:6" s="110" customFormat="1" ht="12.75" customHeight="1">
      <c r="A195" s="209"/>
      <c r="B195" s="417"/>
      <c r="C195" s="417"/>
      <c r="D195" s="417"/>
      <c r="E195" s="417"/>
      <c r="F195" s="417"/>
    </row>
    <row r="196" spans="1:6" ht="12.75" customHeight="1">
      <c r="A196" s="25">
        <v>3</v>
      </c>
      <c r="B196" s="412" t="s">
        <v>414</v>
      </c>
      <c r="C196" s="412"/>
      <c r="D196" s="412"/>
      <c r="E196" s="412"/>
      <c r="F196" s="412"/>
    </row>
    <row r="197" spans="1:6" ht="12.75" customHeight="1">
      <c r="A197" s="25"/>
      <c r="B197" s="412"/>
      <c r="C197" s="412"/>
      <c r="D197" s="412"/>
      <c r="E197" s="412"/>
      <c r="F197" s="412"/>
    </row>
    <row r="198" spans="1:6" ht="12.75" customHeight="1">
      <c r="A198" s="25">
        <v>4</v>
      </c>
      <c r="B198" s="412" t="s">
        <v>222</v>
      </c>
      <c r="C198" s="412"/>
      <c r="D198" s="412"/>
      <c r="E198" s="412"/>
      <c r="F198" s="412"/>
    </row>
    <row r="199" spans="1:6" ht="12.75" customHeight="1">
      <c r="A199" s="25"/>
      <c r="B199" s="412"/>
      <c r="C199" s="412"/>
      <c r="D199" s="412"/>
      <c r="E199" s="412"/>
      <c r="F199" s="412"/>
    </row>
    <row r="200" spans="1:6" ht="12.75" customHeight="1">
      <c r="A200" s="25"/>
      <c r="B200" s="412"/>
      <c r="C200" s="412"/>
      <c r="D200" s="412"/>
      <c r="E200" s="412"/>
      <c r="F200" s="412"/>
    </row>
    <row r="201" spans="1:6" ht="12.75" customHeight="1">
      <c r="A201" s="25"/>
      <c r="B201" s="412"/>
      <c r="C201" s="412"/>
      <c r="D201" s="412"/>
      <c r="E201" s="412"/>
      <c r="F201" s="412"/>
    </row>
    <row r="202" spans="1:6" ht="12.75" customHeight="1">
      <c r="A202" s="25">
        <v>5</v>
      </c>
      <c r="B202" s="412" t="s">
        <v>280</v>
      </c>
      <c r="C202" s="412"/>
      <c r="D202" s="412"/>
      <c r="E202" s="412"/>
      <c r="F202" s="412"/>
    </row>
    <row r="203" spans="1:6">
      <c r="A203" s="27"/>
      <c r="B203" s="412"/>
      <c r="C203" s="412"/>
      <c r="D203" s="412"/>
      <c r="E203" s="412"/>
      <c r="F203" s="412"/>
    </row>
    <row r="204" spans="1:6">
      <c r="A204" s="27"/>
      <c r="B204" s="412"/>
      <c r="C204" s="412"/>
      <c r="D204" s="412"/>
      <c r="E204" s="412"/>
      <c r="F204" s="412"/>
    </row>
    <row r="205" spans="1:6">
      <c r="A205" s="27"/>
      <c r="B205" s="337"/>
      <c r="C205" s="337"/>
      <c r="D205" s="337"/>
      <c r="E205" s="337"/>
      <c r="F205" s="337"/>
    </row>
    <row r="206" spans="1:6">
      <c r="A206" s="17" t="s">
        <v>235</v>
      </c>
      <c r="B206" s="23"/>
      <c r="C206" s="23"/>
      <c r="D206" s="23"/>
    </row>
  </sheetData>
  <mergeCells count="10">
    <mergeCell ref="B196:F197"/>
    <mergeCell ref="B202:F204"/>
    <mergeCell ref="A3:A5"/>
    <mergeCell ref="F3:F5"/>
    <mergeCell ref="B3:B5"/>
    <mergeCell ref="C3:C5"/>
    <mergeCell ref="E3:E5"/>
    <mergeCell ref="D3:D5"/>
    <mergeCell ref="B192:F195"/>
    <mergeCell ref="B198:F201"/>
  </mergeCells>
  <pageMargins left="0.7" right="0.7" top="0.78740157499999996" bottom="0.78740157499999996"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AD462"/>
  <sheetViews>
    <sheetView zoomScaleNormal="100" workbookViewId="0">
      <pane ySplit="5" topLeftCell="A6" activePane="bottomLeft" state="frozen"/>
      <selection activeCell="B192" sqref="B192:F195"/>
      <selection pane="bottomLeft"/>
    </sheetView>
  </sheetViews>
  <sheetFormatPr baseColWidth="10" defaultColWidth="11.19921875" defaultRowHeight="12.75"/>
  <cols>
    <col min="1" max="4" width="11.19921875" style="112"/>
    <col min="5" max="5" width="40.19921875" style="112" customWidth="1"/>
    <col min="6" max="16" width="11.19921875" style="112" customWidth="1"/>
    <col min="17" max="23" width="11.19921875" style="112"/>
    <col min="24" max="24" width="11.86328125" style="112" bestFit="1" customWidth="1"/>
    <col min="25" max="16384" width="11.19921875" style="112"/>
  </cols>
  <sheetData>
    <row r="1" spans="1:27" ht="17.25">
      <c r="A1" s="172" t="s">
        <v>370</v>
      </c>
    </row>
    <row r="2" spans="1:27" ht="15.75" customHeight="1">
      <c r="A2" s="110" t="s">
        <v>371</v>
      </c>
    </row>
    <row r="3" spans="1:27" ht="12.75" customHeight="1">
      <c r="A3" s="428" t="s">
        <v>402</v>
      </c>
      <c r="B3" s="428" t="s">
        <v>405</v>
      </c>
      <c r="C3" s="428" t="s">
        <v>403</v>
      </c>
      <c r="D3" s="431" t="s">
        <v>6</v>
      </c>
      <c r="E3" s="434" t="s">
        <v>167</v>
      </c>
      <c r="F3" s="424" t="s">
        <v>168</v>
      </c>
      <c r="G3" s="418" t="s">
        <v>169</v>
      </c>
      <c r="H3" s="419"/>
      <c r="I3" s="419"/>
      <c r="J3" s="419"/>
      <c r="K3" s="419"/>
      <c r="L3" s="420"/>
      <c r="M3" s="427" t="s">
        <v>191</v>
      </c>
      <c r="N3" s="419"/>
      <c r="O3" s="420"/>
      <c r="P3" s="418" t="s">
        <v>4</v>
      </c>
      <c r="Q3" s="419"/>
      <c r="R3" s="419"/>
      <c r="S3" s="419"/>
      <c r="T3" s="419"/>
      <c r="U3" s="419"/>
      <c r="V3" s="419"/>
      <c r="W3" s="420"/>
      <c r="X3" s="418" t="s">
        <v>1</v>
      </c>
      <c r="Y3" s="419"/>
      <c r="Z3" s="420"/>
    </row>
    <row r="4" spans="1:27" ht="12.75" customHeight="1">
      <c r="A4" s="429"/>
      <c r="B4" s="429"/>
      <c r="C4" s="429"/>
      <c r="D4" s="432"/>
      <c r="E4" s="435"/>
      <c r="F4" s="425"/>
      <c r="G4" s="421"/>
      <c r="H4" s="422"/>
      <c r="I4" s="422"/>
      <c r="J4" s="422"/>
      <c r="K4" s="422"/>
      <c r="L4" s="423"/>
      <c r="M4" s="422"/>
      <c r="N4" s="422"/>
      <c r="O4" s="423"/>
      <c r="P4" s="421"/>
      <c r="Q4" s="422"/>
      <c r="R4" s="422"/>
      <c r="S4" s="422"/>
      <c r="T4" s="422"/>
      <c r="U4" s="422"/>
      <c r="V4" s="422"/>
      <c r="W4" s="423"/>
      <c r="X4" s="421"/>
      <c r="Y4" s="422"/>
      <c r="Z4" s="423"/>
    </row>
    <row r="5" spans="1:27" ht="55.5" customHeight="1">
      <c r="A5" s="430"/>
      <c r="B5" s="430"/>
      <c r="C5" s="430"/>
      <c r="D5" s="433"/>
      <c r="E5" s="436"/>
      <c r="F5" s="426"/>
      <c r="G5" s="173" t="s">
        <v>170</v>
      </c>
      <c r="H5" s="174" t="s">
        <v>171</v>
      </c>
      <c r="I5" s="174" t="s">
        <v>172</v>
      </c>
      <c r="J5" s="175" t="s">
        <v>173</v>
      </c>
      <c r="K5" s="174" t="s">
        <v>174</v>
      </c>
      <c r="L5" s="176" t="s">
        <v>175</v>
      </c>
      <c r="M5" s="177" t="s">
        <v>190</v>
      </c>
      <c r="N5" s="178" t="s">
        <v>188</v>
      </c>
      <c r="O5" s="179" t="s">
        <v>189</v>
      </c>
      <c r="P5" s="180" t="s">
        <v>281</v>
      </c>
      <c r="Q5" s="181" t="s">
        <v>176</v>
      </c>
      <c r="R5" s="180" t="s">
        <v>193</v>
      </c>
      <c r="S5" s="182" t="s">
        <v>194</v>
      </c>
      <c r="T5" s="180" t="s">
        <v>283</v>
      </c>
      <c r="U5" s="182" t="s">
        <v>282</v>
      </c>
      <c r="V5" s="180" t="s">
        <v>195</v>
      </c>
      <c r="W5" s="182" t="s">
        <v>196</v>
      </c>
      <c r="X5" s="183" t="s">
        <v>197</v>
      </c>
      <c r="Y5" s="184" t="s">
        <v>200</v>
      </c>
      <c r="Z5" s="185" t="s">
        <v>189</v>
      </c>
    </row>
    <row r="6" spans="1:27" ht="13.15">
      <c r="A6" s="186">
        <v>2</v>
      </c>
      <c r="B6" s="187">
        <v>2</v>
      </c>
      <c r="C6" s="187">
        <v>1</v>
      </c>
      <c r="D6" s="188">
        <v>111000</v>
      </c>
      <c r="E6" s="189" t="s">
        <v>15</v>
      </c>
      <c r="F6" s="302">
        <v>113973</v>
      </c>
      <c r="G6" s="303">
        <v>16116</v>
      </c>
      <c r="H6" s="303">
        <v>15989</v>
      </c>
      <c r="I6" s="303">
        <v>22216</v>
      </c>
      <c r="J6" s="303">
        <v>21547</v>
      </c>
      <c r="K6" s="303">
        <v>21602</v>
      </c>
      <c r="L6" s="304">
        <v>16503</v>
      </c>
      <c r="M6" s="303">
        <v>32105</v>
      </c>
      <c r="N6" s="303">
        <v>54321</v>
      </c>
      <c r="O6" s="304">
        <v>59652</v>
      </c>
      <c r="P6" s="303">
        <v>59295</v>
      </c>
      <c r="Q6" s="304">
        <v>54678</v>
      </c>
      <c r="R6" s="303">
        <v>11577</v>
      </c>
      <c r="S6" s="304">
        <v>10639</v>
      </c>
      <c r="T6" s="303">
        <v>31041</v>
      </c>
      <c r="U6" s="304">
        <v>28611</v>
      </c>
      <c r="V6" s="303">
        <v>42618</v>
      </c>
      <c r="W6" s="304">
        <v>39250</v>
      </c>
      <c r="X6" s="303">
        <v>81868</v>
      </c>
      <c r="Y6" s="303">
        <v>22216</v>
      </c>
      <c r="Z6" s="282">
        <v>59652</v>
      </c>
      <c r="AA6" s="190"/>
    </row>
    <row r="7" spans="1:27" ht="13.15">
      <c r="A7" s="191">
        <v>1</v>
      </c>
      <c r="B7" s="115">
        <v>1</v>
      </c>
      <c r="C7" s="115">
        <v>1</v>
      </c>
      <c r="D7" s="192">
        <v>112000</v>
      </c>
      <c r="E7" s="193" t="s">
        <v>16</v>
      </c>
      <c r="F7" s="284">
        <v>106479</v>
      </c>
      <c r="G7" s="305">
        <v>14347</v>
      </c>
      <c r="H7" s="305">
        <v>15439</v>
      </c>
      <c r="I7" s="305">
        <v>21192</v>
      </c>
      <c r="J7" s="305">
        <v>19623</v>
      </c>
      <c r="K7" s="305">
        <v>20134</v>
      </c>
      <c r="L7" s="282">
        <v>15744</v>
      </c>
      <c r="M7" s="305">
        <v>29786</v>
      </c>
      <c r="N7" s="305">
        <v>50978</v>
      </c>
      <c r="O7" s="282">
        <v>55501</v>
      </c>
      <c r="P7" s="305">
        <v>55005</v>
      </c>
      <c r="Q7" s="282">
        <v>51474</v>
      </c>
      <c r="R7" s="305">
        <v>10938</v>
      </c>
      <c r="S7" s="282">
        <v>10254</v>
      </c>
      <c r="T7" s="305">
        <v>28713</v>
      </c>
      <c r="U7" s="282">
        <v>26788</v>
      </c>
      <c r="V7" s="305">
        <v>39651</v>
      </c>
      <c r="W7" s="282">
        <v>37042</v>
      </c>
      <c r="X7" s="305">
        <v>76693</v>
      </c>
      <c r="Y7" s="305">
        <v>21192</v>
      </c>
      <c r="Z7" s="282">
        <v>55501</v>
      </c>
      <c r="AA7" s="190"/>
    </row>
    <row r="8" spans="1:27" ht="13.15">
      <c r="A8" s="191">
        <v>1</v>
      </c>
      <c r="B8" s="115">
        <v>1</v>
      </c>
      <c r="C8" s="115">
        <v>1</v>
      </c>
      <c r="D8" s="192">
        <v>113000</v>
      </c>
      <c r="E8" s="194" t="s">
        <v>17</v>
      </c>
      <c r="F8" s="284">
        <v>114664</v>
      </c>
      <c r="G8" s="305">
        <v>15853</v>
      </c>
      <c r="H8" s="305">
        <v>16769</v>
      </c>
      <c r="I8" s="305">
        <v>22925</v>
      </c>
      <c r="J8" s="305">
        <v>21134</v>
      </c>
      <c r="K8" s="305">
        <v>21214</v>
      </c>
      <c r="L8" s="282">
        <v>16769</v>
      </c>
      <c r="M8" s="305">
        <v>32622</v>
      </c>
      <c r="N8" s="305">
        <v>55547</v>
      </c>
      <c r="O8" s="282">
        <v>59117</v>
      </c>
      <c r="P8" s="305">
        <v>59210</v>
      </c>
      <c r="Q8" s="282">
        <v>55454</v>
      </c>
      <c r="R8" s="305">
        <v>11868</v>
      </c>
      <c r="S8" s="282">
        <v>11057</v>
      </c>
      <c r="T8" s="305">
        <v>30658</v>
      </c>
      <c r="U8" s="282">
        <v>28459</v>
      </c>
      <c r="V8" s="305">
        <v>42526</v>
      </c>
      <c r="W8" s="282">
        <v>39516</v>
      </c>
      <c r="X8" s="305">
        <v>82042</v>
      </c>
      <c r="Y8" s="305">
        <v>22925</v>
      </c>
      <c r="Z8" s="282">
        <v>59117</v>
      </c>
      <c r="AA8" s="190"/>
    </row>
    <row r="9" spans="1:27" ht="13.15">
      <c r="A9" s="191">
        <v>1</v>
      </c>
      <c r="B9" s="115">
        <v>1</v>
      </c>
      <c r="C9" s="115">
        <v>1</v>
      </c>
      <c r="D9" s="192">
        <v>114000</v>
      </c>
      <c r="E9" s="194" t="s">
        <v>18</v>
      </c>
      <c r="F9" s="284">
        <v>45724</v>
      </c>
      <c r="G9" s="305">
        <v>5959</v>
      </c>
      <c r="H9" s="305">
        <v>6328</v>
      </c>
      <c r="I9" s="305">
        <v>9048</v>
      </c>
      <c r="J9" s="305">
        <v>8561</v>
      </c>
      <c r="K9" s="305">
        <v>8897</v>
      </c>
      <c r="L9" s="282">
        <v>6931</v>
      </c>
      <c r="M9" s="305">
        <v>12287</v>
      </c>
      <c r="N9" s="305">
        <v>21335</v>
      </c>
      <c r="O9" s="282">
        <v>24389</v>
      </c>
      <c r="P9" s="305">
        <v>23788</v>
      </c>
      <c r="Q9" s="282">
        <v>21936</v>
      </c>
      <c r="R9" s="305">
        <v>4647</v>
      </c>
      <c r="S9" s="282">
        <v>4401</v>
      </c>
      <c r="T9" s="305">
        <v>12780</v>
      </c>
      <c r="U9" s="282">
        <v>11609</v>
      </c>
      <c r="V9" s="305">
        <v>17427</v>
      </c>
      <c r="W9" s="282">
        <v>16010</v>
      </c>
      <c r="X9" s="305">
        <v>33437</v>
      </c>
      <c r="Y9" s="305">
        <v>9048</v>
      </c>
      <c r="Z9" s="282">
        <v>24389</v>
      </c>
      <c r="AA9" s="190"/>
    </row>
    <row r="10" spans="1:27" ht="13.15">
      <c r="A10" s="191">
        <v>1</v>
      </c>
      <c r="B10" s="115">
        <v>1</v>
      </c>
      <c r="C10" s="115">
        <v>1</v>
      </c>
      <c r="D10" s="192">
        <v>116000</v>
      </c>
      <c r="E10" s="194" t="s">
        <v>19</v>
      </c>
      <c r="F10" s="284">
        <v>53817</v>
      </c>
      <c r="G10" s="305">
        <v>7304</v>
      </c>
      <c r="H10" s="305">
        <v>7790</v>
      </c>
      <c r="I10" s="305">
        <v>10672</v>
      </c>
      <c r="J10" s="305">
        <v>9761</v>
      </c>
      <c r="K10" s="305">
        <v>10205</v>
      </c>
      <c r="L10" s="282">
        <v>8085</v>
      </c>
      <c r="M10" s="305">
        <v>15094</v>
      </c>
      <c r="N10" s="305">
        <v>25766</v>
      </c>
      <c r="O10" s="282">
        <v>28051</v>
      </c>
      <c r="P10" s="305">
        <v>27885</v>
      </c>
      <c r="Q10" s="282">
        <v>25932</v>
      </c>
      <c r="R10" s="305">
        <v>5530</v>
      </c>
      <c r="S10" s="282">
        <v>5142</v>
      </c>
      <c r="T10" s="305">
        <v>14621</v>
      </c>
      <c r="U10" s="282">
        <v>13430</v>
      </c>
      <c r="V10" s="305">
        <v>20151</v>
      </c>
      <c r="W10" s="282">
        <v>18572</v>
      </c>
      <c r="X10" s="305">
        <v>38723</v>
      </c>
      <c r="Y10" s="305">
        <v>10672</v>
      </c>
      <c r="Z10" s="282">
        <v>28051</v>
      </c>
      <c r="AA10" s="190"/>
    </row>
    <row r="11" spans="1:27" ht="13.15">
      <c r="A11" s="191">
        <v>1</v>
      </c>
      <c r="B11" s="115">
        <v>1</v>
      </c>
      <c r="C11" s="115">
        <v>1</v>
      </c>
      <c r="D11" s="192">
        <v>117000</v>
      </c>
      <c r="E11" s="194" t="s">
        <v>20</v>
      </c>
      <c r="F11" s="284">
        <v>34023</v>
      </c>
      <c r="G11" s="305">
        <v>4401</v>
      </c>
      <c r="H11" s="305">
        <v>4994</v>
      </c>
      <c r="I11" s="305">
        <v>7000</v>
      </c>
      <c r="J11" s="305">
        <v>6564</v>
      </c>
      <c r="K11" s="305">
        <v>6409</v>
      </c>
      <c r="L11" s="282">
        <v>4655</v>
      </c>
      <c r="M11" s="305">
        <v>9395</v>
      </c>
      <c r="N11" s="305">
        <v>16395</v>
      </c>
      <c r="O11" s="282">
        <v>17628</v>
      </c>
      <c r="P11" s="305">
        <v>17512</v>
      </c>
      <c r="Q11" s="282">
        <v>16511</v>
      </c>
      <c r="R11" s="305">
        <v>3616</v>
      </c>
      <c r="S11" s="282">
        <v>3384</v>
      </c>
      <c r="T11" s="305">
        <v>9106</v>
      </c>
      <c r="U11" s="282">
        <v>8522</v>
      </c>
      <c r="V11" s="305">
        <v>12722</v>
      </c>
      <c r="W11" s="282">
        <v>11906</v>
      </c>
      <c r="X11" s="305">
        <v>24628</v>
      </c>
      <c r="Y11" s="305">
        <v>7000</v>
      </c>
      <c r="Z11" s="282">
        <v>17628</v>
      </c>
      <c r="AA11" s="190"/>
    </row>
    <row r="12" spans="1:27" ht="13.15">
      <c r="A12" s="191">
        <v>1</v>
      </c>
      <c r="B12" s="115">
        <v>1</v>
      </c>
      <c r="C12" s="115">
        <v>1</v>
      </c>
      <c r="D12" s="192">
        <v>119000</v>
      </c>
      <c r="E12" s="194" t="s">
        <v>21</v>
      </c>
      <c r="F12" s="284">
        <v>42449</v>
      </c>
      <c r="G12" s="305">
        <v>5416</v>
      </c>
      <c r="H12" s="305">
        <v>6218</v>
      </c>
      <c r="I12" s="305">
        <v>8625</v>
      </c>
      <c r="J12" s="305">
        <v>8119</v>
      </c>
      <c r="K12" s="305">
        <v>8022</v>
      </c>
      <c r="L12" s="282">
        <v>6049</v>
      </c>
      <c r="M12" s="305">
        <v>11634</v>
      </c>
      <c r="N12" s="305">
        <v>20259</v>
      </c>
      <c r="O12" s="282">
        <v>22190</v>
      </c>
      <c r="P12" s="305">
        <v>21560</v>
      </c>
      <c r="Q12" s="282">
        <v>20889</v>
      </c>
      <c r="R12" s="305">
        <v>4399</v>
      </c>
      <c r="S12" s="282">
        <v>4226</v>
      </c>
      <c r="T12" s="305">
        <v>11297</v>
      </c>
      <c r="U12" s="282">
        <v>10893</v>
      </c>
      <c r="V12" s="305">
        <v>15696</v>
      </c>
      <c r="W12" s="282">
        <v>15119</v>
      </c>
      <c r="X12" s="305">
        <v>30815</v>
      </c>
      <c r="Y12" s="305">
        <v>8625</v>
      </c>
      <c r="Z12" s="282">
        <v>22190</v>
      </c>
      <c r="AA12" s="190"/>
    </row>
    <row r="13" spans="1:27" ht="13.15">
      <c r="A13" s="191">
        <v>2</v>
      </c>
      <c r="B13" s="115">
        <v>2</v>
      </c>
      <c r="C13" s="115">
        <v>1</v>
      </c>
      <c r="D13" s="192">
        <v>120000</v>
      </c>
      <c r="E13" s="194" t="s">
        <v>22</v>
      </c>
      <c r="F13" s="284">
        <v>22748</v>
      </c>
      <c r="G13" s="305">
        <v>2917</v>
      </c>
      <c r="H13" s="305">
        <v>3268</v>
      </c>
      <c r="I13" s="305">
        <v>4480</v>
      </c>
      <c r="J13" s="305">
        <v>4276</v>
      </c>
      <c r="K13" s="305">
        <v>4418</v>
      </c>
      <c r="L13" s="282">
        <v>3389</v>
      </c>
      <c r="M13" s="305">
        <v>6185</v>
      </c>
      <c r="N13" s="305">
        <v>10665</v>
      </c>
      <c r="O13" s="282">
        <v>12083</v>
      </c>
      <c r="P13" s="305">
        <v>11772</v>
      </c>
      <c r="Q13" s="282">
        <v>10976</v>
      </c>
      <c r="R13" s="305">
        <v>2313</v>
      </c>
      <c r="S13" s="282">
        <v>2167</v>
      </c>
      <c r="T13" s="305">
        <v>6269</v>
      </c>
      <c r="U13" s="282">
        <v>5814</v>
      </c>
      <c r="V13" s="305">
        <v>8582</v>
      </c>
      <c r="W13" s="282">
        <v>7981</v>
      </c>
      <c r="X13" s="305">
        <v>16563</v>
      </c>
      <c r="Y13" s="305">
        <v>4480</v>
      </c>
      <c r="Z13" s="282">
        <v>12083</v>
      </c>
      <c r="AA13" s="190"/>
    </row>
    <row r="14" spans="1:27" ht="13.15">
      <c r="A14" s="191">
        <v>2</v>
      </c>
      <c r="B14" s="115">
        <v>2</v>
      </c>
      <c r="C14" s="115">
        <v>1</v>
      </c>
      <c r="D14" s="192">
        <v>122000</v>
      </c>
      <c r="E14" s="194" t="s">
        <v>23</v>
      </c>
      <c r="F14" s="284">
        <v>33005</v>
      </c>
      <c r="G14" s="305">
        <v>4114</v>
      </c>
      <c r="H14" s="305">
        <v>4893</v>
      </c>
      <c r="I14" s="305">
        <v>6538</v>
      </c>
      <c r="J14" s="305">
        <v>6084</v>
      </c>
      <c r="K14" s="305">
        <v>6417</v>
      </c>
      <c r="L14" s="282">
        <v>4959</v>
      </c>
      <c r="M14" s="305">
        <v>9007</v>
      </c>
      <c r="N14" s="305">
        <v>15545</v>
      </c>
      <c r="O14" s="282">
        <v>17460</v>
      </c>
      <c r="P14" s="305">
        <v>17190</v>
      </c>
      <c r="Q14" s="282">
        <v>15815</v>
      </c>
      <c r="R14" s="305">
        <v>3421</v>
      </c>
      <c r="S14" s="282">
        <v>3117</v>
      </c>
      <c r="T14" s="305">
        <v>9130</v>
      </c>
      <c r="U14" s="282">
        <v>8330</v>
      </c>
      <c r="V14" s="305">
        <v>12551</v>
      </c>
      <c r="W14" s="282">
        <v>11447</v>
      </c>
      <c r="X14" s="305">
        <v>23998</v>
      </c>
      <c r="Y14" s="305">
        <v>6538</v>
      </c>
      <c r="Z14" s="282">
        <v>17460</v>
      </c>
      <c r="AA14" s="190"/>
    </row>
    <row r="15" spans="1:27" ht="13.15">
      <c r="A15" s="191">
        <v>1</v>
      </c>
      <c r="B15" s="115">
        <v>1</v>
      </c>
      <c r="C15" s="115">
        <v>1</v>
      </c>
      <c r="D15" s="192">
        <v>124000</v>
      </c>
      <c r="E15" s="194" t="s">
        <v>24</v>
      </c>
      <c r="F15" s="284">
        <v>74388</v>
      </c>
      <c r="G15" s="305">
        <v>9525</v>
      </c>
      <c r="H15" s="305">
        <v>10565</v>
      </c>
      <c r="I15" s="305">
        <v>14637</v>
      </c>
      <c r="J15" s="305">
        <v>13900</v>
      </c>
      <c r="K15" s="305">
        <v>14102</v>
      </c>
      <c r="L15" s="282">
        <v>11659</v>
      </c>
      <c r="M15" s="305">
        <v>20090</v>
      </c>
      <c r="N15" s="305">
        <v>34727</v>
      </c>
      <c r="O15" s="282">
        <v>39661</v>
      </c>
      <c r="P15" s="305">
        <v>38610</v>
      </c>
      <c r="Q15" s="282">
        <v>35778</v>
      </c>
      <c r="R15" s="305">
        <v>7561</v>
      </c>
      <c r="S15" s="282">
        <v>7076</v>
      </c>
      <c r="T15" s="305">
        <v>20631</v>
      </c>
      <c r="U15" s="282">
        <v>19030</v>
      </c>
      <c r="V15" s="305">
        <v>28192</v>
      </c>
      <c r="W15" s="282">
        <v>26106</v>
      </c>
      <c r="X15" s="305">
        <v>54298</v>
      </c>
      <c r="Y15" s="305">
        <v>14637</v>
      </c>
      <c r="Z15" s="282">
        <v>39661</v>
      </c>
      <c r="AA15" s="190"/>
    </row>
    <row r="16" spans="1:27">
      <c r="A16" s="191">
        <v>3</v>
      </c>
      <c r="B16" s="115">
        <v>4</v>
      </c>
      <c r="C16" s="115">
        <v>2</v>
      </c>
      <c r="D16" s="195">
        <v>154000</v>
      </c>
      <c r="E16" s="196" t="s">
        <v>250</v>
      </c>
      <c r="F16" s="284">
        <v>27338</v>
      </c>
      <c r="G16" s="305">
        <v>3532</v>
      </c>
      <c r="H16" s="305">
        <v>4179</v>
      </c>
      <c r="I16" s="305">
        <v>5385</v>
      </c>
      <c r="J16" s="305">
        <v>4994</v>
      </c>
      <c r="K16" s="305">
        <v>5078</v>
      </c>
      <c r="L16" s="282">
        <v>4170</v>
      </c>
      <c r="M16" s="305">
        <v>7711</v>
      </c>
      <c r="N16" s="305">
        <v>13096</v>
      </c>
      <c r="O16" s="282">
        <v>14242</v>
      </c>
      <c r="P16" s="305">
        <v>14092</v>
      </c>
      <c r="Q16" s="282">
        <v>13246</v>
      </c>
      <c r="R16" s="305">
        <v>2729</v>
      </c>
      <c r="S16" s="282">
        <v>2656</v>
      </c>
      <c r="T16" s="305">
        <v>7402</v>
      </c>
      <c r="U16" s="282">
        <v>6840</v>
      </c>
      <c r="V16" s="305">
        <v>10131</v>
      </c>
      <c r="W16" s="282">
        <v>9496</v>
      </c>
      <c r="X16" s="305">
        <v>19627</v>
      </c>
      <c r="Y16" s="305">
        <v>5385</v>
      </c>
      <c r="Z16" s="282">
        <v>14242</v>
      </c>
      <c r="AA16" s="190"/>
    </row>
    <row r="17" spans="1:27">
      <c r="A17" s="191">
        <v>5</v>
      </c>
      <c r="B17" s="115">
        <v>3</v>
      </c>
      <c r="C17" s="115">
        <v>3</v>
      </c>
      <c r="D17" s="195">
        <v>154008</v>
      </c>
      <c r="E17" s="196" t="s">
        <v>25</v>
      </c>
      <c r="F17" s="284">
        <v>6463</v>
      </c>
      <c r="G17" s="305">
        <v>881</v>
      </c>
      <c r="H17" s="305">
        <v>1009</v>
      </c>
      <c r="I17" s="305">
        <v>1247</v>
      </c>
      <c r="J17" s="305">
        <v>1190</v>
      </c>
      <c r="K17" s="305">
        <v>1202</v>
      </c>
      <c r="L17" s="282">
        <v>934</v>
      </c>
      <c r="M17" s="305">
        <v>1890</v>
      </c>
      <c r="N17" s="305">
        <v>3137</v>
      </c>
      <c r="O17" s="282">
        <v>3326</v>
      </c>
      <c r="P17" s="305">
        <v>3482</v>
      </c>
      <c r="Q17" s="282">
        <v>2981</v>
      </c>
      <c r="R17" s="305">
        <v>628</v>
      </c>
      <c r="S17" s="282">
        <v>619</v>
      </c>
      <c r="T17" s="305">
        <v>1835</v>
      </c>
      <c r="U17" s="282">
        <v>1491</v>
      </c>
      <c r="V17" s="305">
        <v>2463</v>
      </c>
      <c r="W17" s="282">
        <v>2110</v>
      </c>
      <c r="X17" s="305">
        <v>4573</v>
      </c>
      <c r="Y17" s="305">
        <v>1247</v>
      </c>
      <c r="Z17" s="282">
        <v>3326</v>
      </c>
      <c r="AA17" s="190"/>
    </row>
    <row r="18" spans="1:27">
      <c r="A18" s="191">
        <v>5</v>
      </c>
      <c r="B18" s="115">
        <v>3</v>
      </c>
      <c r="C18" s="115">
        <v>3</v>
      </c>
      <c r="D18" s="195">
        <v>154012</v>
      </c>
      <c r="E18" s="196" t="s">
        <v>26</v>
      </c>
      <c r="F18" s="284">
        <v>6767</v>
      </c>
      <c r="G18" s="305">
        <v>897</v>
      </c>
      <c r="H18" s="305">
        <v>937</v>
      </c>
      <c r="I18" s="305">
        <v>1328</v>
      </c>
      <c r="J18" s="305">
        <v>1295</v>
      </c>
      <c r="K18" s="305">
        <v>1285</v>
      </c>
      <c r="L18" s="282">
        <v>1025</v>
      </c>
      <c r="M18" s="305">
        <v>1834</v>
      </c>
      <c r="N18" s="305">
        <v>3162</v>
      </c>
      <c r="O18" s="282">
        <v>3605</v>
      </c>
      <c r="P18" s="305">
        <v>3520</v>
      </c>
      <c r="Q18" s="282">
        <v>3247</v>
      </c>
      <c r="R18" s="305">
        <v>669</v>
      </c>
      <c r="S18" s="282">
        <v>659</v>
      </c>
      <c r="T18" s="305">
        <v>1928</v>
      </c>
      <c r="U18" s="282">
        <v>1677</v>
      </c>
      <c r="V18" s="305">
        <v>2597</v>
      </c>
      <c r="W18" s="282">
        <v>2336</v>
      </c>
      <c r="X18" s="305">
        <v>4933</v>
      </c>
      <c r="Y18" s="305">
        <v>1328</v>
      </c>
      <c r="Z18" s="282">
        <v>3605</v>
      </c>
      <c r="AA18" s="190"/>
    </row>
    <row r="19" spans="1:27">
      <c r="A19" s="191">
        <v>5</v>
      </c>
      <c r="B19" s="115">
        <v>3</v>
      </c>
      <c r="C19" s="115">
        <v>3</v>
      </c>
      <c r="D19" s="195">
        <v>154016</v>
      </c>
      <c r="E19" s="196" t="s">
        <v>27</v>
      </c>
      <c r="F19" s="284">
        <v>7016</v>
      </c>
      <c r="G19" s="305">
        <v>903</v>
      </c>
      <c r="H19" s="305">
        <v>983</v>
      </c>
      <c r="I19" s="305">
        <v>1363</v>
      </c>
      <c r="J19" s="305">
        <v>1385</v>
      </c>
      <c r="K19" s="305">
        <v>1318</v>
      </c>
      <c r="L19" s="282">
        <v>1064</v>
      </c>
      <c r="M19" s="305">
        <v>1886</v>
      </c>
      <c r="N19" s="305">
        <v>3249</v>
      </c>
      <c r="O19" s="282">
        <v>3767</v>
      </c>
      <c r="P19" s="305">
        <v>3582</v>
      </c>
      <c r="Q19" s="282">
        <v>3434</v>
      </c>
      <c r="R19" s="305">
        <v>692</v>
      </c>
      <c r="S19" s="282">
        <v>671</v>
      </c>
      <c r="T19" s="305">
        <v>1943</v>
      </c>
      <c r="U19" s="282">
        <v>1824</v>
      </c>
      <c r="V19" s="305">
        <v>2635</v>
      </c>
      <c r="W19" s="282">
        <v>2495</v>
      </c>
      <c r="X19" s="305">
        <v>5130</v>
      </c>
      <c r="Y19" s="305">
        <v>1363</v>
      </c>
      <c r="Z19" s="282">
        <v>3767</v>
      </c>
      <c r="AA19" s="190"/>
    </row>
    <row r="20" spans="1:27">
      <c r="A20" s="191">
        <v>6</v>
      </c>
      <c r="B20" s="115">
        <v>4</v>
      </c>
      <c r="C20" s="115">
        <v>3</v>
      </c>
      <c r="D20" s="195">
        <v>154032</v>
      </c>
      <c r="E20" s="196" t="s">
        <v>28</v>
      </c>
      <c r="F20" s="284">
        <v>5442</v>
      </c>
      <c r="G20" s="305">
        <v>661</v>
      </c>
      <c r="H20" s="305">
        <v>740</v>
      </c>
      <c r="I20" s="305">
        <v>1052</v>
      </c>
      <c r="J20" s="305">
        <v>1068</v>
      </c>
      <c r="K20" s="305">
        <v>1089</v>
      </c>
      <c r="L20" s="282">
        <v>832</v>
      </c>
      <c r="M20" s="305">
        <v>1401</v>
      </c>
      <c r="N20" s="305">
        <v>2453</v>
      </c>
      <c r="O20" s="282">
        <v>2989</v>
      </c>
      <c r="P20" s="305">
        <v>2778</v>
      </c>
      <c r="Q20" s="282">
        <v>2664</v>
      </c>
      <c r="R20" s="305">
        <v>526</v>
      </c>
      <c r="S20" s="282">
        <v>526</v>
      </c>
      <c r="T20" s="305">
        <v>1526</v>
      </c>
      <c r="U20" s="282">
        <v>1463</v>
      </c>
      <c r="V20" s="305">
        <v>2052</v>
      </c>
      <c r="W20" s="282">
        <v>1989</v>
      </c>
      <c r="X20" s="305">
        <v>4041</v>
      </c>
      <c r="Y20" s="305">
        <v>1052</v>
      </c>
      <c r="Z20" s="282">
        <v>2989</v>
      </c>
      <c r="AA20" s="190"/>
    </row>
    <row r="21" spans="1:27">
      <c r="A21" s="191">
        <v>4</v>
      </c>
      <c r="B21" s="115">
        <v>2</v>
      </c>
      <c r="C21" s="115">
        <v>3</v>
      </c>
      <c r="D21" s="195">
        <v>154036</v>
      </c>
      <c r="E21" s="196" t="s">
        <v>29</v>
      </c>
      <c r="F21" s="284">
        <v>10178</v>
      </c>
      <c r="G21" s="305">
        <v>1345</v>
      </c>
      <c r="H21" s="305">
        <v>1371</v>
      </c>
      <c r="I21" s="305">
        <v>1953</v>
      </c>
      <c r="J21" s="305">
        <v>1883</v>
      </c>
      <c r="K21" s="305">
        <v>1966</v>
      </c>
      <c r="L21" s="282">
        <v>1660</v>
      </c>
      <c r="M21" s="305">
        <v>2716</v>
      </c>
      <c r="N21" s="305">
        <v>4669</v>
      </c>
      <c r="O21" s="282">
        <v>5509</v>
      </c>
      <c r="P21" s="305">
        <v>5311</v>
      </c>
      <c r="Q21" s="282">
        <v>4867</v>
      </c>
      <c r="R21" s="305">
        <v>1029</v>
      </c>
      <c r="S21" s="282">
        <v>924</v>
      </c>
      <c r="T21" s="305">
        <v>2888</v>
      </c>
      <c r="U21" s="282">
        <v>2621</v>
      </c>
      <c r="V21" s="305">
        <v>3917</v>
      </c>
      <c r="W21" s="282">
        <v>3545</v>
      </c>
      <c r="X21" s="305">
        <v>7462</v>
      </c>
      <c r="Y21" s="305">
        <v>1953</v>
      </c>
      <c r="Z21" s="282">
        <v>5509</v>
      </c>
      <c r="AA21" s="190"/>
    </row>
    <row r="22" spans="1:27">
      <c r="A22" s="191">
        <v>4</v>
      </c>
      <c r="B22" s="115">
        <v>2</v>
      </c>
      <c r="C22" s="115">
        <v>3</v>
      </c>
      <c r="D22" s="195">
        <v>158004</v>
      </c>
      <c r="E22" s="196" t="s">
        <v>30</v>
      </c>
      <c r="F22" s="284">
        <v>8497</v>
      </c>
      <c r="G22" s="305">
        <v>999</v>
      </c>
      <c r="H22" s="305">
        <v>1203</v>
      </c>
      <c r="I22" s="305">
        <v>1696</v>
      </c>
      <c r="J22" s="305">
        <v>1690</v>
      </c>
      <c r="K22" s="305">
        <v>1694</v>
      </c>
      <c r="L22" s="282">
        <v>1215</v>
      </c>
      <c r="M22" s="305">
        <v>2202</v>
      </c>
      <c r="N22" s="305">
        <v>3898</v>
      </c>
      <c r="O22" s="282">
        <v>4599</v>
      </c>
      <c r="P22" s="305">
        <v>4270</v>
      </c>
      <c r="Q22" s="282">
        <v>4227</v>
      </c>
      <c r="R22" s="305">
        <v>835</v>
      </c>
      <c r="S22" s="282">
        <v>861</v>
      </c>
      <c r="T22" s="305">
        <v>2341</v>
      </c>
      <c r="U22" s="282">
        <v>2258</v>
      </c>
      <c r="V22" s="305">
        <v>3176</v>
      </c>
      <c r="W22" s="282">
        <v>3119</v>
      </c>
      <c r="X22" s="305">
        <v>6295</v>
      </c>
      <c r="Y22" s="305">
        <v>1696</v>
      </c>
      <c r="Z22" s="282">
        <v>4599</v>
      </c>
      <c r="AA22" s="190"/>
    </row>
    <row r="23" spans="1:27">
      <c r="A23" s="191">
        <v>5</v>
      </c>
      <c r="B23" s="115">
        <v>3</v>
      </c>
      <c r="C23" s="115">
        <v>3</v>
      </c>
      <c r="D23" s="195">
        <v>158008</v>
      </c>
      <c r="E23" s="196" t="s">
        <v>31</v>
      </c>
      <c r="F23" s="284">
        <v>5601</v>
      </c>
      <c r="G23" s="305">
        <v>657</v>
      </c>
      <c r="H23" s="305">
        <v>778</v>
      </c>
      <c r="I23" s="305">
        <v>1146</v>
      </c>
      <c r="J23" s="305">
        <v>1098</v>
      </c>
      <c r="K23" s="305">
        <v>1161</v>
      </c>
      <c r="L23" s="282">
        <v>761</v>
      </c>
      <c r="M23" s="305">
        <v>1435</v>
      </c>
      <c r="N23" s="305">
        <v>2581</v>
      </c>
      <c r="O23" s="282">
        <v>3020</v>
      </c>
      <c r="P23" s="305">
        <v>2808</v>
      </c>
      <c r="Q23" s="282">
        <v>2793</v>
      </c>
      <c r="R23" s="305">
        <v>584</v>
      </c>
      <c r="S23" s="282">
        <v>562</v>
      </c>
      <c r="T23" s="305">
        <v>1506</v>
      </c>
      <c r="U23" s="282">
        <v>1514</v>
      </c>
      <c r="V23" s="305">
        <v>2090</v>
      </c>
      <c r="W23" s="282">
        <v>2076</v>
      </c>
      <c r="X23" s="305">
        <v>4166</v>
      </c>
      <c r="Y23" s="305">
        <v>1146</v>
      </c>
      <c r="Z23" s="282">
        <v>3020</v>
      </c>
      <c r="AA23" s="190"/>
    </row>
    <row r="24" spans="1:27">
      <c r="A24" s="191">
        <v>5</v>
      </c>
      <c r="B24" s="115">
        <v>3</v>
      </c>
      <c r="C24" s="115">
        <v>3</v>
      </c>
      <c r="D24" s="195">
        <v>158012</v>
      </c>
      <c r="E24" s="196" t="s">
        <v>32</v>
      </c>
      <c r="F24" s="284">
        <v>5279</v>
      </c>
      <c r="G24" s="305">
        <v>637</v>
      </c>
      <c r="H24" s="305">
        <v>735</v>
      </c>
      <c r="I24" s="305">
        <v>1056</v>
      </c>
      <c r="J24" s="305">
        <v>1069</v>
      </c>
      <c r="K24" s="305">
        <v>1036</v>
      </c>
      <c r="L24" s="282">
        <v>746</v>
      </c>
      <c r="M24" s="305">
        <v>1372</v>
      </c>
      <c r="N24" s="305">
        <v>2428</v>
      </c>
      <c r="O24" s="282">
        <v>2851</v>
      </c>
      <c r="P24" s="305">
        <v>2911</v>
      </c>
      <c r="Q24" s="282">
        <v>2368</v>
      </c>
      <c r="R24" s="305">
        <v>611</v>
      </c>
      <c r="S24" s="282">
        <v>445</v>
      </c>
      <c r="T24" s="305">
        <v>1579</v>
      </c>
      <c r="U24" s="282">
        <v>1272</v>
      </c>
      <c r="V24" s="305">
        <v>2190</v>
      </c>
      <c r="W24" s="282">
        <v>1717</v>
      </c>
      <c r="X24" s="305">
        <v>3907</v>
      </c>
      <c r="Y24" s="305">
        <v>1056</v>
      </c>
      <c r="Z24" s="282">
        <v>2851</v>
      </c>
      <c r="AA24" s="190"/>
    </row>
    <row r="25" spans="1:27">
      <c r="A25" s="191">
        <v>9</v>
      </c>
      <c r="B25" s="115">
        <v>3</v>
      </c>
      <c r="C25" s="115">
        <v>4</v>
      </c>
      <c r="D25" s="195">
        <v>158016</v>
      </c>
      <c r="E25" s="196" t="s">
        <v>33</v>
      </c>
      <c r="F25" s="284">
        <v>9956</v>
      </c>
      <c r="G25" s="305">
        <v>1332</v>
      </c>
      <c r="H25" s="305">
        <v>1390</v>
      </c>
      <c r="I25" s="305">
        <v>1997</v>
      </c>
      <c r="J25" s="305">
        <v>1899</v>
      </c>
      <c r="K25" s="305">
        <v>1923</v>
      </c>
      <c r="L25" s="282">
        <v>1415</v>
      </c>
      <c r="M25" s="305">
        <v>2722</v>
      </c>
      <c r="N25" s="305">
        <v>4719</v>
      </c>
      <c r="O25" s="282">
        <v>5237</v>
      </c>
      <c r="P25" s="305">
        <v>5205</v>
      </c>
      <c r="Q25" s="282">
        <v>4751</v>
      </c>
      <c r="R25" s="305">
        <v>997</v>
      </c>
      <c r="S25" s="282">
        <v>1000</v>
      </c>
      <c r="T25" s="305">
        <v>2762</v>
      </c>
      <c r="U25" s="282">
        <v>2475</v>
      </c>
      <c r="V25" s="305">
        <v>3759</v>
      </c>
      <c r="W25" s="282">
        <v>3475</v>
      </c>
      <c r="X25" s="305">
        <v>7234</v>
      </c>
      <c r="Y25" s="305">
        <v>1997</v>
      </c>
      <c r="Z25" s="282">
        <v>5237</v>
      </c>
      <c r="AA25" s="190"/>
    </row>
    <row r="26" spans="1:27">
      <c r="A26" s="191">
        <v>10</v>
      </c>
      <c r="B26" s="115">
        <v>4</v>
      </c>
      <c r="C26" s="115">
        <v>4</v>
      </c>
      <c r="D26" s="195">
        <v>158020</v>
      </c>
      <c r="E26" s="196" t="s">
        <v>34</v>
      </c>
      <c r="F26" s="284">
        <v>11483</v>
      </c>
      <c r="G26" s="305">
        <v>1341</v>
      </c>
      <c r="H26" s="305">
        <v>1676</v>
      </c>
      <c r="I26" s="305">
        <v>2330</v>
      </c>
      <c r="J26" s="305">
        <v>2294</v>
      </c>
      <c r="K26" s="305">
        <v>2206</v>
      </c>
      <c r="L26" s="282">
        <v>1636</v>
      </c>
      <c r="M26" s="305">
        <v>3017</v>
      </c>
      <c r="N26" s="305">
        <v>5347</v>
      </c>
      <c r="O26" s="282">
        <v>6136</v>
      </c>
      <c r="P26" s="305">
        <v>5952</v>
      </c>
      <c r="Q26" s="282">
        <v>5531</v>
      </c>
      <c r="R26" s="305">
        <v>1213</v>
      </c>
      <c r="S26" s="282">
        <v>1117</v>
      </c>
      <c r="T26" s="305">
        <v>3178</v>
      </c>
      <c r="U26" s="282">
        <v>2958</v>
      </c>
      <c r="V26" s="305">
        <v>4391</v>
      </c>
      <c r="W26" s="282">
        <v>4075</v>
      </c>
      <c r="X26" s="305">
        <v>8466</v>
      </c>
      <c r="Y26" s="305">
        <v>2330</v>
      </c>
      <c r="Z26" s="282">
        <v>6136</v>
      </c>
      <c r="AA26" s="190"/>
    </row>
    <row r="27" spans="1:27">
      <c r="A27" s="191">
        <v>5</v>
      </c>
      <c r="B27" s="115">
        <v>3</v>
      </c>
      <c r="C27" s="115">
        <v>3</v>
      </c>
      <c r="D27" s="195">
        <v>158024</v>
      </c>
      <c r="E27" s="196" t="s">
        <v>35</v>
      </c>
      <c r="F27" s="284">
        <v>8070</v>
      </c>
      <c r="G27" s="305">
        <v>1037</v>
      </c>
      <c r="H27" s="305">
        <v>1192</v>
      </c>
      <c r="I27" s="305">
        <v>1664</v>
      </c>
      <c r="J27" s="305">
        <v>1503</v>
      </c>
      <c r="K27" s="305">
        <v>1550</v>
      </c>
      <c r="L27" s="282">
        <v>1124</v>
      </c>
      <c r="M27" s="305">
        <v>2229</v>
      </c>
      <c r="N27" s="305">
        <v>3893</v>
      </c>
      <c r="O27" s="282">
        <v>4177</v>
      </c>
      <c r="P27" s="305">
        <v>4206</v>
      </c>
      <c r="Q27" s="282">
        <v>3864</v>
      </c>
      <c r="R27" s="305">
        <v>889</v>
      </c>
      <c r="S27" s="282">
        <v>775</v>
      </c>
      <c r="T27" s="305">
        <v>2149</v>
      </c>
      <c r="U27" s="282">
        <v>2028</v>
      </c>
      <c r="V27" s="305">
        <v>3038</v>
      </c>
      <c r="W27" s="282">
        <v>2803</v>
      </c>
      <c r="X27" s="305">
        <v>5841</v>
      </c>
      <c r="Y27" s="305">
        <v>1664</v>
      </c>
      <c r="Z27" s="282">
        <v>4177</v>
      </c>
      <c r="AA27" s="190"/>
    </row>
    <row r="28" spans="1:27">
      <c r="A28" s="191">
        <v>4</v>
      </c>
      <c r="B28" s="115">
        <v>1</v>
      </c>
      <c r="C28" s="115">
        <v>3</v>
      </c>
      <c r="D28" s="195">
        <v>158026</v>
      </c>
      <c r="E28" s="196" t="s">
        <v>36</v>
      </c>
      <c r="F28" s="284">
        <v>10062</v>
      </c>
      <c r="G28" s="305">
        <v>1404</v>
      </c>
      <c r="H28" s="305">
        <v>1697</v>
      </c>
      <c r="I28" s="305">
        <v>2091</v>
      </c>
      <c r="J28" s="305">
        <v>1857</v>
      </c>
      <c r="K28" s="305">
        <v>1757</v>
      </c>
      <c r="L28" s="282">
        <v>1256</v>
      </c>
      <c r="M28" s="305">
        <v>3101</v>
      </c>
      <c r="N28" s="305">
        <v>5192</v>
      </c>
      <c r="O28" s="282">
        <v>4870</v>
      </c>
      <c r="P28" s="305">
        <v>5061</v>
      </c>
      <c r="Q28" s="282">
        <v>5001</v>
      </c>
      <c r="R28" s="305">
        <v>1060</v>
      </c>
      <c r="S28" s="282">
        <v>1031</v>
      </c>
      <c r="T28" s="305">
        <v>2448</v>
      </c>
      <c r="U28" s="282">
        <v>2422</v>
      </c>
      <c r="V28" s="305">
        <v>3508</v>
      </c>
      <c r="W28" s="282">
        <v>3453</v>
      </c>
      <c r="X28" s="305">
        <v>6961</v>
      </c>
      <c r="Y28" s="305">
        <v>2091</v>
      </c>
      <c r="Z28" s="282">
        <v>4870</v>
      </c>
      <c r="AA28" s="190"/>
    </row>
    <row r="29" spans="1:27">
      <c r="A29" s="191">
        <v>9</v>
      </c>
      <c r="B29" s="115">
        <v>3</v>
      </c>
      <c r="C29" s="115">
        <v>4</v>
      </c>
      <c r="D29" s="195">
        <v>158028</v>
      </c>
      <c r="E29" s="196" t="s">
        <v>37</v>
      </c>
      <c r="F29" s="284">
        <v>16664</v>
      </c>
      <c r="G29" s="305">
        <v>1997</v>
      </c>
      <c r="H29" s="305">
        <v>2270</v>
      </c>
      <c r="I29" s="305">
        <v>3369</v>
      </c>
      <c r="J29" s="305">
        <v>3182</v>
      </c>
      <c r="K29" s="305">
        <v>3378</v>
      </c>
      <c r="L29" s="282">
        <v>2468</v>
      </c>
      <c r="M29" s="305">
        <v>4267</v>
      </c>
      <c r="N29" s="305">
        <v>7636</v>
      </c>
      <c r="O29" s="282">
        <v>9028</v>
      </c>
      <c r="P29" s="305">
        <v>8501</v>
      </c>
      <c r="Q29" s="282">
        <v>8163</v>
      </c>
      <c r="R29" s="305">
        <v>1686</v>
      </c>
      <c r="S29" s="282">
        <v>1683</v>
      </c>
      <c r="T29" s="305">
        <v>4655</v>
      </c>
      <c r="U29" s="282">
        <v>4373</v>
      </c>
      <c r="V29" s="305">
        <v>6341</v>
      </c>
      <c r="W29" s="282">
        <v>6056</v>
      </c>
      <c r="X29" s="305">
        <v>12397</v>
      </c>
      <c r="Y29" s="305">
        <v>3369</v>
      </c>
      <c r="Z29" s="282">
        <v>9028</v>
      </c>
      <c r="AA29" s="190"/>
    </row>
    <row r="30" spans="1:27">
      <c r="A30" s="191">
        <v>9</v>
      </c>
      <c r="B30" s="115">
        <v>3</v>
      </c>
      <c r="C30" s="115">
        <v>4</v>
      </c>
      <c r="D30" s="195">
        <v>158032</v>
      </c>
      <c r="E30" s="196" t="s">
        <v>38</v>
      </c>
      <c r="F30" s="284">
        <v>16852</v>
      </c>
      <c r="G30" s="305">
        <v>2181</v>
      </c>
      <c r="H30" s="305">
        <v>2393</v>
      </c>
      <c r="I30" s="305">
        <v>3356</v>
      </c>
      <c r="J30" s="305">
        <v>3197</v>
      </c>
      <c r="K30" s="305">
        <v>3309</v>
      </c>
      <c r="L30" s="282">
        <v>2416</v>
      </c>
      <c r="M30" s="305">
        <v>4574</v>
      </c>
      <c r="N30" s="305">
        <v>7930</v>
      </c>
      <c r="O30" s="282">
        <v>8922</v>
      </c>
      <c r="P30" s="305">
        <v>8675</v>
      </c>
      <c r="Q30" s="282">
        <v>8177</v>
      </c>
      <c r="R30" s="305">
        <v>1714</v>
      </c>
      <c r="S30" s="282">
        <v>1642</v>
      </c>
      <c r="T30" s="305">
        <v>4556</v>
      </c>
      <c r="U30" s="282">
        <v>4366</v>
      </c>
      <c r="V30" s="305">
        <v>6270</v>
      </c>
      <c r="W30" s="282">
        <v>6008</v>
      </c>
      <c r="X30" s="305">
        <v>12278</v>
      </c>
      <c r="Y30" s="305">
        <v>3356</v>
      </c>
      <c r="Z30" s="282">
        <v>8922</v>
      </c>
      <c r="AA30" s="190"/>
    </row>
    <row r="31" spans="1:27">
      <c r="A31" s="191">
        <v>5</v>
      </c>
      <c r="B31" s="115">
        <v>3</v>
      </c>
      <c r="C31" s="115">
        <v>3</v>
      </c>
      <c r="D31" s="195">
        <v>158036</v>
      </c>
      <c r="E31" s="196" t="s">
        <v>39</v>
      </c>
      <c r="F31" s="284">
        <v>4059</v>
      </c>
      <c r="G31" s="305">
        <v>486</v>
      </c>
      <c r="H31" s="305">
        <v>576</v>
      </c>
      <c r="I31" s="305">
        <v>830</v>
      </c>
      <c r="J31" s="305">
        <v>832</v>
      </c>
      <c r="K31" s="305">
        <v>802</v>
      </c>
      <c r="L31" s="282">
        <v>533</v>
      </c>
      <c r="M31" s="305">
        <v>1062</v>
      </c>
      <c r="N31" s="305">
        <v>1892</v>
      </c>
      <c r="O31" s="282">
        <v>2167</v>
      </c>
      <c r="P31" s="305">
        <v>2085</v>
      </c>
      <c r="Q31" s="282">
        <v>1974</v>
      </c>
      <c r="R31" s="305">
        <v>434</v>
      </c>
      <c r="S31" s="282">
        <v>396</v>
      </c>
      <c r="T31" s="305">
        <v>1098</v>
      </c>
      <c r="U31" s="282">
        <v>1069</v>
      </c>
      <c r="V31" s="305">
        <v>1532</v>
      </c>
      <c r="W31" s="282">
        <v>1465</v>
      </c>
      <c r="X31" s="305">
        <v>2997</v>
      </c>
      <c r="Y31" s="305">
        <v>830</v>
      </c>
      <c r="Z31" s="282">
        <v>2167</v>
      </c>
      <c r="AA31" s="190"/>
    </row>
    <row r="32" spans="1:27">
      <c r="A32" s="191">
        <v>3</v>
      </c>
      <c r="B32" s="115">
        <v>4</v>
      </c>
      <c r="C32" s="115">
        <v>2</v>
      </c>
      <c r="D32" s="195">
        <v>162000</v>
      </c>
      <c r="E32" s="196" t="s">
        <v>251</v>
      </c>
      <c r="F32" s="284">
        <v>14469</v>
      </c>
      <c r="G32" s="305">
        <v>1761</v>
      </c>
      <c r="H32" s="305">
        <v>2225</v>
      </c>
      <c r="I32" s="305">
        <v>3159</v>
      </c>
      <c r="J32" s="305">
        <v>2827</v>
      </c>
      <c r="K32" s="305">
        <v>2650</v>
      </c>
      <c r="L32" s="282">
        <v>1847</v>
      </c>
      <c r="M32" s="305">
        <v>3986</v>
      </c>
      <c r="N32" s="305">
        <v>7145</v>
      </c>
      <c r="O32" s="282">
        <v>7324</v>
      </c>
      <c r="P32" s="305">
        <v>7383</v>
      </c>
      <c r="Q32" s="282">
        <v>7086</v>
      </c>
      <c r="R32" s="305">
        <v>1581</v>
      </c>
      <c r="S32" s="282">
        <v>1578</v>
      </c>
      <c r="T32" s="305">
        <v>3786</v>
      </c>
      <c r="U32" s="282">
        <v>3538</v>
      </c>
      <c r="V32" s="305">
        <v>5367</v>
      </c>
      <c r="W32" s="282">
        <v>5116</v>
      </c>
      <c r="X32" s="305">
        <v>10483</v>
      </c>
      <c r="Y32" s="305">
        <v>3159</v>
      </c>
      <c r="Z32" s="282">
        <v>7324</v>
      </c>
      <c r="AA32" s="190"/>
    </row>
    <row r="33" spans="1:27">
      <c r="A33" s="191">
        <v>9</v>
      </c>
      <c r="B33" s="115">
        <v>3</v>
      </c>
      <c r="C33" s="115">
        <v>4</v>
      </c>
      <c r="D33" s="195">
        <v>162004</v>
      </c>
      <c r="E33" s="196" t="s">
        <v>40</v>
      </c>
      <c r="F33" s="284">
        <v>12291</v>
      </c>
      <c r="G33" s="305">
        <v>1589</v>
      </c>
      <c r="H33" s="305">
        <v>1789</v>
      </c>
      <c r="I33" s="305">
        <v>2375</v>
      </c>
      <c r="J33" s="305">
        <v>2392</v>
      </c>
      <c r="K33" s="305">
        <v>2394</v>
      </c>
      <c r="L33" s="282">
        <v>1752</v>
      </c>
      <c r="M33" s="305">
        <v>3378</v>
      </c>
      <c r="N33" s="305">
        <v>5753</v>
      </c>
      <c r="O33" s="282">
        <v>6538</v>
      </c>
      <c r="P33" s="305">
        <v>6498</v>
      </c>
      <c r="Q33" s="282">
        <v>5793</v>
      </c>
      <c r="R33" s="305">
        <v>1205</v>
      </c>
      <c r="S33" s="282">
        <v>1170</v>
      </c>
      <c r="T33" s="305">
        <v>3515</v>
      </c>
      <c r="U33" s="282">
        <v>3023</v>
      </c>
      <c r="V33" s="305">
        <v>4720</v>
      </c>
      <c r="W33" s="282">
        <v>4193</v>
      </c>
      <c r="X33" s="305">
        <v>8913</v>
      </c>
      <c r="Y33" s="305">
        <v>2375</v>
      </c>
      <c r="Z33" s="282">
        <v>6538</v>
      </c>
      <c r="AA33" s="190"/>
    </row>
    <row r="34" spans="1:27">
      <c r="A34" s="191">
        <v>9</v>
      </c>
      <c r="B34" s="115">
        <v>3</v>
      </c>
      <c r="C34" s="115">
        <v>4</v>
      </c>
      <c r="D34" s="195">
        <v>162008</v>
      </c>
      <c r="E34" s="196" t="s">
        <v>41</v>
      </c>
      <c r="F34" s="284">
        <v>13372</v>
      </c>
      <c r="G34" s="305">
        <v>1661</v>
      </c>
      <c r="H34" s="305">
        <v>1935</v>
      </c>
      <c r="I34" s="305">
        <v>2755</v>
      </c>
      <c r="J34" s="305">
        <v>2535</v>
      </c>
      <c r="K34" s="305">
        <v>2582</v>
      </c>
      <c r="L34" s="282">
        <v>1904</v>
      </c>
      <c r="M34" s="305">
        <v>3596</v>
      </c>
      <c r="N34" s="305">
        <v>6351</v>
      </c>
      <c r="O34" s="282">
        <v>7021</v>
      </c>
      <c r="P34" s="305">
        <v>6761</v>
      </c>
      <c r="Q34" s="282">
        <v>6611</v>
      </c>
      <c r="R34" s="305">
        <v>1405</v>
      </c>
      <c r="S34" s="282">
        <v>1350</v>
      </c>
      <c r="T34" s="305">
        <v>3549</v>
      </c>
      <c r="U34" s="282">
        <v>3472</v>
      </c>
      <c r="V34" s="305">
        <v>4954</v>
      </c>
      <c r="W34" s="282">
        <v>4822</v>
      </c>
      <c r="X34" s="305">
        <v>9776</v>
      </c>
      <c r="Y34" s="305">
        <v>2755</v>
      </c>
      <c r="Z34" s="282">
        <v>7021</v>
      </c>
      <c r="AA34" s="190"/>
    </row>
    <row r="35" spans="1:27">
      <c r="A35" s="191">
        <v>6</v>
      </c>
      <c r="B35" s="115">
        <v>4</v>
      </c>
      <c r="C35" s="115">
        <v>3</v>
      </c>
      <c r="D35" s="195">
        <v>162016</v>
      </c>
      <c r="E35" s="196" t="s">
        <v>42</v>
      </c>
      <c r="F35" s="284">
        <v>8684</v>
      </c>
      <c r="G35" s="305">
        <v>977</v>
      </c>
      <c r="H35" s="305">
        <v>1304</v>
      </c>
      <c r="I35" s="305">
        <v>1838</v>
      </c>
      <c r="J35" s="305">
        <v>1758</v>
      </c>
      <c r="K35" s="305">
        <v>1684</v>
      </c>
      <c r="L35" s="282">
        <v>1123</v>
      </c>
      <c r="M35" s="305">
        <v>2281</v>
      </c>
      <c r="N35" s="305">
        <v>4119</v>
      </c>
      <c r="O35" s="282">
        <v>4565</v>
      </c>
      <c r="P35" s="305">
        <v>4477</v>
      </c>
      <c r="Q35" s="282">
        <v>4207</v>
      </c>
      <c r="R35" s="305">
        <v>952</v>
      </c>
      <c r="S35" s="282">
        <v>886</v>
      </c>
      <c r="T35" s="305">
        <v>2372</v>
      </c>
      <c r="U35" s="282">
        <v>2193</v>
      </c>
      <c r="V35" s="305">
        <v>3324</v>
      </c>
      <c r="W35" s="282">
        <v>3079</v>
      </c>
      <c r="X35" s="305">
        <v>6403</v>
      </c>
      <c r="Y35" s="305">
        <v>1838</v>
      </c>
      <c r="Z35" s="282">
        <v>4565</v>
      </c>
      <c r="AA35" s="190"/>
    </row>
    <row r="36" spans="1:27">
      <c r="A36" s="191">
        <v>10</v>
      </c>
      <c r="B36" s="115">
        <v>4</v>
      </c>
      <c r="C36" s="115">
        <v>4</v>
      </c>
      <c r="D36" s="195">
        <v>162022</v>
      </c>
      <c r="E36" s="196" t="s">
        <v>43</v>
      </c>
      <c r="F36" s="284">
        <v>11568</v>
      </c>
      <c r="G36" s="305">
        <v>1375</v>
      </c>
      <c r="H36" s="305">
        <v>1647</v>
      </c>
      <c r="I36" s="305">
        <v>2460</v>
      </c>
      <c r="J36" s="305">
        <v>2297</v>
      </c>
      <c r="K36" s="305">
        <v>2265</v>
      </c>
      <c r="L36" s="282">
        <v>1524</v>
      </c>
      <c r="M36" s="305">
        <v>3022</v>
      </c>
      <c r="N36" s="305">
        <v>5482</v>
      </c>
      <c r="O36" s="282">
        <v>6086</v>
      </c>
      <c r="P36" s="305">
        <v>5908</v>
      </c>
      <c r="Q36" s="282">
        <v>5660</v>
      </c>
      <c r="R36" s="305">
        <v>1266</v>
      </c>
      <c r="S36" s="282">
        <v>1194</v>
      </c>
      <c r="T36" s="305">
        <v>3045</v>
      </c>
      <c r="U36" s="282">
        <v>3041</v>
      </c>
      <c r="V36" s="305">
        <v>4311</v>
      </c>
      <c r="W36" s="282">
        <v>4235</v>
      </c>
      <c r="X36" s="305">
        <v>8546</v>
      </c>
      <c r="Y36" s="305">
        <v>2460</v>
      </c>
      <c r="Z36" s="282">
        <v>6086</v>
      </c>
      <c r="AA36" s="190"/>
    </row>
    <row r="37" spans="1:27">
      <c r="A37" s="191">
        <v>8</v>
      </c>
      <c r="B37" s="115">
        <v>2</v>
      </c>
      <c r="C37" s="115">
        <v>4</v>
      </c>
      <c r="D37" s="195">
        <v>162024</v>
      </c>
      <c r="E37" s="196" t="s">
        <v>44</v>
      </c>
      <c r="F37" s="284">
        <v>32033</v>
      </c>
      <c r="G37" s="305">
        <v>3942</v>
      </c>
      <c r="H37" s="305">
        <v>4537</v>
      </c>
      <c r="I37" s="305">
        <v>6371</v>
      </c>
      <c r="J37" s="305">
        <v>6196</v>
      </c>
      <c r="K37" s="305">
        <v>6275</v>
      </c>
      <c r="L37" s="282">
        <v>4712</v>
      </c>
      <c r="M37" s="305">
        <v>8479</v>
      </c>
      <c r="N37" s="305">
        <v>14850</v>
      </c>
      <c r="O37" s="282">
        <v>17183</v>
      </c>
      <c r="P37" s="305">
        <v>16459</v>
      </c>
      <c r="Q37" s="282">
        <v>15574</v>
      </c>
      <c r="R37" s="305">
        <v>3232</v>
      </c>
      <c r="S37" s="282">
        <v>3139</v>
      </c>
      <c r="T37" s="305">
        <v>8905</v>
      </c>
      <c r="U37" s="282">
        <v>8278</v>
      </c>
      <c r="V37" s="305">
        <v>12137</v>
      </c>
      <c r="W37" s="282">
        <v>11417</v>
      </c>
      <c r="X37" s="305">
        <v>23554</v>
      </c>
      <c r="Y37" s="305">
        <v>6371</v>
      </c>
      <c r="Z37" s="282">
        <v>17183</v>
      </c>
      <c r="AA37" s="190"/>
    </row>
    <row r="38" spans="1:27">
      <c r="A38" s="191">
        <v>3</v>
      </c>
      <c r="B38" s="115">
        <v>4</v>
      </c>
      <c r="C38" s="115">
        <v>2</v>
      </c>
      <c r="D38" s="195">
        <v>166000</v>
      </c>
      <c r="E38" s="196" t="s">
        <v>252</v>
      </c>
      <c r="F38" s="284">
        <v>17725</v>
      </c>
      <c r="G38" s="305">
        <v>2219</v>
      </c>
      <c r="H38" s="305">
        <v>2651</v>
      </c>
      <c r="I38" s="305">
        <v>3628</v>
      </c>
      <c r="J38" s="305">
        <v>3346</v>
      </c>
      <c r="K38" s="305">
        <v>3442</v>
      </c>
      <c r="L38" s="282">
        <v>2439</v>
      </c>
      <c r="M38" s="305">
        <v>4870</v>
      </c>
      <c r="N38" s="305">
        <v>8498</v>
      </c>
      <c r="O38" s="282">
        <v>9227</v>
      </c>
      <c r="P38" s="305">
        <v>9160</v>
      </c>
      <c r="Q38" s="282">
        <v>8565</v>
      </c>
      <c r="R38" s="305">
        <v>1855</v>
      </c>
      <c r="S38" s="282">
        <v>1773</v>
      </c>
      <c r="T38" s="305">
        <v>4826</v>
      </c>
      <c r="U38" s="282">
        <v>4401</v>
      </c>
      <c r="V38" s="305">
        <v>6681</v>
      </c>
      <c r="W38" s="282">
        <v>6174</v>
      </c>
      <c r="X38" s="305">
        <v>12855</v>
      </c>
      <c r="Y38" s="305">
        <v>3628</v>
      </c>
      <c r="Z38" s="282">
        <v>9227</v>
      </c>
      <c r="AA38" s="190"/>
    </row>
    <row r="39" spans="1:27">
      <c r="A39" s="191">
        <v>5</v>
      </c>
      <c r="B39" s="115">
        <v>3</v>
      </c>
      <c r="C39" s="115">
        <v>3</v>
      </c>
      <c r="D39" s="195">
        <v>166012</v>
      </c>
      <c r="E39" s="196" t="s">
        <v>45</v>
      </c>
      <c r="F39" s="284">
        <v>6342</v>
      </c>
      <c r="G39" s="305">
        <v>771</v>
      </c>
      <c r="H39" s="305">
        <v>937</v>
      </c>
      <c r="I39" s="305">
        <v>1265</v>
      </c>
      <c r="J39" s="305">
        <v>1183</v>
      </c>
      <c r="K39" s="305">
        <v>1298</v>
      </c>
      <c r="L39" s="282">
        <v>888</v>
      </c>
      <c r="M39" s="305">
        <v>1708</v>
      </c>
      <c r="N39" s="305">
        <v>2973</v>
      </c>
      <c r="O39" s="282">
        <v>3369</v>
      </c>
      <c r="P39" s="305">
        <v>3003</v>
      </c>
      <c r="Q39" s="282">
        <v>3339</v>
      </c>
      <c r="R39" s="305">
        <v>616</v>
      </c>
      <c r="S39" s="282">
        <v>649</v>
      </c>
      <c r="T39" s="305">
        <v>1592</v>
      </c>
      <c r="U39" s="282">
        <v>1777</v>
      </c>
      <c r="V39" s="305">
        <v>2208</v>
      </c>
      <c r="W39" s="282">
        <v>2426</v>
      </c>
      <c r="X39" s="305">
        <v>4634</v>
      </c>
      <c r="Y39" s="305">
        <v>1265</v>
      </c>
      <c r="Z39" s="282">
        <v>3369</v>
      </c>
      <c r="AA39" s="190"/>
    </row>
    <row r="40" spans="1:27">
      <c r="A40" s="191">
        <v>5</v>
      </c>
      <c r="B40" s="115">
        <v>3</v>
      </c>
      <c r="C40" s="115">
        <v>3</v>
      </c>
      <c r="D40" s="195">
        <v>166016</v>
      </c>
      <c r="E40" s="196" t="s">
        <v>253</v>
      </c>
      <c r="F40" s="284">
        <v>7940</v>
      </c>
      <c r="G40" s="305">
        <v>1050</v>
      </c>
      <c r="H40" s="305">
        <v>1136</v>
      </c>
      <c r="I40" s="305">
        <v>1583</v>
      </c>
      <c r="J40" s="305">
        <v>1489</v>
      </c>
      <c r="K40" s="305">
        <v>1510</v>
      </c>
      <c r="L40" s="282">
        <v>1172</v>
      </c>
      <c r="M40" s="305">
        <v>2186</v>
      </c>
      <c r="N40" s="305">
        <v>3769</v>
      </c>
      <c r="O40" s="282">
        <v>4171</v>
      </c>
      <c r="P40" s="305">
        <v>4118</v>
      </c>
      <c r="Q40" s="282">
        <v>3822</v>
      </c>
      <c r="R40" s="305">
        <v>802</v>
      </c>
      <c r="S40" s="282">
        <v>781</v>
      </c>
      <c r="T40" s="305">
        <v>2201</v>
      </c>
      <c r="U40" s="282">
        <v>1970</v>
      </c>
      <c r="V40" s="305">
        <v>3003</v>
      </c>
      <c r="W40" s="282">
        <v>2751</v>
      </c>
      <c r="X40" s="305">
        <v>5754</v>
      </c>
      <c r="Y40" s="305">
        <v>1583</v>
      </c>
      <c r="Z40" s="282">
        <v>4171</v>
      </c>
      <c r="AA40" s="190"/>
    </row>
    <row r="41" spans="1:27">
      <c r="A41" s="191">
        <v>8</v>
      </c>
      <c r="B41" s="115">
        <v>2</v>
      </c>
      <c r="C41" s="115">
        <v>4</v>
      </c>
      <c r="D41" s="195">
        <v>166032</v>
      </c>
      <c r="E41" s="196" t="s">
        <v>46</v>
      </c>
      <c r="F41" s="284">
        <v>15276</v>
      </c>
      <c r="G41" s="305">
        <v>2012</v>
      </c>
      <c r="H41" s="305">
        <v>2241</v>
      </c>
      <c r="I41" s="305">
        <v>3050</v>
      </c>
      <c r="J41" s="305">
        <v>2850</v>
      </c>
      <c r="K41" s="305">
        <v>2956</v>
      </c>
      <c r="L41" s="282">
        <v>2167</v>
      </c>
      <c r="M41" s="305">
        <v>4253</v>
      </c>
      <c r="N41" s="305">
        <v>7303</v>
      </c>
      <c r="O41" s="282">
        <v>7973</v>
      </c>
      <c r="P41" s="305">
        <v>7956</v>
      </c>
      <c r="Q41" s="282">
        <v>7320</v>
      </c>
      <c r="R41" s="305">
        <v>1609</v>
      </c>
      <c r="S41" s="282">
        <v>1441</v>
      </c>
      <c r="T41" s="305">
        <v>4137</v>
      </c>
      <c r="U41" s="282">
        <v>3836</v>
      </c>
      <c r="V41" s="305">
        <v>5746</v>
      </c>
      <c r="W41" s="282">
        <v>5277</v>
      </c>
      <c r="X41" s="305">
        <v>11023</v>
      </c>
      <c r="Y41" s="305">
        <v>3050</v>
      </c>
      <c r="Z41" s="282">
        <v>7973</v>
      </c>
      <c r="AA41" s="190"/>
    </row>
    <row r="42" spans="1:27">
      <c r="A42" s="191">
        <v>10</v>
      </c>
      <c r="B42" s="115">
        <v>4</v>
      </c>
      <c r="C42" s="115">
        <v>4</v>
      </c>
      <c r="D42" s="195">
        <v>166036</v>
      </c>
      <c r="E42" s="196" t="s">
        <v>47</v>
      </c>
      <c r="F42" s="284">
        <v>9374</v>
      </c>
      <c r="G42" s="305">
        <v>1064</v>
      </c>
      <c r="H42" s="305">
        <v>1336</v>
      </c>
      <c r="I42" s="305">
        <v>1927</v>
      </c>
      <c r="J42" s="305">
        <v>1870</v>
      </c>
      <c r="K42" s="305">
        <v>1873</v>
      </c>
      <c r="L42" s="282">
        <v>1304</v>
      </c>
      <c r="M42" s="305">
        <v>2400</v>
      </c>
      <c r="N42" s="305">
        <v>4327</v>
      </c>
      <c r="O42" s="282">
        <v>5047</v>
      </c>
      <c r="P42" s="305">
        <v>4551</v>
      </c>
      <c r="Q42" s="282">
        <v>4823</v>
      </c>
      <c r="R42" s="305">
        <v>953</v>
      </c>
      <c r="S42" s="282">
        <v>974</v>
      </c>
      <c r="T42" s="305">
        <v>2437</v>
      </c>
      <c r="U42" s="282">
        <v>2610</v>
      </c>
      <c r="V42" s="305">
        <v>3390</v>
      </c>
      <c r="W42" s="282">
        <v>3584</v>
      </c>
      <c r="X42" s="305">
        <v>6974</v>
      </c>
      <c r="Y42" s="305">
        <v>1927</v>
      </c>
      <c r="Z42" s="282">
        <v>5047</v>
      </c>
      <c r="AA42" s="190"/>
    </row>
    <row r="43" spans="1:27">
      <c r="A43" s="191">
        <v>3</v>
      </c>
      <c r="B43" s="115">
        <v>4</v>
      </c>
      <c r="C43" s="115">
        <v>2</v>
      </c>
      <c r="D43" s="195">
        <v>170000</v>
      </c>
      <c r="E43" s="196" t="s">
        <v>254</v>
      </c>
      <c r="F43" s="284">
        <v>23194</v>
      </c>
      <c r="G43" s="305">
        <v>3004</v>
      </c>
      <c r="H43" s="305">
        <v>3514</v>
      </c>
      <c r="I43" s="305">
        <v>4772</v>
      </c>
      <c r="J43" s="305">
        <v>4346</v>
      </c>
      <c r="K43" s="305">
        <v>4366</v>
      </c>
      <c r="L43" s="282">
        <v>3192</v>
      </c>
      <c r="M43" s="305">
        <v>6518</v>
      </c>
      <c r="N43" s="305">
        <v>11290</v>
      </c>
      <c r="O43" s="282">
        <v>11904</v>
      </c>
      <c r="P43" s="305">
        <v>11748</v>
      </c>
      <c r="Q43" s="282">
        <v>11446</v>
      </c>
      <c r="R43" s="305">
        <v>2415</v>
      </c>
      <c r="S43" s="282">
        <v>2357</v>
      </c>
      <c r="T43" s="305">
        <v>6085</v>
      </c>
      <c r="U43" s="282">
        <v>5819</v>
      </c>
      <c r="V43" s="305">
        <v>8500</v>
      </c>
      <c r="W43" s="282">
        <v>8176</v>
      </c>
      <c r="X43" s="305">
        <v>16676</v>
      </c>
      <c r="Y43" s="305">
        <v>4772</v>
      </c>
      <c r="Z43" s="282">
        <v>11904</v>
      </c>
      <c r="AA43" s="190"/>
    </row>
    <row r="44" spans="1:27">
      <c r="A44" s="191">
        <v>9</v>
      </c>
      <c r="B44" s="115">
        <v>3</v>
      </c>
      <c r="C44" s="115">
        <v>4</v>
      </c>
      <c r="D44" s="195">
        <v>170008</v>
      </c>
      <c r="E44" s="196" t="s">
        <v>48</v>
      </c>
      <c r="F44" s="284">
        <v>12353</v>
      </c>
      <c r="G44" s="305">
        <v>1590</v>
      </c>
      <c r="H44" s="305">
        <v>1820</v>
      </c>
      <c r="I44" s="305">
        <v>2456</v>
      </c>
      <c r="J44" s="305">
        <v>2420</v>
      </c>
      <c r="K44" s="305">
        <v>2366</v>
      </c>
      <c r="L44" s="282">
        <v>1701</v>
      </c>
      <c r="M44" s="305">
        <v>3410</v>
      </c>
      <c r="N44" s="305">
        <v>5866</v>
      </c>
      <c r="O44" s="282">
        <v>6487</v>
      </c>
      <c r="P44" s="305">
        <v>6687</v>
      </c>
      <c r="Q44" s="282">
        <v>5666</v>
      </c>
      <c r="R44" s="305">
        <v>1334</v>
      </c>
      <c r="S44" s="282">
        <v>1122</v>
      </c>
      <c r="T44" s="305">
        <v>3526</v>
      </c>
      <c r="U44" s="282">
        <v>2961</v>
      </c>
      <c r="V44" s="305">
        <v>4860</v>
      </c>
      <c r="W44" s="282">
        <v>4083</v>
      </c>
      <c r="X44" s="305">
        <v>8943</v>
      </c>
      <c r="Y44" s="305">
        <v>2456</v>
      </c>
      <c r="Z44" s="282">
        <v>6487</v>
      </c>
      <c r="AA44" s="190"/>
    </row>
    <row r="45" spans="1:27">
      <c r="A45" s="191">
        <v>4</v>
      </c>
      <c r="B45" s="115">
        <v>2</v>
      </c>
      <c r="C45" s="115">
        <v>3</v>
      </c>
      <c r="D45" s="195">
        <v>170020</v>
      </c>
      <c r="E45" s="196" t="s">
        <v>49</v>
      </c>
      <c r="F45" s="284">
        <v>7730</v>
      </c>
      <c r="G45" s="305">
        <v>1027</v>
      </c>
      <c r="H45" s="305">
        <v>1129</v>
      </c>
      <c r="I45" s="305">
        <v>1616</v>
      </c>
      <c r="J45" s="305">
        <v>1451</v>
      </c>
      <c r="K45" s="305">
        <v>1436</v>
      </c>
      <c r="L45" s="282">
        <v>1071</v>
      </c>
      <c r="M45" s="305">
        <v>2156</v>
      </c>
      <c r="N45" s="305">
        <v>3772</v>
      </c>
      <c r="O45" s="282">
        <v>3958</v>
      </c>
      <c r="P45" s="305">
        <v>3901</v>
      </c>
      <c r="Q45" s="282">
        <v>3829</v>
      </c>
      <c r="R45" s="305">
        <v>786</v>
      </c>
      <c r="S45" s="282">
        <v>830</v>
      </c>
      <c r="T45" s="305">
        <v>2017</v>
      </c>
      <c r="U45" s="282">
        <v>1941</v>
      </c>
      <c r="V45" s="305">
        <v>2803</v>
      </c>
      <c r="W45" s="282">
        <v>2771</v>
      </c>
      <c r="X45" s="305">
        <v>5574</v>
      </c>
      <c r="Y45" s="305">
        <v>1616</v>
      </c>
      <c r="Z45" s="282">
        <v>3958</v>
      </c>
      <c r="AA45" s="190"/>
    </row>
    <row r="46" spans="1:27">
      <c r="A46" s="191">
        <v>8</v>
      </c>
      <c r="B46" s="115">
        <v>2</v>
      </c>
      <c r="C46" s="115">
        <v>4</v>
      </c>
      <c r="D46" s="195">
        <v>170024</v>
      </c>
      <c r="E46" s="196" t="s">
        <v>50</v>
      </c>
      <c r="F46" s="284">
        <v>19666</v>
      </c>
      <c r="G46" s="305">
        <v>2557</v>
      </c>
      <c r="H46" s="305">
        <v>2850</v>
      </c>
      <c r="I46" s="305">
        <v>4036</v>
      </c>
      <c r="J46" s="305">
        <v>3741</v>
      </c>
      <c r="K46" s="305">
        <v>3784</v>
      </c>
      <c r="L46" s="282">
        <v>2698</v>
      </c>
      <c r="M46" s="305">
        <v>5407</v>
      </c>
      <c r="N46" s="305">
        <v>9443</v>
      </c>
      <c r="O46" s="282">
        <v>10223</v>
      </c>
      <c r="P46" s="305">
        <v>10168</v>
      </c>
      <c r="Q46" s="282">
        <v>9498</v>
      </c>
      <c r="R46" s="305">
        <v>2065</v>
      </c>
      <c r="S46" s="282">
        <v>1971</v>
      </c>
      <c r="T46" s="305">
        <v>5327</v>
      </c>
      <c r="U46" s="282">
        <v>4896</v>
      </c>
      <c r="V46" s="305">
        <v>7392</v>
      </c>
      <c r="W46" s="282">
        <v>6867</v>
      </c>
      <c r="X46" s="305">
        <v>14259</v>
      </c>
      <c r="Y46" s="305">
        <v>4036</v>
      </c>
      <c r="Z46" s="282">
        <v>10223</v>
      </c>
      <c r="AA46" s="190"/>
    </row>
    <row r="47" spans="1:27">
      <c r="A47" s="191">
        <v>6</v>
      </c>
      <c r="B47" s="115">
        <v>4</v>
      </c>
      <c r="C47" s="115">
        <v>3</v>
      </c>
      <c r="D47" s="195">
        <v>170032</v>
      </c>
      <c r="E47" s="196" t="s">
        <v>51</v>
      </c>
      <c r="F47" s="284">
        <v>5836</v>
      </c>
      <c r="G47" s="305">
        <v>728</v>
      </c>
      <c r="H47" s="305">
        <v>870</v>
      </c>
      <c r="I47" s="305">
        <v>1159</v>
      </c>
      <c r="J47" s="305">
        <v>1101</v>
      </c>
      <c r="K47" s="305">
        <v>1112</v>
      </c>
      <c r="L47" s="282">
        <v>866</v>
      </c>
      <c r="M47" s="305">
        <v>1598</v>
      </c>
      <c r="N47" s="305">
        <v>2757</v>
      </c>
      <c r="O47" s="282">
        <v>3079</v>
      </c>
      <c r="P47" s="305">
        <v>3001</v>
      </c>
      <c r="Q47" s="282">
        <v>2835</v>
      </c>
      <c r="R47" s="305">
        <v>596</v>
      </c>
      <c r="S47" s="282">
        <v>563</v>
      </c>
      <c r="T47" s="305">
        <v>1587</v>
      </c>
      <c r="U47" s="282">
        <v>1492</v>
      </c>
      <c r="V47" s="305">
        <v>2183</v>
      </c>
      <c r="W47" s="282">
        <v>2055</v>
      </c>
      <c r="X47" s="305">
        <v>4238</v>
      </c>
      <c r="Y47" s="305">
        <v>1159</v>
      </c>
      <c r="Z47" s="282">
        <v>3079</v>
      </c>
      <c r="AA47" s="190"/>
    </row>
    <row r="48" spans="1:27">
      <c r="A48" s="191">
        <v>5</v>
      </c>
      <c r="B48" s="115">
        <v>3</v>
      </c>
      <c r="C48" s="115">
        <v>3</v>
      </c>
      <c r="D48" s="195">
        <v>170044</v>
      </c>
      <c r="E48" s="196" t="s">
        <v>52</v>
      </c>
      <c r="F48" s="284">
        <v>6778</v>
      </c>
      <c r="G48" s="305">
        <v>936</v>
      </c>
      <c r="H48" s="305">
        <v>1042</v>
      </c>
      <c r="I48" s="305">
        <v>1367</v>
      </c>
      <c r="J48" s="305">
        <v>1257</v>
      </c>
      <c r="K48" s="305">
        <v>1224</v>
      </c>
      <c r="L48" s="282">
        <v>952</v>
      </c>
      <c r="M48" s="305">
        <v>1978</v>
      </c>
      <c r="N48" s="305">
        <v>3345</v>
      </c>
      <c r="O48" s="282">
        <v>3433</v>
      </c>
      <c r="P48" s="305">
        <v>3516</v>
      </c>
      <c r="Q48" s="282">
        <v>3262</v>
      </c>
      <c r="R48" s="305">
        <v>711</v>
      </c>
      <c r="S48" s="282">
        <v>656</v>
      </c>
      <c r="T48" s="305">
        <v>1797</v>
      </c>
      <c r="U48" s="282">
        <v>1636</v>
      </c>
      <c r="V48" s="305">
        <v>2508</v>
      </c>
      <c r="W48" s="282">
        <v>2292</v>
      </c>
      <c r="X48" s="305">
        <v>4800</v>
      </c>
      <c r="Y48" s="305">
        <v>1367</v>
      </c>
      <c r="Z48" s="282">
        <v>3433</v>
      </c>
      <c r="AA48" s="190"/>
    </row>
    <row r="49" spans="1:27">
      <c r="A49" s="191">
        <v>8</v>
      </c>
      <c r="B49" s="115">
        <v>2</v>
      </c>
      <c r="C49" s="115">
        <v>4</v>
      </c>
      <c r="D49" s="195">
        <v>170048</v>
      </c>
      <c r="E49" s="196" t="s">
        <v>53</v>
      </c>
      <c r="F49" s="284">
        <v>11901</v>
      </c>
      <c r="G49" s="305">
        <v>1514</v>
      </c>
      <c r="H49" s="305">
        <v>1716</v>
      </c>
      <c r="I49" s="305">
        <v>2308</v>
      </c>
      <c r="J49" s="305">
        <v>2316</v>
      </c>
      <c r="K49" s="305">
        <v>2371</v>
      </c>
      <c r="L49" s="282">
        <v>1676</v>
      </c>
      <c r="M49" s="305">
        <v>3230</v>
      </c>
      <c r="N49" s="305">
        <v>5538</v>
      </c>
      <c r="O49" s="282">
        <v>6363</v>
      </c>
      <c r="P49" s="305">
        <v>6194</v>
      </c>
      <c r="Q49" s="282">
        <v>5707</v>
      </c>
      <c r="R49" s="305">
        <v>1221</v>
      </c>
      <c r="S49" s="282">
        <v>1087</v>
      </c>
      <c r="T49" s="305">
        <v>3325</v>
      </c>
      <c r="U49" s="282">
        <v>3038</v>
      </c>
      <c r="V49" s="305">
        <v>4546</v>
      </c>
      <c r="W49" s="282">
        <v>4125</v>
      </c>
      <c r="X49" s="305">
        <v>8671</v>
      </c>
      <c r="Y49" s="305">
        <v>2308</v>
      </c>
      <c r="Z49" s="282">
        <v>6363</v>
      </c>
      <c r="AA49" s="190"/>
    </row>
    <row r="50" spans="1:27">
      <c r="A50" s="191">
        <v>2</v>
      </c>
      <c r="B50" s="115">
        <v>2</v>
      </c>
      <c r="C50" s="115">
        <v>1</v>
      </c>
      <c r="D50" s="195">
        <v>314000</v>
      </c>
      <c r="E50" s="196" t="s">
        <v>54</v>
      </c>
      <c r="F50" s="284">
        <v>64779</v>
      </c>
      <c r="G50" s="305">
        <v>8285</v>
      </c>
      <c r="H50" s="305">
        <v>8543</v>
      </c>
      <c r="I50" s="305">
        <v>11955</v>
      </c>
      <c r="J50" s="305">
        <v>12071</v>
      </c>
      <c r="K50" s="305">
        <v>12454</v>
      </c>
      <c r="L50" s="282">
        <v>11471</v>
      </c>
      <c r="M50" s="305">
        <v>16828</v>
      </c>
      <c r="N50" s="305">
        <v>28783</v>
      </c>
      <c r="O50" s="282">
        <v>35996</v>
      </c>
      <c r="P50" s="305">
        <v>33090</v>
      </c>
      <c r="Q50" s="282">
        <v>31689</v>
      </c>
      <c r="R50" s="305">
        <v>6170</v>
      </c>
      <c r="S50" s="282">
        <v>5785</v>
      </c>
      <c r="T50" s="305">
        <v>18259</v>
      </c>
      <c r="U50" s="282">
        <v>17737</v>
      </c>
      <c r="V50" s="305">
        <v>24429</v>
      </c>
      <c r="W50" s="282">
        <v>23522</v>
      </c>
      <c r="X50" s="305">
        <v>47951</v>
      </c>
      <c r="Y50" s="305">
        <v>11955</v>
      </c>
      <c r="Z50" s="282">
        <v>35996</v>
      </c>
      <c r="AA50" s="190"/>
    </row>
    <row r="51" spans="1:27">
      <c r="A51" s="191">
        <v>2</v>
      </c>
      <c r="B51" s="115">
        <v>2</v>
      </c>
      <c r="C51" s="115">
        <v>1</v>
      </c>
      <c r="D51" s="195">
        <v>315000</v>
      </c>
      <c r="E51" s="196" t="s">
        <v>55</v>
      </c>
      <c r="F51" s="284">
        <v>192626</v>
      </c>
      <c r="G51" s="305">
        <v>27273</v>
      </c>
      <c r="H51" s="305">
        <v>26777</v>
      </c>
      <c r="I51" s="305">
        <v>36820</v>
      </c>
      <c r="J51" s="305">
        <v>35766</v>
      </c>
      <c r="K51" s="305">
        <v>36350</v>
      </c>
      <c r="L51" s="282">
        <v>29640</v>
      </c>
      <c r="M51" s="305">
        <v>54050</v>
      </c>
      <c r="N51" s="305">
        <v>90870</v>
      </c>
      <c r="O51" s="282">
        <v>101756</v>
      </c>
      <c r="P51" s="305">
        <v>98815</v>
      </c>
      <c r="Q51" s="282">
        <v>93811</v>
      </c>
      <c r="R51" s="305">
        <v>18998</v>
      </c>
      <c r="S51" s="282">
        <v>17822</v>
      </c>
      <c r="T51" s="305">
        <v>52128</v>
      </c>
      <c r="U51" s="282">
        <v>49628</v>
      </c>
      <c r="V51" s="305">
        <v>71126</v>
      </c>
      <c r="W51" s="282">
        <v>67450</v>
      </c>
      <c r="X51" s="305">
        <v>138576</v>
      </c>
      <c r="Y51" s="305">
        <v>36820</v>
      </c>
      <c r="Z51" s="282">
        <v>101756</v>
      </c>
      <c r="AA51" s="190"/>
    </row>
    <row r="52" spans="1:27">
      <c r="A52" s="191">
        <v>2</v>
      </c>
      <c r="B52" s="115">
        <v>2</v>
      </c>
      <c r="C52" s="115">
        <v>1</v>
      </c>
      <c r="D52" s="195">
        <v>316000</v>
      </c>
      <c r="E52" s="196" t="s">
        <v>56</v>
      </c>
      <c r="F52" s="284">
        <v>34021</v>
      </c>
      <c r="G52" s="305">
        <v>4334</v>
      </c>
      <c r="H52" s="305">
        <v>4843</v>
      </c>
      <c r="I52" s="305">
        <v>6673</v>
      </c>
      <c r="J52" s="305">
        <v>6566</v>
      </c>
      <c r="K52" s="305">
        <v>6631</v>
      </c>
      <c r="L52" s="282">
        <v>4974</v>
      </c>
      <c r="M52" s="305">
        <v>9177</v>
      </c>
      <c r="N52" s="305">
        <v>15850</v>
      </c>
      <c r="O52" s="282">
        <v>18171</v>
      </c>
      <c r="P52" s="305">
        <v>17394</v>
      </c>
      <c r="Q52" s="282">
        <v>16627</v>
      </c>
      <c r="R52" s="305">
        <v>3379</v>
      </c>
      <c r="S52" s="282">
        <v>3294</v>
      </c>
      <c r="T52" s="305">
        <v>9298</v>
      </c>
      <c r="U52" s="282">
        <v>8873</v>
      </c>
      <c r="V52" s="305">
        <v>12677</v>
      </c>
      <c r="W52" s="282">
        <v>12167</v>
      </c>
      <c r="X52" s="305">
        <v>24844</v>
      </c>
      <c r="Y52" s="305">
        <v>6673</v>
      </c>
      <c r="Z52" s="282">
        <v>18171</v>
      </c>
      <c r="AA52" s="190"/>
    </row>
    <row r="53" spans="1:27">
      <c r="A53" s="191">
        <v>3</v>
      </c>
      <c r="B53" s="115">
        <v>4</v>
      </c>
      <c r="C53" s="115">
        <v>2</v>
      </c>
      <c r="D53" s="195">
        <v>334000</v>
      </c>
      <c r="E53" s="196" t="s">
        <v>255</v>
      </c>
      <c r="F53" s="284">
        <v>13545</v>
      </c>
      <c r="G53" s="305">
        <v>1780</v>
      </c>
      <c r="H53" s="305">
        <v>2055</v>
      </c>
      <c r="I53" s="305">
        <v>2700</v>
      </c>
      <c r="J53" s="305">
        <v>2560</v>
      </c>
      <c r="K53" s="305">
        <v>2490</v>
      </c>
      <c r="L53" s="282">
        <v>1960</v>
      </c>
      <c r="M53" s="305">
        <v>3835</v>
      </c>
      <c r="N53" s="305">
        <v>6535</v>
      </c>
      <c r="O53" s="282">
        <v>7010</v>
      </c>
      <c r="P53" s="305">
        <v>6944</v>
      </c>
      <c r="Q53" s="282">
        <v>6601</v>
      </c>
      <c r="R53" s="305">
        <v>1360</v>
      </c>
      <c r="S53" s="282">
        <v>1340</v>
      </c>
      <c r="T53" s="305">
        <v>3601</v>
      </c>
      <c r="U53" s="282">
        <v>3409</v>
      </c>
      <c r="V53" s="305">
        <v>4961</v>
      </c>
      <c r="W53" s="282">
        <v>4749</v>
      </c>
      <c r="X53" s="305">
        <v>9710</v>
      </c>
      <c r="Y53" s="305">
        <v>2700</v>
      </c>
      <c r="Z53" s="282">
        <v>7010</v>
      </c>
      <c r="AA53" s="190"/>
    </row>
    <row r="54" spans="1:27">
      <c r="A54" s="191">
        <v>2</v>
      </c>
      <c r="B54" s="115">
        <v>2</v>
      </c>
      <c r="C54" s="115">
        <v>1</v>
      </c>
      <c r="D54" s="195">
        <v>334002</v>
      </c>
      <c r="E54" s="196" t="s">
        <v>247</v>
      </c>
      <c r="F54" s="284">
        <v>46660</v>
      </c>
      <c r="G54" s="305">
        <v>5562</v>
      </c>
      <c r="H54" s="305">
        <v>6157</v>
      </c>
      <c r="I54" s="305">
        <v>7976</v>
      </c>
      <c r="J54" s="305">
        <v>7723</v>
      </c>
      <c r="K54" s="305">
        <v>8037</v>
      </c>
      <c r="L54" s="282">
        <v>11205</v>
      </c>
      <c r="M54" s="305">
        <v>11719</v>
      </c>
      <c r="N54" s="305">
        <v>19695</v>
      </c>
      <c r="O54" s="282">
        <v>26965</v>
      </c>
      <c r="P54" s="305">
        <v>24332</v>
      </c>
      <c r="Q54" s="282">
        <v>22328</v>
      </c>
      <c r="R54" s="305">
        <v>4052</v>
      </c>
      <c r="S54" s="282">
        <v>3924</v>
      </c>
      <c r="T54" s="305">
        <v>14302</v>
      </c>
      <c r="U54" s="282">
        <v>12663</v>
      </c>
      <c r="V54" s="305">
        <v>18354</v>
      </c>
      <c r="W54" s="282">
        <v>16587</v>
      </c>
      <c r="X54" s="305">
        <v>34941</v>
      </c>
      <c r="Y54" s="305">
        <v>7976</v>
      </c>
      <c r="Z54" s="282">
        <v>26965</v>
      </c>
      <c r="AA54" s="190"/>
    </row>
    <row r="55" spans="1:27">
      <c r="A55" s="191">
        <v>4</v>
      </c>
      <c r="B55" s="115">
        <v>2</v>
      </c>
      <c r="C55" s="115">
        <v>3</v>
      </c>
      <c r="D55" s="195">
        <v>334004</v>
      </c>
      <c r="E55" s="196" t="s">
        <v>57</v>
      </c>
      <c r="F55" s="284">
        <v>10047</v>
      </c>
      <c r="G55" s="305">
        <v>1263</v>
      </c>
      <c r="H55" s="305">
        <v>1469</v>
      </c>
      <c r="I55" s="305">
        <v>2023</v>
      </c>
      <c r="J55" s="305">
        <v>1897</v>
      </c>
      <c r="K55" s="305">
        <v>1963</v>
      </c>
      <c r="L55" s="282">
        <v>1432</v>
      </c>
      <c r="M55" s="305">
        <v>2732</v>
      </c>
      <c r="N55" s="305">
        <v>4755</v>
      </c>
      <c r="O55" s="282">
        <v>5292</v>
      </c>
      <c r="P55" s="305">
        <v>5210</v>
      </c>
      <c r="Q55" s="282">
        <v>4837</v>
      </c>
      <c r="R55" s="305">
        <v>1014</v>
      </c>
      <c r="S55" s="282">
        <v>1009</v>
      </c>
      <c r="T55" s="305">
        <v>2777</v>
      </c>
      <c r="U55" s="282">
        <v>2515</v>
      </c>
      <c r="V55" s="305">
        <v>3791</v>
      </c>
      <c r="W55" s="282">
        <v>3524</v>
      </c>
      <c r="X55" s="305">
        <v>7315</v>
      </c>
      <c r="Y55" s="305">
        <v>2023</v>
      </c>
      <c r="Z55" s="282">
        <v>5292</v>
      </c>
      <c r="AA55" s="190"/>
    </row>
    <row r="56" spans="1:27">
      <c r="A56" s="191">
        <v>7</v>
      </c>
      <c r="B56" s="115">
        <v>1</v>
      </c>
      <c r="C56" s="115">
        <v>4</v>
      </c>
      <c r="D56" s="195">
        <v>334012</v>
      </c>
      <c r="E56" s="196" t="s">
        <v>58</v>
      </c>
      <c r="F56" s="284">
        <v>11630</v>
      </c>
      <c r="G56" s="305">
        <v>1479</v>
      </c>
      <c r="H56" s="305">
        <v>1758</v>
      </c>
      <c r="I56" s="305">
        <v>2352</v>
      </c>
      <c r="J56" s="305">
        <v>2171</v>
      </c>
      <c r="K56" s="305">
        <v>2215</v>
      </c>
      <c r="L56" s="282">
        <v>1655</v>
      </c>
      <c r="M56" s="305">
        <v>3237</v>
      </c>
      <c r="N56" s="305">
        <v>5589</v>
      </c>
      <c r="O56" s="282">
        <v>6041</v>
      </c>
      <c r="P56" s="305">
        <v>5833</v>
      </c>
      <c r="Q56" s="282">
        <v>5797</v>
      </c>
      <c r="R56" s="305">
        <v>1152</v>
      </c>
      <c r="S56" s="282">
        <v>1200</v>
      </c>
      <c r="T56" s="305">
        <v>3046</v>
      </c>
      <c r="U56" s="282">
        <v>2995</v>
      </c>
      <c r="V56" s="305">
        <v>4198</v>
      </c>
      <c r="W56" s="282">
        <v>4195</v>
      </c>
      <c r="X56" s="305">
        <v>8393</v>
      </c>
      <c r="Y56" s="305">
        <v>2352</v>
      </c>
      <c r="Z56" s="282">
        <v>6041</v>
      </c>
      <c r="AA56" s="190"/>
    </row>
    <row r="57" spans="1:27">
      <c r="A57" s="191">
        <v>5</v>
      </c>
      <c r="B57" s="115">
        <v>3</v>
      </c>
      <c r="C57" s="115">
        <v>3</v>
      </c>
      <c r="D57" s="195">
        <v>334016</v>
      </c>
      <c r="E57" s="196" t="s">
        <v>59</v>
      </c>
      <c r="F57" s="284">
        <v>9273</v>
      </c>
      <c r="G57" s="305">
        <v>1210</v>
      </c>
      <c r="H57" s="305">
        <v>1358</v>
      </c>
      <c r="I57" s="305">
        <v>1891</v>
      </c>
      <c r="J57" s="305">
        <v>1821</v>
      </c>
      <c r="K57" s="305">
        <v>1704</v>
      </c>
      <c r="L57" s="282">
        <v>1289</v>
      </c>
      <c r="M57" s="305">
        <v>2568</v>
      </c>
      <c r="N57" s="305">
        <v>4459</v>
      </c>
      <c r="O57" s="282">
        <v>4814</v>
      </c>
      <c r="P57" s="305">
        <v>4765</v>
      </c>
      <c r="Q57" s="282">
        <v>4508</v>
      </c>
      <c r="R57" s="305">
        <v>942</v>
      </c>
      <c r="S57" s="282">
        <v>949</v>
      </c>
      <c r="T57" s="305">
        <v>2502</v>
      </c>
      <c r="U57" s="282">
        <v>2312</v>
      </c>
      <c r="V57" s="305">
        <v>3444</v>
      </c>
      <c r="W57" s="282">
        <v>3261</v>
      </c>
      <c r="X57" s="305">
        <v>6705</v>
      </c>
      <c r="Y57" s="305">
        <v>1891</v>
      </c>
      <c r="Z57" s="282">
        <v>4814</v>
      </c>
      <c r="AA57" s="190"/>
    </row>
    <row r="58" spans="1:27">
      <c r="A58" s="191">
        <v>7</v>
      </c>
      <c r="B58" s="115">
        <v>1</v>
      </c>
      <c r="C58" s="115">
        <v>4</v>
      </c>
      <c r="D58" s="195">
        <v>334032</v>
      </c>
      <c r="E58" s="196" t="s">
        <v>60</v>
      </c>
      <c r="F58" s="284">
        <v>11778</v>
      </c>
      <c r="G58" s="305">
        <v>1555</v>
      </c>
      <c r="H58" s="305">
        <v>1727</v>
      </c>
      <c r="I58" s="305">
        <v>2287</v>
      </c>
      <c r="J58" s="305">
        <v>2212</v>
      </c>
      <c r="K58" s="305">
        <v>2219</v>
      </c>
      <c r="L58" s="282">
        <v>1778</v>
      </c>
      <c r="M58" s="305">
        <v>3282</v>
      </c>
      <c r="N58" s="305">
        <v>5569</v>
      </c>
      <c r="O58" s="282">
        <v>6209</v>
      </c>
      <c r="P58" s="305">
        <v>6082</v>
      </c>
      <c r="Q58" s="282">
        <v>5696</v>
      </c>
      <c r="R58" s="305">
        <v>1185</v>
      </c>
      <c r="S58" s="282">
        <v>1102</v>
      </c>
      <c r="T58" s="305">
        <v>3197</v>
      </c>
      <c r="U58" s="282">
        <v>3012</v>
      </c>
      <c r="V58" s="305">
        <v>4382</v>
      </c>
      <c r="W58" s="282">
        <v>4114</v>
      </c>
      <c r="X58" s="305">
        <v>8496</v>
      </c>
      <c r="Y58" s="305">
        <v>2287</v>
      </c>
      <c r="Z58" s="282">
        <v>6209</v>
      </c>
      <c r="AA58" s="190"/>
    </row>
    <row r="59" spans="1:27">
      <c r="A59" s="191">
        <v>5</v>
      </c>
      <c r="B59" s="115">
        <v>3</v>
      </c>
      <c r="C59" s="115">
        <v>3</v>
      </c>
      <c r="D59" s="195">
        <v>334036</v>
      </c>
      <c r="E59" s="196" t="s">
        <v>61</v>
      </c>
      <c r="F59" s="284">
        <v>7808</v>
      </c>
      <c r="G59" s="305">
        <v>1019</v>
      </c>
      <c r="H59" s="305">
        <v>1046</v>
      </c>
      <c r="I59" s="305">
        <v>1502</v>
      </c>
      <c r="J59" s="305">
        <v>1518</v>
      </c>
      <c r="K59" s="305">
        <v>1545</v>
      </c>
      <c r="L59" s="282">
        <v>1178</v>
      </c>
      <c r="M59" s="305">
        <v>2065</v>
      </c>
      <c r="N59" s="305">
        <v>3567</v>
      </c>
      <c r="O59" s="282">
        <v>4241</v>
      </c>
      <c r="P59" s="305">
        <v>3997</v>
      </c>
      <c r="Q59" s="282">
        <v>3811</v>
      </c>
      <c r="R59" s="305">
        <v>756</v>
      </c>
      <c r="S59" s="282">
        <v>746</v>
      </c>
      <c r="T59" s="305">
        <v>2205</v>
      </c>
      <c r="U59" s="282">
        <v>2036</v>
      </c>
      <c r="V59" s="305">
        <v>2961</v>
      </c>
      <c r="W59" s="282">
        <v>2782</v>
      </c>
      <c r="X59" s="305">
        <v>5743</v>
      </c>
      <c r="Y59" s="305">
        <v>1502</v>
      </c>
      <c r="Z59" s="282">
        <v>4241</v>
      </c>
      <c r="AA59" s="190"/>
    </row>
    <row r="60" spans="1:27">
      <c r="A60" s="191">
        <v>3</v>
      </c>
      <c r="B60" s="115">
        <v>4</v>
      </c>
      <c r="C60" s="115">
        <v>2</v>
      </c>
      <c r="D60" s="195">
        <v>358000</v>
      </c>
      <c r="E60" s="196" t="s">
        <v>256</v>
      </c>
      <c r="F60" s="284">
        <v>36245</v>
      </c>
      <c r="G60" s="305">
        <v>4910</v>
      </c>
      <c r="H60" s="305">
        <v>5682</v>
      </c>
      <c r="I60" s="305">
        <v>7406</v>
      </c>
      <c r="J60" s="305">
        <v>6580</v>
      </c>
      <c r="K60" s="305">
        <v>6700</v>
      </c>
      <c r="L60" s="282">
        <v>4967</v>
      </c>
      <c r="M60" s="305">
        <v>10592</v>
      </c>
      <c r="N60" s="305">
        <v>17998</v>
      </c>
      <c r="O60" s="282">
        <v>18247</v>
      </c>
      <c r="P60" s="305">
        <v>19025</v>
      </c>
      <c r="Q60" s="282">
        <v>17220</v>
      </c>
      <c r="R60" s="305">
        <v>3802</v>
      </c>
      <c r="S60" s="282">
        <v>3604</v>
      </c>
      <c r="T60" s="305">
        <v>9748</v>
      </c>
      <c r="U60" s="282">
        <v>8499</v>
      </c>
      <c r="V60" s="305">
        <v>13550</v>
      </c>
      <c r="W60" s="282">
        <v>12103</v>
      </c>
      <c r="X60" s="305">
        <v>25653</v>
      </c>
      <c r="Y60" s="305">
        <v>7406</v>
      </c>
      <c r="Z60" s="282">
        <v>18247</v>
      </c>
      <c r="AA60" s="190"/>
    </row>
    <row r="61" spans="1:27" ht="12.75" customHeight="1">
      <c r="A61" s="191">
        <v>7</v>
      </c>
      <c r="B61" s="115">
        <v>1</v>
      </c>
      <c r="C61" s="115">
        <v>4</v>
      </c>
      <c r="D61" s="195">
        <v>358008</v>
      </c>
      <c r="E61" s="196" t="s">
        <v>62</v>
      </c>
      <c r="F61" s="284">
        <v>19864</v>
      </c>
      <c r="G61" s="305">
        <v>2745</v>
      </c>
      <c r="H61" s="305">
        <v>2909</v>
      </c>
      <c r="I61" s="305">
        <v>3802</v>
      </c>
      <c r="J61" s="305">
        <v>3560</v>
      </c>
      <c r="K61" s="305">
        <v>3827</v>
      </c>
      <c r="L61" s="282">
        <v>3021</v>
      </c>
      <c r="M61" s="305">
        <v>5654</v>
      </c>
      <c r="N61" s="305">
        <v>9456</v>
      </c>
      <c r="O61" s="282">
        <v>10408</v>
      </c>
      <c r="P61" s="305">
        <v>10294</v>
      </c>
      <c r="Q61" s="282">
        <v>9570</v>
      </c>
      <c r="R61" s="305">
        <v>1991</v>
      </c>
      <c r="S61" s="282">
        <v>1811</v>
      </c>
      <c r="T61" s="305">
        <v>5415</v>
      </c>
      <c r="U61" s="282">
        <v>4993</v>
      </c>
      <c r="V61" s="305">
        <v>7406</v>
      </c>
      <c r="W61" s="282">
        <v>6804</v>
      </c>
      <c r="X61" s="305">
        <v>14210</v>
      </c>
      <c r="Y61" s="305">
        <v>3802</v>
      </c>
      <c r="Z61" s="282">
        <v>10408</v>
      </c>
      <c r="AA61" s="190"/>
    </row>
    <row r="62" spans="1:27">
      <c r="A62" s="191">
        <v>5</v>
      </c>
      <c r="B62" s="115">
        <v>3</v>
      </c>
      <c r="C62" s="110">
        <v>3</v>
      </c>
      <c r="D62" s="195">
        <v>362004</v>
      </c>
      <c r="E62" s="196" t="s">
        <v>236</v>
      </c>
      <c r="F62" s="284">
        <v>5054</v>
      </c>
      <c r="G62" s="305">
        <v>662</v>
      </c>
      <c r="H62" s="305">
        <v>798</v>
      </c>
      <c r="I62" s="305">
        <v>1061</v>
      </c>
      <c r="J62" s="305">
        <v>935</v>
      </c>
      <c r="K62" s="305">
        <v>929</v>
      </c>
      <c r="L62" s="282">
        <v>669</v>
      </c>
      <c r="M62" s="305">
        <v>1460</v>
      </c>
      <c r="N62" s="305">
        <v>2521</v>
      </c>
      <c r="O62" s="282">
        <v>2533</v>
      </c>
      <c r="P62" s="305">
        <v>2593</v>
      </c>
      <c r="Q62" s="282">
        <v>2461</v>
      </c>
      <c r="R62" s="305">
        <v>540</v>
      </c>
      <c r="S62" s="282">
        <v>521</v>
      </c>
      <c r="T62" s="305">
        <v>1315</v>
      </c>
      <c r="U62" s="282">
        <v>1218</v>
      </c>
      <c r="V62" s="305">
        <v>1855</v>
      </c>
      <c r="W62" s="282">
        <v>1739</v>
      </c>
      <c r="X62" s="305">
        <v>3594</v>
      </c>
      <c r="Y62" s="305">
        <v>1061</v>
      </c>
      <c r="Z62" s="282">
        <v>2533</v>
      </c>
      <c r="AA62" s="190"/>
    </row>
    <row r="63" spans="1:27">
      <c r="A63" s="191">
        <v>7</v>
      </c>
      <c r="B63" s="115">
        <v>1</v>
      </c>
      <c r="C63" s="115">
        <v>4</v>
      </c>
      <c r="D63" s="195">
        <v>362008</v>
      </c>
      <c r="E63" s="196" t="s">
        <v>63</v>
      </c>
      <c r="F63" s="284">
        <v>13368</v>
      </c>
      <c r="G63" s="305">
        <v>1731</v>
      </c>
      <c r="H63" s="305">
        <v>1945</v>
      </c>
      <c r="I63" s="305">
        <v>2776</v>
      </c>
      <c r="J63" s="305">
        <v>2498</v>
      </c>
      <c r="K63" s="305">
        <v>2626</v>
      </c>
      <c r="L63" s="282">
        <v>1792</v>
      </c>
      <c r="M63" s="305">
        <v>3676</v>
      </c>
      <c r="N63" s="305">
        <v>6452</v>
      </c>
      <c r="O63" s="282">
        <v>6916</v>
      </c>
      <c r="P63" s="305">
        <v>6924</v>
      </c>
      <c r="Q63" s="282">
        <v>6444</v>
      </c>
      <c r="R63" s="305">
        <v>1468</v>
      </c>
      <c r="S63" s="282">
        <v>1308</v>
      </c>
      <c r="T63" s="305">
        <v>3560</v>
      </c>
      <c r="U63" s="282">
        <v>3356</v>
      </c>
      <c r="V63" s="305">
        <v>5028</v>
      </c>
      <c r="W63" s="282">
        <v>4664</v>
      </c>
      <c r="X63" s="305">
        <v>9692</v>
      </c>
      <c r="Y63" s="305">
        <v>2776</v>
      </c>
      <c r="Z63" s="282">
        <v>6916</v>
      </c>
      <c r="AA63" s="190"/>
    </row>
    <row r="64" spans="1:27">
      <c r="A64" s="191">
        <v>5</v>
      </c>
      <c r="B64" s="115">
        <v>3</v>
      </c>
      <c r="C64" s="115">
        <v>3</v>
      </c>
      <c r="D64" s="195">
        <v>362012</v>
      </c>
      <c r="E64" s="196" t="s">
        <v>64</v>
      </c>
      <c r="F64" s="284">
        <v>8741</v>
      </c>
      <c r="G64" s="305">
        <v>1159</v>
      </c>
      <c r="H64" s="305">
        <v>1240</v>
      </c>
      <c r="I64" s="305">
        <v>1716</v>
      </c>
      <c r="J64" s="305">
        <v>1712</v>
      </c>
      <c r="K64" s="305">
        <v>1702</v>
      </c>
      <c r="L64" s="282">
        <v>1212</v>
      </c>
      <c r="M64" s="305">
        <v>2399</v>
      </c>
      <c r="N64" s="305">
        <v>4115</v>
      </c>
      <c r="O64" s="282">
        <v>4626</v>
      </c>
      <c r="P64" s="305">
        <v>4586</v>
      </c>
      <c r="Q64" s="282">
        <v>4155</v>
      </c>
      <c r="R64" s="305">
        <v>878</v>
      </c>
      <c r="S64" s="282">
        <v>838</v>
      </c>
      <c r="T64" s="305">
        <v>2441</v>
      </c>
      <c r="U64" s="282">
        <v>2185</v>
      </c>
      <c r="V64" s="305">
        <v>3319</v>
      </c>
      <c r="W64" s="282">
        <v>3023</v>
      </c>
      <c r="X64" s="305">
        <v>6342</v>
      </c>
      <c r="Y64" s="305">
        <v>1716</v>
      </c>
      <c r="Z64" s="282">
        <v>4626</v>
      </c>
      <c r="AA64" s="190"/>
    </row>
    <row r="65" spans="1:27">
      <c r="A65" s="191">
        <v>5</v>
      </c>
      <c r="B65" s="115">
        <v>3</v>
      </c>
      <c r="C65" s="110">
        <v>3</v>
      </c>
      <c r="D65" s="195">
        <v>362016</v>
      </c>
      <c r="E65" s="196" t="s">
        <v>237</v>
      </c>
      <c r="F65" s="284">
        <v>4487</v>
      </c>
      <c r="G65" s="305">
        <v>624</v>
      </c>
      <c r="H65" s="305">
        <v>692</v>
      </c>
      <c r="I65" s="305">
        <v>876</v>
      </c>
      <c r="J65" s="305">
        <v>844</v>
      </c>
      <c r="K65" s="305">
        <v>833</v>
      </c>
      <c r="L65" s="282">
        <v>618</v>
      </c>
      <c r="M65" s="305">
        <v>1316</v>
      </c>
      <c r="N65" s="305">
        <v>2192</v>
      </c>
      <c r="O65" s="282">
        <v>2295</v>
      </c>
      <c r="P65" s="305">
        <v>2366</v>
      </c>
      <c r="Q65" s="282">
        <v>2121</v>
      </c>
      <c r="R65" s="305">
        <v>471</v>
      </c>
      <c r="S65" s="282">
        <v>405</v>
      </c>
      <c r="T65" s="305">
        <v>1210</v>
      </c>
      <c r="U65" s="282">
        <v>1085</v>
      </c>
      <c r="V65" s="305">
        <v>1681</v>
      </c>
      <c r="W65" s="282">
        <v>1490</v>
      </c>
      <c r="X65" s="305">
        <v>3171</v>
      </c>
      <c r="Y65" s="305">
        <v>876</v>
      </c>
      <c r="Z65" s="282">
        <v>2295</v>
      </c>
      <c r="AA65" s="190"/>
    </row>
    <row r="66" spans="1:27">
      <c r="A66" s="191">
        <v>5</v>
      </c>
      <c r="B66" s="115">
        <v>3</v>
      </c>
      <c r="C66" s="115">
        <v>3</v>
      </c>
      <c r="D66" s="195">
        <v>362020</v>
      </c>
      <c r="E66" s="196" t="s">
        <v>65</v>
      </c>
      <c r="F66" s="284">
        <v>9295</v>
      </c>
      <c r="G66" s="305">
        <v>1167</v>
      </c>
      <c r="H66" s="305">
        <v>1345</v>
      </c>
      <c r="I66" s="305">
        <v>1898</v>
      </c>
      <c r="J66" s="305">
        <v>1807</v>
      </c>
      <c r="K66" s="305">
        <v>1756</v>
      </c>
      <c r="L66" s="282">
        <v>1322</v>
      </c>
      <c r="M66" s="305">
        <v>2512</v>
      </c>
      <c r="N66" s="305">
        <v>4410</v>
      </c>
      <c r="O66" s="282">
        <v>4885</v>
      </c>
      <c r="P66" s="305">
        <v>4820</v>
      </c>
      <c r="Q66" s="282">
        <v>4475</v>
      </c>
      <c r="R66" s="305">
        <v>996</v>
      </c>
      <c r="S66" s="282">
        <v>902</v>
      </c>
      <c r="T66" s="305">
        <v>2528</v>
      </c>
      <c r="U66" s="282">
        <v>2357</v>
      </c>
      <c r="V66" s="305">
        <v>3524</v>
      </c>
      <c r="W66" s="282">
        <v>3259</v>
      </c>
      <c r="X66" s="305">
        <v>6783</v>
      </c>
      <c r="Y66" s="305">
        <v>1898</v>
      </c>
      <c r="Z66" s="282">
        <v>4885</v>
      </c>
      <c r="AA66" s="190"/>
    </row>
    <row r="67" spans="1:27">
      <c r="A67" s="191">
        <v>9</v>
      </c>
      <c r="B67" s="115">
        <v>3</v>
      </c>
      <c r="C67" s="115">
        <v>4</v>
      </c>
      <c r="D67" s="195">
        <v>362024</v>
      </c>
      <c r="E67" s="196" t="s">
        <v>66</v>
      </c>
      <c r="F67" s="284">
        <v>10583</v>
      </c>
      <c r="G67" s="305">
        <v>1364</v>
      </c>
      <c r="H67" s="305">
        <v>1544</v>
      </c>
      <c r="I67" s="305">
        <v>2114</v>
      </c>
      <c r="J67" s="305">
        <v>1978</v>
      </c>
      <c r="K67" s="305">
        <v>2073</v>
      </c>
      <c r="L67" s="282">
        <v>1510</v>
      </c>
      <c r="M67" s="305">
        <v>2908</v>
      </c>
      <c r="N67" s="305">
        <v>5022</v>
      </c>
      <c r="O67" s="282">
        <v>5561</v>
      </c>
      <c r="P67" s="305">
        <v>5544</v>
      </c>
      <c r="Q67" s="282">
        <v>5039</v>
      </c>
      <c r="R67" s="305">
        <v>1107</v>
      </c>
      <c r="S67" s="282">
        <v>1007</v>
      </c>
      <c r="T67" s="305">
        <v>2905</v>
      </c>
      <c r="U67" s="282">
        <v>2656</v>
      </c>
      <c r="V67" s="305">
        <v>4012</v>
      </c>
      <c r="W67" s="282">
        <v>3663</v>
      </c>
      <c r="X67" s="305">
        <v>7675</v>
      </c>
      <c r="Y67" s="305">
        <v>2114</v>
      </c>
      <c r="Z67" s="282">
        <v>5561</v>
      </c>
      <c r="AA67" s="190"/>
    </row>
    <row r="68" spans="1:27">
      <c r="A68" s="191">
        <v>9</v>
      </c>
      <c r="B68" s="115">
        <v>3</v>
      </c>
      <c r="C68" s="115">
        <v>4</v>
      </c>
      <c r="D68" s="195">
        <v>362028</v>
      </c>
      <c r="E68" s="196" t="s">
        <v>67</v>
      </c>
      <c r="F68" s="284">
        <v>12491</v>
      </c>
      <c r="G68" s="305">
        <v>1589</v>
      </c>
      <c r="H68" s="305">
        <v>1780</v>
      </c>
      <c r="I68" s="305">
        <v>2491</v>
      </c>
      <c r="J68" s="305">
        <v>2398</v>
      </c>
      <c r="K68" s="305">
        <v>2379</v>
      </c>
      <c r="L68" s="282">
        <v>1854</v>
      </c>
      <c r="M68" s="305">
        <v>3369</v>
      </c>
      <c r="N68" s="305">
        <v>5860</v>
      </c>
      <c r="O68" s="282">
        <v>6631</v>
      </c>
      <c r="P68" s="305">
        <v>6363</v>
      </c>
      <c r="Q68" s="282">
        <v>6128</v>
      </c>
      <c r="R68" s="305">
        <v>1279</v>
      </c>
      <c r="S68" s="282">
        <v>1212</v>
      </c>
      <c r="T68" s="305">
        <v>3390</v>
      </c>
      <c r="U68" s="282">
        <v>3241</v>
      </c>
      <c r="V68" s="305">
        <v>4669</v>
      </c>
      <c r="W68" s="282">
        <v>4453</v>
      </c>
      <c r="X68" s="305">
        <v>9122</v>
      </c>
      <c r="Y68" s="305">
        <v>2491</v>
      </c>
      <c r="Z68" s="282">
        <v>6631</v>
      </c>
      <c r="AA68" s="190"/>
    </row>
    <row r="69" spans="1:27">
      <c r="A69" s="191">
        <v>8</v>
      </c>
      <c r="B69" s="115">
        <v>2</v>
      </c>
      <c r="C69" s="115">
        <v>4</v>
      </c>
      <c r="D69" s="195">
        <v>362032</v>
      </c>
      <c r="E69" s="196" t="s">
        <v>68</v>
      </c>
      <c r="F69" s="284">
        <v>14075</v>
      </c>
      <c r="G69" s="305">
        <v>1854</v>
      </c>
      <c r="H69" s="305">
        <v>2024</v>
      </c>
      <c r="I69" s="305">
        <v>2846</v>
      </c>
      <c r="J69" s="305">
        <v>2614</v>
      </c>
      <c r="K69" s="305">
        <v>2691</v>
      </c>
      <c r="L69" s="282">
        <v>2046</v>
      </c>
      <c r="M69" s="305">
        <v>3878</v>
      </c>
      <c r="N69" s="305">
        <v>6724</v>
      </c>
      <c r="O69" s="282">
        <v>7351</v>
      </c>
      <c r="P69" s="305">
        <v>7246</v>
      </c>
      <c r="Q69" s="282">
        <v>6829</v>
      </c>
      <c r="R69" s="305">
        <v>1477</v>
      </c>
      <c r="S69" s="282">
        <v>1369</v>
      </c>
      <c r="T69" s="305">
        <v>3757</v>
      </c>
      <c r="U69" s="282">
        <v>3594</v>
      </c>
      <c r="V69" s="305">
        <v>5234</v>
      </c>
      <c r="W69" s="282">
        <v>4963</v>
      </c>
      <c r="X69" s="305">
        <v>10197</v>
      </c>
      <c r="Y69" s="305">
        <v>2846</v>
      </c>
      <c r="Z69" s="282">
        <v>7351</v>
      </c>
      <c r="AA69" s="190"/>
    </row>
    <row r="70" spans="1:27">
      <c r="A70" s="191">
        <v>10</v>
      </c>
      <c r="B70" s="115">
        <v>4</v>
      </c>
      <c r="C70" s="115">
        <v>4</v>
      </c>
      <c r="D70" s="195">
        <v>362036</v>
      </c>
      <c r="E70" s="196" t="s">
        <v>69</v>
      </c>
      <c r="F70" s="284">
        <v>11460</v>
      </c>
      <c r="G70" s="305">
        <v>1368</v>
      </c>
      <c r="H70" s="305">
        <v>1730</v>
      </c>
      <c r="I70" s="305">
        <v>2407</v>
      </c>
      <c r="J70" s="305">
        <v>2199</v>
      </c>
      <c r="K70" s="305">
        <v>2180</v>
      </c>
      <c r="L70" s="282">
        <v>1576</v>
      </c>
      <c r="M70" s="305">
        <v>3098</v>
      </c>
      <c r="N70" s="305">
        <v>5505</v>
      </c>
      <c r="O70" s="282">
        <v>5955</v>
      </c>
      <c r="P70" s="305">
        <v>5868</v>
      </c>
      <c r="Q70" s="282">
        <v>5592</v>
      </c>
      <c r="R70" s="305">
        <v>1218</v>
      </c>
      <c r="S70" s="282">
        <v>1189</v>
      </c>
      <c r="T70" s="305">
        <v>3082</v>
      </c>
      <c r="U70" s="282">
        <v>2873</v>
      </c>
      <c r="V70" s="305">
        <v>4300</v>
      </c>
      <c r="W70" s="282">
        <v>4062</v>
      </c>
      <c r="X70" s="305">
        <v>8362</v>
      </c>
      <c r="Y70" s="305">
        <v>2407</v>
      </c>
      <c r="Z70" s="282">
        <v>5955</v>
      </c>
      <c r="AA70" s="190"/>
    </row>
    <row r="71" spans="1:27">
      <c r="A71" s="191">
        <v>4</v>
      </c>
      <c r="B71" s="115">
        <v>2</v>
      </c>
      <c r="C71" s="115">
        <v>3</v>
      </c>
      <c r="D71" s="195">
        <v>362040</v>
      </c>
      <c r="E71" s="196" t="s">
        <v>70</v>
      </c>
      <c r="F71" s="284">
        <v>8288</v>
      </c>
      <c r="G71" s="305">
        <v>1168</v>
      </c>
      <c r="H71" s="305">
        <v>1257</v>
      </c>
      <c r="I71" s="305">
        <v>1667</v>
      </c>
      <c r="J71" s="305">
        <v>1546</v>
      </c>
      <c r="K71" s="305">
        <v>1508</v>
      </c>
      <c r="L71" s="282">
        <v>1142</v>
      </c>
      <c r="M71" s="305">
        <v>2425</v>
      </c>
      <c r="N71" s="305">
        <v>4092</v>
      </c>
      <c r="O71" s="282">
        <v>4196</v>
      </c>
      <c r="P71" s="305">
        <v>4462</v>
      </c>
      <c r="Q71" s="282">
        <v>3826</v>
      </c>
      <c r="R71" s="305">
        <v>913</v>
      </c>
      <c r="S71" s="282">
        <v>754</v>
      </c>
      <c r="T71" s="305">
        <v>2264</v>
      </c>
      <c r="U71" s="282">
        <v>1932</v>
      </c>
      <c r="V71" s="305">
        <v>3177</v>
      </c>
      <c r="W71" s="282">
        <v>2686</v>
      </c>
      <c r="X71" s="305">
        <v>5863</v>
      </c>
      <c r="Y71" s="305">
        <v>1667</v>
      </c>
      <c r="Z71" s="282">
        <v>4196</v>
      </c>
      <c r="AA71" s="190"/>
    </row>
    <row r="72" spans="1:27">
      <c r="A72" s="191">
        <v>3</v>
      </c>
      <c r="B72" s="115">
        <v>4</v>
      </c>
      <c r="C72" s="115">
        <v>2</v>
      </c>
      <c r="D72" s="195">
        <v>366000</v>
      </c>
      <c r="E72" s="196" t="s">
        <v>257</v>
      </c>
      <c r="F72" s="284">
        <v>40235</v>
      </c>
      <c r="G72" s="305">
        <v>5103</v>
      </c>
      <c r="H72" s="305">
        <v>5943</v>
      </c>
      <c r="I72" s="305">
        <v>8106</v>
      </c>
      <c r="J72" s="305">
        <v>7553</v>
      </c>
      <c r="K72" s="305">
        <v>7667</v>
      </c>
      <c r="L72" s="282">
        <v>5863</v>
      </c>
      <c r="M72" s="305">
        <v>11046</v>
      </c>
      <c r="N72" s="305">
        <v>19152</v>
      </c>
      <c r="O72" s="282">
        <v>21083</v>
      </c>
      <c r="P72" s="305">
        <v>21008</v>
      </c>
      <c r="Q72" s="282">
        <v>19227</v>
      </c>
      <c r="R72" s="305">
        <v>4126</v>
      </c>
      <c r="S72" s="282">
        <v>3980</v>
      </c>
      <c r="T72" s="305">
        <v>11118</v>
      </c>
      <c r="U72" s="282">
        <v>9965</v>
      </c>
      <c r="V72" s="305">
        <v>15244</v>
      </c>
      <c r="W72" s="282">
        <v>13945</v>
      </c>
      <c r="X72" s="305">
        <v>29189</v>
      </c>
      <c r="Y72" s="305">
        <v>8106</v>
      </c>
      <c r="Z72" s="282">
        <v>21083</v>
      </c>
      <c r="AA72" s="190"/>
    </row>
    <row r="73" spans="1:27">
      <c r="A73" s="191">
        <v>3</v>
      </c>
      <c r="B73" s="115">
        <v>3</v>
      </c>
      <c r="C73" s="115">
        <v>2</v>
      </c>
      <c r="D73" s="195">
        <v>370000</v>
      </c>
      <c r="E73" s="196" t="s">
        <v>258</v>
      </c>
      <c r="F73" s="284">
        <v>20607</v>
      </c>
      <c r="G73" s="305">
        <v>2649</v>
      </c>
      <c r="H73" s="305">
        <v>3147</v>
      </c>
      <c r="I73" s="305">
        <v>4257</v>
      </c>
      <c r="J73" s="305">
        <v>3729</v>
      </c>
      <c r="K73" s="305">
        <v>3930</v>
      </c>
      <c r="L73" s="282">
        <v>2895</v>
      </c>
      <c r="M73" s="305">
        <v>5796</v>
      </c>
      <c r="N73" s="305">
        <v>10053</v>
      </c>
      <c r="O73" s="282">
        <v>10554</v>
      </c>
      <c r="P73" s="305">
        <v>10540</v>
      </c>
      <c r="Q73" s="282">
        <v>10067</v>
      </c>
      <c r="R73" s="305">
        <v>2099</v>
      </c>
      <c r="S73" s="282">
        <v>2158</v>
      </c>
      <c r="T73" s="305">
        <v>5460</v>
      </c>
      <c r="U73" s="282">
        <v>5094</v>
      </c>
      <c r="V73" s="305">
        <v>7559</v>
      </c>
      <c r="W73" s="282">
        <v>7252</v>
      </c>
      <c r="X73" s="305">
        <v>14811</v>
      </c>
      <c r="Y73" s="305">
        <v>4257</v>
      </c>
      <c r="Z73" s="282">
        <v>10554</v>
      </c>
      <c r="AA73" s="190"/>
    </row>
    <row r="74" spans="1:27">
      <c r="A74" s="191">
        <v>6</v>
      </c>
      <c r="B74" s="115">
        <v>4</v>
      </c>
      <c r="C74" s="115">
        <v>3</v>
      </c>
      <c r="D74" s="195">
        <v>370004</v>
      </c>
      <c r="E74" s="196" t="s">
        <v>71</v>
      </c>
      <c r="F74" s="284">
        <v>8914</v>
      </c>
      <c r="G74" s="305">
        <v>1220</v>
      </c>
      <c r="H74" s="305">
        <v>1287</v>
      </c>
      <c r="I74" s="305">
        <v>1785</v>
      </c>
      <c r="J74" s="305">
        <v>1640</v>
      </c>
      <c r="K74" s="305">
        <v>1739</v>
      </c>
      <c r="L74" s="282">
        <v>1243</v>
      </c>
      <c r="M74" s="305">
        <v>2507</v>
      </c>
      <c r="N74" s="305">
        <v>4292</v>
      </c>
      <c r="O74" s="282">
        <v>4622</v>
      </c>
      <c r="P74" s="305">
        <v>4542</v>
      </c>
      <c r="Q74" s="282">
        <v>4372</v>
      </c>
      <c r="R74" s="305">
        <v>933</v>
      </c>
      <c r="S74" s="282">
        <v>852</v>
      </c>
      <c r="T74" s="305">
        <v>2323</v>
      </c>
      <c r="U74" s="282">
        <v>2299</v>
      </c>
      <c r="V74" s="305">
        <v>3256</v>
      </c>
      <c r="W74" s="282">
        <v>3151</v>
      </c>
      <c r="X74" s="305">
        <v>6407</v>
      </c>
      <c r="Y74" s="305">
        <v>1785</v>
      </c>
      <c r="Z74" s="282">
        <v>4622</v>
      </c>
      <c r="AA74" s="190"/>
    </row>
    <row r="75" spans="1:27">
      <c r="A75" s="191">
        <v>5</v>
      </c>
      <c r="B75" s="115">
        <v>3</v>
      </c>
      <c r="C75" s="115">
        <v>3</v>
      </c>
      <c r="D75" s="195">
        <v>370012</v>
      </c>
      <c r="E75" s="196" t="s">
        <v>354</v>
      </c>
      <c r="F75" s="284">
        <v>6019</v>
      </c>
      <c r="G75" s="305">
        <v>776</v>
      </c>
      <c r="H75" s="305">
        <v>831</v>
      </c>
      <c r="I75" s="305">
        <v>1120</v>
      </c>
      <c r="J75" s="305">
        <v>1081</v>
      </c>
      <c r="K75" s="305">
        <v>1188</v>
      </c>
      <c r="L75" s="282">
        <v>1023</v>
      </c>
      <c r="M75" s="305">
        <v>1607</v>
      </c>
      <c r="N75" s="305">
        <v>2727</v>
      </c>
      <c r="O75" s="282">
        <v>3292</v>
      </c>
      <c r="P75" s="305">
        <v>3167</v>
      </c>
      <c r="Q75" s="282">
        <v>2852</v>
      </c>
      <c r="R75" s="305">
        <v>581</v>
      </c>
      <c r="S75" s="282">
        <v>539</v>
      </c>
      <c r="T75" s="305">
        <v>1752</v>
      </c>
      <c r="U75" s="282">
        <v>1540</v>
      </c>
      <c r="V75" s="305">
        <v>2333</v>
      </c>
      <c r="W75" s="282">
        <v>2079</v>
      </c>
      <c r="X75" s="305">
        <v>4412</v>
      </c>
      <c r="Y75" s="305">
        <v>1120</v>
      </c>
      <c r="Z75" s="282">
        <v>3292</v>
      </c>
      <c r="AA75" s="190"/>
    </row>
    <row r="76" spans="1:27">
      <c r="A76" s="191">
        <v>4</v>
      </c>
      <c r="B76" s="115">
        <v>2</v>
      </c>
      <c r="C76" s="115">
        <v>3</v>
      </c>
      <c r="D76" s="195">
        <v>370016</v>
      </c>
      <c r="E76" s="196" t="s">
        <v>72</v>
      </c>
      <c r="F76" s="284">
        <v>8455</v>
      </c>
      <c r="G76" s="305">
        <v>1086</v>
      </c>
      <c r="H76" s="305">
        <v>1238</v>
      </c>
      <c r="I76" s="305">
        <v>1724</v>
      </c>
      <c r="J76" s="305">
        <v>1608</v>
      </c>
      <c r="K76" s="305">
        <v>1589</v>
      </c>
      <c r="L76" s="282">
        <v>1210</v>
      </c>
      <c r="M76" s="305">
        <v>2324</v>
      </c>
      <c r="N76" s="305">
        <v>4048</v>
      </c>
      <c r="O76" s="282">
        <v>4407</v>
      </c>
      <c r="P76" s="305">
        <v>4434</v>
      </c>
      <c r="Q76" s="282">
        <v>4021</v>
      </c>
      <c r="R76" s="305">
        <v>910</v>
      </c>
      <c r="S76" s="282">
        <v>814</v>
      </c>
      <c r="T76" s="305">
        <v>2299</v>
      </c>
      <c r="U76" s="282">
        <v>2108</v>
      </c>
      <c r="V76" s="305">
        <v>3209</v>
      </c>
      <c r="W76" s="282">
        <v>2922</v>
      </c>
      <c r="X76" s="305">
        <v>6131</v>
      </c>
      <c r="Y76" s="305">
        <v>1724</v>
      </c>
      <c r="Z76" s="282">
        <v>4407</v>
      </c>
      <c r="AA76" s="190"/>
    </row>
    <row r="77" spans="1:27">
      <c r="A77" s="191">
        <v>4</v>
      </c>
      <c r="B77" s="115">
        <v>2</v>
      </c>
      <c r="C77" s="115">
        <v>3</v>
      </c>
      <c r="D77" s="195">
        <v>370020</v>
      </c>
      <c r="E77" s="196" t="s">
        <v>73</v>
      </c>
      <c r="F77" s="284">
        <v>8723</v>
      </c>
      <c r="G77" s="305">
        <v>1162</v>
      </c>
      <c r="H77" s="305">
        <v>1199</v>
      </c>
      <c r="I77" s="305">
        <v>1697</v>
      </c>
      <c r="J77" s="305">
        <v>1681</v>
      </c>
      <c r="K77" s="305">
        <v>1719</v>
      </c>
      <c r="L77" s="282">
        <v>1265</v>
      </c>
      <c r="M77" s="305">
        <v>2361</v>
      </c>
      <c r="N77" s="305">
        <v>4058</v>
      </c>
      <c r="O77" s="282">
        <v>4665</v>
      </c>
      <c r="P77" s="305">
        <v>4458</v>
      </c>
      <c r="Q77" s="282">
        <v>4265</v>
      </c>
      <c r="R77" s="305">
        <v>825</v>
      </c>
      <c r="S77" s="282">
        <v>872</v>
      </c>
      <c r="T77" s="305">
        <v>2420</v>
      </c>
      <c r="U77" s="282">
        <v>2245</v>
      </c>
      <c r="V77" s="305">
        <v>3245</v>
      </c>
      <c r="W77" s="282">
        <v>3117</v>
      </c>
      <c r="X77" s="305">
        <v>6362</v>
      </c>
      <c r="Y77" s="305">
        <v>1697</v>
      </c>
      <c r="Z77" s="282">
        <v>4665</v>
      </c>
      <c r="AA77" s="190"/>
    </row>
    <row r="78" spans="1:27">
      <c r="A78" s="191">
        <v>3</v>
      </c>
      <c r="B78" s="115">
        <v>4</v>
      </c>
      <c r="C78" s="115">
        <v>2</v>
      </c>
      <c r="D78" s="195">
        <v>374000</v>
      </c>
      <c r="E78" s="196" t="s">
        <v>259</v>
      </c>
      <c r="F78" s="284">
        <v>32786</v>
      </c>
      <c r="G78" s="305">
        <v>4269</v>
      </c>
      <c r="H78" s="305">
        <v>4900</v>
      </c>
      <c r="I78" s="305">
        <v>6719</v>
      </c>
      <c r="J78" s="305">
        <v>6144</v>
      </c>
      <c r="K78" s="305">
        <v>6221</v>
      </c>
      <c r="L78" s="282">
        <v>4533</v>
      </c>
      <c r="M78" s="305">
        <v>9169</v>
      </c>
      <c r="N78" s="305">
        <v>15888</v>
      </c>
      <c r="O78" s="282">
        <v>16898</v>
      </c>
      <c r="P78" s="305">
        <v>16640</v>
      </c>
      <c r="Q78" s="282">
        <v>16146</v>
      </c>
      <c r="R78" s="305">
        <v>3392</v>
      </c>
      <c r="S78" s="282">
        <v>3327</v>
      </c>
      <c r="T78" s="305">
        <v>8579</v>
      </c>
      <c r="U78" s="282">
        <v>8319</v>
      </c>
      <c r="V78" s="305">
        <v>11971</v>
      </c>
      <c r="W78" s="282">
        <v>11646</v>
      </c>
      <c r="X78" s="305">
        <v>23617</v>
      </c>
      <c r="Y78" s="305">
        <v>6719</v>
      </c>
      <c r="Z78" s="282">
        <v>16898</v>
      </c>
      <c r="AA78" s="190"/>
    </row>
    <row r="79" spans="1:27">
      <c r="A79" s="191">
        <v>5</v>
      </c>
      <c r="B79" s="115">
        <v>3</v>
      </c>
      <c r="C79" s="115">
        <v>3</v>
      </c>
      <c r="D79" s="195">
        <v>374012</v>
      </c>
      <c r="E79" s="196" t="s">
        <v>74</v>
      </c>
      <c r="F79" s="284">
        <v>10795</v>
      </c>
      <c r="G79" s="305">
        <v>1454</v>
      </c>
      <c r="H79" s="305">
        <v>1576</v>
      </c>
      <c r="I79" s="305">
        <v>2114</v>
      </c>
      <c r="J79" s="305">
        <v>1973</v>
      </c>
      <c r="K79" s="305">
        <v>2063</v>
      </c>
      <c r="L79" s="282">
        <v>1615</v>
      </c>
      <c r="M79" s="305">
        <v>3030</v>
      </c>
      <c r="N79" s="305">
        <v>5144</v>
      </c>
      <c r="O79" s="282">
        <v>5651</v>
      </c>
      <c r="P79" s="305">
        <v>5468</v>
      </c>
      <c r="Q79" s="282">
        <v>5327</v>
      </c>
      <c r="R79" s="305">
        <v>1042</v>
      </c>
      <c r="S79" s="282">
        <v>1072</v>
      </c>
      <c r="T79" s="305">
        <v>2879</v>
      </c>
      <c r="U79" s="282">
        <v>2772</v>
      </c>
      <c r="V79" s="305">
        <v>3921</v>
      </c>
      <c r="W79" s="282">
        <v>3844</v>
      </c>
      <c r="X79" s="305">
        <v>7765</v>
      </c>
      <c r="Y79" s="305">
        <v>2114</v>
      </c>
      <c r="Z79" s="282">
        <v>5651</v>
      </c>
      <c r="AA79" s="190"/>
    </row>
    <row r="80" spans="1:27">
      <c r="A80" s="191">
        <v>6</v>
      </c>
      <c r="B80" s="115">
        <v>4</v>
      </c>
      <c r="C80" s="115">
        <v>3</v>
      </c>
      <c r="D80" s="195">
        <v>374036</v>
      </c>
      <c r="E80" s="196" t="s">
        <v>75</v>
      </c>
      <c r="F80" s="284">
        <v>4212</v>
      </c>
      <c r="G80" s="305">
        <v>542</v>
      </c>
      <c r="H80" s="305">
        <v>650</v>
      </c>
      <c r="I80" s="305">
        <v>834</v>
      </c>
      <c r="J80" s="305">
        <v>820</v>
      </c>
      <c r="K80" s="305">
        <v>784</v>
      </c>
      <c r="L80" s="282">
        <v>582</v>
      </c>
      <c r="M80" s="305">
        <v>1192</v>
      </c>
      <c r="N80" s="305">
        <v>2026</v>
      </c>
      <c r="O80" s="282">
        <v>2186</v>
      </c>
      <c r="P80" s="305">
        <v>2158</v>
      </c>
      <c r="Q80" s="282">
        <v>2054</v>
      </c>
      <c r="R80" s="305">
        <v>408</v>
      </c>
      <c r="S80" s="282">
        <v>426</v>
      </c>
      <c r="T80" s="305">
        <v>1143</v>
      </c>
      <c r="U80" s="282">
        <v>1043</v>
      </c>
      <c r="V80" s="305">
        <v>1551</v>
      </c>
      <c r="W80" s="282">
        <v>1469</v>
      </c>
      <c r="X80" s="305">
        <v>3020</v>
      </c>
      <c r="Y80" s="305">
        <v>834</v>
      </c>
      <c r="Z80" s="282">
        <v>2186</v>
      </c>
      <c r="AA80" s="190"/>
    </row>
    <row r="81" spans="1:27">
      <c r="A81" s="191">
        <v>6</v>
      </c>
      <c r="B81" s="115">
        <v>4</v>
      </c>
      <c r="C81" s="115">
        <v>3</v>
      </c>
      <c r="D81" s="195">
        <v>374048</v>
      </c>
      <c r="E81" s="196" t="s">
        <v>76</v>
      </c>
      <c r="F81" s="284">
        <v>4853</v>
      </c>
      <c r="G81" s="305">
        <v>617</v>
      </c>
      <c r="H81" s="305">
        <v>727</v>
      </c>
      <c r="I81" s="305">
        <v>1032</v>
      </c>
      <c r="J81" s="305">
        <v>910</v>
      </c>
      <c r="K81" s="305">
        <v>910</v>
      </c>
      <c r="L81" s="282">
        <v>657</v>
      </c>
      <c r="M81" s="305">
        <v>1344</v>
      </c>
      <c r="N81" s="305">
        <v>2376</v>
      </c>
      <c r="O81" s="282">
        <v>2477</v>
      </c>
      <c r="P81" s="305">
        <v>2497</v>
      </c>
      <c r="Q81" s="282">
        <v>2356</v>
      </c>
      <c r="R81" s="305">
        <v>534</v>
      </c>
      <c r="S81" s="282">
        <v>498</v>
      </c>
      <c r="T81" s="305">
        <v>1264</v>
      </c>
      <c r="U81" s="282">
        <v>1213</v>
      </c>
      <c r="V81" s="305">
        <v>1798</v>
      </c>
      <c r="W81" s="282">
        <v>1711</v>
      </c>
      <c r="X81" s="305">
        <v>3509</v>
      </c>
      <c r="Y81" s="305">
        <v>1032</v>
      </c>
      <c r="Z81" s="282">
        <v>2477</v>
      </c>
      <c r="AA81" s="190"/>
    </row>
    <row r="82" spans="1:27">
      <c r="A82" s="191">
        <v>6</v>
      </c>
      <c r="B82" s="115">
        <v>4</v>
      </c>
      <c r="C82" s="115">
        <v>3</v>
      </c>
      <c r="D82" s="195">
        <v>374052</v>
      </c>
      <c r="E82" s="196" t="s">
        <v>77</v>
      </c>
      <c r="F82" s="284">
        <v>4393</v>
      </c>
      <c r="G82" s="305">
        <v>600</v>
      </c>
      <c r="H82" s="305">
        <v>644</v>
      </c>
      <c r="I82" s="305">
        <v>787</v>
      </c>
      <c r="J82" s="305">
        <v>827</v>
      </c>
      <c r="K82" s="305">
        <v>924</v>
      </c>
      <c r="L82" s="282">
        <v>611</v>
      </c>
      <c r="M82" s="305">
        <v>1244</v>
      </c>
      <c r="N82" s="305">
        <v>2031</v>
      </c>
      <c r="O82" s="282">
        <v>2362</v>
      </c>
      <c r="P82" s="305">
        <v>2153</v>
      </c>
      <c r="Q82" s="282">
        <v>2240</v>
      </c>
      <c r="R82" s="305">
        <v>376</v>
      </c>
      <c r="S82" s="282">
        <v>411</v>
      </c>
      <c r="T82" s="305">
        <v>1149</v>
      </c>
      <c r="U82" s="282">
        <v>1213</v>
      </c>
      <c r="V82" s="305">
        <v>1525</v>
      </c>
      <c r="W82" s="282">
        <v>1624</v>
      </c>
      <c r="X82" s="305">
        <v>3149</v>
      </c>
      <c r="Y82" s="305">
        <v>787</v>
      </c>
      <c r="Z82" s="282">
        <v>2362</v>
      </c>
      <c r="AA82" s="190"/>
    </row>
    <row r="83" spans="1:27">
      <c r="A83" s="191">
        <v>3</v>
      </c>
      <c r="B83" s="115">
        <v>4</v>
      </c>
      <c r="C83" s="115">
        <v>2</v>
      </c>
      <c r="D83" s="195">
        <v>378000</v>
      </c>
      <c r="E83" s="196" t="s">
        <v>260</v>
      </c>
      <c r="F83" s="284">
        <v>11135</v>
      </c>
      <c r="G83" s="305">
        <v>1417</v>
      </c>
      <c r="H83" s="305">
        <v>1654</v>
      </c>
      <c r="I83" s="305">
        <v>2243</v>
      </c>
      <c r="J83" s="305">
        <v>2169</v>
      </c>
      <c r="K83" s="305">
        <v>2130</v>
      </c>
      <c r="L83" s="282">
        <v>1522</v>
      </c>
      <c r="M83" s="305">
        <v>3071</v>
      </c>
      <c r="N83" s="305">
        <v>5314</v>
      </c>
      <c r="O83" s="282">
        <v>5821</v>
      </c>
      <c r="P83" s="305">
        <v>5673</v>
      </c>
      <c r="Q83" s="282">
        <v>5462</v>
      </c>
      <c r="R83" s="305">
        <v>1121</v>
      </c>
      <c r="S83" s="282">
        <v>1122</v>
      </c>
      <c r="T83" s="305">
        <v>2959</v>
      </c>
      <c r="U83" s="282">
        <v>2862</v>
      </c>
      <c r="V83" s="305">
        <v>4080</v>
      </c>
      <c r="W83" s="282">
        <v>3984</v>
      </c>
      <c r="X83" s="305">
        <v>8064</v>
      </c>
      <c r="Y83" s="305">
        <v>2243</v>
      </c>
      <c r="Z83" s="282">
        <v>5821</v>
      </c>
      <c r="AA83" s="190"/>
    </row>
    <row r="84" spans="1:27">
      <c r="A84" s="191">
        <v>9</v>
      </c>
      <c r="B84" s="115">
        <v>3</v>
      </c>
      <c r="C84" s="115">
        <v>4</v>
      </c>
      <c r="D84" s="195">
        <v>378004</v>
      </c>
      <c r="E84" s="196" t="s">
        <v>78</v>
      </c>
      <c r="F84" s="284">
        <v>21532</v>
      </c>
      <c r="G84" s="305">
        <v>2679</v>
      </c>
      <c r="H84" s="305">
        <v>3043</v>
      </c>
      <c r="I84" s="305">
        <v>4160</v>
      </c>
      <c r="J84" s="305">
        <v>4178</v>
      </c>
      <c r="K84" s="305">
        <v>4271</v>
      </c>
      <c r="L84" s="282">
        <v>3201</v>
      </c>
      <c r="M84" s="305">
        <v>5722</v>
      </c>
      <c r="N84" s="305">
        <v>9882</v>
      </c>
      <c r="O84" s="282">
        <v>11650</v>
      </c>
      <c r="P84" s="305">
        <v>10971</v>
      </c>
      <c r="Q84" s="282">
        <v>10561</v>
      </c>
      <c r="R84" s="305">
        <v>2071</v>
      </c>
      <c r="S84" s="282">
        <v>2089</v>
      </c>
      <c r="T84" s="305">
        <v>5989</v>
      </c>
      <c r="U84" s="282">
        <v>5661</v>
      </c>
      <c r="V84" s="305">
        <v>8060</v>
      </c>
      <c r="W84" s="282">
        <v>7750</v>
      </c>
      <c r="X84" s="305">
        <v>15810</v>
      </c>
      <c r="Y84" s="305">
        <v>4160</v>
      </c>
      <c r="Z84" s="282">
        <v>11650</v>
      </c>
      <c r="AA84" s="190"/>
    </row>
    <row r="85" spans="1:27">
      <c r="A85" s="191">
        <v>6</v>
      </c>
      <c r="B85" s="115">
        <v>4</v>
      </c>
      <c r="C85" s="115">
        <v>3</v>
      </c>
      <c r="D85" s="195">
        <v>378016</v>
      </c>
      <c r="E85" s="196" t="s">
        <v>79</v>
      </c>
      <c r="F85" s="284">
        <v>5285</v>
      </c>
      <c r="G85" s="305">
        <v>710</v>
      </c>
      <c r="H85" s="305">
        <v>761</v>
      </c>
      <c r="I85" s="305">
        <v>1101</v>
      </c>
      <c r="J85" s="305">
        <v>989</v>
      </c>
      <c r="K85" s="305">
        <v>986</v>
      </c>
      <c r="L85" s="282">
        <v>738</v>
      </c>
      <c r="M85" s="305">
        <v>1471</v>
      </c>
      <c r="N85" s="305">
        <v>2572</v>
      </c>
      <c r="O85" s="282">
        <v>2713</v>
      </c>
      <c r="P85" s="305">
        <v>2756</v>
      </c>
      <c r="Q85" s="282">
        <v>2529</v>
      </c>
      <c r="R85" s="305">
        <v>544</v>
      </c>
      <c r="S85" s="282">
        <v>557</v>
      </c>
      <c r="T85" s="305">
        <v>1469</v>
      </c>
      <c r="U85" s="282">
        <v>1244</v>
      </c>
      <c r="V85" s="305">
        <v>2013</v>
      </c>
      <c r="W85" s="282">
        <v>1801</v>
      </c>
      <c r="X85" s="305">
        <v>3814</v>
      </c>
      <c r="Y85" s="305">
        <v>1101</v>
      </c>
      <c r="Z85" s="282">
        <v>2713</v>
      </c>
      <c r="AA85" s="190"/>
    </row>
    <row r="86" spans="1:27">
      <c r="A86" s="191">
        <v>6</v>
      </c>
      <c r="B86" s="115">
        <v>4</v>
      </c>
      <c r="C86" s="115">
        <v>3</v>
      </c>
      <c r="D86" s="195">
        <v>378024</v>
      </c>
      <c r="E86" s="196" t="s">
        <v>80</v>
      </c>
      <c r="F86" s="284">
        <v>5490</v>
      </c>
      <c r="G86" s="305">
        <v>738</v>
      </c>
      <c r="H86" s="305">
        <v>782</v>
      </c>
      <c r="I86" s="305">
        <v>1096</v>
      </c>
      <c r="J86" s="305">
        <v>1035</v>
      </c>
      <c r="K86" s="305">
        <v>1073</v>
      </c>
      <c r="L86" s="282">
        <v>766</v>
      </c>
      <c r="M86" s="305">
        <v>1520</v>
      </c>
      <c r="N86" s="305">
        <v>2616</v>
      </c>
      <c r="O86" s="282">
        <v>2874</v>
      </c>
      <c r="P86" s="305">
        <v>2800</v>
      </c>
      <c r="Q86" s="282">
        <v>2690</v>
      </c>
      <c r="R86" s="305">
        <v>561</v>
      </c>
      <c r="S86" s="282">
        <v>535</v>
      </c>
      <c r="T86" s="305">
        <v>1490</v>
      </c>
      <c r="U86" s="282">
        <v>1384</v>
      </c>
      <c r="V86" s="305">
        <v>2051</v>
      </c>
      <c r="W86" s="282">
        <v>1919</v>
      </c>
      <c r="X86" s="305">
        <v>3970</v>
      </c>
      <c r="Y86" s="305">
        <v>1096</v>
      </c>
      <c r="Z86" s="282">
        <v>2874</v>
      </c>
      <c r="AA86" s="190"/>
    </row>
    <row r="87" spans="1:27">
      <c r="A87" s="191">
        <v>6</v>
      </c>
      <c r="B87" s="115">
        <v>4</v>
      </c>
      <c r="C87" s="115">
        <v>3</v>
      </c>
      <c r="D87" s="195">
        <v>378028</v>
      </c>
      <c r="E87" s="196" t="s">
        <v>81</v>
      </c>
      <c r="F87" s="284">
        <v>5900</v>
      </c>
      <c r="G87" s="305">
        <v>747</v>
      </c>
      <c r="H87" s="305">
        <v>858</v>
      </c>
      <c r="I87" s="305">
        <v>1184</v>
      </c>
      <c r="J87" s="305">
        <v>1134</v>
      </c>
      <c r="K87" s="305">
        <v>1151</v>
      </c>
      <c r="L87" s="282">
        <v>826</v>
      </c>
      <c r="M87" s="305">
        <v>1605</v>
      </c>
      <c r="N87" s="305">
        <v>2789</v>
      </c>
      <c r="O87" s="282">
        <v>3111</v>
      </c>
      <c r="P87" s="305">
        <v>2970</v>
      </c>
      <c r="Q87" s="282">
        <v>2930</v>
      </c>
      <c r="R87" s="305">
        <v>585</v>
      </c>
      <c r="S87" s="282">
        <v>599</v>
      </c>
      <c r="T87" s="305">
        <v>1574</v>
      </c>
      <c r="U87" s="282">
        <v>1537</v>
      </c>
      <c r="V87" s="305">
        <v>2159</v>
      </c>
      <c r="W87" s="282">
        <v>2136</v>
      </c>
      <c r="X87" s="305">
        <v>4295</v>
      </c>
      <c r="Y87" s="305">
        <v>1184</v>
      </c>
      <c r="Z87" s="282">
        <v>3111</v>
      </c>
      <c r="AA87" s="190"/>
    </row>
    <row r="88" spans="1:27">
      <c r="A88" s="191">
        <v>6</v>
      </c>
      <c r="B88" s="115">
        <v>4</v>
      </c>
      <c r="C88" s="115">
        <v>3</v>
      </c>
      <c r="D88" s="195">
        <v>378032</v>
      </c>
      <c r="E88" s="196" t="s">
        <v>82</v>
      </c>
      <c r="F88" s="284">
        <v>6610</v>
      </c>
      <c r="G88" s="305">
        <v>815</v>
      </c>
      <c r="H88" s="305">
        <v>990</v>
      </c>
      <c r="I88" s="305">
        <v>1364</v>
      </c>
      <c r="J88" s="305">
        <v>1234</v>
      </c>
      <c r="K88" s="305">
        <v>1295</v>
      </c>
      <c r="L88" s="282">
        <v>912</v>
      </c>
      <c r="M88" s="305">
        <v>1805</v>
      </c>
      <c r="N88" s="305">
        <v>3169</v>
      </c>
      <c r="O88" s="282">
        <v>3441</v>
      </c>
      <c r="P88" s="305">
        <v>3604</v>
      </c>
      <c r="Q88" s="282">
        <v>3006</v>
      </c>
      <c r="R88" s="305">
        <v>748</v>
      </c>
      <c r="S88" s="282">
        <v>616</v>
      </c>
      <c r="T88" s="305">
        <v>1901</v>
      </c>
      <c r="U88" s="282">
        <v>1540</v>
      </c>
      <c r="V88" s="305">
        <v>2649</v>
      </c>
      <c r="W88" s="282">
        <v>2156</v>
      </c>
      <c r="X88" s="305">
        <v>4805</v>
      </c>
      <c r="Y88" s="305">
        <v>1364</v>
      </c>
      <c r="Z88" s="282">
        <v>3441</v>
      </c>
      <c r="AA88" s="190"/>
    </row>
    <row r="89" spans="1:27">
      <c r="A89" s="191">
        <v>3</v>
      </c>
      <c r="B89" s="115">
        <v>4</v>
      </c>
      <c r="C89" s="115">
        <v>2</v>
      </c>
      <c r="D89" s="195">
        <v>382000</v>
      </c>
      <c r="E89" s="196" t="s">
        <v>261</v>
      </c>
      <c r="F89" s="284">
        <v>30247</v>
      </c>
      <c r="G89" s="305">
        <v>3698</v>
      </c>
      <c r="H89" s="305">
        <v>4274</v>
      </c>
      <c r="I89" s="305">
        <v>6089</v>
      </c>
      <c r="J89" s="305">
        <v>5801</v>
      </c>
      <c r="K89" s="305">
        <v>6013</v>
      </c>
      <c r="L89" s="282">
        <v>4372</v>
      </c>
      <c r="M89" s="305">
        <v>7972</v>
      </c>
      <c r="N89" s="305">
        <v>14061</v>
      </c>
      <c r="O89" s="282">
        <v>16186</v>
      </c>
      <c r="P89" s="305">
        <v>15519</v>
      </c>
      <c r="Q89" s="282">
        <v>14728</v>
      </c>
      <c r="R89" s="305">
        <v>3092</v>
      </c>
      <c r="S89" s="282">
        <v>2997</v>
      </c>
      <c r="T89" s="305">
        <v>8363</v>
      </c>
      <c r="U89" s="282">
        <v>7823</v>
      </c>
      <c r="V89" s="305">
        <v>11455</v>
      </c>
      <c r="W89" s="282">
        <v>10820</v>
      </c>
      <c r="X89" s="305">
        <v>22275</v>
      </c>
      <c r="Y89" s="305">
        <v>6089</v>
      </c>
      <c r="Z89" s="282">
        <v>16186</v>
      </c>
      <c r="AA89" s="190"/>
    </row>
    <row r="90" spans="1:27">
      <c r="A90" s="191">
        <v>6</v>
      </c>
      <c r="B90" s="115">
        <v>4</v>
      </c>
      <c r="C90" s="115">
        <v>3</v>
      </c>
      <c r="D90" s="195">
        <v>382008</v>
      </c>
      <c r="E90" s="196" t="s">
        <v>83</v>
      </c>
      <c r="F90" s="284">
        <v>4600</v>
      </c>
      <c r="G90" s="305">
        <v>532</v>
      </c>
      <c r="H90" s="305">
        <v>600</v>
      </c>
      <c r="I90" s="305">
        <v>827</v>
      </c>
      <c r="J90" s="305">
        <v>823</v>
      </c>
      <c r="K90" s="305">
        <v>975</v>
      </c>
      <c r="L90" s="282">
        <v>843</v>
      </c>
      <c r="M90" s="305">
        <v>1132</v>
      </c>
      <c r="N90" s="305">
        <v>1959</v>
      </c>
      <c r="O90" s="282">
        <v>2641</v>
      </c>
      <c r="P90" s="305">
        <v>2390</v>
      </c>
      <c r="Q90" s="282">
        <v>2210</v>
      </c>
      <c r="R90" s="305">
        <v>422</v>
      </c>
      <c r="S90" s="282">
        <v>405</v>
      </c>
      <c r="T90" s="305">
        <v>1386</v>
      </c>
      <c r="U90" s="282">
        <v>1255</v>
      </c>
      <c r="V90" s="305">
        <v>1808</v>
      </c>
      <c r="W90" s="282">
        <v>1660</v>
      </c>
      <c r="X90" s="305">
        <v>3468</v>
      </c>
      <c r="Y90" s="305">
        <v>827</v>
      </c>
      <c r="Z90" s="282">
        <v>2641</v>
      </c>
      <c r="AA90" s="190"/>
    </row>
    <row r="91" spans="1:27">
      <c r="A91" s="191">
        <v>6</v>
      </c>
      <c r="B91" s="115">
        <v>4</v>
      </c>
      <c r="C91" s="115">
        <v>3</v>
      </c>
      <c r="D91" s="195">
        <v>382012</v>
      </c>
      <c r="E91" s="196" t="s">
        <v>84</v>
      </c>
      <c r="F91" s="284">
        <v>9310</v>
      </c>
      <c r="G91" s="305">
        <v>1259</v>
      </c>
      <c r="H91" s="305">
        <v>1334</v>
      </c>
      <c r="I91" s="305">
        <v>1883</v>
      </c>
      <c r="J91" s="305">
        <v>1706</v>
      </c>
      <c r="K91" s="305">
        <v>1787</v>
      </c>
      <c r="L91" s="282">
        <v>1341</v>
      </c>
      <c r="M91" s="305">
        <v>2593</v>
      </c>
      <c r="N91" s="305">
        <v>4476</v>
      </c>
      <c r="O91" s="282">
        <v>4834</v>
      </c>
      <c r="P91" s="305">
        <v>5093</v>
      </c>
      <c r="Q91" s="282">
        <v>4217</v>
      </c>
      <c r="R91" s="305">
        <v>1016</v>
      </c>
      <c r="S91" s="282">
        <v>867</v>
      </c>
      <c r="T91" s="305">
        <v>2694</v>
      </c>
      <c r="U91" s="282">
        <v>2140</v>
      </c>
      <c r="V91" s="305">
        <v>3710</v>
      </c>
      <c r="W91" s="282">
        <v>3007</v>
      </c>
      <c r="X91" s="305">
        <v>6717</v>
      </c>
      <c r="Y91" s="305">
        <v>1883</v>
      </c>
      <c r="Z91" s="282">
        <v>4834</v>
      </c>
      <c r="AA91" s="190"/>
    </row>
    <row r="92" spans="1:27">
      <c r="A92" s="191">
        <v>6</v>
      </c>
      <c r="B92" s="115">
        <v>4</v>
      </c>
      <c r="C92" s="115">
        <v>3</v>
      </c>
      <c r="D92" s="195">
        <v>382020</v>
      </c>
      <c r="E92" s="196" t="s">
        <v>85</v>
      </c>
      <c r="F92" s="284">
        <v>10286</v>
      </c>
      <c r="G92" s="305">
        <v>1279</v>
      </c>
      <c r="H92" s="305">
        <v>1472</v>
      </c>
      <c r="I92" s="305">
        <v>2014</v>
      </c>
      <c r="J92" s="305">
        <v>2000</v>
      </c>
      <c r="K92" s="305">
        <v>2041</v>
      </c>
      <c r="L92" s="282">
        <v>1480</v>
      </c>
      <c r="M92" s="305">
        <v>2751</v>
      </c>
      <c r="N92" s="305">
        <v>4765</v>
      </c>
      <c r="O92" s="282">
        <v>5521</v>
      </c>
      <c r="P92" s="305">
        <v>5269</v>
      </c>
      <c r="Q92" s="282">
        <v>5017</v>
      </c>
      <c r="R92" s="305">
        <v>994</v>
      </c>
      <c r="S92" s="282">
        <v>1020</v>
      </c>
      <c r="T92" s="305">
        <v>2885</v>
      </c>
      <c r="U92" s="282">
        <v>2636</v>
      </c>
      <c r="V92" s="305">
        <v>3879</v>
      </c>
      <c r="W92" s="282">
        <v>3656</v>
      </c>
      <c r="X92" s="305">
        <v>7535</v>
      </c>
      <c r="Y92" s="305">
        <v>2014</v>
      </c>
      <c r="Z92" s="282">
        <v>5521</v>
      </c>
      <c r="AA92" s="190"/>
    </row>
    <row r="93" spans="1:27">
      <c r="A93" s="191">
        <v>6</v>
      </c>
      <c r="B93" s="115">
        <v>4</v>
      </c>
      <c r="C93" s="115">
        <v>3</v>
      </c>
      <c r="D93" s="195">
        <v>382024</v>
      </c>
      <c r="E93" s="196" t="s">
        <v>86</v>
      </c>
      <c r="F93" s="284">
        <v>8126</v>
      </c>
      <c r="G93" s="305">
        <v>1011</v>
      </c>
      <c r="H93" s="305">
        <v>1119</v>
      </c>
      <c r="I93" s="305">
        <v>1561</v>
      </c>
      <c r="J93" s="305">
        <v>1552</v>
      </c>
      <c r="K93" s="305">
        <v>1649</v>
      </c>
      <c r="L93" s="282">
        <v>1234</v>
      </c>
      <c r="M93" s="305">
        <v>2130</v>
      </c>
      <c r="N93" s="305">
        <v>3691</v>
      </c>
      <c r="O93" s="282">
        <v>4435</v>
      </c>
      <c r="P93" s="305">
        <v>4307</v>
      </c>
      <c r="Q93" s="282">
        <v>3819</v>
      </c>
      <c r="R93" s="305">
        <v>831</v>
      </c>
      <c r="S93" s="282">
        <v>730</v>
      </c>
      <c r="T93" s="305">
        <v>2392</v>
      </c>
      <c r="U93" s="282">
        <v>2043</v>
      </c>
      <c r="V93" s="305">
        <v>3223</v>
      </c>
      <c r="W93" s="282">
        <v>2773</v>
      </c>
      <c r="X93" s="305">
        <v>5996</v>
      </c>
      <c r="Y93" s="305">
        <v>1561</v>
      </c>
      <c r="Z93" s="282">
        <v>4435</v>
      </c>
      <c r="AA93" s="190"/>
    </row>
    <row r="94" spans="1:27">
      <c r="A94" s="191">
        <v>6</v>
      </c>
      <c r="B94" s="115">
        <v>4</v>
      </c>
      <c r="C94" s="115">
        <v>3</v>
      </c>
      <c r="D94" s="195">
        <v>382028</v>
      </c>
      <c r="E94" s="196" t="s">
        <v>87</v>
      </c>
      <c r="F94" s="284">
        <v>6471</v>
      </c>
      <c r="G94" s="305">
        <v>800</v>
      </c>
      <c r="H94" s="305">
        <v>908</v>
      </c>
      <c r="I94" s="305">
        <v>1323</v>
      </c>
      <c r="J94" s="305">
        <v>1276</v>
      </c>
      <c r="K94" s="305">
        <v>1268</v>
      </c>
      <c r="L94" s="282">
        <v>896</v>
      </c>
      <c r="M94" s="305">
        <v>1708</v>
      </c>
      <c r="N94" s="305">
        <v>3031</v>
      </c>
      <c r="O94" s="282">
        <v>3440</v>
      </c>
      <c r="P94" s="305">
        <v>3386</v>
      </c>
      <c r="Q94" s="282">
        <v>3085</v>
      </c>
      <c r="R94" s="305">
        <v>682</v>
      </c>
      <c r="S94" s="282">
        <v>641</v>
      </c>
      <c r="T94" s="305">
        <v>1821</v>
      </c>
      <c r="U94" s="282">
        <v>1619</v>
      </c>
      <c r="V94" s="305">
        <v>2503</v>
      </c>
      <c r="W94" s="282">
        <v>2260</v>
      </c>
      <c r="X94" s="305">
        <v>4763</v>
      </c>
      <c r="Y94" s="305">
        <v>1323</v>
      </c>
      <c r="Z94" s="282">
        <v>3440</v>
      </c>
      <c r="AA94" s="190"/>
    </row>
    <row r="95" spans="1:27">
      <c r="A95" s="191">
        <v>5</v>
      </c>
      <c r="B95" s="115">
        <v>3</v>
      </c>
      <c r="C95" s="115">
        <v>3</v>
      </c>
      <c r="D95" s="195">
        <v>382032</v>
      </c>
      <c r="E95" s="196" t="s">
        <v>88</v>
      </c>
      <c r="F95" s="284">
        <v>5367</v>
      </c>
      <c r="G95" s="305">
        <v>675</v>
      </c>
      <c r="H95" s="305">
        <v>811</v>
      </c>
      <c r="I95" s="305">
        <v>1102</v>
      </c>
      <c r="J95" s="305">
        <v>1093</v>
      </c>
      <c r="K95" s="305">
        <v>985</v>
      </c>
      <c r="L95" s="282">
        <v>701</v>
      </c>
      <c r="M95" s="305">
        <v>1486</v>
      </c>
      <c r="N95" s="305">
        <v>2588</v>
      </c>
      <c r="O95" s="282">
        <v>2779</v>
      </c>
      <c r="P95" s="305">
        <v>2955</v>
      </c>
      <c r="Q95" s="282">
        <v>2412</v>
      </c>
      <c r="R95" s="305">
        <v>624</v>
      </c>
      <c r="S95" s="282">
        <v>478</v>
      </c>
      <c r="T95" s="305">
        <v>1544</v>
      </c>
      <c r="U95" s="282">
        <v>1235</v>
      </c>
      <c r="V95" s="305">
        <v>2168</v>
      </c>
      <c r="W95" s="282">
        <v>1713</v>
      </c>
      <c r="X95" s="305">
        <v>3881</v>
      </c>
      <c r="Y95" s="305">
        <v>1102</v>
      </c>
      <c r="Z95" s="282">
        <v>2779</v>
      </c>
      <c r="AA95" s="190"/>
    </row>
    <row r="96" spans="1:27">
      <c r="A96" s="191">
        <v>6</v>
      </c>
      <c r="B96" s="115">
        <v>4</v>
      </c>
      <c r="C96" s="115">
        <v>3</v>
      </c>
      <c r="D96" s="195">
        <v>382044</v>
      </c>
      <c r="E96" s="196" t="s">
        <v>89</v>
      </c>
      <c r="F96" s="284">
        <v>7995</v>
      </c>
      <c r="G96" s="305">
        <v>967</v>
      </c>
      <c r="H96" s="305">
        <v>1143</v>
      </c>
      <c r="I96" s="305">
        <v>1688</v>
      </c>
      <c r="J96" s="305">
        <v>1544</v>
      </c>
      <c r="K96" s="305">
        <v>1551</v>
      </c>
      <c r="L96" s="282">
        <v>1102</v>
      </c>
      <c r="M96" s="305">
        <v>2110</v>
      </c>
      <c r="N96" s="305">
        <v>3798</v>
      </c>
      <c r="O96" s="282">
        <v>4197</v>
      </c>
      <c r="P96" s="305">
        <v>4165</v>
      </c>
      <c r="Q96" s="282">
        <v>3830</v>
      </c>
      <c r="R96" s="305">
        <v>877</v>
      </c>
      <c r="S96" s="282">
        <v>811</v>
      </c>
      <c r="T96" s="305">
        <v>2198</v>
      </c>
      <c r="U96" s="282">
        <v>1999</v>
      </c>
      <c r="V96" s="305">
        <v>3075</v>
      </c>
      <c r="W96" s="282">
        <v>2810</v>
      </c>
      <c r="X96" s="305">
        <v>5885</v>
      </c>
      <c r="Y96" s="305">
        <v>1688</v>
      </c>
      <c r="Z96" s="282">
        <v>4197</v>
      </c>
      <c r="AA96" s="190"/>
    </row>
    <row r="97" spans="1:27">
      <c r="A97" s="191">
        <v>6</v>
      </c>
      <c r="B97" s="115">
        <v>4</v>
      </c>
      <c r="C97" s="115">
        <v>3</v>
      </c>
      <c r="D97" s="195">
        <v>382048</v>
      </c>
      <c r="E97" s="196" t="s">
        <v>90</v>
      </c>
      <c r="F97" s="284">
        <v>5249</v>
      </c>
      <c r="G97" s="305">
        <v>580</v>
      </c>
      <c r="H97" s="305">
        <v>668</v>
      </c>
      <c r="I97" s="305">
        <v>1023</v>
      </c>
      <c r="J97" s="305">
        <v>1079</v>
      </c>
      <c r="K97" s="305">
        <v>1092</v>
      </c>
      <c r="L97" s="282">
        <v>807</v>
      </c>
      <c r="M97" s="305">
        <v>1248</v>
      </c>
      <c r="N97" s="305">
        <v>2271</v>
      </c>
      <c r="O97" s="282">
        <v>2978</v>
      </c>
      <c r="P97" s="305">
        <v>2749</v>
      </c>
      <c r="Q97" s="282">
        <v>2500</v>
      </c>
      <c r="R97" s="305">
        <v>543</v>
      </c>
      <c r="S97" s="282">
        <v>480</v>
      </c>
      <c r="T97" s="305">
        <v>1551</v>
      </c>
      <c r="U97" s="282">
        <v>1427</v>
      </c>
      <c r="V97" s="305">
        <v>2094</v>
      </c>
      <c r="W97" s="282">
        <v>1907</v>
      </c>
      <c r="X97" s="305">
        <v>4001</v>
      </c>
      <c r="Y97" s="305">
        <v>1023</v>
      </c>
      <c r="Z97" s="282">
        <v>2978</v>
      </c>
      <c r="AA97" s="190"/>
    </row>
    <row r="98" spans="1:27">
      <c r="A98" s="191">
        <v>9</v>
      </c>
      <c r="B98" s="115">
        <v>3</v>
      </c>
      <c r="C98" s="115">
        <v>4</v>
      </c>
      <c r="D98" s="195">
        <v>382056</v>
      </c>
      <c r="E98" s="196" t="s">
        <v>91</v>
      </c>
      <c r="F98" s="284">
        <v>11342</v>
      </c>
      <c r="G98" s="305">
        <v>1431</v>
      </c>
      <c r="H98" s="305">
        <v>1601</v>
      </c>
      <c r="I98" s="305">
        <v>2283</v>
      </c>
      <c r="J98" s="305">
        <v>2135</v>
      </c>
      <c r="K98" s="305">
        <v>2189</v>
      </c>
      <c r="L98" s="282">
        <v>1703</v>
      </c>
      <c r="M98" s="305">
        <v>3032</v>
      </c>
      <c r="N98" s="305">
        <v>5315</v>
      </c>
      <c r="O98" s="282">
        <v>6027</v>
      </c>
      <c r="P98" s="305">
        <v>5973</v>
      </c>
      <c r="Q98" s="282">
        <v>5369</v>
      </c>
      <c r="R98" s="305">
        <v>1223</v>
      </c>
      <c r="S98" s="282">
        <v>1060</v>
      </c>
      <c r="T98" s="305">
        <v>3237</v>
      </c>
      <c r="U98" s="282">
        <v>2790</v>
      </c>
      <c r="V98" s="305">
        <v>4460</v>
      </c>
      <c r="W98" s="282">
        <v>3850</v>
      </c>
      <c r="X98" s="305">
        <v>8310</v>
      </c>
      <c r="Y98" s="305">
        <v>2283</v>
      </c>
      <c r="Z98" s="282">
        <v>6027</v>
      </c>
      <c r="AA98" s="190"/>
    </row>
    <row r="99" spans="1:27">
      <c r="A99" s="191">
        <v>4</v>
      </c>
      <c r="B99" s="115">
        <v>2</v>
      </c>
      <c r="C99" s="115">
        <v>3</v>
      </c>
      <c r="D99" s="195">
        <v>382060</v>
      </c>
      <c r="E99" s="196" t="s">
        <v>92</v>
      </c>
      <c r="F99" s="284">
        <v>8447</v>
      </c>
      <c r="G99" s="305">
        <v>1217</v>
      </c>
      <c r="H99" s="305">
        <v>1173</v>
      </c>
      <c r="I99" s="305">
        <v>1668</v>
      </c>
      <c r="J99" s="305">
        <v>1582</v>
      </c>
      <c r="K99" s="305">
        <v>1561</v>
      </c>
      <c r="L99" s="282">
        <v>1246</v>
      </c>
      <c r="M99" s="305">
        <v>2390</v>
      </c>
      <c r="N99" s="305">
        <v>4058</v>
      </c>
      <c r="O99" s="282">
        <v>4389</v>
      </c>
      <c r="P99" s="305">
        <v>4366</v>
      </c>
      <c r="Q99" s="282">
        <v>4081</v>
      </c>
      <c r="R99" s="305">
        <v>852</v>
      </c>
      <c r="S99" s="282">
        <v>816</v>
      </c>
      <c r="T99" s="305">
        <v>2315</v>
      </c>
      <c r="U99" s="282">
        <v>2074</v>
      </c>
      <c r="V99" s="305">
        <v>3167</v>
      </c>
      <c r="W99" s="282">
        <v>2890</v>
      </c>
      <c r="X99" s="305">
        <v>6057</v>
      </c>
      <c r="Y99" s="305">
        <v>1668</v>
      </c>
      <c r="Z99" s="282">
        <v>4389</v>
      </c>
      <c r="AA99" s="190"/>
    </row>
    <row r="100" spans="1:27">
      <c r="A100" s="191">
        <v>8</v>
      </c>
      <c r="B100" s="115">
        <v>2</v>
      </c>
      <c r="C100" s="115">
        <v>4</v>
      </c>
      <c r="D100" s="195">
        <v>382068</v>
      </c>
      <c r="E100" s="196" t="s">
        <v>93</v>
      </c>
      <c r="F100" s="284">
        <v>15394</v>
      </c>
      <c r="G100" s="305">
        <v>1960</v>
      </c>
      <c r="H100" s="305">
        <v>2209</v>
      </c>
      <c r="I100" s="305">
        <v>3000</v>
      </c>
      <c r="J100" s="305">
        <v>2855</v>
      </c>
      <c r="K100" s="305">
        <v>3041</v>
      </c>
      <c r="L100" s="282">
        <v>2329</v>
      </c>
      <c r="M100" s="305">
        <v>4169</v>
      </c>
      <c r="N100" s="305">
        <v>7169</v>
      </c>
      <c r="O100" s="282">
        <v>8225</v>
      </c>
      <c r="P100" s="305">
        <v>7907</v>
      </c>
      <c r="Q100" s="282">
        <v>7487</v>
      </c>
      <c r="R100" s="305">
        <v>1511</v>
      </c>
      <c r="S100" s="282">
        <v>1489</v>
      </c>
      <c r="T100" s="305">
        <v>4255</v>
      </c>
      <c r="U100" s="282">
        <v>3970</v>
      </c>
      <c r="V100" s="305">
        <v>5766</v>
      </c>
      <c r="W100" s="282">
        <v>5459</v>
      </c>
      <c r="X100" s="305">
        <v>11225</v>
      </c>
      <c r="Y100" s="305">
        <v>3000</v>
      </c>
      <c r="Z100" s="282">
        <v>8225</v>
      </c>
      <c r="AA100" s="190"/>
    </row>
    <row r="101" spans="1:27" ht="13.15">
      <c r="A101" s="191">
        <v>2</v>
      </c>
      <c r="B101" s="115">
        <v>2</v>
      </c>
      <c r="C101" s="115">
        <v>1</v>
      </c>
      <c r="D101" s="192">
        <v>512000</v>
      </c>
      <c r="E101" s="194" t="s">
        <v>94</v>
      </c>
      <c r="F101" s="284">
        <v>22697</v>
      </c>
      <c r="G101" s="305">
        <v>3095</v>
      </c>
      <c r="H101" s="305">
        <v>3455</v>
      </c>
      <c r="I101" s="305">
        <v>4547</v>
      </c>
      <c r="J101" s="305">
        <v>4256</v>
      </c>
      <c r="K101" s="305">
        <v>4231</v>
      </c>
      <c r="L101" s="282">
        <v>3113</v>
      </c>
      <c r="M101" s="305">
        <v>6550</v>
      </c>
      <c r="N101" s="305">
        <v>11097</v>
      </c>
      <c r="O101" s="282">
        <v>11600</v>
      </c>
      <c r="P101" s="305">
        <v>11669</v>
      </c>
      <c r="Q101" s="282">
        <v>11028</v>
      </c>
      <c r="R101" s="305">
        <v>2331</v>
      </c>
      <c r="S101" s="282">
        <v>2216</v>
      </c>
      <c r="T101" s="305">
        <v>6000</v>
      </c>
      <c r="U101" s="282">
        <v>5600</v>
      </c>
      <c r="V101" s="305">
        <v>8331</v>
      </c>
      <c r="W101" s="282">
        <v>7816</v>
      </c>
      <c r="X101" s="305">
        <v>16147</v>
      </c>
      <c r="Y101" s="305">
        <v>4547</v>
      </c>
      <c r="Z101" s="282">
        <v>11600</v>
      </c>
      <c r="AA101" s="190"/>
    </row>
    <row r="102" spans="1:27" ht="13.15">
      <c r="A102" s="191">
        <v>1</v>
      </c>
      <c r="B102" s="115">
        <v>1</v>
      </c>
      <c r="C102" s="115">
        <v>1</v>
      </c>
      <c r="D102" s="192">
        <v>513000</v>
      </c>
      <c r="E102" s="194" t="s">
        <v>95</v>
      </c>
      <c r="F102" s="284">
        <v>60293</v>
      </c>
      <c r="G102" s="305">
        <v>8354</v>
      </c>
      <c r="H102" s="305">
        <v>8997</v>
      </c>
      <c r="I102" s="305">
        <v>11953</v>
      </c>
      <c r="J102" s="305">
        <v>10986</v>
      </c>
      <c r="K102" s="305">
        <v>11254</v>
      </c>
      <c r="L102" s="282">
        <v>8749</v>
      </c>
      <c r="M102" s="305">
        <v>17351</v>
      </c>
      <c r="N102" s="305">
        <v>29304</v>
      </c>
      <c r="O102" s="282">
        <v>30989</v>
      </c>
      <c r="P102" s="305">
        <v>31064</v>
      </c>
      <c r="Q102" s="282">
        <v>29229</v>
      </c>
      <c r="R102" s="305">
        <v>6096</v>
      </c>
      <c r="S102" s="282">
        <v>5857</v>
      </c>
      <c r="T102" s="305">
        <v>16083</v>
      </c>
      <c r="U102" s="282">
        <v>14906</v>
      </c>
      <c r="V102" s="305">
        <v>22179</v>
      </c>
      <c r="W102" s="282">
        <v>20763</v>
      </c>
      <c r="X102" s="305">
        <v>42942</v>
      </c>
      <c r="Y102" s="305">
        <v>11953</v>
      </c>
      <c r="Z102" s="282">
        <v>30989</v>
      </c>
      <c r="AA102" s="190"/>
    </row>
    <row r="103" spans="1:27" ht="13.15">
      <c r="A103" s="191">
        <v>2</v>
      </c>
      <c r="B103" s="115">
        <v>3</v>
      </c>
      <c r="C103" s="115">
        <v>1</v>
      </c>
      <c r="D103" s="192">
        <v>515000</v>
      </c>
      <c r="E103" s="194" t="s">
        <v>96</v>
      </c>
      <c r="F103" s="284">
        <v>58629</v>
      </c>
      <c r="G103" s="305">
        <v>7534</v>
      </c>
      <c r="H103" s="305">
        <v>7785</v>
      </c>
      <c r="I103" s="305">
        <v>10805</v>
      </c>
      <c r="J103" s="305">
        <v>9986</v>
      </c>
      <c r="K103" s="305">
        <v>10170</v>
      </c>
      <c r="L103" s="282">
        <v>12349</v>
      </c>
      <c r="M103" s="305">
        <v>15319</v>
      </c>
      <c r="N103" s="305">
        <v>26124</v>
      </c>
      <c r="O103" s="282">
        <v>32505</v>
      </c>
      <c r="P103" s="305">
        <v>29539</v>
      </c>
      <c r="Q103" s="282">
        <v>29090</v>
      </c>
      <c r="R103" s="305">
        <v>5627</v>
      </c>
      <c r="S103" s="282">
        <v>5178</v>
      </c>
      <c r="T103" s="305">
        <v>16043</v>
      </c>
      <c r="U103" s="282">
        <v>16462</v>
      </c>
      <c r="V103" s="305">
        <v>21670</v>
      </c>
      <c r="W103" s="282">
        <v>21640</v>
      </c>
      <c r="X103" s="305">
        <v>43310</v>
      </c>
      <c r="Y103" s="305">
        <v>10805</v>
      </c>
      <c r="Z103" s="282">
        <v>32505</v>
      </c>
      <c r="AA103" s="190"/>
    </row>
    <row r="104" spans="1:27">
      <c r="A104" s="191">
        <v>3</v>
      </c>
      <c r="B104" s="115">
        <v>4</v>
      </c>
      <c r="C104" s="115">
        <v>2</v>
      </c>
      <c r="D104" s="195">
        <v>554000</v>
      </c>
      <c r="E104" s="196" t="s">
        <v>262</v>
      </c>
      <c r="F104" s="284">
        <v>37642</v>
      </c>
      <c r="G104" s="305">
        <v>5074</v>
      </c>
      <c r="H104" s="305">
        <v>5712</v>
      </c>
      <c r="I104" s="305">
        <v>7439</v>
      </c>
      <c r="J104" s="305">
        <v>6927</v>
      </c>
      <c r="K104" s="305">
        <v>7211</v>
      </c>
      <c r="L104" s="282">
        <v>5279</v>
      </c>
      <c r="M104" s="305">
        <v>10786</v>
      </c>
      <c r="N104" s="305">
        <v>18225</v>
      </c>
      <c r="O104" s="282">
        <v>19417</v>
      </c>
      <c r="P104" s="305">
        <v>19017</v>
      </c>
      <c r="Q104" s="282">
        <v>18625</v>
      </c>
      <c r="R104" s="305">
        <v>3799</v>
      </c>
      <c r="S104" s="282">
        <v>3640</v>
      </c>
      <c r="T104" s="305">
        <v>9794</v>
      </c>
      <c r="U104" s="282">
        <v>9623</v>
      </c>
      <c r="V104" s="305">
        <v>13593</v>
      </c>
      <c r="W104" s="282">
        <v>13263</v>
      </c>
      <c r="X104" s="305">
        <v>26856</v>
      </c>
      <c r="Y104" s="305">
        <v>7439</v>
      </c>
      <c r="Z104" s="282">
        <v>19417</v>
      </c>
      <c r="AA104" s="190"/>
    </row>
    <row r="105" spans="1:27">
      <c r="A105" s="191">
        <v>6</v>
      </c>
      <c r="B105" s="115">
        <v>4</v>
      </c>
      <c r="C105" s="115">
        <v>3</v>
      </c>
      <c r="D105" s="195">
        <v>554004</v>
      </c>
      <c r="E105" s="196" t="s">
        <v>97</v>
      </c>
      <c r="F105" s="284">
        <v>8996</v>
      </c>
      <c r="G105" s="305">
        <v>1191</v>
      </c>
      <c r="H105" s="305">
        <v>1360</v>
      </c>
      <c r="I105" s="305">
        <v>1680</v>
      </c>
      <c r="J105" s="305">
        <v>1662</v>
      </c>
      <c r="K105" s="305">
        <v>1784</v>
      </c>
      <c r="L105" s="282">
        <v>1319</v>
      </c>
      <c r="M105" s="305">
        <v>2551</v>
      </c>
      <c r="N105" s="305">
        <v>4231</v>
      </c>
      <c r="O105" s="282">
        <v>4765</v>
      </c>
      <c r="P105" s="305">
        <v>4703</v>
      </c>
      <c r="Q105" s="282">
        <v>4293</v>
      </c>
      <c r="R105" s="305">
        <v>885</v>
      </c>
      <c r="S105" s="282">
        <v>795</v>
      </c>
      <c r="T105" s="305">
        <v>2482</v>
      </c>
      <c r="U105" s="282">
        <v>2283</v>
      </c>
      <c r="V105" s="305">
        <v>3367</v>
      </c>
      <c r="W105" s="282">
        <v>3078</v>
      </c>
      <c r="X105" s="305">
        <v>6445</v>
      </c>
      <c r="Y105" s="305">
        <v>1680</v>
      </c>
      <c r="Z105" s="282">
        <v>4765</v>
      </c>
      <c r="AA105" s="190"/>
    </row>
    <row r="106" spans="1:27">
      <c r="A106" s="191">
        <v>9</v>
      </c>
      <c r="B106" s="115">
        <v>3</v>
      </c>
      <c r="C106" s="115">
        <v>4</v>
      </c>
      <c r="D106" s="195">
        <v>554008</v>
      </c>
      <c r="E106" s="196" t="s">
        <v>98</v>
      </c>
      <c r="F106" s="284">
        <v>15003</v>
      </c>
      <c r="G106" s="305">
        <v>2014</v>
      </c>
      <c r="H106" s="305">
        <v>2320</v>
      </c>
      <c r="I106" s="305">
        <v>2932</v>
      </c>
      <c r="J106" s="305">
        <v>2820</v>
      </c>
      <c r="K106" s="305">
        <v>2838</v>
      </c>
      <c r="L106" s="282">
        <v>2079</v>
      </c>
      <c r="M106" s="305">
        <v>4334</v>
      </c>
      <c r="N106" s="305">
        <v>7266</v>
      </c>
      <c r="O106" s="282">
        <v>7737</v>
      </c>
      <c r="P106" s="305">
        <v>7705</v>
      </c>
      <c r="Q106" s="282">
        <v>7298</v>
      </c>
      <c r="R106" s="305">
        <v>1473</v>
      </c>
      <c r="S106" s="282">
        <v>1459</v>
      </c>
      <c r="T106" s="305">
        <v>4006</v>
      </c>
      <c r="U106" s="282">
        <v>3731</v>
      </c>
      <c r="V106" s="305">
        <v>5479</v>
      </c>
      <c r="W106" s="282">
        <v>5190</v>
      </c>
      <c r="X106" s="305">
        <v>10669</v>
      </c>
      <c r="Y106" s="305">
        <v>2932</v>
      </c>
      <c r="Z106" s="282">
        <v>7737</v>
      </c>
      <c r="AA106" s="190"/>
    </row>
    <row r="107" spans="1:27">
      <c r="A107" s="191">
        <v>6</v>
      </c>
      <c r="B107" s="115">
        <v>4</v>
      </c>
      <c r="C107" s="115">
        <v>3</v>
      </c>
      <c r="D107" s="195">
        <v>554012</v>
      </c>
      <c r="E107" s="196" t="s">
        <v>99</v>
      </c>
      <c r="F107" s="284">
        <v>8951</v>
      </c>
      <c r="G107" s="305">
        <v>1203</v>
      </c>
      <c r="H107" s="305">
        <v>1331</v>
      </c>
      <c r="I107" s="305">
        <v>1770</v>
      </c>
      <c r="J107" s="305">
        <v>1675</v>
      </c>
      <c r="K107" s="305">
        <v>1696</v>
      </c>
      <c r="L107" s="282">
        <v>1276</v>
      </c>
      <c r="M107" s="305">
        <v>2534</v>
      </c>
      <c r="N107" s="305">
        <v>4304</v>
      </c>
      <c r="O107" s="282">
        <v>4647</v>
      </c>
      <c r="P107" s="305">
        <v>4737</v>
      </c>
      <c r="Q107" s="282">
        <v>4214</v>
      </c>
      <c r="R107" s="305">
        <v>940</v>
      </c>
      <c r="S107" s="282">
        <v>830</v>
      </c>
      <c r="T107" s="305">
        <v>2491</v>
      </c>
      <c r="U107" s="282">
        <v>2156</v>
      </c>
      <c r="V107" s="305">
        <v>3431</v>
      </c>
      <c r="W107" s="282">
        <v>2986</v>
      </c>
      <c r="X107" s="305">
        <v>6417</v>
      </c>
      <c r="Y107" s="305">
        <v>1770</v>
      </c>
      <c r="Z107" s="282">
        <v>4647</v>
      </c>
      <c r="AA107" s="190"/>
    </row>
    <row r="108" spans="1:27">
      <c r="A108" s="191">
        <v>5</v>
      </c>
      <c r="B108" s="115">
        <v>3</v>
      </c>
      <c r="C108" s="115">
        <v>3</v>
      </c>
      <c r="D108" s="195">
        <v>554020</v>
      </c>
      <c r="E108" s="196" t="s">
        <v>100</v>
      </c>
      <c r="F108" s="284">
        <v>11455</v>
      </c>
      <c r="G108" s="305">
        <v>1521</v>
      </c>
      <c r="H108" s="305">
        <v>1658</v>
      </c>
      <c r="I108" s="305">
        <v>2280</v>
      </c>
      <c r="J108" s="305">
        <v>2094</v>
      </c>
      <c r="K108" s="305">
        <v>2238</v>
      </c>
      <c r="L108" s="282">
        <v>1664</v>
      </c>
      <c r="M108" s="305">
        <v>3179</v>
      </c>
      <c r="N108" s="305">
        <v>5459</v>
      </c>
      <c r="O108" s="282">
        <v>5996</v>
      </c>
      <c r="P108" s="305">
        <v>5803</v>
      </c>
      <c r="Q108" s="282">
        <v>5652</v>
      </c>
      <c r="R108" s="305">
        <v>1158</v>
      </c>
      <c r="S108" s="282">
        <v>1122</v>
      </c>
      <c r="T108" s="305">
        <v>3061</v>
      </c>
      <c r="U108" s="282">
        <v>2935</v>
      </c>
      <c r="V108" s="305">
        <v>4219</v>
      </c>
      <c r="W108" s="282">
        <v>4057</v>
      </c>
      <c r="X108" s="305">
        <v>8276</v>
      </c>
      <c r="Y108" s="305">
        <v>2280</v>
      </c>
      <c r="Z108" s="282">
        <v>5996</v>
      </c>
      <c r="AA108" s="190"/>
    </row>
    <row r="109" spans="1:27">
      <c r="A109" s="191">
        <v>3</v>
      </c>
      <c r="B109" s="115">
        <v>4</v>
      </c>
      <c r="C109" s="115">
        <v>2</v>
      </c>
      <c r="D109" s="195">
        <v>558000</v>
      </c>
      <c r="E109" s="196" t="s">
        <v>263</v>
      </c>
      <c r="F109" s="284">
        <v>29264</v>
      </c>
      <c r="G109" s="305">
        <v>3826</v>
      </c>
      <c r="H109" s="305">
        <v>4482</v>
      </c>
      <c r="I109" s="305">
        <v>6018</v>
      </c>
      <c r="J109" s="305">
        <v>5402</v>
      </c>
      <c r="K109" s="305">
        <v>5514</v>
      </c>
      <c r="L109" s="282">
        <v>4022</v>
      </c>
      <c r="M109" s="305">
        <v>8308</v>
      </c>
      <c r="N109" s="305">
        <v>14326</v>
      </c>
      <c r="O109" s="282">
        <v>14938</v>
      </c>
      <c r="P109" s="305">
        <v>15068</v>
      </c>
      <c r="Q109" s="282">
        <v>14196</v>
      </c>
      <c r="R109" s="305">
        <v>3020</v>
      </c>
      <c r="S109" s="282">
        <v>2998</v>
      </c>
      <c r="T109" s="305">
        <v>7774</v>
      </c>
      <c r="U109" s="282">
        <v>7164</v>
      </c>
      <c r="V109" s="305">
        <v>10794</v>
      </c>
      <c r="W109" s="282">
        <v>10162</v>
      </c>
      <c r="X109" s="305">
        <v>20956</v>
      </c>
      <c r="Y109" s="305">
        <v>6018</v>
      </c>
      <c r="Z109" s="282">
        <v>14938</v>
      </c>
      <c r="AA109" s="190"/>
    </row>
    <row r="110" spans="1:27">
      <c r="A110" s="191">
        <v>6</v>
      </c>
      <c r="B110" s="115">
        <v>4</v>
      </c>
      <c r="C110" s="115">
        <v>3</v>
      </c>
      <c r="D110" s="195">
        <v>558012</v>
      </c>
      <c r="E110" s="196" t="s">
        <v>101</v>
      </c>
      <c r="F110" s="284">
        <v>7703</v>
      </c>
      <c r="G110" s="305">
        <v>1091</v>
      </c>
      <c r="H110" s="305">
        <v>1158</v>
      </c>
      <c r="I110" s="305">
        <v>1543</v>
      </c>
      <c r="J110" s="305">
        <v>1417</v>
      </c>
      <c r="K110" s="305">
        <v>1401</v>
      </c>
      <c r="L110" s="282">
        <v>1093</v>
      </c>
      <c r="M110" s="305">
        <v>2249</v>
      </c>
      <c r="N110" s="305">
        <v>3792</v>
      </c>
      <c r="O110" s="282">
        <v>3911</v>
      </c>
      <c r="P110" s="305">
        <v>3954</v>
      </c>
      <c r="Q110" s="282">
        <v>3749</v>
      </c>
      <c r="R110" s="305">
        <v>755</v>
      </c>
      <c r="S110" s="282">
        <v>788</v>
      </c>
      <c r="T110" s="305">
        <v>2059</v>
      </c>
      <c r="U110" s="282">
        <v>1852</v>
      </c>
      <c r="V110" s="305">
        <v>2814</v>
      </c>
      <c r="W110" s="282">
        <v>2640</v>
      </c>
      <c r="X110" s="305">
        <v>5454</v>
      </c>
      <c r="Y110" s="305">
        <v>1543</v>
      </c>
      <c r="Z110" s="282">
        <v>3911</v>
      </c>
      <c r="AA110" s="190"/>
    </row>
    <row r="111" spans="1:27">
      <c r="A111" s="191">
        <v>6</v>
      </c>
      <c r="B111" s="115">
        <v>4</v>
      </c>
      <c r="C111" s="115">
        <v>3</v>
      </c>
      <c r="D111" s="195">
        <v>558016</v>
      </c>
      <c r="E111" s="196" t="s">
        <v>102</v>
      </c>
      <c r="F111" s="284">
        <v>9606</v>
      </c>
      <c r="G111" s="305">
        <v>1269</v>
      </c>
      <c r="H111" s="305">
        <v>1401</v>
      </c>
      <c r="I111" s="305">
        <v>1924</v>
      </c>
      <c r="J111" s="305">
        <v>1759</v>
      </c>
      <c r="K111" s="305">
        <v>1854</v>
      </c>
      <c r="L111" s="282">
        <v>1399</v>
      </c>
      <c r="M111" s="305">
        <v>2670</v>
      </c>
      <c r="N111" s="305">
        <v>4594</v>
      </c>
      <c r="O111" s="282">
        <v>5012</v>
      </c>
      <c r="P111" s="305">
        <v>4807</v>
      </c>
      <c r="Q111" s="282">
        <v>4799</v>
      </c>
      <c r="R111" s="305">
        <v>946</v>
      </c>
      <c r="S111" s="282">
        <v>978</v>
      </c>
      <c r="T111" s="305">
        <v>2528</v>
      </c>
      <c r="U111" s="282">
        <v>2484</v>
      </c>
      <c r="V111" s="305">
        <v>3474</v>
      </c>
      <c r="W111" s="282">
        <v>3462</v>
      </c>
      <c r="X111" s="305">
        <v>6936</v>
      </c>
      <c r="Y111" s="305">
        <v>1924</v>
      </c>
      <c r="Z111" s="282">
        <v>5012</v>
      </c>
      <c r="AA111" s="190"/>
    </row>
    <row r="112" spans="1:27">
      <c r="A112" s="191">
        <v>7</v>
      </c>
      <c r="B112" s="115">
        <v>1</v>
      </c>
      <c r="C112" s="115">
        <v>4</v>
      </c>
      <c r="D112" s="195">
        <v>562004</v>
      </c>
      <c r="E112" s="196" t="s">
        <v>103</v>
      </c>
      <c r="F112" s="284">
        <v>14181</v>
      </c>
      <c r="G112" s="305">
        <v>1896</v>
      </c>
      <c r="H112" s="305">
        <v>2126</v>
      </c>
      <c r="I112" s="305">
        <v>2822</v>
      </c>
      <c r="J112" s="305">
        <v>2626</v>
      </c>
      <c r="K112" s="305">
        <v>2682</v>
      </c>
      <c r="L112" s="282">
        <v>2029</v>
      </c>
      <c r="M112" s="305">
        <v>4022</v>
      </c>
      <c r="N112" s="305">
        <v>6844</v>
      </c>
      <c r="O112" s="282">
        <v>7337</v>
      </c>
      <c r="P112" s="305">
        <v>7380</v>
      </c>
      <c r="Q112" s="282">
        <v>6801</v>
      </c>
      <c r="R112" s="305">
        <v>1474</v>
      </c>
      <c r="S112" s="282">
        <v>1348</v>
      </c>
      <c r="T112" s="305">
        <v>3861</v>
      </c>
      <c r="U112" s="282">
        <v>3476</v>
      </c>
      <c r="V112" s="305">
        <v>5335</v>
      </c>
      <c r="W112" s="282">
        <v>4824</v>
      </c>
      <c r="X112" s="305">
        <v>10159</v>
      </c>
      <c r="Y112" s="305">
        <v>2822</v>
      </c>
      <c r="Z112" s="282">
        <v>7337</v>
      </c>
      <c r="AA112" s="190"/>
    </row>
    <row r="113" spans="1:27">
      <c r="A113" s="191">
        <v>4</v>
      </c>
      <c r="B113" s="115">
        <v>2</v>
      </c>
      <c r="C113" s="115">
        <v>3</v>
      </c>
      <c r="D113" s="195">
        <v>562008</v>
      </c>
      <c r="E113" s="196" t="s">
        <v>104</v>
      </c>
      <c r="F113" s="284">
        <v>6962</v>
      </c>
      <c r="G113" s="305">
        <v>907</v>
      </c>
      <c r="H113" s="305">
        <v>1030</v>
      </c>
      <c r="I113" s="305">
        <v>1380</v>
      </c>
      <c r="J113" s="305">
        <v>1335</v>
      </c>
      <c r="K113" s="305">
        <v>1304</v>
      </c>
      <c r="L113" s="282">
        <v>1006</v>
      </c>
      <c r="M113" s="305">
        <v>1937</v>
      </c>
      <c r="N113" s="305">
        <v>3317</v>
      </c>
      <c r="O113" s="282">
        <v>3645</v>
      </c>
      <c r="P113" s="305">
        <v>3556</v>
      </c>
      <c r="Q113" s="282">
        <v>3406</v>
      </c>
      <c r="R113" s="305">
        <v>689</v>
      </c>
      <c r="S113" s="282">
        <v>691</v>
      </c>
      <c r="T113" s="305">
        <v>1881</v>
      </c>
      <c r="U113" s="282">
        <v>1764</v>
      </c>
      <c r="V113" s="305">
        <v>2570</v>
      </c>
      <c r="W113" s="282">
        <v>2455</v>
      </c>
      <c r="X113" s="305">
        <v>5025</v>
      </c>
      <c r="Y113" s="305">
        <v>1380</v>
      </c>
      <c r="Z113" s="282">
        <v>3645</v>
      </c>
      <c r="AA113" s="190"/>
    </row>
    <row r="114" spans="1:27">
      <c r="A114" s="191">
        <v>8</v>
      </c>
      <c r="B114" s="115">
        <v>2</v>
      </c>
      <c r="C114" s="115">
        <v>4</v>
      </c>
      <c r="D114" s="195">
        <v>562012</v>
      </c>
      <c r="E114" s="196" t="s">
        <v>105</v>
      </c>
      <c r="F114" s="284">
        <v>14494</v>
      </c>
      <c r="G114" s="305">
        <v>1885</v>
      </c>
      <c r="H114" s="305">
        <v>2176</v>
      </c>
      <c r="I114" s="305">
        <v>2876</v>
      </c>
      <c r="J114" s="305">
        <v>2687</v>
      </c>
      <c r="K114" s="305">
        <v>2828</v>
      </c>
      <c r="L114" s="282">
        <v>2042</v>
      </c>
      <c r="M114" s="305">
        <v>4061</v>
      </c>
      <c r="N114" s="305">
        <v>6937</v>
      </c>
      <c r="O114" s="282">
        <v>7557</v>
      </c>
      <c r="P114" s="305">
        <v>8107</v>
      </c>
      <c r="Q114" s="282">
        <v>6387</v>
      </c>
      <c r="R114" s="305">
        <v>1619</v>
      </c>
      <c r="S114" s="282">
        <v>1257</v>
      </c>
      <c r="T114" s="305">
        <v>4287</v>
      </c>
      <c r="U114" s="282">
        <v>3270</v>
      </c>
      <c r="V114" s="305">
        <v>5906</v>
      </c>
      <c r="W114" s="282">
        <v>4527</v>
      </c>
      <c r="X114" s="305">
        <v>10433</v>
      </c>
      <c r="Y114" s="305">
        <v>2876</v>
      </c>
      <c r="Z114" s="282">
        <v>7557</v>
      </c>
      <c r="AA114" s="190"/>
    </row>
    <row r="115" spans="1:27">
      <c r="A115" s="191">
        <v>7</v>
      </c>
      <c r="B115" s="115">
        <v>1</v>
      </c>
      <c r="C115" s="115">
        <v>4</v>
      </c>
      <c r="D115" s="195">
        <v>562014</v>
      </c>
      <c r="E115" s="196" t="s">
        <v>106</v>
      </c>
      <c r="F115" s="284">
        <v>16581</v>
      </c>
      <c r="G115" s="305">
        <v>2324</v>
      </c>
      <c r="H115" s="305">
        <v>2407</v>
      </c>
      <c r="I115" s="305">
        <v>3191</v>
      </c>
      <c r="J115" s="305">
        <v>3102</v>
      </c>
      <c r="K115" s="305">
        <v>3146</v>
      </c>
      <c r="L115" s="282">
        <v>2411</v>
      </c>
      <c r="M115" s="305">
        <v>4731</v>
      </c>
      <c r="N115" s="305">
        <v>7922</v>
      </c>
      <c r="O115" s="282">
        <v>8659</v>
      </c>
      <c r="P115" s="305">
        <v>8647</v>
      </c>
      <c r="Q115" s="282">
        <v>7934</v>
      </c>
      <c r="R115" s="305">
        <v>1656</v>
      </c>
      <c r="S115" s="282">
        <v>1535</v>
      </c>
      <c r="T115" s="305">
        <v>4524</v>
      </c>
      <c r="U115" s="282">
        <v>4135</v>
      </c>
      <c r="V115" s="305">
        <v>6180</v>
      </c>
      <c r="W115" s="282">
        <v>5670</v>
      </c>
      <c r="X115" s="305">
        <v>11850</v>
      </c>
      <c r="Y115" s="305">
        <v>3191</v>
      </c>
      <c r="Z115" s="282">
        <v>8659</v>
      </c>
      <c r="AA115" s="190"/>
    </row>
    <row r="116" spans="1:27">
      <c r="A116" s="191">
        <v>6</v>
      </c>
      <c r="B116" s="115">
        <v>4</v>
      </c>
      <c r="C116" s="115">
        <v>3</v>
      </c>
      <c r="D116" s="195">
        <v>562016</v>
      </c>
      <c r="E116" s="196" t="s">
        <v>107</v>
      </c>
      <c r="F116" s="284">
        <v>7218</v>
      </c>
      <c r="G116" s="305">
        <v>907</v>
      </c>
      <c r="H116" s="305">
        <v>994</v>
      </c>
      <c r="I116" s="305">
        <v>1451</v>
      </c>
      <c r="J116" s="305">
        <v>1421</v>
      </c>
      <c r="K116" s="305">
        <v>1415</v>
      </c>
      <c r="L116" s="282">
        <v>1030</v>
      </c>
      <c r="M116" s="305">
        <v>1901</v>
      </c>
      <c r="N116" s="305">
        <v>3352</v>
      </c>
      <c r="O116" s="282">
        <v>3866</v>
      </c>
      <c r="P116" s="305">
        <v>3702</v>
      </c>
      <c r="Q116" s="282">
        <v>3516</v>
      </c>
      <c r="R116" s="305">
        <v>756</v>
      </c>
      <c r="S116" s="282">
        <v>695</v>
      </c>
      <c r="T116" s="305">
        <v>2008</v>
      </c>
      <c r="U116" s="282">
        <v>1858</v>
      </c>
      <c r="V116" s="305">
        <v>2764</v>
      </c>
      <c r="W116" s="282">
        <v>2553</v>
      </c>
      <c r="X116" s="305">
        <v>5317</v>
      </c>
      <c r="Y116" s="305">
        <v>1451</v>
      </c>
      <c r="Z116" s="282">
        <v>3866</v>
      </c>
      <c r="AA116" s="190"/>
    </row>
    <row r="117" spans="1:27">
      <c r="A117" s="191">
        <v>7</v>
      </c>
      <c r="B117" s="115">
        <v>1</v>
      </c>
      <c r="C117" s="115">
        <v>4</v>
      </c>
      <c r="D117" s="195">
        <v>562020</v>
      </c>
      <c r="E117" s="196" t="s">
        <v>108</v>
      </c>
      <c r="F117" s="284">
        <v>12134</v>
      </c>
      <c r="G117" s="305">
        <v>1635</v>
      </c>
      <c r="H117" s="305">
        <v>1750</v>
      </c>
      <c r="I117" s="305">
        <v>2476</v>
      </c>
      <c r="J117" s="305">
        <v>2273</v>
      </c>
      <c r="K117" s="305">
        <v>2291</v>
      </c>
      <c r="L117" s="282">
        <v>1709</v>
      </c>
      <c r="M117" s="305">
        <v>3385</v>
      </c>
      <c r="N117" s="305">
        <v>5861</v>
      </c>
      <c r="O117" s="282">
        <v>6273</v>
      </c>
      <c r="P117" s="305">
        <v>6290</v>
      </c>
      <c r="Q117" s="282">
        <v>5844</v>
      </c>
      <c r="R117" s="305">
        <v>1250</v>
      </c>
      <c r="S117" s="282">
        <v>1226</v>
      </c>
      <c r="T117" s="305">
        <v>3309</v>
      </c>
      <c r="U117" s="282">
        <v>2964</v>
      </c>
      <c r="V117" s="305">
        <v>4559</v>
      </c>
      <c r="W117" s="282">
        <v>4190</v>
      </c>
      <c r="X117" s="305">
        <v>8749</v>
      </c>
      <c r="Y117" s="305">
        <v>2476</v>
      </c>
      <c r="Z117" s="282">
        <v>6273</v>
      </c>
      <c r="AA117" s="190"/>
    </row>
    <row r="118" spans="1:27">
      <c r="A118" s="191">
        <v>7</v>
      </c>
      <c r="B118" s="115">
        <v>1</v>
      </c>
      <c r="C118" s="115">
        <v>4</v>
      </c>
      <c r="D118" s="195">
        <v>562024</v>
      </c>
      <c r="E118" s="196" t="s">
        <v>109</v>
      </c>
      <c r="F118" s="284">
        <v>17443</v>
      </c>
      <c r="G118" s="305">
        <v>2395</v>
      </c>
      <c r="H118" s="305">
        <v>2572</v>
      </c>
      <c r="I118" s="305">
        <v>3532</v>
      </c>
      <c r="J118" s="305">
        <v>3284</v>
      </c>
      <c r="K118" s="305">
        <v>3303</v>
      </c>
      <c r="L118" s="282">
        <v>2357</v>
      </c>
      <c r="M118" s="305">
        <v>4967</v>
      </c>
      <c r="N118" s="305">
        <v>8499</v>
      </c>
      <c r="O118" s="282">
        <v>8944</v>
      </c>
      <c r="P118" s="305">
        <v>8855</v>
      </c>
      <c r="Q118" s="282">
        <v>8588</v>
      </c>
      <c r="R118" s="305">
        <v>1809</v>
      </c>
      <c r="S118" s="282">
        <v>1723</v>
      </c>
      <c r="T118" s="305">
        <v>4547</v>
      </c>
      <c r="U118" s="282">
        <v>4397</v>
      </c>
      <c r="V118" s="305">
        <v>6356</v>
      </c>
      <c r="W118" s="282">
        <v>6120</v>
      </c>
      <c r="X118" s="305">
        <v>12476</v>
      </c>
      <c r="Y118" s="305">
        <v>3532</v>
      </c>
      <c r="Z118" s="282">
        <v>8944</v>
      </c>
      <c r="AA118" s="190"/>
    </row>
    <row r="119" spans="1:27">
      <c r="A119" s="191">
        <v>4</v>
      </c>
      <c r="B119" s="115">
        <v>1</v>
      </c>
      <c r="C119" s="115">
        <v>3</v>
      </c>
      <c r="D119" s="195">
        <v>562028</v>
      </c>
      <c r="E119" s="196" t="s">
        <v>110</v>
      </c>
      <c r="F119" s="284">
        <v>6235</v>
      </c>
      <c r="G119" s="305">
        <v>789</v>
      </c>
      <c r="H119" s="305">
        <v>933</v>
      </c>
      <c r="I119" s="305">
        <v>1249</v>
      </c>
      <c r="J119" s="305">
        <v>1141</v>
      </c>
      <c r="K119" s="305">
        <v>1205</v>
      </c>
      <c r="L119" s="282">
        <v>918</v>
      </c>
      <c r="M119" s="305">
        <v>1722</v>
      </c>
      <c r="N119" s="305">
        <v>2971</v>
      </c>
      <c r="O119" s="282">
        <v>3264</v>
      </c>
      <c r="P119" s="305">
        <v>2951</v>
      </c>
      <c r="Q119" s="282">
        <v>3284</v>
      </c>
      <c r="R119" s="305">
        <v>579</v>
      </c>
      <c r="S119" s="282">
        <v>670</v>
      </c>
      <c r="T119" s="305">
        <v>1511</v>
      </c>
      <c r="U119" s="282">
        <v>1753</v>
      </c>
      <c r="V119" s="305">
        <v>2090</v>
      </c>
      <c r="W119" s="282">
        <v>2423</v>
      </c>
      <c r="X119" s="305">
        <v>4513</v>
      </c>
      <c r="Y119" s="305">
        <v>1249</v>
      </c>
      <c r="Z119" s="282">
        <v>3264</v>
      </c>
      <c r="AA119" s="190"/>
    </row>
    <row r="120" spans="1:27">
      <c r="A120" s="191">
        <v>7</v>
      </c>
      <c r="B120" s="115">
        <v>1</v>
      </c>
      <c r="C120" s="115">
        <v>4</v>
      </c>
      <c r="D120" s="195">
        <v>562032</v>
      </c>
      <c r="E120" s="196" t="s">
        <v>111</v>
      </c>
      <c r="F120" s="284">
        <v>22354</v>
      </c>
      <c r="G120" s="305">
        <v>2989</v>
      </c>
      <c r="H120" s="305">
        <v>3196</v>
      </c>
      <c r="I120" s="305">
        <v>4452</v>
      </c>
      <c r="J120" s="305">
        <v>4164</v>
      </c>
      <c r="K120" s="305">
        <v>4306</v>
      </c>
      <c r="L120" s="282">
        <v>3247</v>
      </c>
      <c r="M120" s="305">
        <v>6185</v>
      </c>
      <c r="N120" s="305">
        <v>10637</v>
      </c>
      <c r="O120" s="282">
        <v>11717</v>
      </c>
      <c r="P120" s="305">
        <v>11676</v>
      </c>
      <c r="Q120" s="282">
        <v>10678</v>
      </c>
      <c r="R120" s="305">
        <v>2281</v>
      </c>
      <c r="S120" s="282">
        <v>2171</v>
      </c>
      <c r="T120" s="305">
        <v>6182</v>
      </c>
      <c r="U120" s="282">
        <v>5535</v>
      </c>
      <c r="V120" s="305">
        <v>8463</v>
      </c>
      <c r="W120" s="282">
        <v>7706</v>
      </c>
      <c r="X120" s="305">
        <v>16169</v>
      </c>
      <c r="Y120" s="305">
        <v>4452</v>
      </c>
      <c r="Z120" s="282">
        <v>11717</v>
      </c>
      <c r="AA120" s="190"/>
    </row>
    <row r="121" spans="1:27">
      <c r="A121" s="191">
        <v>5</v>
      </c>
      <c r="B121" s="115">
        <v>3</v>
      </c>
      <c r="C121" s="115">
        <v>3</v>
      </c>
      <c r="D121" s="195">
        <v>562036</v>
      </c>
      <c r="E121" s="196" t="s">
        <v>112</v>
      </c>
      <c r="F121" s="284">
        <v>5353</v>
      </c>
      <c r="G121" s="305">
        <v>682</v>
      </c>
      <c r="H121" s="305">
        <v>790</v>
      </c>
      <c r="I121" s="305">
        <v>1104</v>
      </c>
      <c r="J121" s="305">
        <v>1028</v>
      </c>
      <c r="K121" s="305">
        <v>1027</v>
      </c>
      <c r="L121" s="282">
        <v>722</v>
      </c>
      <c r="M121" s="305">
        <v>1472</v>
      </c>
      <c r="N121" s="305">
        <v>2576</v>
      </c>
      <c r="O121" s="282">
        <v>2777</v>
      </c>
      <c r="P121" s="305">
        <v>2728</v>
      </c>
      <c r="Q121" s="282">
        <v>2625</v>
      </c>
      <c r="R121" s="305">
        <v>537</v>
      </c>
      <c r="S121" s="282">
        <v>567</v>
      </c>
      <c r="T121" s="305">
        <v>1439</v>
      </c>
      <c r="U121" s="282">
        <v>1338</v>
      </c>
      <c r="V121" s="305">
        <v>1976</v>
      </c>
      <c r="W121" s="282">
        <v>1905</v>
      </c>
      <c r="X121" s="305">
        <v>3881</v>
      </c>
      <c r="Y121" s="305">
        <v>1104</v>
      </c>
      <c r="Z121" s="282">
        <v>2777</v>
      </c>
      <c r="AA121" s="190"/>
    </row>
    <row r="122" spans="1:27">
      <c r="A122" s="191">
        <v>3</v>
      </c>
      <c r="B122" s="115">
        <v>4</v>
      </c>
      <c r="C122" s="115">
        <v>2</v>
      </c>
      <c r="D122" s="195">
        <v>566000</v>
      </c>
      <c r="E122" s="196" t="s">
        <v>264</v>
      </c>
      <c r="F122" s="284">
        <v>52657</v>
      </c>
      <c r="G122" s="305">
        <v>6991</v>
      </c>
      <c r="H122" s="305">
        <v>7773</v>
      </c>
      <c r="I122" s="305">
        <v>10285</v>
      </c>
      <c r="J122" s="305">
        <v>9634</v>
      </c>
      <c r="K122" s="305">
        <v>10037</v>
      </c>
      <c r="L122" s="282">
        <v>7937</v>
      </c>
      <c r="M122" s="305">
        <v>14764</v>
      </c>
      <c r="N122" s="305">
        <v>25049</v>
      </c>
      <c r="O122" s="282">
        <v>27608</v>
      </c>
      <c r="P122" s="305">
        <v>27086</v>
      </c>
      <c r="Q122" s="282">
        <v>25571</v>
      </c>
      <c r="R122" s="305">
        <v>5230</v>
      </c>
      <c r="S122" s="282">
        <v>5055</v>
      </c>
      <c r="T122" s="305">
        <v>14422</v>
      </c>
      <c r="U122" s="282">
        <v>13186</v>
      </c>
      <c r="V122" s="305">
        <v>19652</v>
      </c>
      <c r="W122" s="282">
        <v>18241</v>
      </c>
      <c r="X122" s="305">
        <v>37893</v>
      </c>
      <c r="Y122" s="305">
        <v>10285</v>
      </c>
      <c r="Z122" s="282">
        <v>27608</v>
      </c>
      <c r="AA122" s="190"/>
    </row>
    <row r="123" spans="1:27">
      <c r="A123" s="191">
        <v>6</v>
      </c>
      <c r="B123" s="115">
        <v>4</v>
      </c>
      <c r="C123" s="115">
        <v>3</v>
      </c>
      <c r="D123" s="195">
        <v>566008</v>
      </c>
      <c r="E123" s="196" t="s">
        <v>113</v>
      </c>
      <c r="F123" s="284">
        <v>7128</v>
      </c>
      <c r="G123" s="305">
        <v>969</v>
      </c>
      <c r="H123" s="305">
        <v>1051</v>
      </c>
      <c r="I123" s="305">
        <v>1453</v>
      </c>
      <c r="J123" s="305">
        <v>1245</v>
      </c>
      <c r="K123" s="305">
        <v>1290</v>
      </c>
      <c r="L123" s="282">
        <v>1120</v>
      </c>
      <c r="M123" s="305">
        <v>2020</v>
      </c>
      <c r="N123" s="305">
        <v>3473</v>
      </c>
      <c r="O123" s="282">
        <v>3655</v>
      </c>
      <c r="P123" s="305">
        <v>3937</v>
      </c>
      <c r="Q123" s="282">
        <v>3191</v>
      </c>
      <c r="R123" s="305">
        <v>834</v>
      </c>
      <c r="S123" s="282">
        <v>619</v>
      </c>
      <c r="T123" s="305">
        <v>2047</v>
      </c>
      <c r="U123" s="282">
        <v>1608</v>
      </c>
      <c r="V123" s="305">
        <v>2881</v>
      </c>
      <c r="W123" s="282">
        <v>2227</v>
      </c>
      <c r="X123" s="305">
        <v>5108</v>
      </c>
      <c r="Y123" s="305">
        <v>1453</v>
      </c>
      <c r="Z123" s="282">
        <v>3655</v>
      </c>
      <c r="AA123" s="190"/>
    </row>
    <row r="124" spans="1:27">
      <c r="A124" s="191">
        <v>5</v>
      </c>
      <c r="B124" s="115">
        <v>3</v>
      </c>
      <c r="C124" s="115">
        <v>3</v>
      </c>
      <c r="D124" s="195">
        <v>566012</v>
      </c>
      <c r="E124" s="196" t="s">
        <v>400</v>
      </c>
      <c r="F124" s="284">
        <v>8354</v>
      </c>
      <c r="G124" s="305">
        <v>1114</v>
      </c>
      <c r="H124" s="305">
        <v>1213</v>
      </c>
      <c r="I124" s="305">
        <v>1767</v>
      </c>
      <c r="J124" s="305">
        <v>1618</v>
      </c>
      <c r="K124" s="305">
        <v>1524</v>
      </c>
      <c r="L124" s="282">
        <v>1118</v>
      </c>
      <c r="M124" s="305">
        <v>2327</v>
      </c>
      <c r="N124" s="305">
        <v>4094</v>
      </c>
      <c r="O124" s="282">
        <v>4260</v>
      </c>
      <c r="P124" s="305">
        <v>4136</v>
      </c>
      <c r="Q124" s="282">
        <v>4218</v>
      </c>
      <c r="R124" s="305">
        <v>894</v>
      </c>
      <c r="S124" s="282">
        <v>873</v>
      </c>
      <c r="T124" s="305">
        <v>2075</v>
      </c>
      <c r="U124" s="282">
        <v>2185</v>
      </c>
      <c r="V124" s="305">
        <v>2969</v>
      </c>
      <c r="W124" s="282">
        <v>3058</v>
      </c>
      <c r="X124" s="305">
        <v>6027</v>
      </c>
      <c r="Y124" s="305">
        <v>1767</v>
      </c>
      <c r="Z124" s="282">
        <v>4260</v>
      </c>
      <c r="AA124" s="190"/>
    </row>
    <row r="125" spans="1:27">
      <c r="A125" s="191">
        <v>10</v>
      </c>
      <c r="B125" s="115">
        <v>4</v>
      </c>
      <c r="C125" s="115">
        <v>4</v>
      </c>
      <c r="D125" s="195">
        <v>566028</v>
      </c>
      <c r="E125" s="196" t="s">
        <v>114</v>
      </c>
      <c r="F125" s="284">
        <v>10725</v>
      </c>
      <c r="G125" s="305">
        <v>1462</v>
      </c>
      <c r="H125" s="305">
        <v>1583</v>
      </c>
      <c r="I125" s="305">
        <v>2041</v>
      </c>
      <c r="J125" s="305">
        <v>1930</v>
      </c>
      <c r="K125" s="305">
        <v>2064</v>
      </c>
      <c r="L125" s="282">
        <v>1645</v>
      </c>
      <c r="M125" s="305">
        <v>3045</v>
      </c>
      <c r="N125" s="305">
        <v>5086</v>
      </c>
      <c r="O125" s="282">
        <v>5639</v>
      </c>
      <c r="P125" s="305">
        <v>5580</v>
      </c>
      <c r="Q125" s="282">
        <v>5145</v>
      </c>
      <c r="R125" s="305">
        <v>1031</v>
      </c>
      <c r="S125" s="282">
        <v>1010</v>
      </c>
      <c r="T125" s="305">
        <v>2982</v>
      </c>
      <c r="U125" s="282">
        <v>2657</v>
      </c>
      <c r="V125" s="305">
        <v>4013</v>
      </c>
      <c r="W125" s="282">
        <v>3667</v>
      </c>
      <c r="X125" s="305">
        <v>7680</v>
      </c>
      <c r="Y125" s="305">
        <v>2041</v>
      </c>
      <c r="Z125" s="282">
        <v>5639</v>
      </c>
      <c r="AA125" s="190"/>
    </row>
    <row r="126" spans="1:27">
      <c r="A126" s="191">
        <v>9</v>
      </c>
      <c r="B126" s="115">
        <v>3</v>
      </c>
      <c r="C126" s="115">
        <v>4</v>
      </c>
      <c r="D126" s="195">
        <v>566076</v>
      </c>
      <c r="E126" s="196" t="s">
        <v>115</v>
      </c>
      <c r="F126" s="284">
        <v>15881</v>
      </c>
      <c r="G126" s="305">
        <v>2118</v>
      </c>
      <c r="H126" s="305">
        <v>2318</v>
      </c>
      <c r="I126" s="305">
        <v>3128</v>
      </c>
      <c r="J126" s="305">
        <v>3025</v>
      </c>
      <c r="K126" s="305">
        <v>3023</v>
      </c>
      <c r="L126" s="282">
        <v>2269</v>
      </c>
      <c r="M126" s="305">
        <v>4436</v>
      </c>
      <c r="N126" s="305">
        <v>7564</v>
      </c>
      <c r="O126" s="282">
        <v>8317</v>
      </c>
      <c r="P126" s="305">
        <v>8298</v>
      </c>
      <c r="Q126" s="282">
        <v>7583</v>
      </c>
      <c r="R126" s="305">
        <v>1615</v>
      </c>
      <c r="S126" s="282">
        <v>1513</v>
      </c>
      <c r="T126" s="305">
        <v>4393</v>
      </c>
      <c r="U126" s="282">
        <v>3924</v>
      </c>
      <c r="V126" s="305">
        <v>6008</v>
      </c>
      <c r="W126" s="282">
        <v>5437</v>
      </c>
      <c r="X126" s="305">
        <v>11445</v>
      </c>
      <c r="Y126" s="305">
        <v>3128</v>
      </c>
      <c r="Z126" s="282">
        <v>8317</v>
      </c>
      <c r="AA126" s="190"/>
    </row>
    <row r="127" spans="1:27">
      <c r="A127" s="191">
        <v>3</v>
      </c>
      <c r="B127" s="115">
        <v>4</v>
      </c>
      <c r="C127" s="115">
        <v>2</v>
      </c>
      <c r="D127" s="195">
        <v>570000</v>
      </c>
      <c r="E127" s="196" t="s">
        <v>265</v>
      </c>
      <c r="F127" s="284">
        <v>34164</v>
      </c>
      <c r="G127" s="305">
        <v>4345</v>
      </c>
      <c r="H127" s="305">
        <v>5122</v>
      </c>
      <c r="I127" s="305">
        <v>6831</v>
      </c>
      <c r="J127" s="305">
        <v>6471</v>
      </c>
      <c r="K127" s="305">
        <v>6475</v>
      </c>
      <c r="L127" s="282">
        <v>4920</v>
      </c>
      <c r="M127" s="305">
        <v>9467</v>
      </c>
      <c r="N127" s="305">
        <v>16298</v>
      </c>
      <c r="O127" s="282">
        <v>17866</v>
      </c>
      <c r="P127" s="305">
        <v>17751</v>
      </c>
      <c r="Q127" s="282">
        <v>16413</v>
      </c>
      <c r="R127" s="305">
        <v>3482</v>
      </c>
      <c r="S127" s="282">
        <v>3349</v>
      </c>
      <c r="T127" s="305">
        <v>9359</v>
      </c>
      <c r="U127" s="282">
        <v>8507</v>
      </c>
      <c r="V127" s="305">
        <v>12841</v>
      </c>
      <c r="W127" s="282">
        <v>11856</v>
      </c>
      <c r="X127" s="305">
        <v>24697</v>
      </c>
      <c r="Y127" s="305">
        <v>6831</v>
      </c>
      <c r="Z127" s="282">
        <v>17866</v>
      </c>
      <c r="AA127" s="190"/>
    </row>
    <row r="128" spans="1:27">
      <c r="A128" s="191">
        <v>8</v>
      </c>
      <c r="B128" s="115">
        <v>2</v>
      </c>
      <c r="C128" s="115">
        <v>4</v>
      </c>
      <c r="D128" s="195">
        <v>570004</v>
      </c>
      <c r="E128" s="196" t="s">
        <v>116</v>
      </c>
      <c r="F128" s="284">
        <v>11065</v>
      </c>
      <c r="G128" s="305">
        <v>1457</v>
      </c>
      <c r="H128" s="305">
        <v>1575</v>
      </c>
      <c r="I128" s="305">
        <v>2123</v>
      </c>
      <c r="J128" s="305">
        <v>2054</v>
      </c>
      <c r="K128" s="305">
        <v>2174</v>
      </c>
      <c r="L128" s="282">
        <v>1682</v>
      </c>
      <c r="M128" s="305">
        <v>3032</v>
      </c>
      <c r="N128" s="305">
        <v>5155</v>
      </c>
      <c r="O128" s="282">
        <v>5910</v>
      </c>
      <c r="P128" s="305">
        <v>5847</v>
      </c>
      <c r="Q128" s="282">
        <v>5218</v>
      </c>
      <c r="R128" s="305">
        <v>1128</v>
      </c>
      <c r="S128" s="282">
        <v>995</v>
      </c>
      <c r="T128" s="305">
        <v>3147</v>
      </c>
      <c r="U128" s="282">
        <v>2763</v>
      </c>
      <c r="V128" s="305">
        <v>4275</v>
      </c>
      <c r="W128" s="282">
        <v>3758</v>
      </c>
      <c r="X128" s="305">
        <v>8033</v>
      </c>
      <c r="Y128" s="305">
        <v>2123</v>
      </c>
      <c r="Z128" s="282">
        <v>5910</v>
      </c>
      <c r="AA128" s="190"/>
    </row>
    <row r="129" spans="1:27">
      <c r="A129" s="191">
        <v>5</v>
      </c>
      <c r="B129" s="115">
        <v>3</v>
      </c>
      <c r="C129" s="115">
        <v>3</v>
      </c>
      <c r="D129" s="195">
        <v>570008</v>
      </c>
      <c r="E129" s="196" t="s">
        <v>117</v>
      </c>
      <c r="F129" s="284">
        <v>7485</v>
      </c>
      <c r="G129" s="305">
        <v>1007</v>
      </c>
      <c r="H129" s="305">
        <v>1086</v>
      </c>
      <c r="I129" s="305">
        <v>1403</v>
      </c>
      <c r="J129" s="305">
        <v>1362</v>
      </c>
      <c r="K129" s="305">
        <v>1455</v>
      </c>
      <c r="L129" s="282">
        <v>1172</v>
      </c>
      <c r="M129" s="305">
        <v>2093</v>
      </c>
      <c r="N129" s="305">
        <v>3496</v>
      </c>
      <c r="O129" s="282">
        <v>3989</v>
      </c>
      <c r="P129" s="305">
        <v>3780</v>
      </c>
      <c r="Q129" s="282">
        <v>3705</v>
      </c>
      <c r="R129" s="305">
        <v>675</v>
      </c>
      <c r="S129" s="282">
        <v>728</v>
      </c>
      <c r="T129" s="305">
        <v>2067</v>
      </c>
      <c r="U129" s="282">
        <v>1922</v>
      </c>
      <c r="V129" s="305">
        <v>2742</v>
      </c>
      <c r="W129" s="282">
        <v>2650</v>
      </c>
      <c r="X129" s="305">
        <v>5392</v>
      </c>
      <c r="Y129" s="305">
        <v>1403</v>
      </c>
      <c r="Z129" s="282">
        <v>3989</v>
      </c>
      <c r="AA129" s="190"/>
    </row>
    <row r="130" spans="1:27">
      <c r="A130" s="191">
        <v>6</v>
      </c>
      <c r="B130" s="115">
        <v>4</v>
      </c>
      <c r="C130" s="115">
        <v>3</v>
      </c>
      <c r="D130" s="195">
        <v>570028</v>
      </c>
      <c r="E130" s="196" t="s">
        <v>118</v>
      </c>
      <c r="F130" s="284">
        <v>5953</v>
      </c>
      <c r="G130" s="305">
        <v>766</v>
      </c>
      <c r="H130" s="305">
        <v>907</v>
      </c>
      <c r="I130" s="305">
        <v>1118</v>
      </c>
      <c r="J130" s="305">
        <v>1066</v>
      </c>
      <c r="K130" s="305">
        <v>1131</v>
      </c>
      <c r="L130" s="282">
        <v>965</v>
      </c>
      <c r="M130" s="305">
        <v>1673</v>
      </c>
      <c r="N130" s="305">
        <v>2791</v>
      </c>
      <c r="O130" s="282">
        <v>3162</v>
      </c>
      <c r="P130" s="305">
        <v>3048</v>
      </c>
      <c r="Q130" s="282">
        <v>2905</v>
      </c>
      <c r="R130" s="305">
        <v>595</v>
      </c>
      <c r="S130" s="282">
        <v>523</v>
      </c>
      <c r="T130" s="305">
        <v>1583</v>
      </c>
      <c r="U130" s="282">
        <v>1579</v>
      </c>
      <c r="V130" s="305">
        <v>2178</v>
      </c>
      <c r="W130" s="282">
        <v>2102</v>
      </c>
      <c r="X130" s="305">
        <v>4280</v>
      </c>
      <c r="Y130" s="305">
        <v>1118</v>
      </c>
      <c r="Z130" s="282">
        <v>3162</v>
      </c>
      <c r="AA130" s="190"/>
    </row>
    <row r="131" spans="1:27" ht="13.15">
      <c r="A131" s="191">
        <v>2</v>
      </c>
      <c r="B131" s="115">
        <v>2</v>
      </c>
      <c r="C131" s="115">
        <v>1</v>
      </c>
      <c r="D131" s="192">
        <v>711000</v>
      </c>
      <c r="E131" s="194" t="s">
        <v>353</v>
      </c>
      <c r="F131" s="284">
        <v>68117</v>
      </c>
      <c r="G131" s="305">
        <v>9130</v>
      </c>
      <c r="H131" s="305">
        <v>9713</v>
      </c>
      <c r="I131" s="305">
        <v>12950</v>
      </c>
      <c r="J131" s="305">
        <v>12460</v>
      </c>
      <c r="K131" s="305">
        <v>12781</v>
      </c>
      <c r="L131" s="282">
        <v>11083</v>
      </c>
      <c r="M131" s="305">
        <v>18843</v>
      </c>
      <c r="N131" s="305">
        <v>31793</v>
      </c>
      <c r="O131" s="282">
        <v>36324</v>
      </c>
      <c r="P131" s="305">
        <v>34666</v>
      </c>
      <c r="Q131" s="282">
        <v>33451</v>
      </c>
      <c r="R131" s="305">
        <v>6589</v>
      </c>
      <c r="S131" s="282">
        <v>6361</v>
      </c>
      <c r="T131" s="305">
        <v>18459</v>
      </c>
      <c r="U131" s="282">
        <v>17865</v>
      </c>
      <c r="V131" s="305">
        <v>25048</v>
      </c>
      <c r="W131" s="282">
        <v>24226</v>
      </c>
      <c r="X131" s="305">
        <v>49274</v>
      </c>
      <c r="Y131" s="305">
        <v>12950</v>
      </c>
      <c r="Z131" s="282">
        <v>36324</v>
      </c>
      <c r="AA131" s="190"/>
    </row>
    <row r="132" spans="1:27">
      <c r="A132" s="191">
        <v>3</v>
      </c>
      <c r="B132" s="115">
        <v>4</v>
      </c>
      <c r="C132" s="115">
        <v>2</v>
      </c>
      <c r="D132" s="195">
        <v>754000</v>
      </c>
      <c r="E132" s="196" t="s">
        <v>266</v>
      </c>
      <c r="F132" s="124">
        <v>40377</v>
      </c>
      <c r="G132" s="125">
        <v>5301</v>
      </c>
      <c r="H132" s="125">
        <v>5826</v>
      </c>
      <c r="I132" s="125">
        <v>7854</v>
      </c>
      <c r="J132" s="125">
        <v>7523</v>
      </c>
      <c r="K132" s="125">
        <v>7850</v>
      </c>
      <c r="L132" s="126">
        <v>6023</v>
      </c>
      <c r="M132" s="305">
        <v>11127</v>
      </c>
      <c r="N132" s="305">
        <v>18981</v>
      </c>
      <c r="O132" s="282">
        <v>21396</v>
      </c>
      <c r="P132" s="305">
        <v>20793</v>
      </c>
      <c r="Q132" s="282">
        <v>19584</v>
      </c>
      <c r="R132" s="305">
        <v>4031</v>
      </c>
      <c r="S132" s="282">
        <v>3823</v>
      </c>
      <c r="T132" s="305">
        <v>11027</v>
      </c>
      <c r="U132" s="282">
        <v>10369</v>
      </c>
      <c r="V132" s="305">
        <v>15058</v>
      </c>
      <c r="W132" s="282">
        <v>14192</v>
      </c>
      <c r="X132" s="305">
        <v>29250</v>
      </c>
      <c r="Y132" s="305">
        <v>7854</v>
      </c>
      <c r="Z132" s="282">
        <v>21396</v>
      </c>
      <c r="AA132" s="190"/>
    </row>
    <row r="133" spans="1:27">
      <c r="A133" s="191">
        <v>9</v>
      </c>
      <c r="B133" s="115">
        <v>3</v>
      </c>
      <c r="C133" s="115">
        <v>4</v>
      </c>
      <c r="D133" s="195">
        <v>754008</v>
      </c>
      <c r="E133" s="196" t="s">
        <v>119</v>
      </c>
      <c r="F133" s="284">
        <v>21043</v>
      </c>
      <c r="G133" s="305">
        <v>2903</v>
      </c>
      <c r="H133" s="305">
        <v>3100</v>
      </c>
      <c r="I133" s="305">
        <v>4130</v>
      </c>
      <c r="J133" s="305">
        <v>3956</v>
      </c>
      <c r="K133" s="305">
        <v>3920</v>
      </c>
      <c r="L133" s="282">
        <v>3034</v>
      </c>
      <c r="M133" s="305">
        <v>6003</v>
      </c>
      <c r="N133" s="305">
        <v>10133</v>
      </c>
      <c r="O133" s="282">
        <v>10910</v>
      </c>
      <c r="P133" s="305">
        <v>10787</v>
      </c>
      <c r="Q133" s="282">
        <v>10256</v>
      </c>
      <c r="R133" s="305">
        <v>2036</v>
      </c>
      <c r="S133" s="282">
        <v>2094</v>
      </c>
      <c r="T133" s="305">
        <v>5632</v>
      </c>
      <c r="U133" s="282">
        <v>5278</v>
      </c>
      <c r="V133" s="305">
        <v>7668</v>
      </c>
      <c r="W133" s="282">
        <v>7372</v>
      </c>
      <c r="X133" s="305">
        <v>15040</v>
      </c>
      <c r="Y133" s="305">
        <v>4130</v>
      </c>
      <c r="Z133" s="282">
        <v>10910</v>
      </c>
      <c r="AA133" s="190"/>
    </row>
    <row r="134" spans="1:27">
      <c r="A134" s="191">
        <v>6</v>
      </c>
      <c r="B134" s="115">
        <v>4</v>
      </c>
      <c r="C134" s="115">
        <v>3</v>
      </c>
      <c r="D134" s="195">
        <v>754028</v>
      </c>
      <c r="E134" s="196" t="s">
        <v>267</v>
      </c>
      <c r="F134" s="284">
        <v>9762</v>
      </c>
      <c r="G134" s="305">
        <v>1298</v>
      </c>
      <c r="H134" s="305">
        <v>1399</v>
      </c>
      <c r="I134" s="305">
        <v>1831</v>
      </c>
      <c r="J134" s="305">
        <v>1691</v>
      </c>
      <c r="K134" s="305">
        <v>1940</v>
      </c>
      <c r="L134" s="282">
        <v>1603</v>
      </c>
      <c r="M134" s="305">
        <v>2697</v>
      </c>
      <c r="N134" s="305">
        <v>4528</v>
      </c>
      <c r="O134" s="282">
        <v>5234</v>
      </c>
      <c r="P134" s="305">
        <v>5234</v>
      </c>
      <c r="Q134" s="282">
        <v>4528</v>
      </c>
      <c r="R134" s="305">
        <v>979</v>
      </c>
      <c r="S134" s="282">
        <v>852</v>
      </c>
      <c r="T134" s="305">
        <v>2825</v>
      </c>
      <c r="U134" s="282">
        <v>2409</v>
      </c>
      <c r="V134" s="305">
        <v>3804</v>
      </c>
      <c r="W134" s="282">
        <v>3261</v>
      </c>
      <c r="X134" s="305">
        <v>7065</v>
      </c>
      <c r="Y134" s="305">
        <v>1831</v>
      </c>
      <c r="Z134" s="282">
        <v>5234</v>
      </c>
      <c r="AA134" s="190"/>
    </row>
    <row r="135" spans="1:27">
      <c r="A135" s="191">
        <v>6</v>
      </c>
      <c r="B135" s="115">
        <v>4</v>
      </c>
      <c r="C135" s="115">
        <v>3</v>
      </c>
      <c r="D135" s="195">
        <v>754044</v>
      </c>
      <c r="E135" s="196" t="s">
        <v>218</v>
      </c>
      <c r="F135" s="284">
        <v>5488</v>
      </c>
      <c r="G135" s="305">
        <v>727</v>
      </c>
      <c r="H135" s="305">
        <v>793</v>
      </c>
      <c r="I135" s="305">
        <v>1140</v>
      </c>
      <c r="J135" s="305">
        <v>1022</v>
      </c>
      <c r="K135" s="305">
        <v>1010</v>
      </c>
      <c r="L135" s="282">
        <v>796</v>
      </c>
      <c r="M135" s="305">
        <v>1520</v>
      </c>
      <c r="N135" s="305">
        <v>2660</v>
      </c>
      <c r="O135" s="282">
        <v>2828</v>
      </c>
      <c r="P135" s="305">
        <v>3006</v>
      </c>
      <c r="Q135" s="282">
        <v>2482</v>
      </c>
      <c r="R135" s="305">
        <v>652</v>
      </c>
      <c r="S135" s="282">
        <v>488</v>
      </c>
      <c r="T135" s="305">
        <v>1545</v>
      </c>
      <c r="U135" s="282">
        <v>1283</v>
      </c>
      <c r="V135" s="305">
        <v>2197</v>
      </c>
      <c r="W135" s="282">
        <v>1771</v>
      </c>
      <c r="X135" s="305">
        <v>3968</v>
      </c>
      <c r="Y135" s="305">
        <v>1140</v>
      </c>
      <c r="Z135" s="282">
        <v>2828</v>
      </c>
      <c r="AA135" s="190"/>
    </row>
    <row r="136" spans="1:27">
      <c r="A136" s="191">
        <v>3</v>
      </c>
      <c r="B136" s="115">
        <v>4</v>
      </c>
      <c r="C136" s="115">
        <v>2</v>
      </c>
      <c r="D136" s="195">
        <v>758000</v>
      </c>
      <c r="E136" s="196" t="s">
        <v>268</v>
      </c>
      <c r="F136" s="284">
        <v>20153</v>
      </c>
      <c r="G136" s="305">
        <v>2454</v>
      </c>
      <c r="H136" s="305">
        <v>3033</v>
      </c>
      <c r="I136" s="305">
        <v>4066</v>
      </c>
      <c r="J136" s="305">
        <v>3742</v>
      </c>
      <c r="K136" s="305">
        <v>3952</v>
      </c>
      <c r="L136" s="282">
        <v>2906</v>
      </c>
      <c r="M136" s="305">
        <v>5487</v>
      </c>
      <c r="N136" s="305">
        <v>9553</v>
      </c>
      <c r="O136" s="282">
        <v>10600</v>
      </c>
      <c r="P136" s="305">
        <v>10465</v>
      </c>
      <c r="Q136" s="282">
        <v>9688</v>
      </c>
      <c r="R136" s="305">
        <v>2125</v>
      </c>
      <c r="S136" s="282">
        <v>1941</v>
      </c>
      <c r="T136" s="305">
        <v>5484</v>
      </c>
      <c r="U136" s="282">
        <v>5116</v>
      </c>
      <c r="V136" s="305">
        <v>7609</v>
      </c>
      <c r="W136" s="282">
        <v>7057</v>
      </c>
      <c r="X136" s="305">
        <v>14666</v>
      </c>
      <c r="Y136" s="305">
        <v>4066</v>
      </c>
      <c r="Z136" s="282">
        <v>10600</v>
      </c>
      <c r="AA136" s="190"/>
    </row>
    <row r="137" spans="1:27">
      <c r="A137" s="191">
        <v>6</v>
      </c>
      <c r="B137" s="115">
        <v>4</v>
      </c>
      <c r="C137" s="115">
        <v>3</v>
      </c>
      <c r="D137" s="195">
        <v>758004</v>
      </c>
      <c r="E137" s="196" t="s">
        <v>120</v>
      </c>
      <c r="F137" s="284">
        <v>9265</v>
      </c>
      <c r="G137" s="305">
        <v>1058</v>
      </c>
      <c r="H137" s="305">
        <v>1335</v>
      </c>
      <c r="I137" s="305">
        <v>1852</v>
      </c>
      <c r="J137" s="305">
        <v>1757</v>
      </c>
      <c r="K137" s="305">
        <v>1840</v>
      </c>
      <c r="L137" s="282">
        <v>1423</v>
      </c>
      <c r="M137" s="305">
        <v>2393</v>
      </c>
      <c r="N137" s="305">
        <v>4245</v>
      </c>
      <c r="O137" s="282">
        <v>5020</v>
      </c>
      <c r="P137" s="305">
        <v>4773</v>
      </c>
      <c r="Q137" s="282">
        <v>4492</v>
      </c>
      <c r="R137" s="305">
        <v>940</v>
      </c>
      <c r="S137" s="282">
        <v>912</v>
      </c>
      <c r="T137" s="305">
        <v>2594</v>
      </c>
      <c r="U137" s="282">
        <v>2426</v>
      </c>
      <c r="V137" s="305">
        <v>3534</v>
      </c>
      <c r="W137" s="282">
        <v>3338</v>
      </c>
      <c r="X137" s="305">
        <v>6872</v>
      </c>
      <c r="Y137" s="305">
        <v>1852</v>
      </c>
      <c r="Z137" s="282">
        <v>5020</v>
      </c>
      <c r="AA137" s="190"/>
    </row>
    <row r="138" spans="1:27">
      <c r="A138" s="191">
        <v>8</v>
      </c>
      <c r="B138" s="115">
        <v>2</v>
      </c>
      <c r="C138" s="115">
        <v>4</v>
      </c>
      <c r="D138" s="195">
        <v>758012</v>
      </c>
      <c r="E138" s="196" t="s">
        <v>121</v>
      </c>
      <c r="F138" s="284">
        <v>14227</v>
      </c>
      <c r="G138" s="305">
        <v>1810</v>
      </c>
      <c r="H138" s="305">
        <v>1941</v>
      </c>
      <c r="I138" s="305">
        <v>2674</v>
      </c>
      <c r="J138" s="305">
        <v>2739</v>
      </c>
      <c r="K138" s="305">
        <v>2911</v>
      </c>
      <c r="L138" s="282">
        <v>2152</v>
      </c>
      <c r="M138" s="305">
        <v>3751</v>
      </c>
      <c r="N138" s="305">
        <v>6425</v>
      </c>
      <c r="O138" s="282">
        <v>7802</v>
      </c>
      <c r="P138" s="305">
        <v>7133</v>
      </c>
      <c r="Q138" s="282">
        <v>7094</v>
      </c>
      <c r="R138" s="305">
        <v>1315</v>
      </c>
      <c r="S138" s="282">
        <v>1359</v>
      </c>
      <c r="T138" s="305">
        <v>3984</v>
      </c>
      <c r="U138" s="282">
        <v>3818</v>
      </c>
      <c r="V138" s="305">
        <v>5299</v>
      </c>
      <c r="W138" s="282">
        <v>5177</v>
      </c>
      <c r="X138" s="305">
        <v>10476</v>
      </c>
      <c r="Y138" s="305">
        <v>2674</v>
      </c>
      <c r="Z138" s="282">
        <v>7802</v>
      </c>
      <c r="AA138" s="190"/>
    </row>
    <row r="139" spans="1:27">
      <c r="A139" s="191">
        <v>5</v>
      </c>
      <c r="B139" s="115">
        <v>3</v>
      </c>
      <c r="C139" s="115">
        <v>3</v>
      </c>
      <c r="D139" s="195">
        <v>758024</v>
      </c>
      <c r="E139" s="196" t="s">
        <v>122</v>
      </c>
      <c r="F139" s="284">
        <v>8068</v>
      </c>
      <c r="G139" s="305">
        <v>1008</v>
      </c>
      <c r="H139" s="305">
        <v>1167</v>
      </c>
      <c r="I139" s="305">
        <v>1599</v>
      </c>
      <c r="J139" s="305">
        <v>1484</v>
      </c>
      <c r="K139" s="305">
        <v>1581</v>
      </c>
      <c r="L139" s="282">
        <v>1229</v>
      </c>
      <c r="M139" s="305">
        <v>2175</v>
      </c>
      <c r="N139" s="305">
        <v>3774</v>
      </c>
      <c r="O139" s="282">
        <v>4294</v>
      </c>
      <c r="P139" s="305">
        <v>3867</v>
      </c>
      <c r="Q139" s="282">
        <v>4201</v>
      </c>
      <c r="R139" s="305">
        <v>755</v>
      </c>
      <c r="S139" s="282">
        <v>844</v>
      </c>
      <c r="T139" s="305">
        <v>2065</v>
      </c>
      <c r="U139" s="282">
        <v>2229</v>
      </c>
      <c r="V139" s="305">
        <v>2820</v>
      </c>
      <c r="W139" s="282">
        <v>3073</v>
      </c>
      <c r="X139" s="305">
        <v>5893</v>
      </c>
      <c r="Y139" s="305">
        <v>1599</v>
      </c>
      <c r="Z139" s="282">
        <v>4294</v>
      </c>
      <c r="AA139" s="190"/>
    </row>
    <row r="140" spans="1:27">
      <c r="A140" s="191">
        <v>3</v>
      </c>
      <c r="B140" s="115">
        <v>4</v>
      </c>
      <c r="C140" s="115">
        <v>2</v>
      </c>
      <c r="D140" s="195">
        <v>762000</v>
      </c>
      <c r="E140" s="196" t="s">
        <v>269</v>
      </c>
      <c r="F140" s="284">
        <v>27308</v>
      </c>
      <c r="G140" s="305">
        <v>3502</v>
      </c>
      <c r="H140" s="305">
        <v>3908</v>
      </c>
      <c r="I140" s="305">
        <v>5288</v>
      </c>
      <c r="J140" s="305">
        <v>5084</v>
      </c>
      <c r="K140" s="305">
        <v>5468</v>
      </c>
      <c r="L140" s="282">
        <v>4058</v>
      </c>
      <c r="M140" s="305">
        <v>7410</v>
      </c>
      <c r="N140" s="305">
        <v>12698</v>
      </c>
      <c r="O140" s="282">
        <v>14610</v>
      </c>
      <c r="P140" s="305">
        <v>14139</v>
      </c>
      <c r="Q140" s="282">
        <v>13169</v>
      </c>
      <c r="R140" s="305">
        <v>2704</v>
      </c>
      <c r="S140" s="282">
        <v>2584</v>
      </c>
      <c r="T140" s="305">
        <v>7673</v>
      </c>
      <c r="U140" s="282">
        <v>6937</v>
      </c>
      <c r="V140" s="305">
        <v>10377</v>
      </c>
      <c r="W140" s="282">
        <v>9521</v>
      </c>
      <c r="X140" s="305">
        <v>19898</v>
      </c>
      <c r="Y140" s="305">
        <v>5288</v>
      </c>
      <c r="Z140" s="282">
        <v>14610</v>
      </c>
      <c r="AA140" s="190"/>
    </row>
    <row r="141" spans="1:27">
      <c r="A141" s="191">
        <v>3</v>
      </c>
      <c r="B141" s="115">
        <v>4</v>
      </c>
      <c r="C141" s="115">
        <v>2</v>
      </c>
      <c r="D141" s="195">
        <v>766000</v>
      </c>
      <c r="E141" s="196" t="s">
        <v>270</v>
      </c>
      <c r="F141" s="284">
        <v>30282</v>
      </c>
      <c r="G141" s="305">
        <v>3922</v>
      </c>
      <c r="H141" s="305">
        <v>4391</v>
      </c>
      <c r="I141" s="305">
        <v>6117</v>
      </c>
      <c r="J141" s="305">
        <v>5732</v>
      </c>
      <c r="K141" s="305">
        <v>5916</v>
      </c>
      <c r="L141" s="282">
        <v>4204</v>
      </c>
      <c r="M141" s="305">
        <v>8313</v>
      </c>
      <c r="N141" s="305">
        <v>14430</v>
      </c>
      <c r="O141" s="282">
        <v>15852</v>
      </c>
      <c r="P141" s="305">
        <v>15709</v>
      </c>
      <c r="Q141" s="282">
        <v>14573</v>
      </c>
      <c r="R141" s="305">
        <v>3145</v>
      </c>
      <c r="S141" s="282">
        <v>2972</v>
      </c>
      <c r="T141" s="305">
        <v>8253</v>
      </c>
      <c r="U141" s="282">
        <v>7599</v>
      </c>
      <c r="V141" s="305">
        <v>11398</v>
      </c>
      <c r="W141" s="282">
        <v>10571</v>
      </c>
      <c r="X141" s="305">
        <v>21969</v>
      </c>
      <c r="Y141" s="305">
        <v>6117</v>
      </c>
      <c r="Z141" s="282">
        <v>15852</v>
      </c>
      <c r="AA141" s="190"/>
    </row>
    <row r="142" spans="1:27">
      <c r="A142" s="191">
        <v>8</v>
      </c>
      <c r="B142" s="115">
        <v>2</v>
      </c>
      <c r="C142" s="115">
        <v>4</v>
      </c>
      <c r="D142" s="195">
        <v>766008</v>
      </c>
      <c r="E142" s="196" t="s">
        <v>123</v>
      </c>
      <c r="F142" s="284">
        <v>10899</v>
      </c>
      <c r="G142" s="305">
        <v>1423</v>
      </c>
      <c r="H142" s="305">
        <v>1546</v>
      </c>
      <c r="I142" s="305">
        <v>2166</v>
      </c>
      <c r="J142" s="305">
        <v>2007</v>
      </c>
      <c r="K142" s="305">
        <v>2136</v>
      </c>
      <c r="L142" s="282">
        <v>1621</v>
      </c>
      <c r="M142" s="305">
        <v>2969</v>
      </c>
      <c r="N142" s="305">
        <v>5135</v>
      </c>
      <c r="O142" s="282">
        <v>5764</v>
      </c>
      <c r="P142" s="305">
        <v>5581</v>
      </c>
      <c r="Q142" s="282">
        <v>5318</v>
      </c>
      <c r="R142" s="305">
        <v>1147</v>
      </c>
      <c r="S142" s="282">
        <v>1019</v>
      </c>
      <c r="T142" s="305">
        <v>2941</v>
      </c>
      <c r="U142" s="282">
        <v>2823</v>
      </c>
      <c r="V142" s="305">
        <v>4088</v>
      </c>
      <c r="W142" s="282">
        <v>3842</v>
      </c>
      <c r="X142" s="305">
        <v>7930</v>
      </c>
      <c r="Y142" s="305">
        <v>2166</v>
      </c>
      <c r="Z142" s="282">
        <v>5764</v>
      </c>
      <c r="AA142" s="190"/>
    </row>
    <row r="143" spans="1:27">
      <c r="A143" s="191">
        <v>8</v>
      </c>
      <c r="B143" s="115">
        <v>2</v>
      </c>
      <c r="C143" s="115">
        <v>4</v>
      </c>
      <c r="D143" s="195">
        <v>766020</v>
      </c>
      <c r="E143" s="196" t="s">
        <v>124</v>
      </c>
      <c r="F143" s="284">
        <v>15978</v>
      </c>
      <c r="G143" s="305">
        <v>2118</v>
      </c>
      <c r="H143" s="305">
        <v>2223</v>
      </c>
      <c r="I143" s="305">
        <v>3065</v>
      </c>
      <c r="J143" s="305">
        <v>2993</v>
      </c>
      <c r="K143" s="305">
        <v>3162</v>
      </c>
      <c r="L143" s="282">
        <v>2417</v>
      </c>
      <c r="M143" s="305">
        <v>4341</v>
      </c>
      <c r="N143" s="305">
        <v>7406</v>
      </c>
      <c r="O143" s="282">
        <v>8572</v>
      </c>
      <c r="P143" s="305">
        <v>8165</v>
      </c>
      <c r="Q143" s="282">
        <v>7813</v>
      </c>
      <c r="R143" s="305">
        <v>1538</v>
      </c>
      <c r="S143" s="282">
        <v>1527</v>
      </c>
      <c r="T143" s="305">
        <v>4387</v>
      </c>
      <c r="U143" s="282">
        <v>4185</v>
      </c>
      <c r="V143" s="305">
        <v>5925</v>
      </c>
      <c r="W143" s="282">
        <v>5712</v>
      </c>
      <c r="X143" s="305">
        <v>11637</v>
      </c>
      <c r="Y143" s="305">
        <v>3065</v>
      </c>
      <c r="Z143" s="282">
        <v>8572</v>
      </c>
      <c r="AA143" s="190"/>
    </row>
    <row r="144" spans="1:27">
      <c r="A144" s="191">
        <v>5</v>
      </c>
      <c r="B144" s="115">
        <v>3</v>
      </c>
      <c r="C144" s="115">
        <v>3</v>
      </c>
      <c r="D144" s="195">
        <v>766040</v>
      </c>
      <c r="E144" s="196" t="s">
        <v>125</v>
      </c>
      <c r="F144" s="284">
        <v>8396</v>
      </c>
      <c r="G144" s="305">
        <v>1119</v>
      </c>
      <c r="H144" s="305">
        <v>1206</v>
      </c>
      <c r="I144" s="305">
        <v>1674</v>
      </c>
      <c r="J144" s="305">
        <v>1598</v>
      </c>
      <c r="K144" s="305">
        <v>1617</v>
      </c>
      <c r="L144" s="282">
        <v>1182</v>
      </c>
      <c r="M144" s="305">
        <v>2325</v>
      </c>
      <c r="N144" s="305">
        <v>3999</v>
      </c>
      <c r="O144" s="282">
        <v>4397</v>
      </c>
      <c r="P144" s="305">
        <v>4325</v>
      </c>
      <c r="Q144" s="282">
        <v>4071</v>
      </c>
      <c r="R144" s="305">
        <v>839</v>
      </c>
      <c r="S144" s="282">
        <v>835</v>
      </c>
      <c r="T144" s="305">
        <v>2290</v>
      </c>
      <c r="U144" s="282">
        <v>2107</v>
      </c>
      <c r="V144" s="305">
        <v>3129</v>
      </c>
      <c r="W144" s="282">
        <v>2942</v>
      </c>
      <c r="X144" s="305">
        <v>6071</v>
      </c>
      <c r="Y144" s="305">
        <v>1674</v>
      </c>
      <c r="Z144" s="282">
        <v>4397</v>
      </c>
      <c r="AA144" s="190"/>
    </row>
    <row r="145" spans="1:27">
      <c r="A145" s="191">
        <v>5</v>
      </c>
      <c r="B145" s="115">
        <v>3</v>
      </c>
      <c r="C145" s="115">
        <v>3</v>
      </c>
      <c r="D145" s="195">
        <v>766044</v>
      </c>
      <c r="E145" s="196" t="s">
        <v>126</v>
      </c>
      <c r="F145" s="284">
        <v>7780</v>
      </c>
      <c r="G145" s="305">
        <v>988</v>
      </c>
      <c r="H145" s="305">
        <v>1050</v>
      </c>
      <c r="I145" s="305">
        <v>1505</v>
      </c>
      <c r="J145" s="305">
        <v>1481</v>
      </c>
      <c r="K145" s="305">
        <v>1504</v>
      </c>
      <c r="L145" s="282">
        <v>1252</v>
      </c>
      <c r="M145" s="305">
        <v>2038</v>
      </c>
      <c r="N145" s="305">
        <v>3543</v>
      </c>
      <c r="O145" s="282">
        <v>4237</v>
      </c>
      <c r="P145" s="305">
        <v>4197</v>
      </c>
      <c r="Q145" s="282">
        <v>3583</v>
      </c>
      <c r="R145" s="305">
        <v>821</v>
      </c>
      <c r="S145" s="282">
        <v>684</v>
      </c>
      <c r="T145" s="305">
        <v>2292</v>
      </c>
      <c r="U145" s="282">
        <v>1945</v>
      </c>
      <c r="V145" s="305">
        <v>3113</v>
      </c>
      <c r="W145" s="282">
        <v>2629</v>
      </c>
      <c r="X145" s="305">
        <v>5742</v>
      </c>
      <c r="Y145" s="305">
        <v>1505</v>
      </c>
      <c r="Z145" s="282">
        <v>4237</v>
      </c>
      <c r="AA145" s="190"/>
    </row>
    <row r="146" spans="1:27">
      <c r="A146" s="191">
        <v>3</v>
      </c>
      <c r="B146" s="115">
        <v>4</v>
      </c>
      <c r="C146" s="115">
        <v>2</v>
      </c>
      <c r="D146" s="195">
        <v>770000</v>
      </c>
      <c r="E146" s="196" t="s">
        <v>271</v>
      </c>
      <c r="F146" s="284">
        <v>31358</v>
      </c>
      <c r="G146" s="305">
        <v>4029</v>
      </c>
      <c r="H146" s="305">
        <v>4673</v>
      </c>
      <c r="I146" s="305">
        <v>6128</v>
      </c>
      <c r="J146" s="305">
        <v>5948</v>
      </c>
      <c r="K146" s="305">
        <v>6139</v>
      </c>
      <c r="L146" s="282">
        <v>4441</v>
      </c>
      <c r="M146" s="305">
        <v>8702</v>
      </c>
      <c r="N146" s="305">
        <v>14830</v>
      </c>
      <c r="O146" s="282">
        <v>16528</v>
      </c>
      <c r="P146" s="305">
        <v>16012</v>
      </c>
      <c r="Q146" s="282">
        <v>15346</v>
      </c>
      <c r="R146" s="305">
        <v>3147</v>
      </c>
      <c r="S146" s="282">
        <v>2981</v>
      </c>
      <c r="T146" s="305">
        <v>8390</v>
      </c>
      <c r="U146" s="282">
        <v>8138</v>
      </c>
      <c r="V146" s="305">
        <v>11537</v>
      </c>
      <c r="W146" s="282">
        <v>11119</v>
      </c>
      <c r="X146" s="305">
        <v>22656</v>
      </c>
      <c r="Y146" s="305">
        <v>6128</v>
      </c>
      <c r="Z146" s="282">
        <v>16528</v>
      </c>
      <c r="AA146" s="190"/>
    </row>
    <row r="147" spans="1:27">
      <c r="A147" s="191">
        <v>5</v>
      </c>
      <c r="B147" s="115">
        <v>3</v>
      </c>
      <c r="C147" s="115">
        <v>3</v>
      </c>
      <c r="D147" s="195">
        <v>770004</v>
      </c>
      <c r="E147" s="196" t="s">
        <v>127</v>
      </c>
      <c r="F147" s="284">
        <v>10036</v>
      </c>
      <c r="G147" s="305">
        <v>1319</v>
      </c>
      <c r="H147" s="305">
        <v>1401</v>
      </c>
      <c r="I147" s="305">
        <v>1976</v>
      </c>
      <c r="J147" s="305">
        <v>1840</v>
      </c>
      <c r="K147" s="305">
        <v>1971</v>
      </c>
      <c r="L147" s="282">
        <v>1529</v>
      </c>
      <c r="M147" s="305">
        <v>2720</v>
      </c>
      <c r="N147" s="305">
        <v>4696</v>
      </c>
      <c r="O147" s="282">
        <v>5340</v>
      </c>
      <c r="P147" s="305">
        <v>5244</v>
      </c>
      <c r="Q147" s="282">
        <v>4792</v>
      </c>
      <c r="R147" s="305">
        <v>1028</v>
      </c>
      <c r="S147" s="282">
        <v>948</v>
      </c>
      <c r="T147" s="305">
        <v>2808</v>
      </c>
      <c r="U147" s="282">
        <v>2532</v>
      </c>
      <c r="V147" s="305">
        <v>3836</v>
      </c>
      <c r="W147" s="282">
        <v>3480</v>
      </c>
      <c r="X147" s="305">
        <v>7316</v>
      </c>
      <c r="Y147" s="305">
        <v>1976</v>
      </c>
      <c r="Z147" s="282">
        <v>5340</v>
      </c>
      <c r="AA147" s="190"/>
    </row>
    <row r="148" spans="1:27">
      <c r="A148" s="191">
        <v>7</v>
      </c>
      <c r="B148" s="115">
        <v>1</v>
      </c>
      <c r="C148" s="115">
        <v>4</v>
      </c>
      <c r="D148" s="195">
        <v>770024</v>
      </c>
      <c r="E148" s="196" t="s">
        <v>128</v>
      </c>
      <c r="F148" s="284">
        <v>18036</v>
      </c>
      <c r="G148" s="305">
        <v>2179</v>
      </c>
      <c r="H148" s="305">
        <v>2483</v>
      </c>
      <c r="I148" s="305">
        <v>3587</v>
      </c>
      <c r="J148" s="305">
        <v>3508</v>
      </c>
      <c r="K148" s="305">
        <v>3560</v>
      </c>
      <c r="L148" s="282">
        <v>2719</v>
      </c>
      <c r="M148" s="305">
        <v>4662</v>
      </c>
      <c r="N148" s="305">
        <v>8249</v>
      </c>
      <c r="O148" s="282">
        <v>9787</v>
      </c>
      <c r="P148" s="305">
        <v>9470</v>
      </c>
      <c r="Q148" s="282">
        <v>8566</v>
      </c>
      <c r="R148" s="305">
        <v>1870</v>
      </c>
      <c r="S148" s="282">
        <v>1717</v>
      </c>
      <c r="T148" s="305">
        <v>5141</v>
      </c>
      <c r="U148" s="282">
        <v>4646</v>
      </c>
      <c r="V148" s="305">
        <v>7011</v>
      </c>
      <c r="W148" s="282">
        <v>6363</v>
      </c>
      <c r="X148" s="305">
        <v>13374</v>
      </c>
      <c r="Y148" s="305">
        <v>3587</v>
      </c>
      <c r="Z148" s="282">
        <v>9787</v>
      </c>
      <c r="AA148" s="190"/>
    </row>
    <row r="149" spans="1:27">
      <c r="A149" s="191">
        <v>6</v>
      </c>
      <c r="B149" s="115">
        <v>4</v>
      </c>
      <c r="C149" s="115">
        <v>3</v>
      </c>
      <c r="D149" s="195">
        <v>770032</v>
      </c>
      <c r="E149" s="196" t="s">
        <v>129</v>
      </c>
      <c r="F149" s="284">
        <v>7484</v>
      </c>
      <c r="G149" s="305">
        <v>940</v>
      </c>
      <c r="H149" s="305">
        <v>1069</v>
      </c>
      <c r="I149" s="305">
        <v>1423</v>
      </c>
      <c r="J149" s="305">
        <v>1455</v>
      </c>
      <c r="K149" s="305">
        <v>1477</v>
      </c>
      <c r="L149" s="282">
        <v>1120</v>
      </c>
      <c r="M149" s="305">
        <v>2009</v>
      </c>
      <c r="N149" s="305">
        <v>3432</v>
      </c>
      <c r="O149" s="282">
        <v>4052</v>
      </c>
      <c r="P149" s="305">
        <v>3906</v>
      </c>
      <c r="Q149" s="282">
        <v>3578</v>
      </c>
      <c r="R149" s="305">
        <v>772</v>
      </c>
      <c r="S149" s="282">
        <v>651</v>
      </c>
      <c r="T149" s="305">
        <v>2091</v>
      </c>
      <c r="U149" s="282">
        <v>1961</v>
      </c>
      <c r="V149" s="305">
        <v>2863</v>
      </c>
      <c r="W149" s="282">
        <v>2612</v>
      </c>
      <c r="X149" s="305">
        <v>5475</v>
      </c>
      <c r="Y149" s="305">
        <v>1423</v>
      </c>
      <c r="Z149" s="282">
        <v>4052</v>
      </c>
      <c r="AA149" s="190"/>
    </row>
    <row r="150" spans="1:27">
      <c r="A150" s="191">
        <v>3</v>
      </c>
      <c r="B150" s="115">
        <v>4</v>
      </c>
      <c r="C150" s="115">
        <v>2</v>
      </c>
      <c r="D150" s="195">
        <v>774000</v>
      </c>
      <c r="E150" s="196" t="s">
        <v>272</v>
      </c>
      <c r="F150" s="284">
        <v>34800</v>
      </c>
      <c r="G150" s="305">
        <v>4510</v>
      </c>
      <c r="H150" s="305">
        <v>5148</v>
      </c>
      <c r="I150" s="305">
        <v>6870</v>
      </c>
      <c r="J150" s="305">
        <v>6525</v>
      </c>
      <c r="K150" s="305">
        <v>6712</v>
      </c>
      <c r="L150" s="282">
        <v>5035</v>
      </c>
      <c r="M150" s="305">
        <v>9658</v>
      </c>
      <c r="N150" s="305">
        <v>16528</v>
      </c>
      <c r="O150" s="282">
        <v>18272</v>
      </c>
      <c r="P150" s="305">
        <v>18226</v>
      </c>
      <c r="Q150" s="282">
        <v>16574</v>
      </c>
      <c r="R150" s="305">
        <v>3578</v>
      </c>
      <c r="S150" s="282">
        <v>3292</v>
      </c>
      <c r="T150" s="305">
        <v>9595</v>
      </c>
      <c r="U150" s="282">
        <v>8677</v>
      </c>
      <c r="V150" s="305">
        <v>13173</v>
      </c>
      <c r="W150" s="282">
        <v>11969</v>
      </c>
      <c r="X150" s="305">
        <v>25142</v>
      </c>
      <c r="Y150" s="305">
        <v>6870</v>
      </c>
      <c r="Z150" s="282">
        <v>18272</v>
      </c>
      <c r="AA150" s="190"/>
    </row>
    <row r="151" spans="1:27" ht="13.15">
      <c r="A151" s="191">
        <v>8</v>
      </c>
      <c r="B151" s="115">
        <v>2</v>
      </c>
      <c r="C151" s="115">
        <v>4</v>
      </c>
      <c r="D151" s="192">
        <v>774032</v>
      </c>
      <c r="E151" s="194" t="s">
        <v>130</v>
      </c>
      <c r="F151" s="284">
        <v>31607</v>
      </c>
      <c r="G151" s="305">
        <v>4079</v>
      </c>
      <c r="H151" s="305">
        <v>4436</v>
      </c>
      <c r="I151" s="305">
        <v>5965</v>
      </c>
      <c r="J151" s="305">
        <v>5794</v>
      </c>
      <c r="K151" s="305">
        <v>5917</v>
      </c>
      <c r="L151" s="282">
        <v>5416</v>
      </c>
      <c r="M151" s="305">
        <v>8515</v>
      </c>
      <c r="N151" s="305">
        <v>14480</v>
      </c>
      <c r="O151" s="282">
        <v>17127</v>
      </c>
      <c r="P151" s="305">
        <v>16295</v>
      </c>
      <c r="Q151" s="282">
        <v>15312</v>
      </c>
      <c r="R151" s="305">
        <v>3061</v>
      </c>
      <c r="S151" s="282">
        <v>2904</v>
      </c>
      <c r="T151" s="305">
        <v>8817</v>
      </c>
      <c r="U151" s="282">
        <v>8310</v>
      </c>
      <c r="V151" s="305">
        <v>11878</v>
      </c>
      <c r="W151" s="282">
        <v>11214</v>
      </c>
      <c r="X151" s="305">
        <v>23092</v>
      </c>
      <c r="Y151" s="305">
        <v>5965</v>
      </c>
      <c r="Z151" s="282">
        <v>17127</v>
      </c>
      <c r="AA151" s="190"/>
    </row>
    <row r="152" spans="1:27" ht="13.15">
      <c r="A152" s="191">
        <v>1</v>
      </c>
      <c r="B152" s="115">
        <v>1</v>
      </c>
      <c r="C152" s="115">
        <v>1</v>
      </c>
      <c r="D152" s="192">
        <v>911000</v>
      </c>
      <c r="E152" s="194" t="s">
        <v>131</v>
      </c>
      <c r="F152" s="284">
        <v>65516</v>
      </c>
      <c r="G152" s="305">
        <v>8918</v>
      </c>
      <c r="H152" s="305">
        <v>9475</v>
      </c>
      <c r="I152" s="305">
        <v>12788</v>
      </c>
      <c r="J152" s="305">
        <v>12101</v>
      </c>
      <c r="K152" s="305">
        <v>11844</v>
      </c>
      <c r="L152" s="282">
        <v>10390</v>
      </c>
      <c r="M152" s="305">
        <v>18393</v>
      </c>
      <c r="N152" s="305">
        <v>31181</v>
      </c>
      <c r="O152" s="282">
        <v>34335</v>
      </c>
      <c r="P152" s="305">
        <v>33568</v>
      </c>
      <c r="Q152" s="282">
        <v>31948</v>
      </c>
      <c r="R152" s="305">
        <v>6523</v>
      </c>
      <c r="S152" s="282">
        <v>6265</v>
      </c>
      <c r="T152" s="305">
        <v>17655</v>
      </c>
      <c r="U152" s="282">
        <v>16680</v>
      </c>
      <c r="V152" s="305">
        <v>24178</v>
      </c>
      <c r="W152" s="282">
        <v>22945</v>
      </c>
      <c r="X152" s="305">
        <v>47123</v>
      </c>
      <c r="Y152" s="305">
        <v>12788</v>
      </c>
      <c r="Z152" s="282">
        <v>34335</v>
      </c>
      <c r="AA152" s="190"/>
    </row>
    <row r="153" spans="1:27" ht="13.15">
      <c r="A153" s="191">
        <v>1</v>
      </c>
      <c r="B153" s="115">
        <v>1</v>
      </c>
      <c r="C153" s="115">
        <v>1</v>
      </c>
      <c r="D153" s="192">
        <v>913000</v>
      </c>
      <c r="E153" s="194" t="s">
        <v>132</v>
      </c>
      <c r="F153" s="284">
        <v>122202</v>
      </c>
      <c r="G153" s="305">
        <v>16601</v>
      </c>
      <c r="H153" s="305">
        <v>17682</v>
      </c>
      <c r="I153" s="305">
        <v>24014</v>
      </c>
      <c r="J153" s="305">
        <v>22563</v>
      </c>
      <c r="K153" s="305">
        <v>22893</v>
      </c>
      <c r="L153" s="282">
        <v>18449</v>
      </c>
      <c r="M153" s="305">
        <v>34283</v>
      </c>
      <c r="N153" s="305">
        <v>58297</v>
      </c>
      <c r="O153" s="282">
        <v>63905</v>
      </c>
      <c r="P153" s="305">
        <v>62372</v>
      </c>
      <c r="Q153" s="282">
        <v>59830</v>
      </c>
      <c r="R153" s="305">
        <v>12183</v>
      </c>
      <c r="S153" s="282">
        <v>11831</v>
      </c>
      <c r="T153" s="305">
        <v>32550</v>
      </c>
      <c r="U153" s="282">
        <v>31355</v>
      </c>
      <c r="V153" s="305">
        <v>44733</v>
      </c>
      <c r="W153" s="282">
        <v>43186</v>
      </c>
      <c r="X153" s="305">
        <v>87919</v>
      </c>
      <c r="Y153" s="305">
        <v>24014</v>
      </c>
      <c r="Z153" s="282">
        <v>63905</v>
      </c>
      <c r="AA153" s="190"/>
    </row>
    <row r="154" spans="1:27" ht="13.15">
      <c r="A154" s="191">
        <v>1</v>
      </c>
      <c r="B154" s="115">
        <v>1</v>
      </c>
      <c r="C154" s="115">
        <v>1</v>
      </c>
      <c r="D154" s="192">
        <v>914000</v>
      </c>
      <c r="E154" s="194" t="s">
        <v>133</v>
      </c>
      <c r="F154" s="284">
        <v>40650</v>
      </c>
      <c r="G154" s="305">
        <v>5558</v>
      </c>
      <c r="H154" s="305">
        <v>5973</v>
      </c>
      <c r="I154" s="305">
        <v>7863</v>
      </c>
      <c r="J154" s="305">
        <v>7503</v>
      </c>
      <c r="K154" s="305">
        <v>7806</v>
      </c>
      <c r="L154" s="282">
        <v>5947</v>
      </c>
      <c r="M154" s="305">
        <v>11531</v>
      </c>
      <c r="N154" s="305">
        <v>19394</v>
      </c>
      <c r="O154" s="282">
        <v>21256</v>
      </c>
      <c r="P154" s="305">
        <v>20942</v>
      </c>
      <c r="Q154" s="282">
        <v>19708</v>
      </c>
      <c r="R154" s="305">
        <v>4035</v>
      </c>
      <c r="S154" s="282">
        <v>3828</v>
      </c>
      <c r="T154" s="305">
        <v>11043</v>
      </c>
      <c r="U154" s="282">
        <v>10213</v>
      </c>
      <c r="V154" s="305">
        <v>15078</v>
      </c>
      <c r="W154" s="282">
        <v>14041</v>
      </c>
      <c r="X154" s="305">
        <v>29119</v>
      </c>
      <c r="Y154" s="305">
        <v>7863</v>
      </c>
      <c r="Z154" s="282">
        <v>21256</v>
      </c>
      <c r="AA154" s="190"/>
    </row>
    <row r="155" spans="1:27" ht="13.15">
      <c r="A155" s="191">
        <v>1</v>
      </c>
      <c r="B155" s="115">
        <v>1</v>
      </c>
      <c r="C155" s="115">
        <v>1</v>
      </c>
      <c r="D155" s="192">
        <v>915000</v>
      </c>
      <c r="E155" s="194" t="s">
        <v>134</v>
      </c>
      <c r="F155" s="284">
        <v>37188</v>
      </c>
      <c r="G155" s="305">
        <v>4806</v>
      </c>
      <c r="H155" s="305">
        <v>5139</v>
      </c>
      <c r="I155" s="305">
        <v>7191</v>
      </c>
      <c r="J155" s="305">
        <v>6883</v>
      </c>
      <c r="K155" s="305">
        <v>7376</v>
      </c>
      <c r="L155" s="282">
        <v>5793</v>
      </c>
      <c r="M155" s="305">
        <v>9945</v>
      </c>
      <c r="N155" s="305">
        <v>17136</v>
      </c>
      <c r="O155" s="282">
        <v>20052</v>
      </c>
      <c r="P155" s="305">
        <v>19049</v>
      </c>
      <c r="Q155" s="282">
        <v>18139</v>
      </c>
      <c r="R155" s="305">
        <v>3619</v>
      </c>
      <c r="S155" s="282">
        <v>3572</v>
      </c>
      <c r="T155" s="305">
        <v>10325</v>
      </c>
      <c r="U155" s="282">
        <v>9727</v>
      </c>
      <c r="V155" s="305">
        <v>13944</v>
      </c>
      <c r="W155" s="282">
        <v>13299</v>
      </c>
      <c r="X155" s="305">
        <v>27243</v>
      </c>
      <c r="Y155" s="305">
        <v>7191</v>
      </c>
      <c r="Z155" s="282">
        <v>20052</v>
      </c>
      <c r="AA155" s="190"/>
    </row>
    <row r="156" spans="1:27">
      <c r="A156" s="191">
        <v>1</v>
      </c>
      <c r="B156" s="115">
        <v>1</v>
      </c>
      <c r="C156" s="115">
        <v>1</v>
      </c>
      <c r="D156" s="195">
        <v>916000</v>
      </c>
      <c r="E156" s="196" t="s">
        <v>135</v>
      </c>
      <c r="F156" s="284">
        <v>31741</v>
      </c>
      <c r="G156" s="305">
        <v>4399</v>
      </c>
      <c r="H156" s="305">
        <v>4583</v>
      </c>
      <c r="I156" s="305">
        <v>6135</v>
      </c>
      <c r="J156" s="305">
        <v>5931</v>
      </c>
      <c r="K156" s="305">
        <v>6010</v>
      </c>
      <c r="L156" s="282">
        <v>4683</v>
      </c>
      <c r="M156" s="305">
        <v>8982</v>
      </c>
      <c r="N156" s="305">
        <v>15117</v>
      </c>
      <c r="O156" s="282">
        <v>16624</v>
      </c>
      <c r="P156" s="305">
        <v>16509</v>
      </c>
      <c r="Q156" s="282">
        <v>15232</v>
      </c>
      <c r="R156" s="305">
        <v>3204</v>
      </c>
      <c r="S156" s="282">
        <v>2931</v>
      </c>
      <c r="T156" s="305">
        <v>8677</v>
      </c>
      <c r="U156" s="282">
        <v>7947</v>
      </c>
      <c r="V156" s="305">
        <v>11881</v>
      </c>
      <c r="W156" s="282">
        <v>10878</v>
      </c>
      <c r="X156" s="305">
        <v>22759</v>
      </c>
      <c r="Y156" s="305">
        <v>6135</v>
      </c>
      <c r="Z156" s="282">
        <v>16624</v>
      </c>
      <c r="AA156" s="190"/>
    </row>
    <row r="157" spans="1:27">
      <c r="A157" s="191">
        <v>5</v>
      </c>
      <c r="B157" s="115">
        <v>3</v>
      </c>
      <c r="C157" s="115">
        <v>3</v>
      </c>
      <c r="D157" s="195">
        <v>954008</v>
      </c>
      <c r="E157" s="196" t="s">
        <v>136</v>
      </c>
      <c r="F157" s="284">
        <v>7693</v>
      </c>
      <c r="G157" s="305">
        <v>991</v>
      </c>
      <c r="H157" s="305">
        <v>1240</v>
      </c>
      <c r="I157" s="305">
        <v>1569</v>
      </c>
      <c r="J157" s="305">
        <v>1444</v>
      </c>
      <c r="K157" s="305">
        <v>1392</v>
      </c>
      <c r="L157" s="282">
        <v>1057</v>
      </c>
      <c r="M157" s="305">
        <v>2231</v>
      </c>
      <c r="N157" s="305">
        <v>3800</v>
      </c>
      <c r="O157" s="282">
        <v>3893</v>
      </c>
      <c r="P157" s="305">
        <v>3929</v>
      </c>
      <c r="Q157" s="282">
        <v>3764</v>
      </c>
      <c r="R157" s="305">
        <v>813</v>
      </c>
      <c r="S157" s="282">
        <v>756</v>
      </c>
      <c r="T157" s="305">
        <v>1973</v>
      </c>
      <c r="U157" s="282">
        <v>1920</v>
      </c>
      <c r="V157" s="305">
        <v>2786</v>
      </c>
      <c r="W157" s="282">
        <v>2676</v>
      </c>
      <c r="X157" s="305">
        <v>5462</v>
      </c>
      <c r="Y157" s="305">
        <v>1569</v>
      </c>
      <c r="Z157" s="282">
        <v>3893</v>
      </c>
      <c r="AA157" s="190"/>
    </row>
    <row r="158" spans="1:27">
      <c r="A158" s="191">
        <v>4</v>
      </c>
      <c r="B158" s="115">
        <v>2</v>
      </c>
      <c r="C158" s="115">
        <v>3</v>
      </c>
      <c r="D158" s="195">
        <v>954012</v>
      </c>
      <c r="E158" s="196" t="s">
        <v>137</v>
      </c>
      <c r="F158" s="284">
        <v>5569</v>
      </c>
      <c r="G158" s="305">
        <v>787</v>
      </c>
      <c r="H158" s="305">
        <v>863</v>
      </c>
      <c r="I158" s="305">
        <v>1142</v>
      </c>
      <c r="J158" s="305">
        <v>1012</v>
      </c>
      <c r="K158" s="305">
        <v>999</v>
      </c>
      <c r="L158" s="282">
        <v>766</v>
      </c>
      <c r="M158" s="305">
        <v>1650</v>
      </c>
      <c r="N158" s="305">
        <v>2792</v>
      </c>
      <c r="O158" s="282">
        <v>2777</v>
      </c>
      <c r="P158" s="305">
        <v>2854</v>
      </c>
      <c r="Q158" s="282">
        <v>2715</v>
      </c>
      <c r="R158" s="305">
        <v>570</v>
      </c>
      <c r="S158" s="282">
        <v>572</v>
      </c>
      <c r="T158" s="305">
        <v>1439</v>
      </c>
      <c r="U158" s="282">
        <v>1338</v>
      </c>
      <c r="V158" s="305">
        <v>2009</v>
      </c>
      <c r="W158" s="282">
        <v>1910</v>
      </c>
      <c r="X158" s="305">
        <v>3919</v>
      </c>
      <c r="Y158" s="305">
        <v>1142</v>
      </c>
      <c r="Z158" s="282">
        <v>2777</v>
      </c>
      <c r="AA158" s="190"/>
    </row>
    <row r="159" spans="1:27">
      <c r="A159" s="191">
        <v>9</v>
      </c>
      <c r="B159" s="115">
        <v>3</v>
      </c>
      <c r="C159" s="115">
        <v>4</v>
      </c>
      <c r="D159" s="195">
        <v>954016</v>
      </c>
      <c r="E159" s="196" t="s">
        <v>138</v>
      </c>
      <c r="F159" s="284">
        <v>9636</v>
      </c>
      <c r="G159" s="305">
        <v>1270</v>
      </c>
      <c r="H159" s="305">
        <v>1392</v>
      </c>
      <c r="I159" s="305">
        <v>1939</v>
      </c>
      <c r="J159" s="305">
        <v>1846</v>
      </c>
      <c r="K159" s="305">
        <v>1841</v>
      </c>
      <c r="L159" s="282">
        <v>1348</v>
      </c>
      <c r="M159" s="305">
        <v>2662</v>
      </c>
      <c r="N159" s="305">
        <v>4601</v>
      </c>
      <c r="O159" s="282">
        <v>5035</v>
      </c>
      <c r="P159" s="305">
        <v>5022</v>
      </c>
      <c r="Q159" s="282">
        <v>4614</v>
      </c>
      <c r="R159" s="305">
        <v>1016</v>
      </c>
      <c r="S159" s="282">
        <v>923</v>
      </c>
      <c r="T159" s="305">
        <v>2636</v>
      </c>
      <c r="U159" s="282">
        <v>2399</v>
      </c>
      <c r="V159" s="305">
        <v>3652</v>
      </c>
      <c r="W159" s="282">
        <v>3322</v>
      </c>
      <c r="X159" s="305">
        <v>6974</v>
      </c>
      <c r="Y159" s="305">
        <v>1939</v>
      </c>
      <c r="Z159" s="282">
        <v>5035</v>
      </c>
      <c r="AA159" s="190"/>
    </row>
    <row r="160" spans="1:27">
      <c r="A160" s="191">
        <v>6</v>
      </c>
      <c r="B160" s="115">
        <v>4</v>
      </c>
      <c r="C160" s="115">
        <v>3</v>
      </c>
      <c r="D160" s="195">
        <v>954020</v>
      </c>
      <c r="E160" s="196" t="s">
        <v>139</v>
      </c>
      <c r="F160" s="284">
        <v>4086</v>
      </c>
      <c r="G160" s="305">
        <v>517</v>
      </c>
      <c r="H160" s="305">
        <v>633</v>
      </c>
      <c r="I160" s="305">
        <v>848</v>
      </c>
      <c r="J160" s="305">
        <v>740</v>
      </c>
      <c r="K160" s="305">
        <v>790</v>
      </c>
      <c r="L160" s="282">
        <v>558</v>
      </c>
      <c r="M160" s="305">
        <v>1150</v>
      </c>
      <c r="N160" s="305">
        <v>1998</v>
      </c>
      <c r="O160" s="282">
        <v>2088</v>
      </c>
      <c r="P160" s="305">
        <v>2024</v>
      </c>
      <c r="Q160" s="282">
        <v>2062</v>
      </c>
      <c r="R160" s="305">
        <v>392</v>
      </c>
      <c r="S160" s="282">
        <v>456</v>
      </c>
      <c r="T160" s="305">
        <v>1054</v>
      </c>
      <c r="U160" s="282">
        <v>1034</v>
      </c>
      <c r="V160" s="305">
        <v>1446</v>
      </c>
      <c r="W160" s="282">
        <v>1490</v>
      </c>
      <c r="X160" s="305">
        <v>2936</v>
      </c>
      <c r="Y160" s="305">
        <v>848</v>
      </c>
      <c r="Z160" s="282">
        <v>2088</v>
      </c>
      <c r="AA160" s="190"/>
    </row>
    <row r="161" spans="1:27">
      <c r="A161" s="191">
        <v>4</v>
      </c>
      <c r="B161" s="115">
        <v>2</v>
      </c>
      <c r="C161" s="115">
        <v>3</v>
      </c>
      <c r="D161" s="195">
        <v>954024</v>
      </c>
      <c r="E161" s="196" t="s">
        <v>140</v>
      </c>
      <c r="F161" s="284">
        <v>5562</v>
      </c>
      <c r="G161" s="305">
        <v>743</v>
      </c>
      <c r="H161" s="305">
        <v>822</v>
      </c>
      <c r="I161" s="305">
        <v>1160</v>
      </c>
      <c r="J161" s="305">
        <v>1070</v>
      </c>
      <c r="K161" s="305">
        <v>1000</v>
      </c>
      <c r="L161" s="282">
        <v>767</v>
      </c>
      <c r="M161" s="305">
        <v>1565</v>
      </c>
      <c r="N161" s="305">
        <v>2725</v>
      </c>
      <c r="O161" s="282">
        <v>2837</v>
      </c>
      <c r="P161" s="305">
        <v>2909</v>
      </c>
      <c r="Q161" s="282">
        <v>2653</v>
      </c>
      <c r="R161" s="305">
        <v>604</v>
      </c>
      <c r="S161" s="282">
        <v>556</v>
      </c>
      <c r="T161" s="305">
        <v>1510</v>
      </c>
      <c r="U161" s="282">
        <v>1327</v>
      </c>
      <c r="V161" s="305">
        <v>2114</v>
      </c>
      <c r="W161" s="282">
        <v>1883</v>
      </c>
      <c r="X161" s="305">
        <v>3997</v>
      </c>
      <c r="Y161" s="305">
        <v>1160</v>
      </c>
      <c r="Z161" s="282">
        <v>2837</v>
      </c>
      <c r="AA161" s="190"/>
    </row>
    <row r="162" spans="1:27">
      <c r="A162" s="191">
        <v>6</v>
      </c>
      <c r="B162" s="115">
        <v>4</v>
      </c>
      <c r="C162" s="115">
        <v>3</v>
      </c>
      <c r="D162" s="195">
        <v>954028</v>
      </c>
      <c r="E162" s="196" t="s">
        <v>141</v>
      </c>
      <c r="F162" s="284">
        <v>4307</v>
      </c>
      <c r="G162" s="305">
        <v>583</v>
      </c>
      <c r="H162" s="305">
        <v>643</v>
      </c>
      <c r="I162" s="305">
        <v>861</v>
      </c>
      <c r="J162" s="305">
        <v>809</v>
      </c>
      <c r="K162" s="305">
        <v>791</v>
      </c>
      <c r="L162" s="282">
        <v>620</v>
      </c>
      <c r="M162" s="305">
        <v>1226</v>
      </c>
      <c r="N162" s="305">
        <v>2087</v>
      </c>
      <c r="O162" s="282">
        <v>2220</v>
      </c>
      <c r="P162" s="305">
        <v>2259</v>
      </c>
      <c r="Q162" s="282">
        <v>2048</v>
      </c>
      <c r="R162" s="305">
        <v>489</v>
      </c>
      <c r="S162" s="282">
        <v>372</v>
      </c>
      <c r="T162" s="305">
        <v>1152</v>
      </c>
      <c r="U162" s="282">
        <v>1068</v>
      </c>
      <c r="V162" s="305">
        <v>1641</v>
      </c>
      <c r="W162" s="282">
        <v>1440</v>
      </c>
      <c r="X162" s="305">
        <v>3081</v>
      </c>
      <c r="Y162" s="305">
        <v>861</v>
      </c>
      <c r="Z162" s="282">
        <v>2220</v>
      </c>
      <c r="AA162" s="190"/>
    </row>
    <row r="163" spans="1:27">
      <c r="A163" s="191">
        <v>6</v>
      </c>
      <c r="B163" s="115">
        <v>4</v>
      </c>
      <c r="C163" s="115">
        <v>3</v>
      </c>
      <c r="D163" s="195">
        <v>954032</v>
      </c>
      <c r="E163" s="196" t="s">
        <v>142</v>
      </c>
      <c r="F163" s="284">
        <v>4934</v>
      </c>
      <c r="G163" s="305">
        <v>638</v>
      </c>
      <c r="H163" s="305">
        <v>692</v>
      </c>
      <c r="I163" s="305">
        <v>991</v>
      </c>
      <c r="J163" s="305">
        <v>934</v>
      </c>
      <c r="K163" s="305">
        <v>953</v>
      </c>
      <c r="L163" s="282">
        <v>726</v>
      </c>
      <c r="M163" s="305">
        <v>1330</v>
      </c>
      <c r="N163" s="305">
        <v>2321</v>
      </c>
      <c r="O163" s="282">
        <v>2613</v>
      </c>
      <c r="P163" s="305">
        <v>2683</v>
      </c>
      <c r="Q163" s="282">
        <v>2251</v>
      </c>
      <c r="R163" s="305">
        <v>533</v>
      </c>
      <c r="S163" s="282">
        <v>458</v>
      </c>
      <c r="T163" s="305">
        <v>1460</v>
      </c>
      <c r="U163" s="282">
        <v>1153</v>
      </c>
      <c r="V163" s="305">
        <v>1993</v>
      </c>
      <c r="W163" s="282">
        <v>1611</v>
      </c>
      <c r="X163" s="305">
        <v>3604</v>
      </c>
      <c r="Y163" s="305">
        <v>991</v>
      </c>
      <c r="Z163" s="282">
        <v>2613</v>
      </c>
      <c r="AA163" s="190"/>
    </row>
    <row r="164" spans="1:27">
      <c r="A164" s="191">
        <v>8</v>
      </c>
      <c r="B164" s="115">
        <v>2</v>
      </c>
      <c r="C164" s="115">
        <v>4</v>
      </c>
      <c r="D164" s="195">
        <v>954036</v>
      </c>
      <c r="E164" s="196" t="s">
        <v>143</v>
      </c>
      <c r="F164" s="284">
        <v>16863</v>
      </c>
      <c r="G164" s="305">
        <v>2322</v>
      </c>
      <c r="H164" s="305">
        <v>2400</v>
      </c>
      <c r="I164" s="305">
        <v>3297</v>
      </c>
      <c r="J164" s="305">
        <v>3175</v>
      </c>
      <c r="K164" s="305">
        <v>3182</v>
      </c>
      <c r="L164" s="282">
        <v>2487</v>
      </c>
      <c r="M164" s="305">
        <v>4722</v>
      </c>
      <c r="N164" s="305">
        <v>8019</v>
      </c>
      <c r="O164" s="282">
        <v>8844</v>
      </c>
      <c r="P164" s="305">
        <v>8408</v>
      </c>
      <c r="Q164" s="282">
        <v>8455</v>
      </c>
      <c r="R164" s="305">
        <v>1658</v>
      </c>
      <c r="S164" s="282">
        <v>1639</v>
      </c>
      <c r="T164" s="305">
        <v>4354</v>
      </c>
      <c r="U164" s="282">
        <v>4490</v>
      </c>
      <c r="V164" s="305">
        <v>6012</v>
      </c>
      <c r="W164" s="282">
        <v>6129</v>
      </c>
      <c r="X164" s="305">
        <v>12141</v>
      </c>
      <c r="Y164" s="305">
        <v>3297</v>
      </c>
      <c r="Z164" s="282">
        <v>8844</v>
      </c>
      <c r="AA164" s="190"/>
    </row>
    <row r="165" spans="1:27">
      <c r="A165" s="191">
        <v>3</v>
      </c>
      <c r="B165" s="115">
        <v>4</v>
      </c>
      <c r="C165" s="115">
        <v>2</v>
      </c>
      <c r="D165" s="195">
        <v>958000</v>
      </c>
      <c r="E165" s="196" t="s">
        <v>273</v>
      </c>
      <c r="F165" s="284">
        <v>25630</v>
      </c>
      <c r="G165" s="305">
        <v>3457</v>
      </c>
      <c r="H165" s="305">
        <v>3654</v>
      </c>
      <c r="I165" s="305">
        <v>4872</v>
      </c>
      <c r="J165" s="305">
        <v>4716</v>
      </c>
      <c r="K165" s="305">
        <v>4946</v>
      </c>
      <c r="L165" s="282">
        <v>3985</v>
      </c>
      <c r="M165" s="305">
        <v>7111</v>
      </c>
      <c r="N165" s="305">
        <v>11983</v>
      </c>
      <c r="O165" s="282">
        <v>13647</v>
      </c>
      <c r="P165" s="305">
        <v>13528</v>
      </c>
      <c r="Q165" s="282">
        <v>12102</v>
      </c>
      <c r="R165" s="305">
        <v>2534</v>
      </c>
      <c r="S165" s="282">
        <v>2338</v>
      </c>
      <c r="T165" s="305">
        <v>7280</v>
      </c>
      <c r="U165" s="282">
        <v>6367</v>
      </c>
      <c r="V165" s="305">
        <v>9814</v>
      </c>
      <c r="W165" s="282">
        <v>8705</v>
      </c>
      <c r="X165" s="305">
        <v>18519</v>
      </c>
      <c r="Y165" s="305">
        <v>4872</v>
      </c>
      <c r="Z165" s="282">
        <v>13647</v>
      </c>
      <c r="AA165" s="190"/>
    </row>
    <row r="166" spans="1:27">
      <c r="A166" s="191">
        <v>9</v>
      </c>
      <c r="B166" s="115">
        <v>3</v>
      </c>
      <c r="C166" s="115">
        <v>4</v>
      </c>
      <c r="D166" s="195">
        <v>958004</v>
      </c>
      <c r="E166" s="196" t="s">
        <v>144</v>
      </c>
      <c r="F166" s="284">
        <v>14479</v>
      </c>
      <c r="G166" s="305">
        <v>1853</v>
      </c>
      <c r="H166" s="305">
        <v>2101</v>
      </c>
      <c r="I166" s="305">
        <v>2885</v>
      </c>
      <c r="J166" s="305">
        <v>2729</v>
      </c>
      <c r="K166" s="305">
        <v>2794</v>
      </c>
      <c r="L166" s="282">
        <v>2117</v>
      </c>
      <c r="M166" s="305">
        <v>3954</v>
      </c>
      <c r="N166" s="305">
        <v>6839</v>
      </c>
      <c r="O166" s="282">
        <v>7640</v>
      </c>
      <c r="P166" s="305">
        <v>7368</v>
      </c>
      <c r="Q166" s="282">
        <v>7111</v>
      </c>
      <c r="R166" s="305">
        <v>1431</v>
      </c>
      <c r="S166" s="282">
        <v>1454</v>
      </c>
      <c r="T166" s="305">
        <v>3933</v>
      </c>
      <c r="U166" s="282">
        <v>3707</v>
      </c>
      <c r="V166" s="305">
        <v>5364</v>
      </c>
      <c r="W166" s="282">
        <v>5161</v>
      </c>
      <c r="X166" s="305">
        <v>10525</v>
      </c>
      <c r="Y166" s="305">
        <v>2885</v>
      </c>
      <c r="Z166" s="282">
        <v>7640</v>
      </c>
      <c r="AA166" s="190"/>
    </row>
    <row r="167" spans="1:27">
      <c r="A167" s="191">
        <v>6</v>
      </c>
      <c r="B167" s="115">
        <v>4</v>
      </c>
      <c r="C167" s="115">
        <v>3</v>
      </c>
      <c r="D167" s="195">
        <v>958040</v>
      </c>
      <c r="E167" s="196" t="s">
        <v>145</v>
      </c>
      <c r="F167" s="284">
        <v>4693</v>
      </c>
      <c r="G167" s="305">
        <v>588</v>
      </c>
      <c r="H167" s="305">
        <v>609</v>
      </c>
      <c r="I167" s="305">
        <v>875</v>
      </c>
      <c r="J167" s="305">
        <v>884</v>
      </c>
      <c r="K167" s="305">
        <v>1014</v>
      </c>
      <c r="L167" s="282">
        <v>723</v>
      </c>
      <c r="M167" s="305">
        <v>1197</v>
      </c>
      <c r="N167" s="305">
        <v>2072</v>
      </c>
      <c r="O167" s="282">
        <v>2621</v>
      </c>
      <c r="P167" s="305">
        <v>2419</v>
      </c>
      <c r="Q167" s="282">
        <v>2274</v>
      </c>
      <c r="R167" s="305">
        <v>450</v>
      </c>
      <c r="S167" s="282">
        <v>425</v>
      </c>
      <c r="T167" s="305">
        <v>1361</v>
      </c>
      <c r="U167" s="282">
        <v>1260</v>
      </c>
      <c r="V167" s="305">
        <v>1811</v>
      </c>
      <c r="W167" s="282">
        <v>1685</v>
      </c>
      <c r="X167" s="305">
        <v>3496</v>
      </c>
      <c r="Y167" s="305">
        <v>875</v>
      </c>
      <c r="Z167" s="282">
        <v>2621</v>
      </c>
      <c r="AA167" s="190"/>
    </row>
    <row r="168" spans="1:27">
      <c r="A168" s="191">
        <v>6</v>
      </c>
      <c r="B168" s="115">
        <v>4</v>
      </c>
      <c r="C168" s="115">
        <v>3</v>
      </c>
      <c r="D168" s="195">
        <v>958044</v>
      </c>
      <c r="E168" s="196" t="s">
        <v>146</v>
      </c>
      <c r="F168" s="284">
        <v>5378</v>
      </c>
      <c r="G168" s="305">
        <v>679</v>
      </c>
      <c r="H168" s="305">
        <v>787</v>
      </c>
      <c r="I168" s="305">
        <v>1091</v>
      </c>
      <c r="J168" s="305">
        <v>958</v>
      </c>
      <c r="K168" s="305">
        <v>1040</v>
      </c>
      <c r="L168" s="282">
        <v>823</v>
      </c>
      <c r="M168" s="305">
        <v>1466</v>
      </c>
      <c r="N168" s="305">
        <v>2557</v>
      </c>
      <c r="O168" s="282">
        <v>2821</v>
      </c>
      <c r="P168" s="305">
        <v>2694</v>
      </c>
      <c r="Q168" s="282">
        <v>2684</v>
      </c>
      <c r="R168" s="305">
        <v>535</v>
      </c>
      <c r="S168" s="282">
        <v>556</v>
      </c>
      <c r="T168" s="305">
        <v>1427</v>
      </c>
      <c r="U168" s="282">
        <v>1394</v>
      </c>
      <c r="V168" s="305">
        <v>1962</v>
      </c>
      <c r="W168" s="282">
        <v>1950</v>
      </c>
      <c r="X168" s="305">
        <v>3912</v>
      </c>
      <c r="Y168" s="305">
        <v>1091</v>
      </c>
      <c r="Z168" s="282">
        <v>2821</v>
      </c>
      <c r="AA168" s="190"/>
    </row>
    <row r="169" spans="1:27">
      <c r="A169" s="191">
        <v>3</v>
      </c>
      <c r="B169" s="115">
        <v>4</v>
      </c>
      <c r="C169" s="115">
        <v>2</v>
      </c>
      <c r="D169" s="195">
        <v>962000</v>
      </c>
      <c r="E169" s="196" t="s">
        <v>274</v>
      </c>
      <c r="F169" s="284">
        <v>20294</v>
      </c>
      <c r="G169" s="305">
        <v>2561</v>
      </c>
      <c r="H169" s="305">
        <v>3030</v>
      </c>
      <c r="I169" s="305">
        <v>4131</v>
      </c>
      <c r="J169" s="305">
        <v>3835</v>
      </c>
      <c r="K169" s="305">
        <v>3833</v>
      </c>
      <c r="L169" s="282">
        <v>2904</v>
      </c>
      <c r="M169" s="305">
        <v>5591</v>
      </c>
      <c r="N169" s="305">
        <v>9722</v>
      </c>
      <c r="O169" s="282">
        <v>10572</v>
      </c>
      <c r="P169" s="305">
        <v>10541</v>
      </c>
      <c r="Q169" s="282">
        <v>9753</v>
      </c>
      <c r="R169" s="305">
        <v>2082</v>
      </c>
      <c r="S169" s="282">
        <v>2049</v>
      </c>
      <c r="T169" s="305">
        <v>5510</v>
      </c>
      <c r="U169" s="282">
        <v>5062</v>
      </c>
      <c r="V169" s="305">
        <v>7592</v>
      </c>
      <c r="W169" s="282">
        <v>7111</v>
      </c>
      <c r="X169" s="305">
        <v>14703</v>
      </c>
      <c r="Y169" s="305">
        <v>4131</v>
      </c>
      <c r="Z169" s="282">
        <v>10572</v>
      </c>
      <c r="AA169" s="190"/>
    </row>
    <row r="170" spans="1:27">
      <c r="A170" s="191">
        <v>4</v>
      </c>
      <c r="B170" s="115">
        <v>2</v>
      </c>
      <c r="C170" s="115">
        <v>3</v>
      </c>
      <c r="D170" s="195">
        <v>962004</v>
      </c>
      <c r="E170" s="196" t="s">
        <v>147</v>
      </c>
      <c r="F170" s="284">
        <v>3063</v>
      </c>
      <c r="G170" s="305">
        <v>387</v>
      </c>
      <c r="H170" s="305">
        <v>450</v>
      </c>
      <c r="I170" s="305">
        <v>603</v>
      </c>
      <c r="J170" s="305">
        <v>561</v>
      </c>
      <c r="K170" s="305">
        <v>600</v>
      </c>
      <c r="L170" s="282">
        <v>462</v>
      </c>
      <c r="M170" s="305">
        <v>837</v>
      </c>
      <c r="N170" s="305">
        <v>1440</v>
      </c>
      <c r="O170" s="282">
        <v>1623</v>
      </c>
      <c r="P170" s="305">
        <v>1629</v>
      </c>
      <c r="Q170" s="282">
        <v>1434</v>
      </c>
      <c r="R170" s="305">
        <v>309</v>
      </c>
      <c r="S170" s="282">
        <v>294</v>
      </c>
      <c r="T170" s="305">
        <v>876</v>
      </c>
      <c r="U170" s="282">
        <v>747</v>
      </c>
      <c r="V170" s="305">
        <v>1185</v>
      </c>
      <c r="W170" s="282">
        <v>1041</v>
      </c>
      <c r="X170" s="305">
        <v>2226</v>
      </c>
      <c r="Y170" s="305">
        <v>603</v>
      </c>
      <c r="Z170" s="282">
        <v>1623</v>
      </c>
      <c r="AA170" s="190"/>
    </row>
    <row r="171" spans="1:27">
      <c r="A171" s="191">
        <v>4</v>
      </c>
      <c r="B171" s="115">
        <v>2</v>
      </c>
      <c r="C171" s="115">
        <v>3</v>
      </c>
      <c r="D171" s="195">
        <v>962016</v>
      </c>
      <c r="E171" s="196" t="s">
        <v>148</v>
      </c>
      <c r="F171" s="284">
        <v>6990</v>
      </c>
      <c r="G171" s="305">
        <v>835</v>
      </c>
      <c r="H171" s="305">
        <v>975</v>
      </c>
      <c r="I171" s="305">
        <v>1358</v>
      </c>
      <c r="J171" s="305">
        <v>1364</v>
      </c>
      <c r="K171" s="305">
        <v>1417</v>
      </c>
      <c r="L171" s="282">
        <v>1041</v>
      </c>
      <c r="M171" s="305">
        <v>1810</v>
      </c>
      <c r="N171" s="305">
        <v>3168</v>
      </c>
      <c r="O171" s="282">
        <v>3822</v>
      </c>
      <c r="P171" s="305">
        <v>3704</v>
      </c>
      <c r="Q171" s="282">
        <v>3286</v>
      </c>
      <c r="R171" s="305">
        <v>706</v>
      </c>
      <c r="S171" s="282">
        <v>652</v>
      </c>
      <c r="T171" s="305">
        <v>2024</v>
      </c>
      <c r="U171" s="282">
        <v>1798</v>
      </c>
      <c r="V171" s="305">
        <v>2730</v>
      </c>
      <c r="W171" s="282">
        <v>2450</v>
      </c>
      <c r="X171" s="305">
        <v>5180</v>
      </c>
      <c r="Y171" s="305">
        <v>1358</v>
      </c>
      <c r="Z171" s="282">
        <v>3822</v>
      </c>
      <c r="AA171" s="190"/>
    </row>
    <row r="172" spans="1:27">
      <c r="A172" s="191">
        <v>8</v>
      </c>
      <c r="B172" s="115">
        <v>2</v>
      </c>
      <c r="C172" s="115">
        <v>4</v>
      </c>
      <c r="D172" s="195">
        <v>962024</v>
      </c>
      <c r="E172" s="196" t="s">
        <v>149</v>
      </c>
      <c r="F172" s="284">
        <v>18119</v>
      </c>
      <c r="G172" s="305">
        <v>2251</v>
      </c>
      <c r="H172" s="305">
        <v>2589</v>
      </c>
      <c r="I172" s="305">
        <v>3475</v>
      </c>
      <c r="J172" s="305">
        <v>3356</v>
      </c>
      <c r="K172" s="305">
        <v>3589</v>
      </c>
      <c r="L172" s="282">
        <v>2859</v>
      </c>
      <c r="M172" s="305">
        <v>4840</v>
      </c>
      <c r="N172" s="305">
        <v>8315</v>
      </c>
      <c r="O172" s="282">
        <v>9804</v>
      </c>
      <c r="P172" s="305">
        <v>9434</v>
      </c>
      <c r="Q172" s="282">
        <v>8685</v>
      </c>
      <c r="R172" s="305">
        <v>1827</v>
      </c>
      <c r="S172" s="282">
        <v>1648</v>
      </c>
      <c r="T172" s="305">
        <v>5136</v>
      </c>
      <c r="U172" s="282">
        <v>4668</v>
      </c>
      <c r="V172" s="305">
        <v>6963</v>
      </c>
      <c r="W172" s="282">
        <v>6316</v>
      </c>
      <c r="X172" s="305">
        <v>13279</v>
      </c>
      <c r="Y172" s="305">
        <v>3475</v>
      </c>
      <c r="Z172" s="282">
        <v>9804</v>
      </c>
      <c r="AA172" s="190"/>
    </row>
    <row r="173" spans="1:27">
      <c r="A173" s="191">
        <v>8</v>
      </c>
      <c r="B173" s="115">
        <v>2</v>
      </c>
      <c r="C173" s="115">
        <v>4</v>
      </c>
      <c r="D173" s="195">
        <v>962032</v>
      </c>
      <c r="E173" s="196" t="s">
        <v>150</v>
      </c>
      <c r="F173" s="284">
        <v>14108</v>
      </c>
      <c r="G173" s="305">
        <v>1831</v>
      </c>
      <c r="H173" s="305">
        <v>2053</v>
      </c>
      <c r="I173" s="305">
        <v>2823</v>
      </c>
      <c r="J173" s="305">
        <v>2601</v>
      </c>
      <c r="K173" s="305">
        <v>2782</v>
      </c>
      <c r="L173" s="282">
        <v>2018</v>
      </c>
      <c r="M173" s="305">
        <v>3884</v>
      </c>
      <c r="N173" s="305">
        <v>6707</v>
      </c>
      <c r="O173" s="282">
        <v>7401</v>
      </c>
      <c r="P173" s="305">
        <v>7209</v>
      </c>
      <c r="Q173" s="282">
        <v>6899</v>
      </c>
      <c r="R173" s="305">
        <v>1431</v>
      </c>
      <c r="S173" s="282">
        <v>1392</v>
      </c>
      <c r="T173" s="305">
        <v>3752</v>
      </c>
      <c r="U173" s="282">
        <v>3649</v>
      </c>
      <c r="V173" s="305">
        <v>5183</v>
      </c>
      <c r="W173" s="282">
        <v>5041</v>
      </c>
      <c r="X173" s="305">
        <v>10224</v>
      </c>
      <c r="Y173" s="305">
        <v>2823</v>
      </c>
      <c r="Z173" s="282">
        <v>7401</v>
      </c>
      <c r="AA173" s="190"/>
    </row>
    <row r="174" spans="1:27">
      <c r="A174" s="191">
        <v>9</v>
      </c>
      <c r="B174" s="115">
        <v>3</v>
      </c>
      <c r="C174" s="115">
        <v>4</v>
      </c>
      <c r="D174" s="195">
        <v>962040</v>
      </c>
      <c r="E174" s="196" t="s">
        <v>151</v>
      </c>
      <c r="F174" s="284">
        <v>9612</v>
      </c>
      <c r="G174" s="305">
        <v>1169</v>
      </c>
      <c r="H174" s="305">
        <v>1432</v>
      </c>
      <c r="I174" s="305">
        <v>1811</v>
      </c>
      <c r="J174" s="305">
        <v>1844</v>
      </c>
      <c r="K174" s="305">
        <v>1933</v>
      </c>
      <c r="L174" s="282">
        <v>1423</v>
      </c>
      <c r="M174" s="305">
        <v>2601</v>
      </c>
      <c r="N174" s="305">
        <v>4412</v>
      </c>
      <c r="O174" s="282">
        <v>5200</v>
      </c>
      <c r="P174" s="305">
        <v>4873</v>
      </c>
      <c r="Q174" s="282">
        <v>4739</v>
      </c>
      <c r="R174" s="305">
        <v>922</v>
      </c>
      <c r="S174" s="282">
        <v>889</v>
      </c>
      <c r="T174" s="305">
        <v>2646</v>
      </c>
      <c r="U174" s="282">
        <v>2554</v>
      </c>
      <c r="V174" s="305">
        <v>3568</v>
      </c>
      <c r="W174" s="282">
        <v>3443</v>
      </c>
      <c r="X174" s="305">
        <v>7011</v>
      </c>
      <c r="Y174" s="305">
        <v>1811</v>
      </c>
      <c r="Z174" s="282">
        <v>5200</v>
      </c>
      <c r="AA174" s="190"/>
    </row>
    <row r="175" spans="1:27">
      <c r="A175" s="191">
        <v>6</v>
      </c>
      <c r="B175" s="115">
        <v>4</v>
      </c>
      <c r="C175" s="115">
        <v>3</v>
      </c>
      <c r="D175" s="195">
        <v>962052</v>
      </c>
      <c r="E175" s="196" t="s">
        <v>152</v>
      </c>
      <c r="F175" s="284">
        <v>4875</v>
      </c>
      <c r="G175" s="305">
        <v>662</v>
      </c>
      <c r="H175" s="305">
        <v>728</v>
      </c>
      <c r="I175" s="305">
        <v>936</v>
      </c>
      <c r="J175" s="305">
        <v>857</v>
      </c>
      <c r="K175" s="305">
        <v>961</v>
      </c>
      <c r="L175" s="282">
        <v>731</v>
      </c>
      <c r="M175" s="305">
        <v>1390</v>
      </c>
      <c r="N175" s="305">
        <v>2326</v>
      </c>
      <c r="O175" s="282">
        <v>2549</v>
      </c>
      <c r="P175" s="305">
        <v>2668</v>
      </c>
      <c r="Q175" s="282">
        <v>2207</v>
      </c>
      <c r="R175" s="305">
        <v>495</v>
      </c>
      <c r="S175" s="282">
        <v>441</v>
      </c>
      <c r="T175" s="305">
        <v>1434</v>
      </c>
      <c r="U175" s="282">
        <v>1115</v>
      </c>
      <c r="V175" s="305">
        <v>1929</v>
      </c>
      <c r="W175" s="282">
        <v>1556</v>
      </c>
      <c r="X175" s="305">
        <v>3485</v>
      </c>
      <c r="Y175" s="305">
        <v>936</v>
      </c>
      <c r="Z175" s="282">
        <v>2549</v>
      </c>
      <c r="AA175" s="190"/>
    </row>
    <row r="176" spans="1:27">
      <c r="A176" s="191">
        <v>4</v>
      </c>
      <c r="B176" s="115">
        <v>2</v>
      </c>
      <c r="C176" s="115">
        <v>3</v>
      </c>
      <c r="D176" s="195">
        <v>962060</v>
      </c>
      <c r="E176" s="196" t="s">
        <v>153</v>
      </c>
      <c r="F176" s="284">
        <v>3857</v>
      </c>
      <c r="G176" s="305">
        <v>500</v>
      </c>
      <c r="H176" s="305">
        <v>554</v>
      </c>
      <c r="I176" s="305">
        <v>767</v>
      </c>
      <c r="J176" s="305">
        <v>726</v>
      </c>
      <c r="K176" s="305">
        <v>757</v>
      </c>
      <c r="L176" s="282">
        <v>553</v>
      </c>
      <c r="M176" s="305">
        <v>1054</v>
      </c>
      <c r="N176" s="305">
        <v>1821</v>
      </c>
      <c r="O176" s="282">
        <v>2036</v>
      </c>
      <c r="P176" s="305">
        <v>1999</v>
      </c>
      <c r="Q176" s="282">
        <v>1858</v>
      </c>
      <c r="R176" s="305">
        <v>407</v>
      </c>
      <c r="S176" s="282">
        <v>360</v>
      </c>
      <c r="T176" s="305">
        <v>1047</v>
      </c>
      <c r="U176" s="282">
        <v>989</v>
      </c>
      <c r="V176" s="305">
        <v>1454</v>
      </c>
      <c r="W176" s="282">
        <v>1349</v>
      </c>
      <c r="X176" s="305">
        <v>2803</v>
      </c>
      <c r="Y176" s="305">
        <v>767</v>
      </c>
      <c r="Z176" s="282">
        <v>2036</v>
      </c>
      <c r="AA176" s="190"/>
    </row>
    <row r="177" spans="1:30">
      <c r="A177" s="191">
        <v>3</v>
      </c>
      <c r="B177" s="115">
        <v>4</v>
      </c>
      <c r="C177" s="115">
        <v>2</v>
      </c>
      <c r="D177" s="195">
        <v>966000</v>
      </c>
      <c r="E177" s="196" t="s">
        <v>275</v>
      </c>
      <c r="F177" s="284">
        <v>26504</v>
      </c>
      <c r="G177" s="305">
        <v>3498</v>
      </c>
      <c r="H177" s="305">
        <v>3797</v>
      </c>
      <c r="I177" s="305">
        <v>5195</v>
      </c>
      <c r="J177" s="305">
        <v>5068</v>
      </c>
      <c r="K177" s="305">
        <v>5079</v>
      </c>
      <c r="L177" s="282">
        <v>3867</v>
      </c>
      <c r="M177" s="305">
        <v>7295</v>
      </c>
      <c r="N177" s="305">
        <v>12490</v>
      </c>
      <c r="O177" s="282">
        <v>14014</v>
      </c>
      <c r="P177" s="305">
        <v>13735</v>
      </c>
      <c r="Q177" s="282">
        <v>12769</v>
      </c>
      <c r="R177" s="305">
        <v>2677</v>
      </c>
      <c r="S177" s="282">
        <v>2518</v>
      </c>
      <c r="T177" s="305">
        <v>7377</v>
      </c>
      <c r="U177" s="282">
        <v>6637</v>
      </c>
      <c r="V177" s="305">
        <v>10054</v>
      </c>
      <c r="W177" s="282">
        <v>9155</v>
      </c>
      <c r="X177" s="305">
        <v>19209</v>
      </c>
      <c r="Y177" s="305">
        <v>5195</v>
      </c>
      <c r="Z177" s="282">
        <v>14014</v>
      </c>
      <c r="AA177" s="190"/>
    </row>
    <row r="178" spans="1:30">
      <c r="A178" s="191">
        <v>3</v>
      </c>
      <c r="B178" s="115">
        <v>4</v>
      </c>
      <c r="C178" s="115">
        <v>2</v>
      </c>
      <c r="D178" s="195">
        <v>970000</v>
      </c>
      <c r="E178" s="196" t="s">
        <v>276</v>
      </c>
      <c r="F178" s="284">
        <v>34328</v>
      </c>
      <c r="G178" s="305">
        <v>4429</v>
      </c>
      <c r="H178" s="305">
        <v>5017</v>
      </c>
      <c r="I178" s="305">
        <v>7025</v>
      </c>
      <c r="J178" s="305">
        <v>6576</v>
      </c>
      <c r="K178" s="305">
        <v>6542</v>
      </c>
      <c r="L178" s="282">
        <v>4739</v>
      </c>
      <c r="M178" s="305">
        <v>9446</v>
      </c>
      <c r="N178" s="305">
        <v>16471</v>
      </c>
      <c r="O178" s="282">
        <v>17857</v>
      </c>
      <c r="P178" s="305">
        <v>17884</v>
      </c>
      <c r="Q178" s="282">
        <v>16444</v>
      </c>
      <c r="R178" s="305">
        <v>3577</v>
      </c>
      <c r="S178" s="282">
        <v>3448</v>
      </c>
      <c r="T178" s="305">
        <v>9442</v>
      </c>
      <c r="U178" s="282">
        <v>8415</v>
      </c>
      <c r="V178" s="305">
        <v>13019</v>
      </c>
      <c r="W178" s="282">
        <v>11863</v>
      </c>
      <c r="X178" s="305">
        <v>24882</v>
      </c>
      <c r="Y178" s="305">
        <v>7025</v>
      </c>
      <c r="Z178" s="282">
        <v>17857</v>
      </c>
      <c r="AA178" s="190"/>
    </row>
    <row r="179" spans="1:30">
      <c r="A179" s="191">
        <v>8</v>
      </c>
      <c r="B179" s="115">
        <v>2</v>
      </c>
      <c r="C179" s="115">
        <v>4</v>
      </c>
      <c r="D179" s="195">
        <v>970040</v>
      </c>
      <c r="E179" s="196" t="s">
        <v>154</v>
      </c>
      <c r="F179" s="284">
        <v>20243</v>
      </c>
      <c r="G179" s="305">
        <v>2785</v>
      </c>
      <c r="H179" s="305">
        <v>2979</v>
      </c>
      <c r="I179" s="305">
        <v>3879</v>
      </c>
      <c r="J179" s="305">
        <v>3647</v>
      </c>
      <c r="K179" s="305">
        <v>3723</v>
      </c>
      <c r="L179" s="282">
        <v>3230</v>
      </c>
      <c r="M179" s="305">
        <v>5764</v>
      </c>
      <c r="N179" s="305">
        <v>9643</v>
      </c>
      <c r="O179" s="282">
        <v>10600</v>
      </c>
      <c r="P179" s="305">
        <v>10702</v>
      </c>
      <c r="Q179" s="282">
        <v>9541</v>
      </c>
      <c r="R179" s="305">
        <v>2055</v>
      </c>
      <c r="S179" s="282">
        <v>1824</v>
      </c>
      <c r="T179" s="305">
        <v>5586</v>
      </c>
      <c r="U179" s="282">
        <v>5014</v>
      </c>
      <c r="V179" s="305">
        <v>7641</v>
      </c>
      <c r="W179" s="282">
        <v>6838</v>
      </c>
      <c r="X179" s="305">
        <v>14479</v>
      </c>
      <c r="Y179" s="305">
        <v>3879</v>
      </c>
      <c r="Z179" s="282">
        <v>10600</v>
      </c>
      <c r="AA179" s="190"/>
    </row>
    <row r="180" spans="1:30">
      <c r="A180" s="191">
        <v>3</v>
      </c>
      <c r="B180" s="115">
        <v>4</v>
      </c>
      <c r="C180" s="115">
        <v>2</v>
      </c>
      <c r="D180" s="195">
        <v>974000</v>
      </c>
      <c r="E180" s="196" t="s">
        <v>277</v>
      </c>
      <c r="F180" s="284">
        <v>31650</v>
      </c>
      <c r="G180" s="305">
        <v>4006</v>
      </c>
      <c r="H180" s="305">
        <v>4640</v>
      </c>
      <c r="I180" s="305">
        <v>6231</v>
      </c>
      <c r="J180" s="305">
        <v>6065</v>
      </c>
      <c r="K180" s="305">
        <v>6143</v>
      </c>
      <c r="L180" s="282">
        <v>4565</v>
      </c>
      <c r="M180" s="305">
        <v>8646</v>
      </c>
      <c r="N180" s="305">
        <v>14877</v>
      </c>
      <c r="O180" s="282">
        <v>16773</v>
      </c>
      <c r="P180" s="305">
        <v>16286</v>
      </c>
      <c r="Q180" s="282">
        <v>15364</v>
      </c>
      <c r="R180" s="305">
        <v>3129</v>
      </c>
      <c r="S180" s="282">
        <v>3102</v>
      </c>
      <c r="T180" s="305">
        <v>8704</v>
      </c>
      <c r="U180" s="282">
        <v>8069</v>
      </c>
      <c r="V180" s="305">
        <v>11833</v>
      </c>
      <c r="W180" s="282">
        <v>11171</v>
      </c>
      <c r="X180" s="305">
        <v>23004</v>
      </c>
      <c r="Y180" s="305">
        <v>6231</v>
      </c>
      <c r="Z180" s="282">
        <v>16773</v>
      </c>
      <c r="AA180" s="190"/>
    </row>
    <row r="181" spans="1:30">
      <c r="A181" s="191">
        <v>9</v>
      </c>
      <c r="B181" s="115">
        <v>3</v>
      </c>
      <c r="C181" s="115">
        <v>4</v>
      </c>
      <c r="D181" s="195">
        <v>974028</v>
      </c>
      <c r="E181" s="196" t="s">
        <v>155</v>
      </c>
      <c r="F181" s="284">
        <v>13720</v>
      </c>
      <c r="G181" s="305">
        <v>1783</v>
      </c>
      <c r="H181" s="305">
        <v>1920</v>
      </c>
      <c r="I181" s="305">
        <v>2654</v>
      </c>
      <c r="J181" s="305">
        <v>2564</v>
      </c>
      <c r="K181" s="305">
        <v>2704</v>
      </c>
      <c r="L181" s="282">
        <v>2095</v>
      </c>
      <c r="M181" s="305">
        <v>3703</v>
      </c>
      <c r="N181" s="305">
        <v>6357</v>
      </c>
      <c r="O181" s="282">
        <v>7363</v>
      </c>
      <c r="P181" s="305">
        <v>7060</v>
      </c>
      <c r="Q181" s="282">
        <v>6660</v>
      </c>
      <c r="R181" s="305">
        <v>1342</v>
      </c>
      <c r="S181" s="282">
        <v>1312</v>
      </c>
      <c r="T181" s="305">
        <v>3819</v>
      </c>
      <c r="U181" s="282">
        <v>3544</v>
      </c>
      <c r="V181" s="305">
        <v>5161</v>
      </c>
      <c r="W181" s="282">
        <v>4856</v>
      </c>
      <c r="X181" s="305">
        <v>10017</v>
      </c>
      <c r="Y181" s="305">
        <v>2654</v>
      </c>
      <c r="Z181" s="282">
        <v>7363</v>
      </c>
      <c r="AA181" s="190"/>
    </row>
    <row r="182" spans="1:30">
      <c r="A182" s="191">
        <v>5</v>
      </c>
      <c r="B182" s="115">
        <v>3</v>
      </c>
      <c r="C182" s="115">
        <v>3</v>
      </c>
      <c r="D182" s="195">
        <v>974040</v>
      </c>
      <c r="E182" s="196" t="s">
        <v>156</v>
      </c>
      <c r="F182" s="284">
        <v>9390</v>
      </c>
      <c r="G182" s="305">
        <v>1229</v>
      </c>
      <c r="H182" s="305">
        <v>1314</v>
      </c>
      <c r="I182" s="305">
        <v>1830</v>
      </c>
      <c r="J182" s="305">
        <v>1742</v>
      </c>
      <c r="K182" s="305">
        <v>1913</v>
      </c>
      <c r="L182" s="282">
        <v>1362</v>
      </c>
      <c r="M182" s="305">
        <v>2543</v>
      </c>
      <c r="N182" s="305">
        <v>4373</v>
      </c>
      <c r="O182" s="282">
        <v>5017</v>
      </c>
      <c r="P182" s="305">
        <v>4791</v>
      </c>
      <c r="Q182" s="282">
        <v>4599</v>
      </c>
      <c r="R182" s="305">
        <v>966</v>
      </c>
      <c r="S182" s="282">
        <v>864</v>
      </c>
      <c r="T182" s="305">
        <v>2538</v>
      </c>
      <c r="U182" s="282">
        <v>2479</v>
      </c>
      <c r="V182" s="305">
        <v>3504</v>
      </c>
      <c r="W182" s="282">
        <v>3343</v>
      </c>
      <c r="X182" s="305">
        <v>6847</v>
      </c>
      <c r="Y182" s="305">
        <v>1830</v>
      </c>
      <c r="Z182" s="282">
        <v>5017</v>
      </c>
      <c r="AA182" s="190"/>
    </row>
    <row r="183" spans="1:30">
      <c r="A183" s="191">
        <v>6</v>
      </c>
      <c r="B183" s="115">
        <v>4</v>
      </c>
      <c r="C183" s="115">
        <v>3</v>
      </c>
      <c r="D183" s="195">
        <v>974044</v>
      </c>
      <c r="E183" s="196" t="s">
        <v>157</v>
      </c>
      <c r="F183" s="284">
        <v>4485</v>
      </c>
      <c r="G183" s="305">
        <v>524</v>
      </c>
      <c r="H183" s="305">
        <v>633</v>
      </c>
      <c r="I183" s="305">
        <v>916</v>
      </c>
      <c r="J183" s="305">
        <v>845</v>
      </c>
      <c r="K183" s="305">
        <v>876</v>
      </c>
      <c r="L183" s="282">
        <v>691</v>
      </c>
      <c r="M183" s="305">
        <v>1157</v>
      </c>
      <c r="N183" s="305">
        <v>2073</v>
      </c>
      <c r="O183" s="282">
        <v>2412</v>
      </c>
      <c r="P183" s="305">
        <v>2346</v>
      </c>
      <c r="Q183" s="282">
        <v>2139</v>
      </c>
      <c r="R183" s="305">
        <v>488</v>
      </c>
      <c r="S183" s="282">
        <v>428</v>
      </c>
      <c r="T183" s="305">
        <v>1244</v>
      </c>
      <c r="U183" s="282">
        <v>1168</v>
      </c>
      <c r="V183" s="305">
        <v>1732</v>
      </c>
      <c r="W183" s="282">
        <v>1596</v>
      </c>
      <c r="X183" s="305">
        <v>3328</v>
      </c>
      <c r="Y183" s="305">
        <v>916</v>
      </c>
      <c r="Z183" s="282">
        <v>2412</v>
      </c>
      <c r="AA183" s="190"/>
      <c r="AB183" s="197"/>
      <c r="AC183" s="197"/>
      <c r="AD183" s="197"/>
    </row>
    <row r="184" spans="1:30">
      <c r="A184" s="191">
        <v>3</v>
      </c>
      <c r="B184" s="115">
        <v>3</v>
      </c>
      <c r="C184" s="115">
        <v>2</v>
      </c>
      <c r="D184" s="195">
        <v>978000</v>
      </c>
      <c r="E184" s="196" t="s">
        <v>278</v>
      </c>
      <c r="F184" s="284">
        <v>10723</v>
      </c>
      <c r="G184" s="305">
        <v>1431</v>
      </c>
      <c r="H184" s="305">
        <v>1676</v>
      </c>
      <c r="I184" s="305">
        <v>2086</v>
      </c>
      <c r="J184" s="305">
        <v>2022</v>
      </c>
      <c r="K184" s="305">
        <v>1997</v>
      </c>
      <c r="L184" s="282">
        <v>1511</v>
      </c>
      <c r="M184" s="305">
        <v>3107</v>
      </c>
      <c r="N184" s="305">
        <v>5193</v>
      </c>
      <c r="O184" s="282">
        <v>5530</v>
      </c>
      <c r="P184" s="305">
        <v>5595</v>
      </c>
      <c r="Q184" s="282">
        <v>5128</v>
      </c>
      <c r="R184" s="305">
        <v>1059</v>
      </c>
      <c r="S184" s="282">
        <v>1027</v>
      </c>
      <c r="T184" s="305">
        <v>2882</v>
      </c>
      <c r="U184" s="282">
        <v>2648</v>
      </c>
      <c r="V184" s="305">
        <v>3941</v>
      </c>
      <c r="W184" s="282">
        <v>3675</v>
      </c>
      <c r="X184" s="305">
        <v>7616</v>
      </c>
      <c r="Y184" s="305">
        <v>2086</v>
      </c>
      <c r="Z184" s="282">
        <v>5530</v>
      </c>
      <c r="AA184" s="190"/>
      <c r="AB184" s="197"/>
      <c r="AC184" s="197"/>
      <c r="AD184" s="197"/>
    </row>
    <row r="185" spans="1:30">
      <c r="A185" s="191">
        <v>4</v>
      </c>
      <c r="B185" s="115">
        <v>1</v>
      </c>
      <c r="C185" s="115">
        <v>3</v>
      </c>
      <c r="D185" s="195">
        <v>978004</v>
      </c>
      <c r="E185" s="196" t="s">
        <v>158</v>
      </c>
      <c r="F185" s="284">
        <v>9985</v>
      </c>
      <c r="G185" s="305">
        <v>1396</v>
      </c>
      <c r="H185" s="305">
        <v>1371</v>
      </c>
      <c r="I185" s="305">
        <v>1975</v>
      </c>
      <c r="J185" s="305">
        <v>1868</v>
      </c>
      <c r="K185" s="305">
        <v>1907</v>
      </c>
      <c r="L185" s="282">
        <v>1468</v>
      </c>
      <c r="M185" s="305">
        <v>2767</v>
      </c>
      <c r="N185" s="305">
        <v>4742</v>
      </c>
      <c r="O185" s="282">
        <v>5243</v>
      </c>
      <c r="P185" s="305">
        <v>5234</v>
      </c>
      <c r="Q185" s="282">
        <v>4751</v>
      </c>
      <c r="R185" s="305">
        <v>1000</v>
      </c>
      <c r="S185" s="282">
        <v>975</v>
      </c>
      <c r="T185" s="305">
        <v>2767</v>
      </c>
      <c r="U185" s="282">
        <v>2476</v>
      </c>
      <c r="V185" s="305">
        <v>3767</v>
      </c>
      <c r="W185" s="282">
        <v>3451</v>
      </c>
      <c r="X185" s="305">
        <v>7218</v>
      </c>
      <c r="Y185" s="305">
        <v>1975</v>
      </c>
      <c r="Z185" s="282">
        <v>5243</v>
      </c>
      <c r="AA185" s="190"/>
      <c r="AB185" s="197"/>
      <c r="AC185" s="197"/>
      <c r="AD185" s="197"/>
    </row>
    <row r="186" spans="1:30">
      <c r="A186" s="191">
        <v>4</v>
      </c>
      <c r="B186" s="115">
        <v>2</v>
      </c>
      <c r="C186" s="115">
        <v>3</v>
      </c>
      <c r="D186" s="195">
        <v>978020</v>
      </c>
      <c r="E186" s="196" t="s">
        <v>159</v>
      </c>
      <c r="F186" s="284">
        <v>7894</v>
      </c>
      <c r="G186" s="305">
        <v>1043</v>
      </c>
      <c r="H186" s="305">
        <v>1159</v>
      </c>
      <c r="I186" s="305">
        <v>1552</v>
      </c>
      <c r="J186" s="305">
        <v>1420</v>
      </c>
      <c r="K186" s="305">
        <v>1565</v>
      </c>
      <c r="L186" s="282">
        <v>1155</v>
      </c>
      <c r="M186" s="305">
        <v>2202</v>
      </c>
      <c r="N186" s="305">
        <v>3754</v>
      </c>
      <c r="O186" s="282">
        <v>4140</v>
      </c>
      <c r="P186" s="305">
        <v>4156</v>
      </c>
      <c r="Q186" s="282">
        <v>3738</v>
      </c>
      <c r="R186" s="305">
        <v>814</v>
      </c>
      <c r="S186" s="282">
        <v>738</v>
      </c>
      <c r="T186" s="305">
        <v>2190</v>
      </c>
      <c r="U186" s="282">
        <v>1950</v>
      </c>
      <c r="V186" s="305">
        <v>3004</v>
      </c>
      <c r="W186" s="282">
        <v>2688</v>
      </c>
      <c r="X186" s="305">
        <v>5692</v>
      </c>
      <c r="Y186" s="305">
        <v>1552</v>
      </c>
      <c r="Z186" s="282">
        <v>4140</v>
      </c>
      <c r="AA186" s="190"/>
      <c r="AB186" s="197"/>
      <c r="AC186" s="197"/>
      <c r="AD186" s="197"/>
    </row>
    <row r="187" spans="1:30">
      <c r="A187" s="191">
        <v>7</v>
      </c>
      <c r="B187" s="115">
        <v>1</v>
      </c>
      <c r="C187" s="115">
        <v>4</v>
      </c>
      <c r="D187" s="195">
        <v>978024</v>
      </c>
      <c r="E187" s="196" t="s">
        <v>160</v>
      </c>
      <c r="F187" s="284">
        <v>17462</v>
      </c>
      <c r="G187" s="305">
        <v>2423</v>
      </c>
      <c r="H187" s="305">
        <v>2474</v>
      </c>
      <c r="I187" s="305">
        <v>3512</v>
      </c>
      <c r="J187" s="305">
        <v>3216</v>
      </c>
      <c r="K187" s="305">
        <v>3329</v>
      </c>
      <c r="L187" s="282">
        <v>2508</v>
      </c>
      <c r="M187" s="305">
        <v>4897</v>
      </c>
      <c r="N187" s="305">
        <v>8409</v>
      </c>
      <c r="O187" s="282">
        <v>9053</v>
      </c>
      <c r="P187" s="305">
        <v>9003</v>
      </c>
      <c r="Q187" s="282">
        <v>8459</v>
      </c>
      <c r="R187" s="305">
        <v>1830</v>
      </c>
      <c r="S187" s="282">
        <v>1682</v>
      </c>
      <c r="T187" s="305">
        <v>4677</v>
      </c>
      <c r="U187" s="282">
        <v>4376</v>
      </c>
      <c r="V187" s="305">
        <v>6507</v>
      </c>
      <c r="W187" s="282">
        <v>6058</v>
      </c>
      <c r="X187" s="305">
        <v>12565</v>
      </c>
      <c r="Y187" s="305">
        <v>3512</v>
      </c>
      <c r="Z187" s="282">
        <v>9053</v>
      </c>
      <c r="AA187" s="190"/>
      <c r="AB187" s="197"/>
      <c r="AC187" s="197"/>
      <c r="AD187" s="197"/>
    </row>
    <row r="188" spans="1:30">
      <c r="A188" s="191">
        <v>5</v>
      </c>
      <c r="B188" s="115">
        <v>3</v>
      </c>
      <c r="C188" s="115">
        <v>3</v>
      </c>
      <c r="D188" s="195">
        <v>978028</v>
      </c>
      <c r="E188" s="196" t="s">
        <v>161</v>
      </c>
      <c r="F188" s="284">
        <v>8407</v>
      </c>
      <c r="G188" s="305">
        <v>1105</v>
      </c>
      <c r="H188" s="305">
        <v>1208</v>
      </c>
      <c r="I188" s="305">
        <v>1719</v>
      </c>
      <c r="J188" s="305">
        <v>1619</v>
      </c>
      <c r="K188" s="305">
        <v>1599</v>
      </c>
      <c r="L188" s="282">
        <v>1157</v>
      </c>
      <c r="M188" s="305">
        <v>2313</v>
      </c>
      <c r="N188" s="305">
        <v>4032</v>
      </c>
      <c r="O188" s="282">
        <v>4375</v>
      </c>
      <c r="P188" s="305">
        <v>4437</v>
      </c>
      <c r="Q188" s="282">
        <v>3970</v>
      </c>
      <c r="R188" s="305">
        <v>880</v>
      </c>
      <c r="S188" s="282">
        <v>839</v>
      </c>
      <c r="T188" s="305">
        <v>2301</v>
      </c>
      <c r="U188" s="282">
        <v>2074</v>
      </c>
      <c r="V188" s="305">
        <v>3181</v>
      </c>
      <c r="W188" s="282">
        <v>2913</v>
      </c>
      <c r="X188" s="305">
        <v>6094</v>
      </c>
      <c r="Y188" s="305">
        <v>1719</v>
      </c>
      <c r="Z188" s="282">
        <v>4375</v>
      </c>
      <c r="AA188" s="190"/>
      <c r="AB188" s="197"/>
      <c r="AC188" s="197"/>
      <c r="AD188" s="197"/>
    </row>
    <row r="189" spans="1:30">
      <c r="A189" s="191">
        <v>4</v>
      </c>
      <c r="B189" s="115">
        <v>2</v>
      </c>
      <c r="C189" s="115">
        <v>3</v>
      </c>
      <c r="D189" s="195">
        <v>978032</v>
      </c>
      <c r="E189" s="196" t="s">
        <v>162</v>
      </c>
      <c r="F189" s="284">
        <v>5045</v>
      </c>
      <c r="G189" s="305">
        <v>733</v>
      </c>
      <c r="H189" s="305">
        <v>752</v>
      </c>
      <c r="I189" s="305">
        <v>926</v>
      </c>
      <c r="J189" s="305">
        <v>898</v>
      </c>
      <c r="K189" s="305">
        <v>996</v>
      </c>
      <c r="L189" s="282">
        <v>740</v>
      </c>
      <c r="M189" s="305">
        <v>1485</v>
      </c>
      <c r="N189" s="305">
        <v>2411</v>
      </c>
      <c r="O189" s="282">
        <v>2634</v>
      </c>
      <c r="P189" s="305">
        <v>2532</v>
      </c>
      <c r="Q189" s="282">
        <v>2513</v>
      </c>
      <c r="R189" s="305">
        <v>461</v>
      </c>
      <c r="S189" s="282">
        <v>465</v>
      </c>
      <c r="T189" s="305">
        <v>1325</v>
      </c>
      <c r="U189" s="282">
        <v>1309</v>
      </c>
      <c r="V189" s="305">
        <v>1786</v>
      </c>
      <c r="W189" s="282">
        <v>1774</v>
      </c>
      <c r="X189" s="305">
        <v>3560</v>
      </c>
      <c r="Y189" s="305">
        <v>926</v>
      </c>
      <c r="Z189" s="282">
        <v>2634</v>
      </c>
      <c r="AA189" s="190"/>
    </row>
    <row r="190" spans="1:30">
      <c r="A190" s="191">
        <v>8</v>
      </c>
      <c r="B190" s="115">
        <v>2</v>
      </c>
      <c r="C190" s="115">
        <v>4</v>
      </c>
      <c r="D190" s="195">
        <v>978036</v>
      </c>
      <c r="E190" s="196" t="s">
        <v>163</v>
      </c>
      <c r="F190" s="284">
        <v>11097</v>
      </c>
      <c r="G190" s="305">
        <v>1330</v>
      </c>
      <c r="H190" s="305">
        <v>1586</v>
      </c>
      <c r="I190" s="305">
        <v>2196</v>
      </c>
      <c r="J190" s="305">
        <v>2080</v>
      </c>
      <c r="K190" s="305">
        <v>2285</v>
      </c>
      <c r="L190" s="282">
        <v>1620</v>
      </c>
      <c r="M190" s="305">
        <v>2916</v>
      </c>
      <c r="N190" s="305">
        <v>5112</v>
      </c>
      <c r="O190" s="282">
        <v>5985</v>
      </c>
      <c r="P190" s="305">
        <v>5653</v>
      </c>
      <c r="Q190" s="282">
        <v>5444</v>
      </c>
      <c r="R190" s="305">
        <v>1108</v>
      </c>
      <c r="S190" s="282">
        <v>1088</v>
      </c>
      <c r="T190" s="305">
        <v>3085</v>
      </c>
      <c r="U190" s="282">
        <v>2900</v>
      </c>
      <c r="V190" s="305">
        <v>4193</v>
      </c>
      <c r="W190" s="282">
        <v>3988</v>
      </c>
      <c r="X190" s="305">
        <v>8181</v>
      </c>
      <c r="Y190" s="305">
        <v>2196</v>
      </c>
      <c r="Z190" s="282">
        <v>5985</v>
      </c>
      <c r="AA190" s="190"/>
    </row>
    <row r="191" spans="1:30">
      <c r="A191" s="198">
        <v>5</v>
      </c>
      <c r="B191" s="199">
        <v>3</v>
      </c>
      <c r="C191" s="199">
        <v>3</v>
      </c>
      <c r="D191" s="200">
        <v>978040</v>
      </c>
      <c r="E191" s="201" t="s">
        <v>164</v>
      </c>
      <c r="F191" s="306">
        <v>5438</v>
      </c>
      <c r="G191" s="307">
        <v>695</v>
      </c>
      <c r="H191" s="307">
        <v>768</v>
      </c>
      <c r="I191" s="307">
        <v>1090</v>
      </c>
      <c r="J191" s="307">
        <v>1028</v>
      </c>
      <c r="K191" s="307">
        <v>1087</v>
      </c>
      <c r="L191" s="308">
        <v>770</v>
      </c>
      <c r="M191" s="307">
        <v>1463</v>
      </c>
      <c r="N191" s="307">
        <v>2553</v>
      </c>
      <c r="O191" s="308">
        <v>2885</v>
      </c>
      <c r="P191" s="307">
        <v>2745</v>
      </c>
      <c r="Q191" s="308">
        <v>2693</v>
      </c>
      <c r="R191" s="307">
        <v>515</v>
      </c>
      <c r="S191" s="308">
        <v>575</v>
      </c>
      <c r="T191" s="307">
        <v>1492</v>
      </c>
      <c r="U191" s="308">
        <v>1393</v>
      </c>
      <c r="V191" s="307">
        <v>2007</v>
      </c>
      <c r="W191" s="308">
        <v>1968</v>
      </c>
      <c r="X191" s="307">
        <v>3975</v>
      </c>
      <c r="Y191" s="307">
        <v>1090</v>
      </c>
      <c r="Z191" s="308">
        <v>2885</v>
      </c>
      <c r="AA191" s="190"/>
    </row>
    <row r="192" spans="1:30" ht="13.15">
      <c r="D192" s="202"/>
      <c r="E192" s="203" t="s">
        <v>177</v>
      </c>
      <c r="F192" s="127">
        <v>3602911</v>
      </c>
      <c r="G192" s="120">
        <v>474056</v>
      </c>
      <c r="H192" s="120">
        <v>520177</v>
      </c>
      <c r="I192" s="120">
        <v>709988</v>
      </c>
      <c r="J192" s="120">
        <v>672396</v>
      </c>
      <c r="K192" s="120">
        <v>686889</v>
      </c>
      <c r="L192" s="128">
        <v>539405</v>
      </c>
      <c r="M192" s="120">
        <v>994233</v>
      </c>
      <c r="N192" s="120">
        <v>1704221</v>
      </c>
      <c r="O192" s="128">
        <v>1898690</v>
      </c>
      <c r="P192" s="120">
        <v>1858393</v>
      </c>
      <c r="Q192" s="128">
        <v>1744518</v>
      </c>
      <c r="R192" s="120">
        <v>364346</v>
      </c>
      <c r="S192" s="128">
        <v>345642</v>
      </c>
      <c r="T192" s="120">
        <v>983329</v>
      </c>
      <c r="U192" s="128">
        <v>915361</v>
      </c>
      <c r="V192" s="120">
        <v>1347675</v>
      </c>
      <c r="W192" s="128">
        <v>1261003</v>
      </c>
      <c r="X192" s="120">
        <v>2608678</v>
      </c>
      <c r="Y192" s="120">
        <v>709988</v>
      </c>
      <c r="Z192" s="128">
        <v>1898690</v>
      </c>
    </row>
    <row r="193" spans="1:26" ht="13.15">
      <c r="D193" s="202"/>
      <c r="E193" s="146" t="s">
        <v>198</v>
      </c>
      <c r="F193" s="127">
        <v>1922425</v>
      </c>
      <c r="G193" s="120">
        <v>252113</v>
      </c>
      <c r="H193" s="120">
        <v>276282</v>
      </c>
      <c r="I193" s="120">
        <v>380344</v>
      </c>
      <c r="J193" s="120">
        <v>360507</v>
      </c>
      <c r="K193" s="120">
        <v>366366</v>
      </c>
      <c r="L193" s="128">
        <v>286813</v>
      </c>
      <c r="M193" s="120">
        <v>528395</v>
      </c>
      <c r="N193" s="120">
        <v>908739</v>
      </c>
      <c r="O193" s="128">
        <v>1013686</v>
      </c>
      <c r="P193" s="120">
        <v>992226</v>
      </c>
      <c r="Q193" s="128">
        <v>930199</v>
      </c>
      <c r="R193" s="120">
        <v>195441</v>
      </c>
      <c r="S193" s="128">
        <v>184903</v>
      </c>
      <c r="T193" s="120">
        <v>525408</v>
      </c>
      <c r="U193" s="128">
        <v>488278</v>
      </c>
      <c r="V193" s="120">
        <v>720849</v>
      </c>
      <c r="W193" s="128">
        <v>673181</v>
      </c>
      <c r="X193" s="120">
        <v>1394030</v>
      </c>
      <c r="Y193" s="120">
        <v>380344</v>
      </c>
      <c r="Z193" s="128">
        <v>1013686</v>
      </c>
    </row>
    <row r="194" spans="1:26" ht="13.15">
      <c r="E194" s="146" t="s">
        <v>199</v>
      </c>
      <c r="F194" s="127">
        <v>1680486</v>
      </c>
      <c r="G194" s="120">
        <v>221943</v>
      </c>
      <c r="H194" s="120">
        <v>243895</v>
      </c>
      <c r="I194" s="120">
        <v>329644</v>
      </c>
      <c r="J194" s="120">
        <v>311889</v>
      </c>
      <c r="K194" s="120">
        <v>320523</v>
      </c>
      <c r="L194" s="128">
        <v>252592</v>
      </c>
      <c r="M194" s="120">
        <v>465838</v>
      </c>
      <c r="N194" s="120">
        <v>795482</v>
      </c>
      <c r="O194" s="128">
        <v>885004</v>
      </c>
      <c r="P194" s="120">
        <v>866167</v>
      </c>
      <c r="Q194" s="128">
        <v>814319</v>
      </c>
      <c r="R194" s="120">
        <v>168905</v>
      </c>
      <c r="S194" s="128">
        <v>160739</v>
      </c>
      <c r="T194" s="120">
        <v>457921</v>
      </c>
      <c r="U194" s="128">
        <v>427083</v>
      </c>
      <c r="V194" s="120">
        <v>626826</v>
      </c>
      <c r="W194" s="128">
        <v>587822</v>
      </c>
      <c r="X194" s="120">
        <v>1214648</v>
      </c>
      <c r="Y194" s="120">
        <v>329644</v>
      </c>
      <c r="Z194" s="128">
        <v>885004</v>
      </c>
    </row>
    <row r="195" spans="1:26" ht="13.15">
      <c r="A195" s="110"/>
      <c r="E195" s="146"/>
      <c r="F195" s="159"/>
      <c r="G195" s="159"/>
      <c r="H195" s="159"/>
      <c r="I195" s="159"/>
      <c r="J195" s="159"/>
      <c r="K195" s="159"/>
      <c r="L195" s="159"/>
      <c r="M195" s="159"/>
      <c r="N195" s="159"/>
      <c r="O195" s="159"/>
      <c r="P195" s="159"/>
      <c r="Q195" s="159"/>
      <c r="R195" s="159"/>
      <c r="S195" s="159"/>
      <c r="T195" s="159"/>
      <c r="U195" s="159"/>
      <c r="V195" s="159"/>
      <c r="W195" s="159"/>
      <c r="X195" s="159"/>
      <c r="Y195" s="159"/>
      <c r="Z195" s="159"/>
    </row>
    <row r="196" spans="1:26" ht="20.25" customHeight="1">
      <c r="A196" s="204" t="s">
        <v>240</v>
      </c>
      <c r="D196" s="163"/>
      <c r="E196" s="146"/>
      <c r="F196" s="159"/>
      <c r="G196" s="159"/>
      <c r="H196" s="159"/>
      <c r="I196" s="159"/>
      <c r="J196" s="159"/>
      <c r="K196" s="159"/>
      <c r="L196" s="159"/>
      <c r="M196" s="159"/>
      <c r="N196" s="159"/>
      <c r="O196" s="159"/>
      <c r="P196" s="159"/>
      <c r="Q196" s="159"/>
      <c r="R196" s="159"/>
      <c r="S196" s="159"/>
      <c r="T196" s="159"/>
      <c r="U196" s="159"/>
      <c r="V196" s="159"/>
      <c r="W196" s="159"/>
      <c r="X196" s="159"/>
      <c r="Y196" s="159"/>
      <c r="Z196" s="159"/>
    </row>
    <row r="197" spans="1:26" ht="12.75" customHeight="1">
      <c r="A197">
        <v>1</v>
      </c>
      <c r="B197">
        <v>1</v>
      </c>
      <c r="C197">
        <v>1</v>
      </c>
      <c r="D197" s="285">
        <v>913000</v>
      </c>
      <c r="E197" t="s">
        <v>132</v>
      </c>
      <c r="F197" s="206">
        <v>122202</v>
      </c>
      <c r="G197" s="207">
        <v>16601</v>
      </c>
      <c r="H197" s="207">
        <v>17682</v>
      </c>
      <c r="I197" s="207">
        <v>24014</v>
      </c>
      <c r="J197" s="207">
        <v>22563</v>
      </c>
      <c r="K197" s="207">
        <v>22893</v>
      </c>
      <c r="L197" s="208">
        <v>18449</v>
      </c>
      <c r="M197" s="207">
        <v>34283</v>
      </c>
      <c r="N197" s="207">
        <v>58297</v>
      </c>
      <c r="O197" s="208">
        <v>63905</v>
      </c>
      <c r="P197" s="207">
        <v>62372</v>
      </c>
      <c r="Q197" s="208">
        <v>59830</v>
      </c>
      <c r="R197" s="207">
        <v>12183</v>
      </c>
      <c r="S197" s="208">
        <v>11831</v>
      </c>
      <c r="T197" s="207">
        <v>32550</v>
      </c>
      <c r="U197" s="208">
        <v>31355</v>
      </c>
      <c r="V197" s="207">
        <v>44733</v>
      </c>
      <c r="W197" s="208">
        <v>43186</v>
      </c>
      <c r="X197" s="207">
        <v>87919</v>
      </c>
      <c r="Y197" s="207">
        <v>24014</v>
      </c>
      <c r="Z197" s="208">
        <v>63905</v>
      </c>
    </row>
    <row r="198" spans="1:26">
      <c r="A198">
        <v>1</v>
      </c>
      <c r="B198">
        <v>1</v>
      </c>
      <c r="C198">
        <v>1</v>
      </c>
      <c r="D198" s="285">
        <v>112000</v>
      </c>
      <c r="E198" t="s">
        <v>16</v>
      </c>
      <c r="F198" s="129">
        <v>106479</v>
      </c>
      <c r="G198" s="130">
        <v>14347</v>
      </c>
      <c r="H198" s="130">
        <v>15439</v>
      </c>
      <c r="I198" s="130">
        <v>21192</v>
      </c>
      <c r="J198" s="130">
        <v>19623</v>
      </c>
      <c r="K198" s="130">
        <v>20134</v>
      </c>
      <c r="L198" s="131">
        <v>15744</v>
      </c>
      <c r="M198" s="130">
        <v>29786</v>
      </c>
      <c r="N198" s="130">
        <v>50978</v>
      </c>
      <c r="O198" s="131">
        <v>55501</v>
      </c>
      <c r="P198" s="130">
        <v>55005</v>
      </c>
      <c r="Q198" s="131">
        <v>51474</v>
      </c>
      <c r="R198" s="130">
        <v>10938</v>
      </c>
      <c r="S198" s="131">
        <v>10254</v>
      </c>
      <c r="T198" s="130">
        <v>28713</v>
      </c>
      <c r="U198" s="131">
        <v>26788</v>
      </c>
      <c r="V198" s="130">
        <v>39651</v>
      </c>
      <c r="W198" s="131">
        <v>37042</v>
      </c>
      <c r="X198" s="130">
        <v>76693</v>
      </c>
      <c r="Y198" s="130">
        <v>21192</v>
      </c>
      <c r="Z198" s="131">
        <v>55501</v>
      </c>
    </row>
    <row r="199" spans="1:26">
      <c r="A199">
        <v>1</v>
      </c>
      <c r="B199">
        <v>1</v>
      </c>
      <c r="C199">
        <v>1</v>
      </c>
      <c r="D199" s="285">
        <v>113000</v>
      </c>
      <c r="E199" t="s">
        <v>17</v>
      </c>
      <c r="F199" s="129">
        <v>114664</v>
      </c>
      <c r="G199" s="130">
        <v>15853</v>
      </c>
      <c r="H199" s="130">
        <v>16769</v>
      </c>
      <c r="I199" s="130">
        <v>22925</v>
      </c>
      <c r="J199" s="130">
        <v>21134</v>
      </c>
      <c r="K199" s="130">
        <v>21214</v>
      </c>
      <c r="L199" s="131">
        <v>16769</v>
      </c>
      <c r="M199" s="130">
        <v>32622</v>
      </c>
      <c r="N199" s="130">
        <v>55547</v>
      </c>
      <c r="O199" s="131">
        <v>59117</v>
      </c>
      <c r="P199" s="130">
        <v>59210</v>
      </c>
      <c r="Q199" s="131">
        <v>55454</v>
      </c>
      <c r="R199" s="130">
        <v>11868</v>
      </c>
      <c r="S199" s="131">
        <v>11057</v>
      </c>
      <c r="T199" s="130">
        <v>30658</v>
      </c>
      <c r="U199" s="131">
        <v>28459</v>
      </c>
      <c r="V199" s="130">
        <v>42526</v>
      </c>
      <c r="W199" s="131">
        <v>39516</v>
      </c>
      <c r="X199" s="130">
        <v>82042</v>
      </c>
      <c r="Y199" s="130">
        <v>22925</v>
      </c>
      <c r="Z199" s="131">
        <v>59117</v>
      </c>
    </row>
    <row r="200" spans="1:26">
      <c r="A200">
        <v>1</v>
      </c>
      <c r="B200">
        <v>1</v>
      </c>
      <c r="C200">
        <v>1</v>
      </c>
      <c r="D200" s="285">
        <v>513000</v>
      </c>
      <c r="E200" t="s">
        <v>95</v>
      </c>
      <c r="F200" s="129">
        <v>60293</v>
      </c>
      <c r="G200" s="130">
        <v>8354</v>
      </c>
      <c r="H200" s="130">
        <v>8997</v>
      </c>
      <c r="I200" s="130">
        <v>11953</v>
      </c>
      <c r="J200" s="130">
        <v>10986</v>
      </c>
      <c r="K200" s="130">
        <v>11254</v>
      </c>
      <c r="L200" s="131">
        <v>8749</v>
      </c>
      <c r="M200" s="130">
        <v>17351</v>
      </c>
      <c r="N200" s="130">
        <v>29304</v>
      </c>
      <c r="O200" s="131">
        <v>30989</v>
      </c>
      <c r="P200" s="130">
        <v>31064</v>
      </c>
      <c r="Q200" s="131">
        <v>29229</v>
      </c>
      <c r="R200" s="130">
        <v>6096</v>
      </c>
      <c r="S200" s="131">
        <v>5857</v>
      </c>
      <c r="T200" s="130">
        <v>16083</v>
      </c>
      <c r="U200" s="131">
        <v>14906</v>
      </c>
      <c r="V200" s="130">
        <v>22179</v>
      </c>
      <c r="W200" s="131">
        <v>20763</v>
      </c>
      <c r="X200" s="130">
        <v>42942</v>
      </c>
      <c r="Y200" s="130">
        <v>11953</v>
      </c>
      <c r="Z200" s="131">
        <v>30989</v>
      </c>
    </row>
    <row r="201" spans="1:26">
      <c r="A201">
        <v>1</v>
      </c>
      <c r="B201">
        <v>1</v>
      </c>
      <c r="C201">
        <v>1</v>
      </c>
      <c r="D201" s="285">
        <v>914000</v>
      </c>
      <c r="E201" t="s">
        <v>133</v>
      </c>
      <c r="F201" s="129">
        <v>40650</v>
      </c>
      <c r="G201" s="130">
        <v>5558</v>
      </c>
      <c r="H201" s="130">
        <v>5973</v>
      </c>
      <c r="I201" s="130">
        <v>7863</v>
      </c>
      <c r="J201" s="130">
        <v>7503</v>
      </c>
      <c r="K201" s="130">
        <v>7806</v>
      </c>
      <c r="L201" s="131">
        <v>5947</v>
      </c>
      <c r="M201" s="130">
        <v>11531</v>
      </c>
      <c r="N201" s="130">
        <v>19394</v>
      </c>
      <c r="O201" s="131">
        <v>21256</v>
      </c>
      <c r="P201" s="130">
        <v>20942</v>
      </c>
      <c r="Q201" s="131">
        <v>19708</v>
      </c>
      <c r="R201" s="130">
        <v>4035</v>
      </c>
      <c r="S201" s="131">
        <v>3828</v>
      </c>
      <c r="T201" s="130">
        <v>11043</v>
      </c>
      <c r="U201" s="131">
        <v>10213</v>
      </c>
      <c r="V201" s="130">
        <v>15078</v>
      </c>
      <c r="W201" s="131">
        <v>14041</v>
      </c>
      <c r="X201" s="130">
        <v>29119</v>
      </c>
      <c r="Y201" s="130">
        <v>7863</v>
      </c>
      <c r="Z201" s="131">
        <v>21256</v>
      </c>
    </row>
    <row r="202" spans="1:26">
      <c r="A202">
        <v>1</v>
      </c>
      <c r="B202">
        <v>1</v>
      </c>
      <c r="C202">
        <v>1</v>
      </c>
      <c r="D202" s="285">
        <v>916000</v>
      </c>
      <c r="E202" t="s">
        <v>135</v>
      </c>
      <c r="F202" s="129">
        <v>31741</v>
      </c>
      <c r="G202" s="130">
        <v>4399</v>
      </c>
      <c r="H202" s="130">
        <v>4583</v>
      </c>
      <c r="I202" s="130">
        <v>6135</v>
      </c>
      <c r="J202" s="130">
        <v>5931</v>
      </c>
      <c r="K202" s="130">
        <v>6010</v>
      </c>
      <c r="L202" s="131">
        <v>4683</v>
      </c>
      <c r="M202" s="130">
        <v>8982</v>
      </c>
      <c r="N202" s="130">
        <v>15117</v>
      </c>
      <c r="O202" s="131">
        <v>16624</v>
      </c>
      <c r="P202" s="130">
        <v>16509</v>
      </c>
      <c r="Q202" s="131">
        <v>15232</v>
      </c>
      <c r="R202" s="130">
        <v>3204</v>
      </c>
      <c r="S202" s="131">
        <v>2931</v>
      </c>
      <c r="T202" s="130">
        <v>8677</v>
      </c>
      <c r="U202" s="131">
        <v>7947</v>
      </c>
      <c r="V202" s="130">
        <v>11881</v>
      </c>
      <c r="W202" s="131">
        <v>10878</v>
      </c>
      <c r="X202" s="130">
        <v>22759</v>
      </c>
      <c r="Y202" s="130">
        <v>6135</v>
      </c>
      <c r="Z202" s="131">
        <v>16624</v>
      </c>
    </row>
    <row r="203" spans="1:26">
      <c r="A203">
        <v>1</v>
      </c>
      <c r="B203">
        <v>1</v>
      </c>
      <c r="C203">
        <v>1</v>
      </c>
      <c r="D203" s="285">
        <v>116000</v>
      </c>
      <c r="E203" t="s">
        <v>19</v>
      </c>
      <c r="F203" s="129">
        <v>53817</v>
      </c>
      <c r="G203" s="130">
        <v>7304</v>
      </c>
      <c r="H203" s="130">
        <v>7790</v>
      </c>
      <c r="I203" s="130">
        <v>10672</v>
      </c>
      <c r="J203" s="130">
        <v>9761</v>
      </c>
      <c r="K203" s="130">
        <v>10205</v>
      </c>
      <c r="L203" s="131">
        <v>8085</v>
      </c>
      <c r="M203" s="130">
        <v>15094</v>
      </c>
      <c r="N203" s="130">
        <v>25766</v>
      </c>
      <c r="O203" s="131">
        <v>28051</v>
      </c>
      <c r="P203" s="130">
        <v>27885</v>
      </c>
      <c r="Q203" s="131">
        <v>25932</v>
      </c>
      <c r="R203" s="130">
        <v>5530</v>
      </c>
      <c r="S203" s="131">
        <v>5142</v>
      </c>
      <c r="T203" s="130">
        <v>14621</v>
      </c>
      <c r="U203" s="131">
        <v>13430</v>
      </c>
      <c r="V203" s="130">
        <v>20151</v>
      </c>
      <c r="W203" s="131">
        <v>18572</v>
      </c>
      <c r="X203" s="130">
        <v>38723</v>
      </c>
      <c r="Y203" s="130">
        <v>10672</v>
      </c>
      <c r="Z203" s="131">
        <v>28051</v>
      </c>
    </row>
    <row r="204" spans="1:26">
      <c r="A204">
        <v>1</v>
      </c>
      <c r="B204">
        <v>1</v>
      </c>
      <c r="C204">
        <v>1</v>
      </c>
      <c r="D204" s="285">
        <v>117000</v>
      </c>
      <c r="E204" t="s">
        <v>20</v>
      </c>
      <c r="F204" s="129">
        <v>34023</v>
      </c>
      <c r="G204" s="130">
        <v>4401</v>
      </c>
      <c r="H204" s="130">
        <v>4994</v>
      </c>
      <c r="I204" s="130">
        <v>7000</v>
      </c>
      <c r="J204" s="130">
        <v>6564</v>
      </c>
      <c r="K204" s="130">
        <v>6409</v>
      </c>
      <c r="L204" s="131">
        <v>4655</v>
      </c>
      <c r="M204" s="130">
        <v>9395</v>
      </c>
      <c r="N204" s="130">
        <v>16395</v>
      </c>
      <c r="O204" s="131">
        <v>17628</v>
      </c>
      <c r="P204" s="130">
        <v>17512</v>
      </c>
      <c r="Q204" s="131">
        <v>16511</v>
      </c>
      <c r="R204" s="130">
        <v>3616</v>
      </c>
      <c r="S204" s="131">
        <v>3384</v>
      </c>
      <c r="T204" s="130">
        <v>9106</v>
      </c>
      <c r="U204" s="131">
        <v>8522</v>
      </c>
      <c r="V204" s="130">
        <v>12722</v>
      </c>
      <c r="W204" s="131">
        <v>11906</v>
      </c>
      <c r="X204" s="130">
        <v>24628</v>
      </c>
      <c r="Y204" s="130">
        <v>7000</v>
      </c>
      <c r="Z204" s="131">
        <v>17628</v>
      </c>
    </row>
    <row r="205" spans="1:26">
      <c r="A205">
        <v>1</v>
      </c>
      <c r="B205">
        <v>1</v>
      </c>
      <c r="C205">
        <v>1</v>
      </c>
      <c r="D205" s="285">
        <v>119000</v>
      </c>
      <c r="E205" t="s">
        <v>21</v>
      </c>
      <c r="F205" s="279">
        <v>42449</v>
      </c>
      <c r="G205" s="280">
        <v>5416</v>
      </c>
      <c r="H205" s="280">
        <v>6218</v>
      </c>
      <c r="I205" s="280">
        <v>8625</v>
      </c>
      <c r="J205" s="280">
        <v>8119</v>
      </c>
      <c r="K205" s="280">
        <v>8022</v>
      </c>
      <c r="L205" s="281">
        <v>6049</v>
      </c>
      <c r="M205" s="280">
        <v>11634</v>
      </c>
      <c r="N205" s="280">
        <v>20259</v>
      </c>
      <c r="O205" s="281">
        <v>22190</v>
      </c>
      <c r="P205" s="280">
        <v>21560</v>
      </c>
      <c r="Q205" s="281">
        <v>20889</v>
      </c>
      <c r="R205" s="280">
        <v>4399</v>
      </c>
      <c r="S205" s="281">
        <v>4226</v>
      </c>
      <c r="T205" s="280">
        <v>11297</v>
      </c>
      <c r="U205" s="281">
        <v>10893</v>
      </c>
      <c r="V205" s="280">
        <v>15696</v>
      </c>
      <c r="W205" s="281">
        <v>15119</v>
      </c>
      <c r="X205" s="280">
        <v>30815</v>
      </c>
      <c r="Y205" s="280">
        <v>8625</v>
      </c>
      <c r="Z205" s="281">
        <v>22190</v>
      </c>
    </row>
    <row r="206" spans="1:26">
      <c r="A206">
        <v>1</v>
      </c>
      <c r="B206">
        <v>1</v>
      </c>
      <c r="C206">
        <v>1</v>
      </c>
      <c r="D206" s="285">
        <v>124000</v>
      </c>
      <c r="E206" t="s">
        <v>24</v>
      </c>
      <c r="F206" s="279">
        <v>74388</v>
      </c>
      <c r="G206" s="280">
        <v>9525</v>
      </c>
      <c r="H206" s="280">
        <v>10565</v>
      </c>
      <c r="I206" s="280">
        <v>14637</v>
      </c>
      <c r="J206" s="280">
        <v>13900</v>
      </c>
      <c r="K206" s="280">
        <v>14102</v>
      </c>
      <c r="L206" s="281">
        <v>11659</v>
      </c>
      <c r="M206" s="280">
        <v>20090</v>
      </c>
      <c r="N206" s="280">
        <v>34727</v>
      </c>
      <c r="O206" s="281">
        <v>39661</v>
      </c>
      <c r="P206" s="280">
        <v>38610</v>
      </c>
      <c r="Q206" s="281">
        <v>35778</v>
      </c>
      <c r="R206" s="280">
        <v>7561</v>
      </c>
      <c r="S206" s="281">
        <v>7076</v>
      </c>
      <c r="T206" s="280">
        <v>20631</v>
      </c>
      <c r="U206" s="281">
        <v>19030</v>
      </c>
      <c r="V206" s="280">
        <v>28192</v>
      </c>
      <c r="W206" s="281">
        <v>26106</v>
      </c>
      <c r="X206" s="280">
        <v>54298</v>
      </c>
      <c r="Y206" s="280">
        <v>14637</v>
      </c>
      <c r="Z206" s="281">
        <v>39661</v>
      </c>
    </row>
    <row r="207" spans="1:26" ht="13.15">
      <c r="A207"/>
      <c r="B207"/>
      <c r="C207"/>
      <c r="D207" s="285" t="s">
        <v>369</v>
      </c>
      <c r="E207" s="6" t="s">
        <v>207</v>
      </c>
      <c r="F207" s="279">
        <v>680706</v>
      </c>
      <c r="G207" s="280">
        <v>91758</v>
      </c>
      <c r="H207" s="280">
        <v>99010</v>
      </c>
      <c r="I207" s="280">
        <v>135016</v>
      </c>
      <c r="J207" s="280">
        <v>126084</v>
      </c>
      <c r="K207" s="280">
        <v>128049</v>
      </c>
      <c r="L207" s="281">
        <v>100789</v>
      </c>
      <c r="M207" s="280">
        <v>190768</v>
      </c>
      <c r="N207" s="280">
        <v>325784</v>
      </c>
      <c r="O207" s="281">
        <v>354922</v>
      </c>
      <c r="P207" s="280">
        <v>350669</v>
      </c>
      <c r="Q207" s="281">
        <v>330037</v>
      </c>
      <c r="R207" s="280">
        <v>69430</v>
      </c>
      <c r="S207" s="281">
        <v>65586</v>
      </c>
      <c r="T207" s="280">
        <v>183379</v>
      </c>
      <c r="U207" s="281">
        <v>171543</v>
      </c>
      <c r="V207" s="280">
        <v>252809</v>
      </c>
      <c r="W207" s="281">
        <v>237129</v>
      </c>
      <c r="X207" s="280">
        <v>489938</v>
      </c>
      <c r="Y207" s="280">
        <v>135016</v>
      </c>
      <c r="Z207" s="281">
        <v>354922</v>
      </c>
    </row>
    <row r="208" spans="1:26">
      <c r="A208">
        <v>2</v>
      </c>
      <c r="B208">
        <v>2</v>
      </c>
      <c r="C208">
        <v>1</v>
      </c>
      <c r="D208" s="285">
        <v>334002</v>
      </c>
      <c r="E208" t="s">
        <v>247</v>
      </c>
      <c r="F208" s="279">
        <v>46660</v>
      </c>
      <c r="G208" s="280">
        <v>5562</v>
      </c>
      <c r="H208" s="280">
        <v>6157</v>
      </c>
      <c r="I208" s="280">
        <v>7976</v>
      </c>
      <c r="J208" s="280">
        <v>7723</v>
      </c>
      <c r="K208" s="280">
        <v>8037</v>
      </c>
      <c r="L208" s="281">
        <v>11205</v>
      </c>
      <c r="M208" s="280">
        <v>11719</v>
      </c>
      <c r="N208" s="280">
        <v>19695</v>
      </c>
      <c r="O208" s="281">
        <v>26965</v>
      </c>
      <c r="P208" s="280">
        <v>24332</v>
      </c>
      <c r="Q208" s="281">
        <v>22328</v>
      </c>
      <c r="R208" s="280">
        <v>4052</v>
      </c>
      <c r="S208" s="281">
        <v>3924</v>
      </c>
      <c r="T208" s="280">
        <v>14302</v>
      </c>
      <c r="U208" s="281">
        <v>12663</v>
      </c>
      <c r="V208" s="280">
        <v>18354</v>
      </c>
      <c r="W208" s="281">
        <v>16587</v>
      </c>
      <c r="X208" s="280">
        <v>34941</v>
      </c>
      <c r="Y208" s="280">
        <v>7976</v>
      </c>
      <c r="Z208" s="281">
        <v>26965</v>
      </c>
    </row>
    <row r="209" spans="1:26">
      <c r="A209">
        <v>2</v>
      </c>
      <c r="B209">
        <v>2</v>
      </c>
      <c r="C209">
        <v>1</v>
      </c>
      <c r="D209" s="285">
        <v>711000</v>
      </c>
      <c r="E209" t="s">
        <v>353</v>
      </c>
      <c r="F209" s="279">
        <v>68117</v>
      </c>
      <c r="G209" s="280">
        <v>9130</v>
      </c>
      <c r="H209" s="280">
        <v>9713</v>
      </c>
      <c r="I209" s="280">
        <v>12950</v>
      </c>
      <c r="J209" s="280">
        <v>12460</v>
      </c>
      <c r="K209" s="280">
        <v>12781</v>
      </c>
      <c r="L209" s="281">
        <v>11083</v>
      </c>
      <c r="M209" s="280">
        <v>18843</v>
      </c>
      <c r="N209" s="280">
        <v>31793</v>
      </c>
      <c r="O209" s="281">
        <v>36324</v>
      </c>
      <c r="P209" s="280">
        <v>34666</v>
      </c>
      <c r="Q209" s="281">
        <v>33451</v>
      </c>
      <c r="R209" s="280">
        <v>6589</v>
      </c>
      <c r="S209" s="281">
        <v>6361</v>
      </c>
      <c r="T209" s="280">
        <v>18459</v>
      </c>
      <c r="U209" s="281">
        <v>17865</v>
      </c>
      <c r="V209" s="280">
        <v>25048</v>
      </c>
      <c r="W209" s="281">
        <v>24226</v>
      </c>
      <c r="X209" s="280">
        <v>49274</v>
      </c>
      <c r="Y209" s="280">
        <v>12950</v>
      </c>
      <c r="Z209" s="281">
        <v>36324</v>
      </c>
    </row>
    <row r="210" spans="1:26">
      <c r="A210">
        <v>2</v>
      </c>
      <c r="B210">
        <v>2</v>
      </c>
      <c r="C210">
        <v>1</v>
      </c>
      <c r="D210" s="285">
        <v>911000</v>
      </c>
      <c r="E210" t="s">
        <v>131</v>
      </c>
      <c r="F210" s="282">
        <v>65516</v>
      </c>
      <c r="G210" s="271">
        <v>8918</v>
      </c>
      <c r="H210" s="271">
        <v>9475</v>
      </c>
      <c r="I210" s="271">
        <v>12788</v>
      </c>
      <c r="J210" s="271">
        <v>12101</v>
      </c>
      <c r="K210" s="271">
        <v>11844</v>
      </c>
      <c r="L210" s="282">
        <v>10390</v>
      </c>
      <c r="M210" s="271">
        <v>18393</v>
      </c>
      <c r="N210" s="271">
        <v>31181</v>
      </c>
      <c r="O210" s="282">
        <v>34335</v>
      </c>
      <c r="P210" s="271">
        <v>33568</v>
      </c>
      <c r="Q210" s="282">
        <v>31948</v>
      </c>
      <c r="R210" s="271">
        <v>6523</v>
      </c>
      <c r="S210" s="282">
        <v>6265</v>
      </c>
      <c r="T210" s="271">
        <v>17655</v>
      </c>
      <c r="U210" s="282">
        <v>16680</v>
      </c>
      <c r="V210" s="271">
        <v>24178</v>
      </c>
      <c r="W210" s="282">
        <v>22945</v>
      </c>
      <c r="X210" s="271">
        <v>47123</v>
      </c>
      <c r="Y210" s="271">
        <v>12788</v>
      </c>
      <c r="Z210" s="282">
        <v>34335</v>
      </c>
    </row>
    <row r="211" spans="1:26">
      <c r="A211">
        <v>2</v>
      </c>
      <c r="B211">
        <v>2</v>
      </c>
      <c r="C211">
        <v>1</v>
      </c>
      <c r="D211" s="285">
        <v>314000</v>
      </c>
      <c r="E211" t="s">
        <v>54</v>
      </c>
      <c r="F211" s="279">
        <v>64779</v>
      </c>
      <c r="G211" s="280">
        <v>8285</v>
      </c>
      <c r="H211" s="280">
        <v>8543</v>
      </c>
      <c r="I211" s="280">
        <v>11955</v>
      </c>
      <c r="J211" s="280">
        <v>12071</v>
      </c>
      <c r="K211" s="280">
        <v>12454</v>
      </c>
      <c r="L211" s="281">
        <v>11471</v>
      </c>
      <c r="M211" s="280">
        <v>16828</v>
      </c>
      <c r="N211" s="280">
        <v>28783</v>
      </c>
      <c r="O211" s="281">
        <v>35996</v>
      </c>
      <c r="P211" s="280">
        <v>33090</v>
      </c>
      <c r="Q211" s="281">
        <v>31689</v>
      </c>
      <c r="R211" s="280">
        <v>6170</v>
      </c>
      <c r="S211" s="281">
        <v>5785</v>
      </c>
      <c r="T211" s="280">
        <v>18259</v>
      </c>
      <c r="U211" s="281">
        <v>17737</v>
      </c>
      <c r="V211" s="280">
        <v>24429</v>
      </c>
      <c r="W211" s="281">
        <v>23522</v>
      </c>
      <c r="X211" s="280">
        <v>47951</v>
      </c>
      <c r="Y211" s="280">
        <v>11955</v>
      </c>
      <c r="Z211" s="281">
        <v>35996</v>
      </c>
    </row>
    <row r="212" spans="1:26">
      <c r="A212">
        <v>2</v>
      </c>
      <c r="B212">
        <v>2</v>
      </c>
      <c r="C212">
        <v>1</v>
      </c>
      <c r="D212" s="285">
        <v>512000</v>
      </c>
      <c r="E212" t="s">
        <v>94</v>
      </c>
      <c r="F212" s="279">
        <v>22697</v>
      </c>
      <c r="G212" s="280">
        <v>3095</v>
      </c>
      <c r="H212" s="280">
        <v>3455</v>
      </c>
      <c r="I212" s="280">
        <v>4547</v>
      </c>
      <c r="J212" s="280">
        <v>4256</v>
      </c>
      <c r="K212" s="280">
        <v>4231</v>
      </c>
      <c r="L212" s="281">
        <v>3113</v>
      </c>
      <c r="M212" s="280">
        <v>6550</v>
      </c>
      <c r="N212" s="280">
        <v>11097</v>
      </c>
      <c r="O212" s="281">
        <v>11600</v>
      </c>
      <c r="P212" s="280">
        <v>11669</v>
      </c>
      <c r="Q212" s="281">
        <v>11028</v>
      </c>
      <c r="R212" s="280">
        <v>2331</v>
      </c>
      <c r="S212" s="281">
        <v>2216</v>
      </c>
      <c r="T212" s="280">
        <v>6000</v>
      </c>
      <c r="U212" s="281">
        <v>5600</v>
      </c>
      <c r="V212" s="280">
        <v>8331</v>
      </c>
      <c r="W212" s="281">
        <v>7816</v>
      </c>
      <c r="X212" s="280">
        <v>16147</v>
      </c>
      <c r="Y212" s="280">
        <v>4547</v>
      </c>
      <c r="Z212" s="281">
        <v>11600</v>
      </c>
    </row>
    <row r="213" spans="1:26">
      <c r="A213">
        <v>2</v>
      </c>
      <c r="B213">
        <v>3</v>
      </c>
      <c r="C213">
        <v>1</v>
      </c>
      <c r="D213" s="285">
        <v>111000</v>
      </c>
      <c r="E213" t="s">
        <v>15</v>
      </c>
      <c r="F213" s="279">
        <v>113973</v>
      </c>
      <c r="G213" s="280">
        <v>16116</v>
      </c>
      <c r="H213" s="280">
        <v>15989</v>
      </c>
      <c r="I213" s="280">
        <v>22216</v>
      </c>
      <c r="J213" s="280">
        <v>21547</v>
      </c>
      <c r="K213" s="280">
        <v>21602</v>
      </c>
      <c r="L213" s="281">
        <v>16503</v>
      </c>
      <c r="M213" s="280">
        <v>32105</v>
      </c>
      <c r="N213" s="280">
        <v>54321</v>
      </c>
      <c r="O213" s="281">
        <v>59652</v>
      </c>
      <c r="P213" s="280">
        <v>59295</v>
      </c>
      <c r="Q213" s="281">
        <v>54678</v>
      </c>
      <c r="R213" s="280">
        <v>11577</v>
      </c>
      <c r="S213" s="281">
        <v>10639</v>
      </c>
      <c r="T213" s="280">
        <v>31041</v>
      </c>
      <c r="U213" s="281">
        <v>28611</v>
      </c>
      <c r="V213" s="280">
        <v>42618</v>
      </c>
      <c r="W213" s="281">
        <v>39250</v>
      </c>
      <c r="X213" s="280">
        <v>81868</v>
      </c>
      <c r="Y213" s="280">
        <v>22216</v>
      </c>
      <c r="Z213" s="281">
        <v>59652</v>
      </c>
    </row>
    <row r="214" spans="1:26">
      <c r="A214">
        <v>2</v>
      </c>
      <c r="B214">
        <v>3</v>
      </c>
      <c r="C214">
        <v>1</v>
      </c>
      <c r="D214" s="285">
        <v>915000</v>
      </c>
      <c r="E214" t="s">
        <v>134</v>
      </c>
      <c r="F214" s="279">
        <v>37188</v>
      </c>
      <c r="G214" s="280">
        <v>4806</v>
      </c>
      <c r="H214" s="280">
        <v>5139</v>
      </c>
      <c r="I214" s="280">
        <v>7191</v>
      </c>
      <c r="J214" s="280">
        <v>6883</v>
      </c>
      <c r="K214" s="280">
        <v>7376</v>
      </c>
      <c r="L214" s="281">
        <v>5793</v>
      </c>
      <c r="M214" s="280">
        <v>9945</v>
      </c>
      <c r="N214" s="280">
        <v>17136</v>
      </c>
      <c r="O214" s="281">
        <v>20052</v>
      </c>
      <c r="P214" s="280">
        <v>19049</v>
      </c>
      <c r="Q214" s="281">
        <v>18139</v>
      </c>
      <c r="R214" s="280">
        <v>3619</v>
      </c>
      <c r="S214" s="281">
        <v>3572</v>
      </c>
      <c r="T214" s="280">
        <v>10325</v>
      </c>
      <c r="U214" s="281">
        <v>9727</v>
      </c>
      <c r="V214" s="280">
        <v>13944</v>
      </c>
      <c r="W214" s="281">
        <v>13299</v>
      </c>
      <c r="X214" s="280">
        <v>27243</v>
      </c>
      <c r="Y214" s="280">
        <v>7191</v>
      </c>
      <c r="Z214" s="281">
        <v>20052</v>
      </c>
    </row>
    <row r="215" spans="1:26">
      <c r="A215">
        <v>2</v>
      </c>
      <c r="B215">
        <v>2</v>
      </c>
      <c r="C215">
        <v>1</v>
      </c>
      <c r="D215" s="285">
        <v>315000</v>
      </c>
      <c r="E215" t="s">
        <v>55</v>
      </c>
      <c r="F215" s="129">
        <v>192626</v>
      </c>
      <c r="G215" s="130">
        <v>27273</v>
      </c>
      <c r="H215" s="130">
        <v>26777</v>
      </c>
      <c r="I215" s="130">
        <v>36820</v>
      </c>
      <c r="J215" s="130">
        <v>35766</v>
      </c>
      <c r="K215" s="130">
        <v>36350</v>
      </c>
      <c r="L215" s="131">
        <v>29640</v>
      </c>
      <c r="M215" s="130">
        <v>54050</v>
      </c>
      <c r="N215" s="130">
        <v>90870</v>
      </c>
      <c r="O215" s="131">
        <v>101756</v>
      </c>
      <c r="P215" s="130">
        <v>98815</v>
      </c>
      <c r="Q215" s="131">
        <v>93811</v>
      </c>
      <c r="R215" s="130">
        <v>18998</v>
      </c>
      <c r="S215" s="131">
        <v>17822</v>
      </c>
      <c r="T215" s="130">
        <v>52128</v>
      </c>
      <c r="U215" s="131">
        <v>49628</v>
      </c>
      <c r="V215" s="130">
        <v>71126</v>
      </c>
      <c r="W215" s="131">
        <v>67450</v>
      </c>
      <c r="X215" s="130">
        <v>138576</v>
      </c>
      <c r="Y215" s="130">
        <v>36820</v>
      </c>
      <c r="Z215" s="131">
        <v>101756</v>
      </c>
    </row>
    <row r="216" spans="1:26">
      <c r="A216">
        <v>2</v>
      </c>
      <c r="B216">
        <v>2</v>
      </c>
      <c r="C216">
        <v>1</v>
      </c>
      <c r="D216" s="285">
        <v>114000</v>
      </c>
      <c r="E216" t="s">
        <v>18</v>
      </c>
      <c r="F216" s="129">
        <v>45724</v>
      </c>
      <c r="G216" s="130">
        <v>5959</v>
      </c>
      <c r="H216" s="130">
        <v>6328</v>
      </c>
      <c r="I216" s="130">
        <v>9048</v>
      </c>
      <c r="J216" s="130">
        <v>8561</v>
      </c>
      <c r="K216" s="130">
        <v>8897</v>
      </c>
      <c r="L216" s="131">
        <v>6931</v>
      </c>
      <c r="M216" s="130">
        <v>12287</v>
      </c>
      <c r="N216" s="130">
        <v>21335</v>
      </c>
      <c r="O216" s="131">
        <v>24389</v>
      </c>
      <c r="P216" s="130">
        <v>23788</v>
      </c>
      <c r="Q216" s="131">
        <v>21936</v>
      </c>
      <c r="R216" s="130">
        <v>4647</v>
      </c>
      <c r="S216" s="131">
        <v>4401</v>
      </c>
      <c r="T216" s="130">
        <v>12780</v>
      </c>
      <c r="U216" s="131">
        <v>11609</v>
      </c>
      <c r="V216" s="130">
        <v>17427</v>
      </c>
      <c r="W216" s="131">
        <v>16010</v>
      </c>
      <c r="X216" s="130">
        <v>33437</v>
      </c>
      <c r="Y216" s="130">
        <v>9048</v>
      </c>
      <c r="Z216" s="131">
        <v>24389</v>
      </c>
    </row>
    <row r="217" spans="1:26">
      <c r="A217">
        <v>2</v>
      </c>
      <c r="B217">
        <v>2</v>
      </c>
      <c r="C217">
        <v>1</v>
      </c>
      <c r="D217" s="285">
        <v>316000</v>
      </c>
      <c r="E217" t="s">
        <v>56</v>
      </c>
      <c r="F217" s="129">
        <v>34021</v>
      </c>
      <c r="G217" s="130">
        <v>4334</v>
      </c>
      <c r="H217" s="130">
        <v>4843</v>
      </c>
      <c r="I217" s="130">
        <v>6673</v>
      </c>
      <c r="J217" s="130">
        <v>6566</v>
      </c>
      <c r="K217" s="130">
        <v>6631</v>
      </c>
      <c r="L217" s="131">
        <v>4974</v>
      </c>
      <c r="M217" s="130">
        <v>9177</v>
      </c>
      <c r="N217" s="130">
        <v>15850</v>
      </c>
      <c r="O217" s="131">
        <v>18171</v>
      </c>
      <c r="P217" s="130">
        <v>17394</v>
      </c>
      <c r="Q217" s="131">
        <v>16627</v>
      </c>
      <c r="R217" s="130">
        <v>3379</v>
      </c>
      <c r="S217" s="131">
        <v>3294</v>
      </c>
      <c r="T217" s="130">
        <v>9298</v>
      </c>
      <c r="U217" s="131">
        <v>8873</v>
      </c>
      <c r="V217" s="130">
        <v>12677</v>
      </c>
      <c r="W217" s="131">
        <v>12167</v>
      </c>
      <c r="X217" s="130">
        <v>24844</v>
      </c>
      <c r="Y217" s="130">
        <v>6673</v>
      </c>
      <c r="Z217" s="131">
        <v>18171</v>
      </c>
    </row>
    <row r="218" spans="1:26">
      <c r="A218">
        <v>2</v>
      </c>
      <c r="B218">
        <v>3</v>
      </c>
      <c r="C218">
        <v>1</v>
      </c>
      <c r="D218" s="285">
        <v>515000</v>
      </c>
      <c r="E218" t="s">
        <v>96</v>
      </c>
      <c r="F218" s="129">
        <v>58629</v>
      </c>
      <c r="G218" s="130">
        <v>7534</v>
      </c>
      <c r="H218" s="130">
        <v>7785</v>
      </c>
      <c r="I218" s="130">
        <v>10805</v>
      </c>
      <c r="J218" s="130">
        <v>9986</v>
      </c>
      <c r="K218" s="130">
        <v>10170</v>
      </c>
      <c r="L218" s="131">
        <v>12349</v>
      </c>
      <c r="M218" s="130">
        <v>15319</v>
      </c>
      <c r="N218" s="130">
        <v>26124</v>
      </c>
      <c r="O218" s="131">
        <v>32505</v>
      </c>
      <c r="P218" s="130">
        <v>29539</v>
      </c>
      <c r="Q218" s="131">
        <v>29090</v>
      </c>
      <c r="R218" s="130">
        <v>5627</v>
      </c>
      <c r="S218" s="131">
        <v>5178</v>
      </c>
      <c r="T218" s="130">
        <v>16043</v>
      </c>
      <c r="U218" s="131">
        <v>16462</v>
      </c>
      <c r="V218" s="130">
        <v>21670</v>
      </c>
      <c r="W218" s="131">
        <v>21640</v>
      </c>
      <c r="X218" s="130">
        <v>43310</v>
      </c>
      <c r="Y218" s="130">
        <v>10805</v>
      </c>
      <c r="Z218" s="131">
        <v>32505</v>
      </c>
    </row>
    <row r="219" spans="1:26">
      <c r="A219">
        <v>2</v>
      </c>
      <c r="B219">
        <v>2</v>
      </c>
      <c r="C219">
        <v>1</v>
      </c>
      <c r="D219" s="285">
        <v>120000</v>
      </c>
      <c r="E219" t="s">
        <v>22</v>
      </c>
      <c r="F219" s="129">
        <v>22748</v>
      </c>
      <c r="G219" s="130">
        <v>2917</v>
      </c>
      <c r="H219" s="130">
        <v>3268</v>
      </c>
      <c r="I219" s="130">
        <v>4480</v>
      </c>
      <c r="J219" s="130">
        <v>4276</v>
      </c>
      <c r="K219" s="130">
        <v>4418</v>
      </c>
      <c r="L219" s="131">
        <v>3389</v>
      </c>
      <c r="M219" s="130">
        <v>6185</v>
      </c>
      <c r="N219" s="130">
        <v>10665</v>
      </c>
      <c r="O219" s="131">
        <v>12083</v>
      </c>
      <c r="P219" s="130">
        <v>11772</v>
      </c>
      <c r="Q219" s="131">
        <v>10976</v>
      </c>
      <c r="R219" s="130">
        <v>2313</v>
      </c>
      <c r="S219" s="131">
        <v>2167</v>
      </c>
      <c r="T219" s="130">
        <v>6269</v>
      </c>
      <c r="U219" s="131">
        <v>5814</v>
      </c>
      <c r="V219" s="130">
        <v>8582</v>
      </c>
      <c r="W219" s="131">
        <v>7981</v>
      </c>
      <c r="X219" s="130">
        <v>16563</v>
      </c>
      <c r="Y219" s="130">
        <v>4480</v>
      </c>
      <c r="Z219" s="131">
        <v>12083</v>
      </c>
    </row>
    <row r="220" spans="1:26">
      <c r="A220">
        <v>2</v>
      </c>
      <c r="B220">
        <v>2</v>
      </c>
      <c r="C220">
        <v>1</v>
      </c>
      <c r="D220" s="285">
        <v>122000</v>
      </c>
      <c r="E220" t="s">
        <v>23</v>
      </c>
      <c r="F220" s="131">
        <v>33005</v>
      </c>
      <c r="G220" s="273">
        <v>4114</v>
      </c>
      <c r="H220" s="273">
        <v>4893</v>
      </c>
      <c r="I220" s="273">
        <v>6538</v>
      </c>
      <c r="J220" s="273">
        <v>6084</v>
      </c>
      <c r="K220" s="273">
        <v>6417</v>
      </c>
      <c r="L220" s="131">
        <v>4959</v>
      </c>
      <c r="M220" s="273">
        <v>9007</v>
      </c>
      <c r="N220" s="273">
        <v>15545</v>
      </c>
      <c r="O220" s="131">
        <v>17460</v>
      </c>
      <c r="P220" s="273">
        <v>17190</v>
      </c>
      <c r="Q220" s="131">
        <v>15815</v>
      </c>
      <c r="R220" s="273">
        <v>3421</v>
      </c>
      <c r="S220" s="131">
        <v>3117</v>
      </c>
      <c r="T220" s="273">
        <v>9130</v>
      </c>
      <c r="U220" s="131">
        <v>8330</v>
      </c>
      <c r="V220" s="273">
        <v>12551</v>
      </c>
      <c r="W220" s="131">
        <v>11447</v>
      </c>
      <c r="X220" s="273">
        <v>23998</v>
      </c>
      <c r="Y220" s="273">
        <v>6538</v>
      </c>
      <c r="Z220" s="131">
        <v>17460</v>
      </c>
    </row>
    <row r="221" spans="1:26" ht="13.15">
      <c r="A221"/>
      <c r="B221"/>
      <c r="C221"/>
      <c r="D221" s="285" t="s">
        <v>369</v>
      </c>
      <c r="E221" s="6" t="s">
        <v>214</v>
      </c>
      <c r="F221" s="283">
        <v>805683</v>
      </c>
      <c r="G221" s="272">
        <v>108043</v>
      </c>
      <c r="H221" s="272">
        <v>112365</v>
      </c>
      <c r="I221" s="272">
        <v>153987</v>
      </c>
      <c r="J221" s="272">
        <v>148280</v>
      </c>
      <c r="K221" s="272">
        <v>151208</v>
      </c>
      <c r="L221" s="283">
        <v>131800</v>
      </c>
      <c r="M221" s="272">
        <v>220408</v>
      </c>
      <c r="N221" s="272">
        <v>374395</v>
      </c>
      <c r="O221" s="283">
        <v>431288</v>
      </c>
      <c r="P221" s="272">
        <v>414167</v>
      </c>
      <c r="Q221" s="283">
        <v>391516</v>
      </c>
      <c r="R221" s="272">
        <v>79246</v>
      </c>
      <c r="S221" s="283">
        <v>74741</v>
      </c>
      <c r="T221" s="272">
        <v>221689</v>
      </c>
      <c r="U221" s="283">
        <v>209599</v>
      </c>
      <c r="V221" s="272">
        <v>300935</v>
      </c>
      <c r="W221" s="283">
        <v>284340</v>
      </c>
      <c r="X221" s="272">
        <v>585275</v>
      </c>
      <c r="Y221" s="272">
        <v>153987</v>
      </c>
      <c r="Z221" s="283">
        <v>431288</v>
      </c>
    </row>
    <row r="222" spans="1:26">
      <c r="A222">
        <v>3</v>
      </c>
      <c r="B222">
        <v>3</v>
      </c>
      <c r="C222">
        <v>2</v>
      </c>
      <c r="D222" s="285">
        <v>334000</v>
      </c>
      <c r="E222" t="s">
        <v>255</v>
      </c>
      <c r="F222" s="131">
        <v>13545</v>
      </c>
      <c r="G222" s="273">
        <v>1780</v>
      </c>
      <c r="H222" s="273">
        <v>2055</v>
      </c>
      <c r="I222" s="273">
        <v>2700</v>
      </c>
      <c r="J222" s="273">
        <v>2560</v>
      </c>
      <c r="K222" s="273">
        <v>2490</v>
      </c>
      <c r="L222" s="131">
        <v>1960</v>
      </c>
      <c r="M222" s="273">
        <v>3835</v>
      </c>
      <c r="N222" s="273">
        <v>6535</v>
      </c>
      <c r="O222" s="131">
        <v>7010</v>
      </c>
      <c r="P222" s="273">
        <v>6944</v>
      </c>
      <c r="Q222" s="131">
        <v>6601</v>
      </c>
      <c r="R222" s="273">
        <v>1360</v>
      </c>
      <c r="S222" s="131">
        <v>1340</v>
      </c>
      <c r="T222" s="273">
        <v>3601</v>
      </c>
      <c r="U222" s="131">
        <v>3409</v>
      </c>
      <c r="V222" s="273">
        <v>4961</v>
      </c>
      <c r="W222" s="131">
        <v>4749</v>
      </c>
      <c r="X222" s="273">
        <v>9710</v>
      </c>
      <c r="Y222" s="273">
        <v>2700</v>
      </c>
      <c r="Z222" s="131">
        <v>7010</v>
      </c>
    </row>
    <row r="223" spans="1:26">
      <c r="A223">
        <v>3</v>
      </c>
      <c r="B223">
        <v>4</v>
      </c>
      <c r="C223">
        <v>2</v>
      </c>
      <c r="D223" s="285">
        <v>554000</v>
      </c>
      <c r="E223" t="s">
        <v>262</v>
      </c>
      <c r="F223" s="129">
        <v>37642</v>
      </c>
      <c r="G223" s="130">
        <v>5074</v>
      </c>
      <c r="H223" s="130">
        <v>5712</v>
      </c>
      <c r="I223" s="130">
        <v>7439</v>
      </c>
      <c r="J223" s="130">
        <v>6927</v>
      </c>
      <c r="K223" s="130">
        <v>7211</v>
      </c>
      <c r="L223" s="131">
        <v>5279</v>
      </c>
      <c r="M223" s="130">
        <v>10786</v>
      </c>
      <c r="N223" s="130">
        <v>18225</v>
      </c>
      <c r="O223" s="131">
        <v>19417</v>
      </c>
      <c r="P223" s="130">
        <v>19017</v>
      </c>
      <c r="Q223" s="131">
        <v>18625</v>
      </c>
      <c r="R223" s="130">
        <v>3799</v>
      </c>
      <c r="S223" s="131">
        <v>3640</v>
      </c>
      <c r="T223" s="130">
        <v>9794</v>
      </c>
      <c r="U223" s="131">
        <v>9623</v>
      </c>
      <c r="V223" s="130">
        <v>13593</v>
      </c>
      <c r="W223" s="131">
        <v>13263</v>
      </c>
      <c r="X223" s="130">
        <v>26856</v>
      </c>
      <c r="Y223" s="130">
        <v>7439</v>
      </c>
      <c r="Z223" s="131">
        <v>19417</v>
      </c>
    </row>
    <row r="224" spans="1:26">
      <c r="A224">
        <v>3</v>
      </c>
      <c r="B224">
        <v>4</v>
      </c>
      <c r="C224">
        <v>2</v>
      </c>
      <c r="D224" s="285">
        <v>558000</v>
      </c>
      <c r="E224" t="s">
        <v>263</v>
      </c>
      <c r="F224" s="129">
        <v>29264</v>
      </c>
      <c r="G224" s="130">
        <v>3826</v>
      </c>
      <c r="H224" s="130">
        <v>4482</v>
      </c>
      <c r="I224" s="130">
        <v>6018</v>
      </c>
      <c r="J224" s="130">
        <v>5402</v>
      </c>
      <c r="K224" s="130">
        <v>5514</v>
      </c>
      <c r="L224" s="131">
        <v>4022</v>
      </c>
      <c r="M224" s="130">
        <v>8308</v>
      </c>
      <c r="N224" s="130">
        <v>14326</v>
      </c>
      <c r="O224" s="131">
        <v>14938</v>
      </c>
      <c r="P224" s="130">
        <v>15068</v>
      </c>
      <c r="Q224" s="131">
        <v>14196</v>
      </c>
      <c r="R224" s="130">
        <v>3020</v>
      </c>
      <c r="S224" s="131">
        <v>2998</v>
      </c>
      <c r="T224" s="130">
        <v>7774</v>
      </c>
      <c r="U224" s="131">
        <v>7164</v>
      </c>
      <c r="V224" s="130">
        <v>10794</v>
      </c>
      <c r="W224" s="131">
        <v>10162</v>
      </c>
      <c r="X224" s="130">
        <v>20956</v>
      </c>
      <c r="Y224" s="130">
        <v>6018</v>
      </c>
      <c r="Z224" s="131">
        <v>14938</v>
      </c>
    </row>
    <row r="225" spans="1:26">
      <c r="A225">
        <v>3</v>
      </c>
      <c r="B225">
        <v>4</v>
      </c>
      <c r="C225">
        <v>2</v>
      </c>
      <c r="D225" s="285">
        <v>358000</v>
      </c>
      <c r="E225" t="s">
        <v>256</v>
      </c>
      <c r="F225" s="129">
        <v>36245</v>
      </c>
      <c r="G225" s="130">
        <v>4910</v>
      </c>
      <c r="H225" s="130">
        <v>5682</v>
      </c>
      <c r="I225" s="130">
        <v>7406</v>
      </c>
      <c r="J225" s="130">
        <v>6580</v>
      </c>
      <c r="K225" s="130">
        <v>6700</v>
      </c>
      <c r="L225" s="131">
        <v>4967</v>
      </c>
      <c r="M225" s="130">
        <v>10592</v>
      </c>
      <c r="N225" s="130">
        <v>17998</v>
      </c>
      <c r="O225" s="131">
        <v>18247</v>
      </c>
      <c r="P225" s="130">
        <v>19025</v>
      </c>
      <c r="Q225" s="131">
        <v>17220</v>
      </c>
      <c r="R225" s="130">
        <v>3802</v>
      </c>
      <c r="S225" s="131">
        <v>3604</v>
      </c>
      <c r="T225" s="130">
        <v>9748</v>
      </c>
      <c r="U225" s="131">
        <v>8499</v>
      </c>
      <c r="V225" s="130">
        <v>13550</v>
      </c>
      <c r="W225" s="131">
        <v>12103</v>
      </c>
      <c r="X225" s="130">
        <v>25653</v>
      </c>
      <c r="Y225" s="130">
        <v>7406</v>
      </c>
      <c r="Z225" s="131">
        <v>18247</v>
      </c>
    </row>
    <row r="226" spans="1:26">
      <c r="A226">
        <v>3</v>
      </c>
      <c r="B226">
        <v>4</v>
      </c>
      <c r="C226">
        <v>2</v>
      </c>
      <c r="D226" s="285">
        <v>366000</v>
      </c>
      <c r="E226" t="s">
        <v>257</v>
      </c>
      <c r="F226" s="129">
        <v>40235</v>
      </c>
      <c r="G226" s="130">
        <v>5103</v>
      </c>
      <c r="H226" s="130">
        <v>5943</v>
      </c>
      <c r="I226" s="130">
        <v>8106</v>
      </c>
      <c r="J226" s="130">
        <v>7553</v>
      </c>
      <c r="K226" s="130">
        <v>7667</v>
      </c>
      <c r="L226" s="131">
        <v>5863</v>
      </c>
      <c r="M226" s="130">
        <v>11046</v>
      </c>
      <c r="N226" s="130">
        <v>19152</v>
      </c>
      <c r="O226" s="131">
        <v>21083</v>
      </c>
      <c r="P226" s="130">
        <v>21008</v>
      </c>
      <c r="Q226" s="131">
        <v>19227</v>
      </c>
      <c r="R226" s="130">
        <v>4126</v>
      </c>
      <c r="S226" s="131">
        <v>3980</v>
      </c>
      <c r="T226" s="130">
        <v>11118</v>
      </c>
      <c r="U226" s="131">
        <v>9965</v>
      </c>
      <c r="V226" s="130">
        <v>15244</v>
      </c>
      <c r="W226" s="131">
        <v>13945</v>
      </c>
      <c r="X226" s="130">
        <v>29189</v>
      </c>
      <c r="Y226" s="130">
        <v>8106</v>
      </c>
      <c r="Z226" s="131">
        <v>21083</v>
      </c>
    </row>
    <row r="227" spans="1:26">
      <c r="A227">
        <v>3</v>
      </c>
      <c r="B227">
        <v>4</v>
      </c>
      <c r="C227">
        <v>2</v>
      </c>
      <c r="D227" s="285">
        <v>754000</v>
      </c>
      <c r="E227" t="s">
        <v>266</v>
      </c>
      <c r="F227" s="129">
        <v>40377</v>
      </c>
      <c r="G227" s="130">
        <v>5301</v>
      </c>
      <c r="H227" s="130">
        <v>5826</v>
      </c>
      <c r="I227" s="130">
        <v>7854</v>
      </c>
      <c r="J227" s="130">
        <v>7523</v>
      </c>
      <c r="K227" s="130">
        <v>7850</v>
      </c>
      <c r="L227" s="131">
        <v>6023</v>
      </c>
      <c r="M227" s="130">
        <v>11127</v>
      </c>
      <c r="N227" s="130">
        <v>18981</v>
      </c>
      <c r="O227" s="131">
        <v>21396</v>
      </c>
      <c r="P227" s="130">
        <v>20793</v>
      </c>
      <c r="Q227" s="131">
        <v>19584</v>
      </c>
      <c r="R227" s="130">
        <v>4031</v>
      </c>
      <c r="S227" s="131">
        <v>3823</v>
      </c>
      <c r="T227" s="130">
        <v>11027</v>
      </c>
      <c r="U227" s="131">
        <v>10369</v>
      </c>
      <c r="V227" s="130">
        <v>15058</v>
      </c>
      <c r="W227" s="131">
        <v>14192</v>
      </c>
      <c r="X227" s="130">
        <v>29250</v>
      </c>
      <c r="Y227" s="130">
        <v>7854</v>
      </c>
      <c r="Z227" s="131">
        <v>21396</v>
      </c>
    </row>
    <row r="228" spans="1:26">
      <c r="A228">
        <v>3</v>
      </c>
      <c r="B228">
        <v>4</v>
      </c>
      <c r="C228">
        <v>2</v>
      </c>
      <c r="D228" s="285">
        <v>370000</v>
      </c>
      <c r="E228" t="s">
        <v>258</v>
      </c>
      <c r="F228" s="129">
        <v>20607</v>
      </c>
      <c r="G228" s="130">
        <v>2649</v>
      </c>
      <c r="H228" s="130">
        <v>3147</v>
      </c>
      <c r="I228" s="130">
        <v>4257</v>
      </c>
      <c r="J228" s="130">
        <v>3729</v>
      </c>
      <c r="K228" s="130">
        <v>3930</v>
      </c>
      <c r="L228" s="131">
        <v>2895</v>
      </c>
      <c r="M228" s="130">
        <v>5796</v>
      </c>
      <c r="N228" s="130">
        <v>10053</v>
      </c>
      <c r="O228" s="131">
        <v>10554</v>
      </c>
      <c r="P228" s="130">
        <v>10540</v>
      </c>
      <c r="Q228" s="131">
        <v>10067</v>
      </c>
      <c r="R228" s="130">
        <v>2099</v>
      </c>
      <c r="S228" s="131">
        <v>2158</v>
      </c>
      <c r="T228" s="130">
        <v>5460</v>
      </c>
      <c r="U228" s="131">
        <v>5094</v>
      </c>
      <c r="V228" s="130">
        <v>7559</v>
      </c>
      <c r="W228" s="131">
        <v>7252</v>
      </c>
      <c r="X228" s="130">
        <v>14811</v>
      </c>
      <c r="Y228" s="130">
        <v>4257</v>
      </c>
      <c r="Z228" s="131">
        <v>10554</v>
      </c>
    </row>
    <row r="229" spans="1:26">
      <c r="A229">
        <v>3</v>
      </c>
      <c r="B229">
        <v>4</v>
      </c>
      <c r="C229">
        <v>2</v>
      </c>
      <c r="D229" s="285">
        <v>758000</v>
      </c>
      <c r="E229" t="s">
        <v>268</v>
      </c>
      <c r="F229" s="124">
        <v>20153</v>
      </c>
      <c r="G229" s="125">
        <v>2454</v>
      </c>
      <c r="H229" s="125">
        <v>3033</v>
      </c>
      <c r="I229" s="125">
        <v>4066</v>
      </c>
      <c r="J229" s="125">
        <v>3742</v>
      </c>
      <c r="K229" s="125">
        <v>3952</v>
      </c>
      <c r="L229" s="126">
        <v>2906</v>
      </c>
      <c r="M229" s="125">
        <v>5487</v>
      </c>
      <c r="N229" s="130">
        <v>9553</v>
      </c>
      <c r="O229" s="131">
        <v>10600</v>
      </c>
      <c r="P229" s="130">
        <v>10465</v>
      </c>
      <c r="Q229" s="131">
        <v>9688</v>
      </c>
      <c r="R229" s="130">
        <v>2125</v>
      </c>
      <c r="S229" s="131">
        <v>1941</v>
      </c>
      <c r="T229" s="130">
        <v>5484</v>
      </c>
      <c r="U229" s="131">
        <v>5116</v>
      </c>
      <c r="V229" s="130">
        <v>7609</v>
      </c>
      <c r="W229" s="131">
        <v>7057</v>
      </c>
      <c r="X229" s="130">
        <v>14666</v>
      </c>
      <c r="Y229" s="130">
        <v>4066</v>
      </c>
      <c r="Z229" s="131">
        <v>10600</v>
      </c>
    </row>
    <row r="230" spans="1:26">
      <c r="A230">
        <v>3</v>
      </c>
      <c r="B230">
        <v>4</v>
      </c>
      <c r="C230">
        <v>2</v>
      </c>
      <c r="D230" s="285">
        <v>958000</v>
      </c>
      <c r="E230" t="s">
        <v>273</v>
      </c>
      <c r="F230" s="129">
        <v>25630</v>
      </c>
      <c r="G230" s="130">
        <v>3457</v>
      </c>
      <c r="H230" s="130">
        <v>3654</v>
      </c>
      <c r="I230" s="130">
        <v>4872</v>
      </c>
      <c r="J230" s="130">
        <v>4716</v>
      </c>
      <c r="K230" s="130">
        <v>4946</v>
      </c>
      <c r="L230" s="131">
        <v>3985</v>
      </c>
      <c r="M230" s="130">
        <v>7111</v>
      </c>
      <c r="N230" s="130">
        <v>11983</v>
      </c>
      <c r="O230" s="131">
        <v>13647</v>
      </c>
      <c r="P230" s="130">
        <v>13528</v>
      </c>
      <c r="Q230" s="131">
        <v>12102</v>
      </c>
      <c r="R230" s="130">
        <v>2534</v>
      </c>
      <c r="S230" s="131">
        <v>2338</v>
      </c>
      <c r="T230" s="130">
        <v>7280</v>
      </c>
      <c r="U230" s="131">
        <v>6367</v>
      </c>
      <c r="V230" s="130">
        <v>9814</v>
      </c>
      <c r="W230" s="131">
        <v>8705</v>
      </c>
      <c r="X230" s="130">
        <v>18519</v>
      </c>
      <c r="Y230" s="130">
        <v>4872</v>
      </c>
      <c r="Z230" s="131">
        <v>13647</v>
      </c>
    </row>
    <row r="231" spans="1:26">
      <c r="A231">
        <v>3</v>
      </c>
      <c r="B231">
        <v>4</v>
      </c>
      <c r="C231">
        <v>2</v>
      </c>
      <c r="D231" s="285">
        <v>762000</v>
      </c>
      <c r="E231" t="s">
        <v>269</v>
      </c>
      <c r="F231" s="129">
        <v>27308</v>
      </c>
      <c r="G231" s="130">
        <v>3502</v>
      </c>
      <c r="H231" s="130">
        <v>3908</v>
      </c>
      <c r="I231" s="130">
        <v>5288</v>
      </c>
      <c r="J231" s="130">
        <v>5084</v>
      </c>
      <c r="K231" s="130">
        <v>5468</v>
      </c>
      <c r="L231" s="131">
        <v>4058</v>
      </c>
      <c r="M231" s="130">
        <v>7410</v>
      </c>
      <c r="N231" s="130">
        <v>12698</v>
      </c>
      <c r="O231" s="131">
        <v>14610</v>
      </c>
      <c r="P231" s="130">
        <v>14139</v>
      </c>
      <c r="Q231" s="131">
        <v>13169</v>
      </c>
      <c r="R231" s="130">
        <v>2704</v>
      </c>
      <c r="S231" s="131">
        <v>2584</v>
      </c>
      <c r="T231" s="130">
        <v>7673</v>
      </c>
      <c r="U231" s="131">
        <v>6937</v>
      </c>
      <c r="V231" s="130">
        <v>10377</v>
      </c>
      <c r="W231" s="131">
        <v>9521</v>
      </c>
      <c r="X231" s="130">
        <v>19898</v>
      </c>
      <c r="Y231" s="130">
        <v>5288</v>
      </c>
      <c r="Z231" s="131">
        <v>14610</v>
      </c>
    </row>
    <row r="232" spans="1:26">
      <c r="A232">
        <v>3</v>
      </c>
      <c r="B232">
        <v>4</v>
      </c>
      <c r="C232">
        <v>2</v>
      </c>
      <c r="D232" s="285">
        <v>154000</v>
      </c>
      <c r="E232" t="s">
        <v>250</v>
      </c>
      <c r="F232" s="129">
        <v>27338</v>
      </c>
      <c r="G232" s="130">
        <v>3532</v>
      </c>
      <c r="H232" s="130">
        <v>4179</v>
      </c>
      <c r="I232" s="130">
        <v>5385</v>
      </c>
      <c r="J232" s="130">
        <v>4994</v>
      </c>
      <c r="K232" s="130">
        <v>5078</v>
      </c>
      <c r="L232" s="131">
        <v>4170</v>
      </c>
      <c r="M232" s="130">
        <v>7711</v>
      </c>
      <c r="N232" s="130">
        <v>13096</v>
      </c>
      <c r="O232" s="131">
        <v>14242</v>
      </c>
      <c r="P232" s="130">
        <v>14092</v>
      </c>
      <c r="Q232" s="131">
        <v>13246</v>
      </c>
      <c r="R232" s="130">
        <v>2729</v>
      </c>
      <c r="S232" s="131">
        <v>2656</v>
      </c>
      <c r="T232" s="130">
        <v>7402</v>
      </c>
      <c r="U232" s="131">
        <v>6840</v>
      </c>
      <c r="V232" s="130">
        <v>10131</v>
      </c>
      <c r="W232" s="131">
        <v>9496</v>
      </c>
      <c r="X232" s="130">
        <v>19627</v>
      </c>
      <c r="Y232" s="130">
        <v>5385</v>
      </c>
      <c r="Z232" s="131">
        <v>14242</v>
      </c>
    </row>
    <row r="233" spans="1:26">
      <c r="A233">
        <v>3</v>
      </c>
      <c r="B233">
        <v>4</v>
      </c>
      <c r="C233">
        <v>2</v>
      </c>
      <c r="D233" s="285">
        <v>766000</v>
      </c>
      <c r="E233" t="s">
        <v>270</v>
      </c>
      <c r="F233" s="129">
        <v>30282</v>
      </c>
      <c r="G233" s="130">
        <v>3922</v>
      </c>
      <c r="H233" s="130">
        <v>4391</v>
      </c>
      <c r="I233" s="130">
        <v>6117</v>
      </c>
      <c r="J233" s="130">
        <v>5732</v>
      </c>
      <c r="K233" s="130">
        <v>5916</v>
      </c>
      <c r="L233" s="131">
        <v>4204</v>
      </c>
      <c r="M233" s="130">
        <v>8313</v>
      </c>
      <c r="N233" s="130">
        <v>14430</v>
      </c>
      <c r="O233" s="131">
        <v>15852</v>
      </c>
      <c r="P233" s="130">
        <v>15709</v>
      </c>
      <c r="Q233" s="131">
        <v>14573</v>
      </c>
      <c r="R233" s="130">
        <v>3145</v>
      </c>
      <c r="S233" s="131">
        <v>2972</v>
      </c>
      <c r="T233" s="130">
        <v>8253</v>
      </c>
      <c r="U233" s="131">
        <v>7599</v>
      </c>
      <c r="V233" s="130">
        <v>11398</v>
      </c>
      <c r="W233" s="131">
        <v>10571</v>
      </c>
      <c r="X233" s="130">
        <v>21969</v>
      </c>
      <c r="Y233" s="130">
        <v>6117</v>
      </c>
      <c r="Z233" s="131">
        <v>15852</v>
      </c>
    </row>
    <row r="234" spans="1:26">
      <c r="A234">
        <v>3</v>
      </c>
      <c r="B234">
        <v>4</v>
      </c>
      <c r="C234">
        <v>2</v>
      </c>
      <c r="D234" s="285">
        <v>962000</v>
      </c>
      <c r="E234" t="s">
        <v>274</v>
      </c>
      <c r="F234" s="129">
        <v>20294</v>
      </c>
      <c r="G234" s="130">
        <v>2561</v>
      </c>
      <c r="H234" s="130">
        <v>3030</v>
      </c>
      <c r="I234" s="130">
        <v>4131</v>
      </c>
      <c r="J234" s="130">
        <v>3835</v>
      </c>
      <c r="K234" s="130">
        <v>3833</v>
      </c>
      <c r="L234" s="131">
        <v>2904</v>
      </c>
      <c r="M234" s="130">
        <v>5591</v>
      </c>
      <c r="N234" s="130">
        <v>9722</v>
      </c>
      <c r="O234" s="131">
        <v>10572</v>
      </c>
      <c r="P234" s="130">
        <v>10541</v>
      </c>
      <c r="Q234" s="131">
        <v>9753</v>
      </c>
      <c r="R234" s="130">
        <v>2082</v>
      </c>
      <c r="S234" s="131">
        <v>2049</v>
      </c>
      <c r="T234" s="130">
        <v>5510</v>
      </c>
      <c r="U234" s="131">
        <v>5062</v>
      </c>
      <c r="V234" s="130">
        <v>7592</v>
      </c>
      <c r="W234" s="131">
        <v>7111</v>
      </c>
      <c r="X234" s="130">
        <v>14703</v>
      </c>
      <c r="Y234" s="130">
        <v>4131</v>
      </c>
      <c r="Z234" s="131">
        <v>10572</v>
      </c>
    </row>
    <row r="235" spans="1:26">
      <c r="A235">
        <v>3</v>
      </c>
      <c r="B235">
        <v>4</v>
      </c>
      <c r="C235">
        <v>2</v>
      </c>
      <c r="D235" s="285">
        <v>770000</v>
      </c>
      <c r="E235" t="s">
        <v>271</v>
      </c>
      <c r="F235" s="129">
        <v>31358</v>
      </c>
      <c r="G235" s="130">
        <v>4029</v>
      </c>
      <c r="H235" s="130">
        <v>4673</v>
      </c>
      <c r="I235" s="130">
        <v>6128</v>
      </c>
      <c r="J235" s="130">
        <v>5948</v>
      </c>
      <c r="K235" s="130">
        <v>6139</v>
      </c>
      <c r="L235" s="131">
        <v>4441</v>
      </c>
      <c r="M235" s="130">
        <v>8702</v>
      </c>
      <c r="N235" s="130">
        <v>14830</v>
      </c>
      <c r="O235" s="131">
        <v>16528</v>
      </c>
      <c r="P235" s="130">
        <v>16012</v>
      </c>
      <c r="Q235" s="131">
        <v>15346</v>
      </c>
      <c r="R235" s="130">
        <v>3147</v>
      </c>
      <c r="S235" s="131">
        <v>2981</v>
      </c>
      <c r="T235" s="130">
        <v>8390</v>
      </c>
      <c r="U235" s="131">
        <v>8138</v>
      </c>
      <c r="V235" s="130">
        <v>11537</v>
      </c>
      <c r="W235" s="131">
        <v>11119</v>
      </c>
      <c r="X235" s="130">
        <v>22656</v>
      </c>
      <c r="Y235" s="130">
        <v>6128</v>
      </c>
      <c r="Z235" s="131">
        <v>16528</v>
      </c>
    </row>
    <row r="236" spans="1:26">
      <c r="A236">
        <v>3</v>
      </c>
      <c r="B236">
        <v>4</v>
      </c>
      <c r="C236">
        <v>2</v>
      </c>
      <c r="D236" s="285">
        <v>162000</v>
      </c>
      <c r="E236" t="s">
        <v>251</v>
      </c>
      <c r="F236" s="129">
        <v>14469</v>
      </c>
      <c r="G236" s="130">
        <v>1761</v>
      </c>
      <c r="H236" s="130">
        <v>2225</v>
      </c>
      <c r="I236" s="130">
        <v>3159</v>
      </c>
      <c r="J236" s="130">
        <v>2827</v>
      </c>
      <c r="K236" s="130">
        <v>2650</v>
      </c>
      <c r="L236" s="131">
        <v>1847</v>
      </c>
      <c r="M236" s="130">
        <v>3986</v>
      </c>
      <c r="N236" s="130">
        <v>7145</v>
      </c>
      <c r="O236" s="131">
        <v>7324</v>
      </c>
      <c r="P236" s="130">
        <v>7383</v>
      </c>
      <c r="Q236" s="131">
        <v>7086</v>
      </c>
      <c r="R236" s="130">
        <v>1581</v>
      </c>
      <c r="S236" s="131">
        <v>1578</v>
      </c>
      <c r="T236" s="130">
        <v>3786</v>
      </c>
      <c r="U236" s="131">
        <v>3538</v>
      </c>
      <c r="V236" s="130">
        <v>5367</v>
      </c>
      <c r="W236" s="131">
        <v>5116</v>
      </c>
      <c r="X236" s="130">
        <v>10483</v>
      </c>
      <c r="Y236" s="130">
        <v>3159</v>
      </c>
      <c r="Z236" s="131">
        <v>7324</v>
      </c>
    </row>
    <row r="237" spans="1:26">
      <c r="A237">
        <v>3</v>
      </c>
      <c r="B237">
        <v>4</v>
      </c>
      <c r="C237">
        <v>2</v>
      </c>
      <c r="D237" s="285">
        <v>374000</v>
      </c>
      <c r="E237" t="s">
        <v>259</v>
      </c>
      <c r="F237" s="129">
        <v>32786</v>
      </c>
      <c r="G237" s="130">
        <v>4269</v>
      </c>
      <c r="H237" s="130">
        <v>4900</v>
      </c>
      <c r="I237" s="130">
        <v>6719</v>
      </c>
      <c r="J237" s="130">
        <v>6144</v>
      </c>
      <c r="K237" s="130">
        <v>6221</v>
      </c>
      <c r="L237" s="131">
        <v>4533</v>
      </c>
      <c r="M237" s="130">
        <v>9169</v>
      </c>
      <c r="N237" s="130">
        <v>15888</v>
      </c>
      <c r="O237" s="131">
        <v>16898</v>
      </c>
      <c r="P237" s="130">
        <v>16640</v>
      </c>
      <c r="Q237" s="131">
        <v>16146</v>
      </c>
      <c r="R237" s="130">
        <v>3392</v>
      </c>
      <c r="S237" s="131">
        <v>3327</v>
      </c>
      <c r="T237" s="130">
        <v>8579</v>
      </c>
      <c r="U237" s="131">
        <v>8319</v>
      </c>
      <c r="V237" s="130">
        <v>11971</v>
      </c>
      <c r="W237" s="131">
        <v>11646</v>
      </c>
      <c r="X237" s="130">
        <v>23617</v>
      </c>
      <c r="Y237" s="130">
        <v>6719</v>
      </c>
      <c r="Z237" s="131">
        <v>16898</v>
      </c>
    </row>
    <row r="238" spans="1:26">
      <c r="A238">
        <v>3</v>
      </c>
      <c r="B238">
        <v>4</v>
      </c>
      <c r="C238">
        <v>2</v>
      </c>
      <c r="D238" s="285">
        <v>966000</v>
      </c>
      <c r="E238" t="s">
        <v>275</v>
      </c>
      <c r="F238" s="129">
        <v>26504</v>
      </c>
      <c r="G238" s="130">
        <v>3498</v>
      </c>
      <c r="H238" s="130">
        <v>3797</v>
      </c>
      <c r="I238" s="130">
        <v>5195</v>
      </c>
      <c r="J238" s="130">
        <v>5068</v>
      </c>
      <c r="K238" s="130">
        <v>5079</v>
      </c>
      <c r="L238" s="131">
        <v>3867</v>
      </c>
      <c r="M238" s="130">
        <v>7295</v>
      </c>
      <c r="N238" s="130">
        <v>12490</v>
      </c>
      <c r="O238" s="131">
        <v>14014</v>
      </c>
      <c r="P238" s="130">
        <v>13735</v>
      </c>
      <c r="Q238" s="131">
        <v>12769</v>
      </c>
      <c r="R238" s="130">
        <v>2677</v>
      </c>
      <c r="S238" s="131">
        <v>2518</v>
      </c>
      <c r="T238" s="130">
        <v>7377</v>
      </c>
      <c r="U238" s="131">
        <v>6637</v>
      </c>
      <c r="V238" s="130">
        <v>10054</v>
      </c>
      <c r="W238" s="131">
        <v>9155</v>
      </c>
      <c r="X238" s="130">
        <v>19209</v>
      </c>
      <c r="Y238" s="130">
        <v>5195</v>
      </c>
      <c r="Z238" s="131">
        <v>14014</v>
      </c>
    </row>
    <row r="239" spans="1:26">
      <c r="A239">
        <v>3</v>
      </c>
      <c r="B239">
        <v>4</v>
      </c>
      <c r="C239">
        <v>2</v>
      </c>
      <c r="D239" s="285">
        <v>774000</v>
      </c>
      <c r="E239" t="s">
        <v>272</v>
      </c>
      <c r="F239" s="129">
        <v>34800</v>
      </c>
      <c r="G239" s="130">
        <v>4510</v>
      </c>
      <c r="H239" s="130">
        <v>5148</v>
      </c>
      <c r="I239" s="130">
        <v>6870</v>
      </c>
      <c r="J239" s="130">
        <v>6525</v>
      </c>
      <c r="K239" s="130">
        <v>6712</v>
      </c>
      <c r="L239" s="131">
        <v>5035</v>
      </c>
      <c r="M239" s="130">
        <v>9658</v>
      </c>
      <c r="N239" s="130">
        <v>16528</v>
      </c>
      <c r="O239" s="131">
        <v>18272</v>
      </c>
      <c r="P239" s="130">
        <v>18226</v>
      </c>
      <c r="Q239" s="131">
        <v>16574</v>
      </c>
      <c r="R239" s="130">
        <v>3578</v>
      </c>
      <c r="S239" s="131">
        <v>3292</v>
      </c>
      <c r="T239" s="130">
        <v>9595</v>
      </c>
      <c r="U239" s="131">
        <v>8677</v>
      </c>
      <c r="V239" s="130">
        <v>13173</v>
      </c>
      <c r="W239" s="131">
        <v>11969</v>
      </c>
      <c r="X239" s="130">
        <v>25142</v>
      </c>
      <c r="Y239" s="130">
        <v>6870</v>
      </c>
      <c r="Z239" s="131">
        <v>18272</v>
      </c>
    </row>
    <row r="240" spans="1:26">
      <c r="A240">
        <v>3</v>
      </c>
      <c r="B240">
        <v>4</v>
      </c>
      <c r="C240">
        <v>2</v>
      </c>
      <c r="D240" s="285">
        <v>378000</v>
      </c>
      <c r="E240" t="s">
        <v>260</v>
      </c>
      <c r="F240" s="129">
        <v>11135</v>
      </c>
      <c r="G240" s="130">
        <v>1417</v>
      </c>
      <c r="H240" s="130">
        <v>1654</v>
      </c>
      <c r="I240" s="130">
        <v>2243</v>
      </c>
      <c r="J240" s="130">
        <v>2169</v>
      </c>
      <c r="K240" s="130">
        <v>2130</v>
      </c>
      <c r="L240" s="131">
        <v>1522</v>
      </c>
      <c r="M240" s="130">
        <v>3071</v>
      </c>
      <c r="N240" s="130">
        <v>5314</v>
      </c>
      <c r="O240" s="131">
        <v>5821</v>
      </c>
      <c r="P240" s="130">
        <v>5673</v>
      </c>
      <c r="Q240" s="131">
        <v>5462</v>
      </c>
      <c r="R240" s="130">
        <v>1121</v>
      </c>
      <c r="S240" s="131">
        <v>1122</v>
      </c>
      <c r="T240" s="130">
        <v>2959</v>
      </c>
      <c r="U240" s="131">
        <v>2862</v>
      </c>
      <c r="V240" s="130">
        <v>4080</v>
      </c>
      <c r="W240" s="131">
        <v>3984</v>
      </c>
      <c r="X240" s="130">
        <v>8064</v>
      </c>
      <c r="Y240" s="130">
        <v>2243</v>
      </c>
      <c r="Z240" s="131">
        <v>5821</v>
      </c>
    </row>
    <row r="241" spans="1:26">
      <c r="A241">
        <v>3</v>
      </c>
      <c r="B241">
        <v>4</v>
      </c>
      <c r="C241">
        <v>2</v>
      </c>
      <c r="D241" s="285">
        <v>382000</v>
      </c>
      <c r="E241" t="s">
        <v>261</v>
      </c>
      <c r="F241" s="129">
        <v>30247</v>
      </c>
      <c r="G241" s="130">
        <v>3698</v>
      </c>
      <c r="H241" s="130">
        <v>4274</v>
      </c>
      <c r="I241" s="130">
        <v>6089</v>
      </c>
      <c r="J241" s="130">
        <v>5801</v>
      </c>
      <c r="K241" s="130">
        <v>6013</v>
      </c>
      <c r="L241" s="131">
        <v>4372</v>
      </c>
      <c r="M241" s="130">
        <v>7972</v>
      </c>
      <c r="N241" s="130">
        <v>14061</v>
      </c>
      <c r="O241" s="131">
        <v>16186</v>
      </c>
      <c r="P241" s="130">
        <v>15519</v>
      </c>
      <c r="Q241" s="131">
        <v>14728</v>
      </c>
      <c r="R241" s="130">
        <v>3092</v>
      </c>
      <c r="S241" s="131">
        <v>2997</v>
      </c>
      <c r="T241" s="130">
        <v>8363</v>
      </c>
      <c r="U241" s="131">
        <v>7823</v>
      </c>
      <c r="V241" s="130">
        <v>11455</v>
      </c>
      <c r="W241" s="131">
        <v>10820</v>
      </c>
      <c r="X241" s="130">
        <v>22275</v>
      </c>
      <c r="Y241" s="130">
        <v>6089</v>
      </c>
      <c r="Z241" s="131">
        <v>16186</v>
      </c>
    </row>
    <row r="242" spans="1:26">
      <c r="A242">
        <v>3</v>
      </c>
      <c r="B242">
        <v>4</v>
      </c>
      <c r="C242">
        <v>2</v>
      </c>
      <c r="D242" s="285">
        <v>970000</v>
      </c>
      <c r="E242" t="s">
        <v>276</v>
      </c>
      <c r="F242" s="129">
        <v>34328</v>
      </c>
      <c r="G242" s="130">
        <v>4429</v>
      </c>
      <c r="H242" s="130">
        <v>5017</v>
      </c>
      <c r="I242" s="130">
        <v>7025</v>
      </c>
      <c r="J242" s="130">
        <v>6576</v>
      </c>
      <c r="K242" s="130">
        <v>6542</v>
      </c>
      <c r="L242" s="131">
        <v>4739</v>
      </c>
      <c r="M242" s="130">
        <v>9446</v>
      </c>
      <c r="N242" s="130">
        <v>16471</v>
      </c>
      <c r="O242" s="131">
        <v>17857</v>
      </c>
      <c r="P242" s="130">
        <v>17884</v>
      </c>
      <c r="Q242" s="131">
        <v>16444</v>
      </c>
      <c r="R242" s="130">
        <v>3577</v>
      </c>
      <c r="S242" s="131">
        <v>3448</v>
      </c>
      <c r="T242" s="130">
        <v>9442</v>
      </c>
      <c r="U242" s="131">
        <v>8415</v>
      </c>
      <c r="V242" s="130">
        <v>13019</v>
      </c>
      <c r="W242" s="131">
        <v>11863</v>
      </c>
      <c r="X242" s="130">
        <v>24882</v>
      </c>
      <c r="Y242" s="130">
        <v>7025</v>
      </c>
      <c r="Z242" s="131">
        <v>17857</v>
      </c>
    </row>
    <row r="243" spans="1:26">
      <c r="A243">
        <v>3</v>
      </c>
      <c r="B243">
        <v>4</v>
      </c>
      <c r="C243">
        <v>2</v>
      </c>
      <c r="D243" s="285">
        <v>974000</v>
      </c>
      <c r="E243" t="s">
        <v>277</v>
      </c>
      <c r="F243" s="129">
        <v>31650</v>
      </c>
      <c r="G243" s="130">
        <v>4006</v>
      </c>
      <c r="H243" s="130">
        <v>4640</v>
      </c>
      <c r="I243" s="130">
        <v>6231</v>
      </c>
      <c r="J243" s="130">
        <v>6065</v>
      </c>
      <c r="K243" s="130">
        <v>6143</v>
      </c>
      <c r="L243" s="131">
        <v>4565</v>
      </c>
      <c r="M243" s="130">
        <v>8646</v>
      </c>
      <c r="N243" s="130">
        <v>14877</v>
      </c>
      <c r="O243" s="131">
        <v>16773</v>
      </c>
      <c r="P243" s="130">
        <v>16286</v>
      </c>
      <c r="Q243" s="131">
        <v>15364</v>
      </c>
      <c r="R243" s="130">
        <v>3129</v>
      </c>
      <c r="S243" s="131">
        <v>3102</v>
      </c>
      <c r="T243" s="130">
        <v>8704</v>
      </c>
      <c r="U243" s="131">
        <v>8069</v>
      </c>
      <c r="V243" s="130">
        <v>11833</v>
      </c>
      <c r="W243" s="131">
        <v>11171</v>
      </c>
      <c r="X243" s="130">
        <v>23004</v>
      </c>
      <c r="Y243" s="130">
        <v>6231</v>
      </c>
      <c r="Z243" s="131">
        <v>16773</v>
      </c>
    </row>
    <row r="244" spans="1:26">
      <c r="A244">
        <v>3</v>
      </c>
      <c r="B244">
        <v>4</v>
      </c>
      <c r="C244">
        <v>2</v>
      </c>
      <c r="D244" s="285">
        <v>566000</v>
      </c>
      <c r="E244" t="s">
        <v>264</v>
      </c>
      <c r="F244" s="129">
        <v>52657</v>
      </c>
      <c r="G244" s="130">
        <v>6991</v>
      </c>
      <c r="H244" s="130">
        <v>7773</v>
      </c>
      <c r="I244" s="130">
        <v>10285</v>
      </c>
      <c r="J244" s="130">
        <v>9634</v>
      </c>
      <c r="K244" s="130">
        <v>10037</v>
      </c>
      <c r="L244" s="131">
        <v>7937</v>
      </c>
      <c r="M244" s="130">
        <v>14764</v>
      </c>
      <c r="N244" s="130">
        <v>25049</v>
      </c>
      <c r="O244" s="131">
        <v>27608</v>
      </c>
      <c r="P244" s="130">
        <v>27086</v>
      </c>
      <c r="Q244" s="131">
        <v>25571</v>
      </c>
      <c r="R244" s="130">
        <v>5230</v>
      </c>
      <c r="S244" s="131">
        <v>5055</v>
      </c>
      <c r="T244" s="130">
        <v>14422</v>
      </c>
      <c r="U244" s="131">
        <v>13186</v>
      </c>
      <c r="V244" s="130">
        <v>19652</v>
      </c>
      <c r="W244" s="131">
        <v>18241</v>
      </c>
      <c r="X244" s="130">
        <v>37893</v>
      </c>
      <c r="Y244" s="130">
        <v>10285</v>
      </c>
      <c r="Z244" s="131">
        <v>27608</v>
      </c>
    </row>
    <row r="245" spans="1:26">
      <c r="A245">
        <v>3</v>
      </c>
      <c r="B245">
        <v>3</v>
      </c>
      <c r="C245">
        <v>2</v>
      </c>
      <c r="D245" s="285">
        <v>978000</v>
      </c>
      <c r="E245" t="s">
        <v>278</v>
      </c>
      <c r="F245" s="129">
        <v>10723</v>
      </c>
      <c r="G245" s="130">
        <v>1431</v>
      </c>
      <c r="H245" s="130">
        <v>1676</v>
      </c>
      <c r="I245" s="130">
        <v>2086</v>
      </c>
      <c r="J245" s="130">
        <v>2022</v>
      </c>
      <c r="K245" s="130">
        <v>1997</v>
      </c>
      <c r="L245" s="131">
        <v>1511</v>
      </c>
      <c r="M245" s="130">
        <v>3107</v>
      </c>
      <c r="N245" s="130">
        <v>5193</v>
      </c>
      <c r="O245" s="131">
        <v>5530</v>
      </c>
      <c r="P245" s="130">
        <v>5595</v>
      </c>
      <c r="Q245" s="131">
        <v>5128</v>
      </c>
      <c r="R245" s="130">
        <v>1059</v>
      </c>
      <c r="S245" s="131">
        <v>1027</v>
      </c>
      <c r="T245" s="130">
        <v>2882</v>
      </c>
      <c r="U245" s="131">
        <v>2648</v>
      </c>
      <c r="V245" s="130">
        <v>3941</v>
      </c>
      <c r="W245" s="131">
        <v>3675</v>
      </c>
      <c r="X245" s="130">
        <v>7616</v>
      </c>
      <c r="Y245" s="130">
        <v>2086</v>
      </c>
      <c r="Z245" s="131">
        <v>5530</v>
      </c>
    </row>
    <row r="246" spans="1:26">
      <c r="A246">
        <v>3</v>
      </c>
      <c r="B246">
        <v>4</v>
      </c>
      <c r="C246">
        <v>2</v>
      </c>
      <c r="D246" s="285">
        <v>166000</v>
      </c>
      <c r="E246" t="s">
        <v>252</v>
      </c>
      <c r="F246" s="129">
        <v>17725</v>
      </c>
      <c r="G246" s="130">
        <v>2219</v>
      </c>
      <c r="H246" s="130">
        <v>2651</v>
      </c>
      <c r="I246" s="130">
        <v>3628</v>
      </c>
      <c r="J246" s="130">
        <v>3346</v>
      </c>
      <c r="K246" s="130">
        <v>3442</v>
      </c>
      <c r="L246" s="131">
        <v>2439</v>
      </c>
      <c r="M246" s="130">
        <v>4870</v>
      </c>
      <c r="N246" s="130">
        <v>8498</v>
      </c>
      <c r="O246" s="131">
        <v>9227</v>
      </c>
      <c r="P246" s="130">
        <v>9160</v>
      </c>
      <c r="Q246" s="131">
        <v>8565</v>
      </c>
      <c r="R246" s="130">
        <v>1855</v>
      </c>
      <c r="S246" s="131">
        <v>1773</v>
      </c>
      <c r="T246" s="130">
        <v>4826</v>
      </c>
      <c r="U246" s="131">
        <v>4401</v>
      </c>
      <c r="V246" s="130">
        <v>6681</v>
      </c>
      <c r="W246" s="131">
        <v>6174</v>
      </c>
      <c r="X246" s="130">
        <v>12855</v>
      </c>
      <c r="Y246" s="130">
        <v>3628</v>
      </c>
      <c r="Z246" s="131">
        <v>9227</v>
      </c>
    </row>
    <row r="247" spans="1:26">
      <c r="A247">
        <v>3</v>
      </c>
      <c r="B247">
        <v>4</v>
      </c>
      <c r="C247">
        <v>2</v>
      </c>
      <c r="D247" s="285">
        <v>570000</v>
      </c>
      <c r="E247" t="s">
        <v>265</v>
      </c>
      <c r="F247" s="129">
        <v>34164</v>
      </c>
      <c r="G247" s="130">
        <v>4345</v>
      </c>
      <c r="H247" s="130">
        <v>5122</v>
      </c>
      <c r="I247" s="130">
        <v>6831</v>
      </c>
      <c r="J247" s="130">
        <v>6471</v>
      </c>
      <c r="K247" s="130">
        <v>6475</v>
      </c>
      <c r="L247" s="131">
        <v>4920</v>
      </c>
      <c r="M247" s="130">
        <v>9467</v>
      </c>
      <c r="N247" s="130">
        <v>16298</v>
      </c>
      <c r="O247" s="131">
        <v>17866</v>
      </c>
      <c r="P247" s="130">
        <v>17751</v>
      </c>
      <c r="Q247" s="131">
        <v>16413</v>
      </c>
      <c r="R247" s="130">
        <v>3482</v>
      </c>
      <c r="S247" s="131">
        <v>3349</v>
      </c>
      <c r="T247" s="130">
        <v>9359</v>
      </c>
      <c r="U247" s="131">
        <v>8507</v>
      </c>
      <c r="V247" s="130">
        <v>12841</v>
      </c>
      <c r="W247" s="131">
        <v>11856</v>
      </c>
      <c r="X247" s="130">
        <v>24697</v>
      </c>
      <c r="Y247" s="130">
        <v>6831</v>
      </c>
      <c r="Z247" s="131">
        <v>17866</v>
      </c>
    </row>
    <row r="248" spans="1:26">
      <c r="A248">
        <v>3</v>
      </c>
      <c r="B248">
        <v>4</v>
      </c>
      <c r="C248">
        <v>2</v>
      </c>
      <c r="D248" s="285">
        <v>170000</v>
      </c>
      <c r="E248" t="s">
        <v>254</v>
      </c>
      <c r="F248" s="129">
        <v>23194</v>
      </c>
      <c r="G248" s="130">
        <v>3004</v>
      </c>
      <c r="H248" s="130">
        <v>3514</v>
      </c>
      <c r="I248" s="130">
        <v>4772</v>
      </c>
      <c r="J248" s="130">
        <v>4346</v>
      </c>
      <c r="K248" s="130">
        <v>4366</v>
      </c>
      <c r="L248" s="131">
        <v>3192</v>
      </c>
      <c r="M248" s="130">
        <v>6518</v>
      </c>
      <c r="N248" s="130">
        <v>11290</v>
      </c>
      <c r="O248" s="131">
        <v>11904</v>
      </c>
      <c r="P248" s="130">
        <v>11748</v>
      </c>
      <c r="Q248" s="131">
        <v>11446</v>
      </c>
      <c r="R248" s="130">
        <v>2415</v>
      </c>
      <c r="S248" s="131">
        <v>2357</v>
      </c>
      <c r="T248" s="130">
        <v>6085</v>
      </c>
      <c r="U248" s="131">
        <v>5819</v>
      </c>
      <c r="V248" s="130">
        <v>8500</v>
      </c>
      <c r="W248" s="131">
        <v>8176</v>
      </c>
      <c r="X248" s="130">
        <v>16676</v>
      </c>
      <c r="Y248" s="130">
        <v>4772</v>
      </c>
      <c r="Z248" s="131">
        <v>11904</v>
      </c>
    </row>
    <row r="249" spans="1:26" ht="13.15">
      <c r="A249" s="286"/>
      <c r="B249" s="287"/>
      <c r="C249" s="287"/>
      <c r="D249" s="288" t="s">
        <v>369</v>
      </c>
      <c r="E249" s="289" t="s">
        <v>208</v>
      </c>
      <c r="F249" s="132">
        <v>754660</v>
      </c>
      <c r="G249" s="133">
        <v>97678</v>
      </c>
      <c r="H249" s="133">
        <v>112106</v>
      </c>
      <c r="I249" s="133">
        <v>150900</v>
      </c>
      <c r="J249" s="133">
        <v>141319</v>
      </c>
      <c r="K249" s="133">
        <v>144501</v>
      </c>
      <c r="L249" s="290">
        <v>108156</v>
      </c>
      <c r="M249" s="133">
        <v>209784</v>
      </c>
      <c r="N249" s="133">
        <v>360684</v>
      </c>
      <c r="O249" s="133">
        <v>393976</v>
      </c>
      <c r="P249" s="291">
        <v>389567</v>
      </c>
      <c r="Q249" s="290">
        <v>365093</v>
      </c>
      <c r="R249" s="133">
        <v>76891</v>
      </c>
      <c r="S249" s="290">
        <v>74009</v>
      </c>
      <c r="T249" s="133">
        <v>204893</v>
      </c>
      <c r="U249" s="133">
        <v>189083</v>
      </c>
      <c r="V249" s="133">
        <v>281784</v>
      </c>
      <c r="W249" s="290">
        <v>263092</v>
      </c>
      <c r="X249" s="133">
        <v>544876</v>
      </c>
      <c r="Y249" s="133">
        <v>150900</v>
      </c>
      <c r="Z249" s="290">
        <v>393976</v>
      </c>
    </row>
    <row r="250" spans="1:26">
      <c r="A250">
        <v>4</v>
      </c>
      <c r="B250">
        <v>2</v>
      </c>
      <c r="C250">
        <v>3</v>
      </c>
      <c r="D250" s="285">
        <v>334004</v>
      </c>
      <c r="E250" t="s">
        <v>57</v>
      </c>
      <c r="F250" s="135">
        <v>10047</v>
      </c>
      <c r="G250" s="136">
        <v>1263</v>
      </c>
      <c r="H250" s="294">
        <v>1469</v>
      </c>
      <c r="I250" s="136">
        <v>2023</v>
      </c>
      <c r="J250" s="136">
        <v>1897</v>
      </c>
      <c r="K250" s="136">
        <v>1963</v>
      </c>
      <c r="L250" s="137">
        <v>1432</v>
      </c>
      <c r="M250" s="136">
        <v>2732</v>
      </c>
      <c r="N250" s="136">
        <v>4755</v>
      </c>
      <c r="O250" s="137">
        <v>5292</v>
      </c>
      <c r="P250" s="136">
        <v>5210</v>
      </c>
      <c r="Q250" s="137">
        <v>4837</v>
      </c>
      <c r="R250" s="136">
        <v>1014</v>
      </c>
      <c r="S250" s="137">
        <v>1009</v>
      </c>
      <c r="T250" s="136">
        <v>2777</v>
      </c>
      <c r="U250" s="137">
        <v>2515</v>
      </c>
      <c r="V250" s="136">
        <v>3791</v>
      </c>
      <c r="W250" s="137">
        <v>3524</v>
      </c>
      <c r="X250" s="136">
        <v>7315</v>
      </c>
      <c r="Y250" s="136">
        <v>2023</v>
      </c>
      <c r="Z250" s="137">
        <v>5292</v>
      </c>
    </row>
    <row r="251" spans="1:26">
      <c r="A251">
        <v>4</v>
      </c>
      <c r="B251">
        <v>2</v>
      </c>
      <c r="C251">
        <v>3</v>
      </c>
      <c r="D251" s="285">
        <v>962004</v>
      </c>
      <c r="E251" t="s">
        <v>147</v>
      </c>
      <c r="F251" s="135">
        <v>3063</v>
      </c>
      <c r="G251" s="136">
        <v>387</v>
      </c>
      <c r="H251" s="136">
        <v>450</v>
      </c>
      <c r="I251" s="136">
        <v>603</v>
      </c>
      <c r="J251" s="136">
        <v>561</v>
      </c>
      <c r="K251" s="136">
        <v>600</v>
      </c>
      <c r="L251" s="137">
        <v>462</v>
      </c>
      <c r="M251" s="136">
        <v>837</v>
      </c>
      <c r="N251" s="136">
        <v>1440</v>
      </c>
      <c r="O251" s="137">
        <v>1623</v>
      </c>
      <c r="P251" s="136">
        <v>1629</v>
      </c>
      <c r="Q251" s="137">
        <v>1434</v>
      </c>
      <c r="R251" s="136">
        <v>309</v>
      </c>
      <c r="S251" s="137">
        <v>294</v>
      </c>
      <c r="T251" s="136">
        <v>876</v>
      </c>
      <c r="U251" s="137">
        <v>747</v>
      </c>
      <c r="V251" s="136">
        <v>1185</v>
      </c>
      <c r="W251" s="137">
        <v>1041</v>
      </c>
      <c r="X251" s="136">
        <v>2226</v>
      </c>
      <c r="Y251" s="136">
        <v>603</v>
      </c>
      <c r="Z251" s="137">
        <v>1623</v>
      </c>
    </row>
    <row r="252" spans="1:26">
      <c r="A252">
        <v>4</v>
      </c>
      <c r="B252">
        <v>2</v>
      </c>
      <c r="C252">
        <v>3</v>
      </c>
      <c r="D252" s="285">
        <v>978004</v>
      </c>
      <c r="E252" t="s">
        <v>158</v>
      </c>
      <c r="F252" s="135">
        <v>9985</v>
      </c>
      <c r="G252" s="136">
        <v>1396</v>
      </c>
      <c r="H252" s="136">
        <v>1371</v>
      </c>
      <c r="I252" s="136">
        <v>1975</v>
      </c>
      <c r="J252" s="136">
        <v>1868</v>
      </c>
      <c r="K252" s="136">
        <v>1907</v>
      </c>
      <c r="L252" s="137">
        <v>1468</v>
      </c>
      <c r="M252" s="136">
        <v>2767</v>
      </c>
      <c r="N252" s="136">
        <v>4742</v>
      </c>
      <c r="O252" s="137">
        <v>5243</v>
      </c>
      <c r="P252" s="136">
        <v>5234</v>
      </c>
      <c r="Q252" s="137">
        <v>4751</v>
      </c>
      <c r="R252" s="136">
        <v>1000</v>
      </c>
      <c r="S252" s="137">
        <v>975</v>
      </c>
      <c r="T252" s="136">
        <v>2767</v>
      </c>
      <c r="U252" s="137">
        <v>2476</v>
      </c>
      <c r="V252" s="136">
        <v>3767</v>
      </c>
      <c r="W252" s="137">
        <v>3451</v>
      </c>
      <c r="X252" s="136">
        <v>7218</v>
      </c>
      <c r="Y252" s="136">
        <v>1975</v>
      </c>
      <c r="Z252" s="137">
        <v>5243</v>
      </c>
    </row>
    <row r="253" spans="1:26">
      <c r="A253">
        <v>4</v>
      </c>
      <c r="B253">
        <v>2</v>
      </c>
      <c r="C253">
        <v>3</v>
      </c>
      <c r="D253" s="285">
        <v>562008</v>
      </c>
      <c r="E253" t="s">
        <v>104</v>
      </c>
      <c r="F253" s="135">
        <v>6962</v>
      </c>
      <c r="G253" s="136">
        <v>907</v>
      </c>
      <c r="H253" s="136">
        <v>1030</v>
      </c>
      <c r="I253" s="136">
        <v>1380</v>
      </c>
      <c r="J253" s="136">
        <v>1335</v>
      </c>
      <c r="K253" s="136">
        <v>1304</v>
      </c>
      <c r="L253" s="137">
        <v>1006</v>
      </c>
      <c r="M253" s="136">
        <v>1937</v>
      </c>
      <c r="N253" s="136">
        <v>3317</v>
      </c>
      <c r="O253" s="137">
        <v>3645</v>
      </c>
      <c r="P253" s="136">
        <v>3556</v>
      </c>
      <c r="Q253" s="137">
        <v>3406</v>
      </c>
      <c r="R253" s="136">
        <v>689</v>
      </c>
      <c r="S253" s="137">
        <v>691</v>
      </c>
      <c r="T253" s="136">
        <v>1881</v>
      </c>
      <c r="U253" s="137">
        <v>1764</v>
      </c>
      <c r="V253" s="136">
        <v>2570</v>
      </c>
      <c r="W253" s="137">
        <v>2455</v>
      </c>
      <c r="X253" s="136">
        <v>5025</v>
      </c>
      <c r="Y253" s="136">
        <v>1380</v>
      </c>
      <c r="Z253" s="137">
        <v>3645</v>
      </c>
    </row>
    <row r="254" spans="1:26">
      <c r="A254">
        <v>4</v>
      </c>
      <c r="B254">
        <v>2</v>
      </c>
      <c r="C254">
        <v>3</v>
      </c>
      <c r="D254" s="285">
        <v>158004</v>
      </c>
      <c r="E254" t="s">
        <v>30</v>
      </c>
      <c r="F254" s="135">
        <v>8497</v>
      </c>
      <c r="G254" s="136">
        <v>999</v>
      </c>
      <c r="H254" s="136">
        <v>1203</v>
      </c>
      <c r="I254" s="136">
        <v>1696</v>
      </c>
      <c r="J254" s="136">
        <v>1690</v>
      </c>
      <c r="K254" s="136">
        <v>1694</v>
      </c>
      <c r="L254" s="137">
        <v>1215</v>
      </c>
      <c r="M254" s="136">
        <v>2202</v>
      </c>
      <c r="N254" s="136">
        <v>3898</v>
      </c>
      <c r="O254" s="137">
        <v>4599</v>
      </c>
      <c r="P254" s="136">
        <v>4270</v>
      </c>
      <c r="Q254" s="137">
        <v>4227</v>
      </c>
      <c r="R254" s="136">
        <v>835</v>
      </c>
      <c r="S254" s="137">
        <v>861</v>
      </c>
      <c r="T254" s="136">
        <v>2341</v>
      </c>
      <c r="U254" s="137">
        <v>2258</v>
      </c>
      <c r="V254" s="136">
        <v>3176</v>
      </c>
      <c r="W254" s="137">
        <v>3119</v>
      </c>
      <c r="X254" s="136">
        <v>6295</v>
      </c>
      <c r="Y254" s="136">
        <v>1696</v>
      </c>
      <c r="Z254" s="137">
        <v>4599</v>
      </c>
    </row>
    <row r="255" spans="1:26">
      <c r="A255">
        <v>4</v>
      </c>
      <c r="B255">
        <v>2</v>
      </c>
      <c r="C255">
        <v>3</v>
      </c>
      <c r="D255" s="285">
        <v>954012</v>
      </c>
      <c r="E255" t="s">
        <v>137</v>
      </c>
      <c r="F255" s="135">
        <v>5569</v>
      </c>
      <c r="G255" s="136">
        <v>787</v>
      </c>
      <c r="H255" s="136">
        <v>863</v>
      </c>
      <c r="I255" s="136">
        <v>1142</v>
      </c>
      <c r="J255" s="136">
        <v>1012</v>
      </c>
      <c r="K255" s="136">
        <v>999</v>
      </c>
      <c r="L255" s="137">
        <v>766</v>
      </c>
      <c r="M255" s="136">
        <v>1650</v>
      </c>
      <c r="N255" s="136">
        <v>2792</v>
      </c>
      <c r="O255" s="137">
        <v>2777</v>
      </c>
      <c r="P255" s="136">
        <v>2854</v>
      </c>
      <c r="Q255" s="137">
        <v>2715</v>
      </c>
      <c r="R255" s="136">
        <v>570</v>
      </c>
      <c r="S255" s="137">
        <v>572</v>
      </c>
      <c r="T255" s="136">
        <v>1439</v>
      </c>
      <c r="U255" s="137">
        <v>1338</v>
      </c>
      <c r="V255" s="136">
        <v>2009</v>
      </c>
      <c r="W255" s="137">
        <v>1910</v>
      </c>
      <c r="X255" s="136">
        <v>3919</v>
      </c>
      <c r="Y255" s="136">
        <v>1142</v>
      </c>
      <c r="Z255" s="137">
        <v>2777</v>
      </c>
    </row>
    <row r="256" spans="1:26">
      <c r="A256">
        <v>4</v>
      </c>
      <c r="B256">
        <v>2</v>
      </c>
      <c r="C256">
        <v>3</v>
      </c>
      <c r="D256" s="285">
        <v>158012</v>
      </c>
      <c r="E256" t="s">
        <v>32</v>
      </c>
      <c r="F256" s="135">
        <v>5279</v>
      </c>
      <c r="G256" s="136">
        <v>637</v>
      </c>
      <c r="H256" s="136">
        <v>735</v>
      </c>
      <c r="I256" s="136">
        <v>1056</v>
      </c>
      <c r="J256" s="136">
        <v>1069</v>
      </c>
      <c r="K256" s="136">
        <v>1036</v>
      </c>
      <c r="L256" s="137">
        <v>746</v>
      </c>
      <c r="M256" s="136">
        <v>1372</v>
      </c>
      <c r="N256" s="136">
        <v>2428</v>
      </c>
      <c r="O256" s="137">
        <v>2851</v>
      </c>
      <c r="P256" s="136">
        <v>2911</v>
      </c>
      <c r="Q256" s="137">
        <v>2368</v>
      </c>
      <c r="R256" s="136">
        <v>611</v>
      </c>
      <c r="S256" s="137">
        <v>445</v>
      </c>
      <c r="T256" s="136">
        <v>1579</v>
      </c>
      <c r="U256" s="137">
        <v>1272</v>
      </c>
      <c r="V256" s="136">
        <v>2190</v>
      </c>
      <c r="W256" s="137">
        <v>1717</v>
      </c>
      <c r="X256" s="136">
        <v>3907</v>
      </c>
      <c r="Y256" s="136">
        <v>1056</v>
      </c>
      <c r="Z256" s="137">
        <v>2851</v>
      </c>
    </row>
    <row r="257" spans="1:26">
      <c r="A257">
        <v>4</v>
      </c>
      <c r="B257">
        <v>2</v>
      </c>
      <c r="C257">
        <v>3</v>
      </c>
      <c r="D257" s="285">
        <v>158026</v>
      </c>
      <c r="E257" t="s">
        <v>36</v>
      </c>
      <c r="F257" s="135">
        <v>10062</v>
      </c>
      <c r="G257" s="136">
        <v>1404</v>
      </c>
      <c r="H257" s="136">
        <v>1697</v>
      </c>
      <c r="I257" s="136">
        <v>2091</v>
      </c>
      <c r="J257" s="136">
        <v>1857</v>
      </c>
      <c r="K257" s="277">
        <v>1757</v>
      </c>
      <c r="L257" s="137">
        <v>1256</v>
      </c>
      <c r="M257" s="136">
        <v>3101</v>
      </c>
      <c r="N257" s="136">
        <v>5192</v>
      </c>
      <c r="O257" s="137">
        <v>4870</v>
      </c>
      <c r="P257" s="136">
        <v>5061</v>
      </c>
      <c r="Q257" s="137">
        <v>5001</v>
      </c>
      <c r="R257" s="136">
        <v>1060</v>
      </c>
      <c r="S257" s="137">
        <v>1031</v>
      </c>
      <c r="T257" s="136">
        <v>2448</v>
      </c>
      <c r="U257" s="137">
        <v>2422</v>
      </c>
      <c r="V257" s="136">
        <v>3508</v>
      </c>
      <c r="W257" s="137">
        <v>3453</v>
      </c>
      <c r="X257" s="136">
        <v>6961</v>
      </c>
      <c r="Y257" s="136">
        <v>2091</v>
      </c>
      <c r="Z257" s="137">
        <v>4870</v>
      </c>
    </row>
    <row r="258" spans="1:26">
      <c r="A258">
        <v>4</v>
      </c>
      <c r="B258">
        <v>2</v>
      </c>
      <c r="C258">
        <v>3</v>
      </c>
      <c r="D258" s="285">
        <v>954024</v>
      </c>
      <c r="E258" t="s">
        <v>140</v>
      </c>
      <c r="F258" s="135">
        <v>5562</v>
      </c>
      <c r="G258" s="136">
        <v>743</v>
      </c>
      <c r="H258" s="136">
        <v>822</v>
      </c>
      <c r="I258" s="136">
        <v>1160</v>
      </c>
      <c r="J258" s="136">
        <v>1070</v>
      </c>
      <c r="K258" s="277">
        <v>1000</v>
      </c>
      <c r="L258" s="137">
        <v>767</v>
      </c>
      <c r="M258" s="136">
        <v>1565</v>
      </c>
      <c r="N258" s="277">
        <v>2725</v>
      </c>
      <c r="O258" s="137">
        <v>2837</v>
      </c>
      <c r="P258" s="136">
        <v>2909</v>
      </c>
      <c r="Q258" s="137">
        <v>2653</v>
      </c>
      <c r="R258" s="136">
        <v>604</v>
      </c>
      <c r="S258" s="137">
        <v>556</v>
      </c>
      <c r="T258" s="136">
        <v>1510</v>
      </c>
      <c r="U258" s="137">
        <v>1327</v>
      </c>
      <c r="V258" s="136">
        <v>2114</v>
      </c>
      <c r="W258" s="137">
        <v>1883</v>
      </c>
      <c r="X258" s="136">
        <v>3997</v>
      </c>
      <c r="Y258" s="136">
        <v>1160</v>
      </c>
      <c r="Z258" s="137">
        <v>2837</v>
      </c>
    </row>
    <row r="259" spans="1:26">
      <c r="A259">
        <v>4</v>
      </c>
      <c r="B259">
        <v>2</v>
      </c>
      <c r="C259">
        <v>3</v>
      </c>
      <c r="D259" s="285">
        <v>962060</v>
      </c>
      <c r="E259" t="s">
        <v>153</v>
      </c>
      <c r="F259" s="135">
        <v>3857</v>
      </c>
      <c r="G259" s="136">
        <v>500</v>
      </c>
      <c r="H259" s="136">
        <v>554</v>
      </c>
      <c r="I259" s="136">
        <v>767</v>
      </c>
      <c r="J259" s="136">
        <v>726</v>
      </c>
      <c r="K259" s="277">
        <v>757</v>
      </c>
      <c r="L259" s="137">
        <v>553</v>
      </c>
      <c r="M259" s="136">
        <v>1054</v>
      </c>
      <c r="N259" s="277">
        <v>1821</v>
      </c>
      <c r="O259" s="137">
        <v>2036</v>
      </c>
      <c r="P259" s="136">
        <v>1999</v>
      </c>
      <c r="Q259" s="137">
        <v>1858</v>
      </c>
      <c r="R259" s="136">
        <v>407</v>
      </c>
      <c r="S259" s="137">
        <v>360</v>
      </c>
      <c r="T259" s="136">
        <v>1047</v>
      </c>
      <c r="U259" s="137">
        <v>989</v>
      </c>
      <c r="V259" s="136">
        <v>1454</v>
      </c>
      <c r="W259" s="137">
        <v>1349</v>
      </c>
      <c r="X259" s="136">
        <v>2803</v>
      </c>
      <c r="Y259" s="136">
        <v>767</v>
      </c>
      <c r="Z259" s="137">
        <v>2036</v>
      </c>
    </row>
    <row r="260" spans="1:26" ht="13.15">
      <c r="A260" s="286"/>
      <c r="B260" s="287"/>
      <c r="C260" s="287"/>
      <c r="D260" s="288" t="s">
        <v>369</v>
      </c>
      <c r="E260" s="289" t="s">
        <v>209</v>
      </c>
      <c r="F260" s="138">
        <v>68883</v>
      </c>
      <c r="G260" s="269">
        <v>9023</v>
      </c>
      <c r="H260" s="269">
        <v>10194</v>
      </c>
      <c r="I260" s="269">
        <v>13893</v>
      </c>
      <c r="J260" s="269">
        <v>13085</v>
      </c>
      <c r="K260" s="269">
        <v>13017</v>
      </c>
      <c r="L260" s="270">
        <v>9671</v>
      </c>
      <c r="M260" s="269">
        <v>19217</v>
      </c>
      <c r="N260" s="269">
        <v>33110</v>
      </c>
      <c r="O260" s="270">
        <v>35773</v>
      </c>
      <c r="P260" s="269">
        <v>35633</v>
      </c>
      <c r="Q260" s="270">
        <v>33250</v>
      </c>
      <c r="R260" s="269">
        <v>7099</v>
      </c>
      <c r="S260" s="270">
        <v>6794</v>
      </c>
      <c r="T260" s="269">
        <v>18665</v>
      </c>
      <c r="U260" s="270">
        <v>17108</v>
      </c>
      <c r="V260" s="269">
        <v>25764</v>
      </c>
      <c r="W260" s="270">
        <v>23902</v>
      </c>
      <c r="X260" s="269">
        <v>49666</v>
      </c>
      <c r="Y260" s="269">
        <v>13893</v>
      </c>
      <c r="Z260" s="139">
        <v>35773</v>
      </c>
    </row>
    <row r="261" spans="1:26">
      <c r="A261">
        <v>5</v>
      </c>
      <c r="B261">
        <v>3</v>
      </c>
      <c r="C261">
        <v>3</v>
      </c>
      <c r="D261" s="285">
        <v>570008</v>
      </c>
      <c r="E261" t="s">
        <v>117</v>
      </c>
      <c r="F261" s="135">
        <v>7485</v>
      </c>
      <c r="G261" s="136">
        <v>1007</v>
      </c>
      <c r="H261" s="136">
        <v>1086</v>
      </c>
      <c r="I261" s="136">
        <v>1403</v>
      </c>
      <c r="J261" s="136">
        <v>1362</v>
      </c>
      <c r="K261" s="277">
        <v>1455</v>
      </c>
      <c r="L261" s="137">
        <v>1172</v>
      </c>
      <c r="M261" s="136">
        <v>2093</v>
      </c>
      <c r="N261" s="277">
        <v>3496</v>
      </c>
      <c r="O261" s="137">
        <v>3989</v>
      </c>
      <c r="P261" s="136">
        <v>3780</v>
      </c>
      <c r="Q261" s="137">
        <v>3705</v>
      </c>
      <c r="R261" s="136">
        <v>675</v>
      </c>
      <c r="S261" s="137">
        <v>728</v>
      </c>
      <c r="T261" s="136">
        <v>2067</v>
      </c>
      <c r="U261" s="137">
        <v>1922</v>
      </c>
      <c r="V261" s="136">
        <v>2742</v>
      </c>
      <c r="W261" s="137">
        <v>2650</v>
      </c>
      <c r="X261" s="136">
        <v>5392</v>
      </c>
      <c r="Y261" s="136">
        <v>1403</v>
      </c>
      <c r="Z261" s="137">
        <v>3989</v>
      </c>
    </row>
    <row r="262" spans="1:26">
      <c r="A262">
        <v>5</v>
      </c>
      <c r="B262">
        <v>3</v>
      </c>
      <c r="C262">
        <v>3</v>
      </c>
      <c r="D262" s="285">
        <v>758004</v>
      </c>
      <c r="E262" t="s">
        <v>120</v>
      </c>
      <c r="F262" s="135">
        <v>9265</v>
      </c>
      <c r="G262" s="136">
        <v>1058</v>
      </c>
      <c r="H262" s="136">
        <v>1335</v>
      </c>
      <c r="I262" s="136">
        <v>1852</v>
      </c>
      <c r="J262" s="136">
        <v>1757</v>
      </c>
      <c r="K262" s="277">
        <v>1840</v>
      </c>
      <c r="L262" s="137">
        <v>1423</v>
      </c>
      <c r="M262" s="136">
        <v>2393</v>
      </c>
      <c r="N262" s="277">
        <v>4245</v>
      </c>
      <c r="O262" s="137">
        <v>5020</v>
      </c>
      <c r="P262" s="136">
        <v>4773</v>
      </c>
      <c r="Q262" s="137">
        <v>4492</v>
      </c>
      <c r="R262" s="136">
        <v>940</v>
      </c>
      <c r="S262" s="137">
        <v>912</v>
      </c>
      <c r="T262" s="136">
        <v>2594</v>
      </c>
      <c r="U262" s="137">
        <v>2426</v>
      </c>
      <c r="V262" s="136">
        <v>3534</v>
      </c>
      <c r="W262" s="137">
        <v>3338</v>
      </c>
      <c r="X262" s="136">
        <v>6872</v>
      </c>
      <c r="Y262" s="136">
        <v>1852</v>
      </c>
      <c r="Z262" s="137">
        <v>5020</v>
      </c>
    </row>
    <row r="263" spans="1:26">
      <c r="A263">
        <v>5</v>
      </c>
      <c r="B263">
        <v>3</v>
      </c>
      <c r="C263">
        <v>3</v>
      </c>
      <c r="D263" s="285">
        <v>362016</v>
      </c>
      <c r="E263" t="s">
        <v>237</v>
      </c>
      <c r="F263" s="135">
        <v>4487</v>
      </c>
      <c r="G263" s="136">
        <v>624</v>
      </c>
      <c r="H263" s="136">
        <v>692</v>
      </c>
      <c r="I263" s="136">
        <v>876</v>
      </c>
      <c r="J263" s="136">
        <v>844</v>
      </c>
      <c r="K263" s="277">
        <v>833</v>
      </c>
      <c r="L263" s="137">
        <v>618</v>
      </c>
      <c r="M263" s="136">
        <v>1316</v>
      </c>
      <c r="N263" s="277">
        <v>2192</v>
      </c>
      <c r="O263" s="137">
        <v>2295</v>
      </c>
      <c r="P263" s="136">
        <v>2366</v>
      </c>
      <c r="Q263" s="137">
        <v>2121</v>
      </c>
      <c r="R263" s="136">
        <v>471</v>
      </c>
      <c r="S263" s="137">
        <v>405</v>
      </c>
      <c r="T263" s="136">
        <v>1210</v>
      </c>
      <c r="U263" s="137">
        <v>1085</v>
      </c>
      <c r="V263" s="136">
        <v>1681</v>
      </c>
      <c r="W263" s="137">
        <v>1490</v>
      </c>
      <c r="X263" s="136">
        <v>3171</v>
      </c>
      <c r="Y263" s="136">
        <v>876</v>
      </c>
      <c r="Z263" s="137">
        <v>2295</v>
      </c>
    </row>
    <row r="264" spans="1:26">
      <c r="A264">
        <v>5</v>
      </c>
      <c r="B264">
        <v>3</v>
      </c>
      <c r="C264">
        <v>3</v>
      </c>
      <c r="D264" s="285">
        <v>154008</v>
      </c>
      <c r="E264" t="s">
        <v>25</v>
      </c>
      <c r="F264" s="135">
        <v>6463</v>
      </c>
      <c r="G264" s="136">
        <v>881</v>
      </c>
      <c r="H264" s="136">
        <v>1009</v>
      </c>
      <c r="I264" s="136">
        <v>1247</v>
      </c>
      <c r="J264" s="136">
        <v>1190</v>
      </c>
      <c r="K264" s="277">
        <v>1202</v>
      </c>
      <c r="L264" s="137">
        <v>934</v>
      </c>
      <c r="M264" s="136">
        <v>1890</v>
      </c>
      <c r="N264" s="277">
        <v>3137</v>
      </c>
      <c r="O264" s="137">
        <v>3326</v>
      </c>
      <c r="P264" s="136">
        <v>3482</v>
      </c>
      <c r="Q264" s="137">
        <v>2981</v>
      </c>
      <c r="R264" s="136">
        <v>628</v>
      </c>
      <c r="S264" s="137">
        <v>619</v>
      </c>
      <c r="T264" s="136">
        <v>1835</v>
      </c>
      <c r="U264" s="137">
        <v>1491</v>
      </c>
      <c r="V264" s="136">
        <v>2463</v>
      </c>
      <c r="W264" s="137">
        <v>2110</v>
      </c>
      <c r="X264" s="136">
        <v>4573</v>
      </c>
      <c r="Y264" s="136">
        <v>1247</v>
      </c>
      <c r="Z264" s="137">
        <v>3326</v>
      </c>
    </row>
    <row r="265" spans="1:26">
      <c r="A265">
        <v>5</v>
      </c>
      <c r="B265">
        <v>3</v>
      </c>
      <c r="C265">
        <v>3</v>
      </c>
      <c r="D265" s="285">
        <v>954008</v>
      </c>
      <c r="E265" t="s">
        <v>136</v>
      </c>
      <c r="F265" s="135">
        <v>7693</v>
      </c>
      <c r="G265" s="136">
        <v>991</v>
      </c>
      <c r="H265" s="136">
        <v>1240</v>
      </c>
      <c r="I265" s="136">
        <v>1569</v>
      </c>
      <c r="J265" s="136">
        <v>1444</v>
      </c>
      <c r="K265" s="277">
        <v>1392</v>
      </c>
      <c r="L265" s="137">
        <v>1057</v>
      </c>
      <c r="M265" s="136">
        <v>2231</v>
      </c>
      <c r="N265" s="277">
        <v>3800</v>
      </c>
      <c r="O265" s="137">
        <v>3893</v>
      </c>
      <c r="P265" s="136">
        <v>3929</v>
      </c>
      <c r="Q265" s="137">
        <v>3764</v>
      </c>
      <c r="R265" s="136">
        <v>813</v>
      </c>
      <c r="S265" s="137">
        <v>756</v>
      </c>
      <c r="T265" s="136">
        <v>1973</v>
      </c>
      <c r="U265" s="137">
        <v>1920</v>
      </c>
      <c r="V265" s="136">
        <v>2786</v>
      </c>
      <c r="W265" s="137">
        <v>2676</v>
      </c>
      <c r="X265" s="136">
        <v>5462</v>
      </c>
      <c r="Y265" s="136">
        <v>1569</v>
      </c>
      <c r="Z265" s="137">
        <v>3893</v>
      </c>
    </row>
    <row r="266" spans="1:26">
      <c r="A266">
        <v>5</v>
      </c>
      <c r="B266">
        <v>3</v>
      </c>
      <c r="C266">
        <v>3</v>
      </c>
      <c r="D266" s="285">
        <v>370012</v>
      </c>
      <c r="E266" t="s">
        <v>354</v>
      </c>
      <c r="F266" s="135">
        <v>6019</v>
      </c>
      <c r="G266" s="136">
        <v>776</v>
      </c>
      <c r="H266" s="136">
        <v>831</v>
      </c>
      <c r="I266" s="136">
        <v>1120</v>
      </c>
      <c r="J266" s="136">
        <v>1081</v>
      </c>
      <c r="K266" s="277">
        <v>1188</v>
      </c>
      <c r="L266" s="137">
        <v>1023</v>
      </c>
      <c r="M266" s="136">
        <v>1607</v>
      </c>
      <c r="N266" s="277">
        <v>2727</v>
      </c>
      <c r="O266" s="137">
        <v>3292</v>
      </c>
      <c r="P266" s="136">
        <v>3167</v>
      </c>
      <c r="Q266" s="137">
        <v>2852</v>
      </c>
      <c r="R266" s="136">
        <v>581</v>
      </c>
      <c r="S266" s="137">
        <v>539</v>
      </c>
      <c r="T266" s="136">
        <v>1752</v>
      </c>
      <c r="U266" s="137">
        <v>1540</v>
      </c>
      <c r="V266" s="136">
        <v>2333</v>
      </c>
      <c r="W266" s="137">
        <v>2079</v>
      </c>
      <c r="X266" s="136">
        <v>4412</v>
      </c>
      <c r="Y266" s="136">
        <v>1120</v>
      </c>
      <c r="Z266" s="137">
        <v>3292</v>
      </c>
    </row>
    <row r="267" spans="1:26">
      <c r="A267">
        <v>5</v>
      </c>
      <c r="B267">
        <v>3</v>
      </c>
      <c r="C267">
        <v>3</v>
      </c>
      <c r="D267" s="285">
        <v>154012</v>
      </c>
      <c r="E267" t="s">
        <v>26</v>
      </c>
      <c r="F267" s="135">
        <v>6767</v>
      </c>
      <c r="G267" s="136">
        <v>897</v>
      </c>
      <c r="H267" s="136">
        <v>937</v>
      </c>
      <c r="I267" s="136">
        <v>1328</v>
      </c>
      <c r="J267" s="136">
        <v>1295</v>
      </c>
      <c r="K267" s="277">
        <v>1285</v>
      </c>
      <c r="L267" s="137">
        <v>1025</v>
      </c>
      <c r="M267" s="136">
        <v>1834</v>
      </c>
      <c r="N267" s="277">
        <v>3162</v>
      </c>
      <c r="O267" s="137">
        <v>3605</v>
      </c>
      <c r="P267" s="136">
        <v>3520</v>
      </c>
      <c r="Q267" s="137">
        <v>3247</v>
      </c>
      <c r="R267" s="136">
        <v>669</v>
      </c>
      <c r="S267" s="137">
        <v>659</v>
      </c>
      <c r="T267" s="136">
        <v>1928</v>
      </c>
      <c r="U267" s="137">
        <v>1677</v>
      </c>
      <c r="V267" s="136">
        <v>2597</v>
      </c>
      <c r="W267" s="137">
        <v>2336</v>
      </c>
      <c r="X267" s="136">
        <v>4933</v>
      </c>
      <c r="Y267" s="136">
        <v>1328</v>
      </c>
      <c r="Z267" s="137">
        <v>3605</v>
      </c>
    </row>
    <row r="268" spans="1:26">
      <c r="A268">
        <v>5</v>
      </c>
      <c r="B268">
        <v>3</v>
      </c>
      <c r="C268">
        <v>3</v>
      </c>
      <c r="D268" s="285">
        <v>154016</v>
      </c>
      <c r="E268" t="s">
        <v>27</v>
      </c>
      <c r="F268" s="274">
        <v>7016</v>
      </c>
      <c r="G268" s="275">
        <v>903</v>
      </c>
      <c r="H268" s="275">
        <v>983</v>
      </c>
      <c r="I268" s="275">
        <v>1363</v>
      </c>
      <c r="J268" s="275">
        <v>1385</v>
      </c>
      <c r="K268" s="278">
        <v>1318</v>
      </c>
      <c r="L268" s="276">
        <v>1064</v>
      </c>
      <c r="M268" s="275">
        <v>1886</v>
      </c>
      <c r="N268" s="278">
        <v>3249</v>
      </c>
      <c r="O268" s="276">
        <v>3767</v>
      </c>
      <c r="P268" s="275">
        <v>3582</v>
      </c>
      <c r="Q268" s="276">
        <v>3434</v>
      </c>
      <c r="R268" s="275">
        <v>692</v>
      </c>
      <c r="S268" s="276">
        <v>671</v>
      </c>
      <c r="T268" s="275">
        <v>1943</v>
      </c>
      <c r="U268" s="276">
        <v>1824</v>
      </c>
      <c r="V268" s="275">
        <v>2635</v>
      </c>
      <c r="W268" s="276">
        <v>2495</v>
      </c>
      <c r="X268" s="275">
        <v>5130</v>
      </c>
      <c r="Y268" s="275">
        <v>1363</v>
      </c>
      <c r="Z268" s="276">
        <v>3767</v>
      </c>
    </row>
    <row r="269" spans="1:26">
      <c r="A269">
        <v>5</v>
      </c>
      <c r="B269">
        <v>3</v>
      </c>
      <c r="C269">
        <v>3</v>
      </c>
      <c r="D269" s="285">
        <v>158008</v>
      </c>
      <c r="E269" t="s">
        <v>31</v>
      </c>
      <c r="F269" s="284">
        <v>5601</v>
      </c>
      <c r="G269" s="271">
        <v>657</v>
      </c>
      <c r="H269" s="271">
        <v>778</v>
      </c>
      <c r="I269" s="271">
        <v>1146</v>
      </c>
      <c r="J269" s="271">
        <v>1098</v>
      </c>
      <c r="K269" s="271">
        <v>1161</v>
      </c>
      <c r="L269" s="282">
        <v>761</v>
      </c>
      <c r="M269" s="271">
        <v>1435</v>
      </c>
      <c r="N269" s="271">
        <v>2581</v>
      </c>
      <c r="O269" s="282">
        <v>3020</v>
      </c>
      <c r="P269" s="271">
        <v>2808</v>
      </c>
      <c r="Q269" s="282">
        <v>2793</v>
      </c>
      <c r="R269" s="271">
        <v>584</v>
      </c>
      <c r="S269" s="282">
        <v>562</v>
      </c>
      <c r="T269" s="271">
        <v>1506</v>
      </c>
      <c r="U269" s="282">
        <v>1514</v>
      </c>
      <c r="V269" s="271">
        <v>2090</v>
      </c>
      <c r="W269" s="282">
        <v>2076</v>
      </c>
      <c r="X269" s="271">
        <v>4166</v>
      </c>
      <c r="Y269" s="271">
        <v>1146</v>
      </c>
      <c r="Z269" s="282">
        <v>3020</v>
      </c>
    </row>
    <row r="270" spans="1:26">
      <c r="A270">
        <v>5</v>
      </c>
      <c r="B270">
        <v>3</v>
      </c>
      <c r="C270">
        <v>3</v>
      </c>
      <c r="D270" s="285">
        <v>370016</v>
      </c>
      <c r="E270" t="s">
        <v>72</v>
      </c>
      <c r="F270" s="274">
        <v>8455</v>
      </c>
      <c r="G270" s="275">
        <v>1086</v>
      </c>
      <c r="H270" s="275">
        <v>1238</v>
      </c>
      <c r="I270" s="275">
        <v>1724</v>
      </c>
      <c r="J270" s="275">
        <v>1608</v>
      </c>
      <c r="K270" s="278">
        <v>1589</v>
      </c>
      <c r="L270" s="276">
        <v>1210</v>
      </c>
      <c r="M270" s="275">
        <v>2324</v>
      </c>
      <c r="N270" s="278">
        <v>4048</v>
      </c>
      <c r="O270" s="276">
        <v>4407</v>
      </c>
      <c r="P270" s="275">
        <v>4434</v>
      </c>
      <c r="Q270" s="276">
        <v>4021</v>
      </c>
      <c r="R270" s="275">
        <v>910</v>
      </c>
      <c r="S270" s="276">
        <v>814</v>
      </c>
      <c r="T270" s="275">
        <v>2299</v>
      </c>
      <c r="U270" s="276">
        <v>2108</v>
      </c>
      <c r="V270" s="275">
        <v>3209</v>
      </c>
      <c r="W270" s="276">
        <v>2922</v>
      </c>
      <c r="X270" s="275">
        <v>6131</v>
      </c>
      <c r="Y270" s="275">
        <v>1724</v>
      </c>
      <c r="Z270" s="276">
        <v>4407</v>
      </c>
    </row>
    <row r="271" spans="1:26">
      <c r="A271">
        <v>5</v>
      </c>
      <c r="B271">
        <v>3</v>
      </c>
      <c r="C271">
        <v>3</v>
      </c>
      <c r="D271" s="285">
        <v>962016</v>
      </c>
      <c r="E271" t="s">
        <v>148</v>
      </c>
      <c r="F271" s="274">
        <v>6990</v>
      </c>
      <c r="G271" s="275">
        <v>835</v>
      </c>
      <c r="H271" s="275">
        <v>975</v>
      </c>
      <c r="I271" s="275">
        <v>1358</v>
      </c>
      <c r="J271" s="275">
        <v>1364</v>
      </c>
      <c r="K271" s="278">
        <v>1417</v>
      </c>
      <c r="L271" s="276">
        <v>1041</v>
      </c>
      <c r="M271" s="275">
        <v>1810</v>
      </c>
      <c r="N271" s="278">
        <v>3168</v>
      </c>
      <c r="O271" s="276">
        <v>3822</v>
      </c>
      <c r="P271" s="275">
        <v>3704</v>
      </c>
      <c r="Q271" s="276">
        <v>3286</v>
      </c>
      <c r="R271" s="275">
        <v>706</v>
      </c>
      <c r="S271" s="276">
        <v>652</v>
      </c>
      <c r="T271" s="275">
        <v>2024</v>
      </c>
      <c r="U271" s="276">
        <v>1798</v>
      </c>
      <c r="V271" s="275">
        <v>2730</v>
      </c>
      <c r="W271" s="276">
        <v>2450</v>
      </c>
      <c r="X271" s="275">
        <v>5180</v>
      </c>
      <c r="Y271" s="275">
        <v>1358</v>
      </c>
      <c r="Z271" s="276">
        <v>3822</v>
      </c>
    </row>
    <row r="272" spans="1:26">
      <c r="A272">
        <v>5</v>
      </c>
      <c r="B272">
        <v>3</v>
      </c>
      <c r="C272">
        <v>3</v>
      </c>
      <c r="D272" s="285">
        <v>954020</v>
      </c>
      <c r="E272" t="s">
        <v>139</v>
      </c>
      <c r="F272" s="274">
        <v>4086</v>
      </c>
      <c r="G272" s="275">
        <v>517</v>
      </c>
      <c r="H272" s="275">
        <v>633</v>
      </c>
      <c r="I272" s="275">
        <v>848</v>
      </c>
      <c r="J272" s="275">
        <v>740</v>
      </c>
      <c r="K272" s="278">
        <v>790</v>
      </c>
      <c r="L272" s="276">
        <v>558</v>
      </c>
      <c r="M272" s="275">
        <v>1150</v>
      </c>
      <c r="N272" s="278">
        <v>1998</v>
      </c>
      <c r="O272" s="276">
        <v>2088</v>
      </c>
      <c r="P272" s="275">
        <v>2024</v>
      </c>
      <c r="Q272" s="276">
        <v>2062</v>
      </c>
      <c r="R272" s="275">
        <v>392</v>
      </c>
      <c r="S272" s="276">
        <v>456</v>
      </c>
      <c r="T272" s="275">
        <v>1054</v>
      </c>
      <c r="U272" s="276">
        <v>1034</v>
      </c>
      <c r="V272" s="275">
        <v>1446</v>
      </c>
      <c r="W272" s="276">
        <v>1490</v>
      </c>
      <c r="X272" s="275">
        <v>2936</v>
      </c>
      <c r="Y272" s="275">
        <v>848</v>
      </c>
      <c r="Z272" s="276">
        <v>2088</v>
      </c>
    </row>
    <row r="273" spans="1:26">
      <c r="A273">
        <v>5</v>
      </c>
      <c r="B273">
        <v>3</v>
      </c>
      <c r="C273">
        <v>3</v>
      </c>
      <c r="D273" s="285">
        <v>334016</v>
      </c>
      <c r="E273" t="s">
        <v>59</v>
      </c>
      <c r="F273" s="135">
        <v>9273</v>
      </c>
      <c r="G273" s="136">
        <v>1210</v>
      </c>
      <c r="H273" s="136">
        <v>1358</v>
      </c>
      <c r="I273" s="136">
        <v>1891</v>
      </c>
      <c r="J273" s="136">
        <v>1821</v>
      </c>
      <c r="K273" s="277">
        <v>1704</v>
      </c>
      <c r="L273" s="137">
        <v>1289</v>
      </c>
      <c r="M273" s="136">
        <v>2568</v>
      </c>
      <c r="N273" s="277">
        <v>4459</v>
      </c>
      <c r="O273" s="137">
        <v>4814</v>
      </c>
      <c r="P273" s="136">
        <v>4765</v>
      </c>
      <c r="Q273" s="137">
        <v>4508</v>
      </c>
      <c r="R273" s="136">
        <v>942</v>
      </c>
      <c r="S273" s="137">
        <v>949</v>
      </c>
      <c r="T273" s="136">
        <v>2502</v>
      </c>
      <c r="U273" s="137">
        <v>2312</v>
      </c>
      <c r="V273" s="136">
        <v>3444</v>
      </c>
      <c r="W273" s="137">
        <v>3261</v>
      </c>
      <c r="X273" s="136">
        <v>6705</v>
      </c>
      <c r="Y273" s="136">
        <v>1891</v>
      </c>
      <c r="Z273" s="137">
        <v>4814</v>
      </c>
    </row>
    <row r="274" spans="1:26">
      <c r="A274">
        <v>5</v>
      </c>
      <c r="B274">
        <v>3</v>
      </c>
      <c r="C274">
        <v>3</v>
      </c>
      <c r="D274" s="285">
        <v>370020</v>
      </c>
      <c r="E274" t="s">
        <v>73</v>
      </c>
      <c r="F274" s="135">
        <v>8723</v>
      </c>
      <c r="G274" s="136">
        <v>1162</v>
      </c>
      <c r="H274" s="136">
        <v>1199</v>
      </c>
      <c r="I274" s="136">
        <v>1697</v>
      </c>
      <c r="J274" s="136">
        <v>1681</v>
      </c>
      <c r="K274" s="277">
        <v>1719</v>
      </c>
      <c r="L274" s="137">
        <v>1265</v>
      </c>
      <c r="M274" s="136">
        <v>2361</v>
      </c>
      <c r="N274" s="277">
        <v>4058</v>
      </c>
      <c r="O274" s="137">
        <v>4665</v>
      </c>
      <c r="P274" s="136">
        <v>4458</v>
      </c>
      <c r="Q274" s="137">
        <v>4265</v>
      </c>
      <c r="R274" s="136">
        <v>825</v>
      </c>
      <c r="S274" s="137">
        <v>872</v>
      </c>
      <c r="T274" s="136">
        <v>2420</v>
      </c>
      <c r="U274" s="137">
        <v>2245</v>
      </c>
      <c r="V274" s="136">
        <v>3245</v>
      </c>
      <c r="W274" s="137">
        <v>3117</v>
      </c>
      <c r="X274" s="136">
        <v>6362</v>
      </c>
      <c r="Y274" s="136">
        <v>1697</v>
      </c>
      <c r="Z274" s="137">
        <v>4665</v>
      </c>
    </row>
    <row r="275" spans="1:26">
      <c r="A275">
        <v>5</v>
      </c>
      <c r="B275">
        <v>3</v>
      </c>
      <c r="C275">
        <v>3</v>
      </c>
      <c r="D275" s="285">
        <v>978020</v>
      </c>
      <c r="E275" t="s">
        <v>159</v>
      </c>
      <c r="F275" s="135">
        <v>7894</v>
      </c>
      <c r="G275" s="136">
        <v>1043</v>
      </c>
      <c r="H275" s="136">
        <v>1159</v>
      </c>
      <c r="I275" s="136">
        <v>1552</v>
      </c>
      <c r="J275" s="136">
        <v>1420</v>
      </c>
      <c r="K275" s="277">
        <v>1565</v>
      </c>
      <c r="L275" s="137">
        <v>1155</v>
      </c>
      <c r="M275" s="136">
        <v>2202</v>
      </c>
      <c r="N275" s="277">
        <v>3754</v>
      </c>
      <c r="O275" s="137">
        <v>4140</v>
      </c>
      <c r="P275" s="136">
        <v>4156</v>
      </c>
      <c r="Q275" s="137">
        <v>3738</v>
      </c>
      <c r="R275" s="136">
        <v>814</v>
      </c>
      <c r="S275" s="137">
        <v>738</v>
      </c>
      <c r="T275" s="136">
        <v>2190</v>
      </c>
      <c r="U275" s="137">
        <v>1950</v>
      </c>
      <c r="V275" s="136">
        <v>3004</v>
      </c>
      <c r="W275" s="137">
        <v>2688</v>
      </c>
      <c r="X275" s="136">
        <v>5692</v>
      </c>
      <c r="Y275" s="136">
        <v>1552</v>
      </c>
      <c r="Z275" s="137">
        <v>4140</v>
      </c>
    </row>
    <row r="276" spans="1:26">
      <c r="A276">
        <v>5</v>
      </c>
      <c r="B276">
        <v>3</v>
      </c>
      <c r="C276">
        <v>3</v>
      </c>
      <c r="D276" s="285">
        <v>170020</v>
      </c>
      <c r="E276" t="s">
        <v>49</v>
      </c>
      <c r="F276" s="135">
        <v>7730</v>
      </c>
      <c r="G276" s="136">
        <v>1027</v>
      </c>
      <c r="H276" s="136">
        <v>1129</v>
      </c>
      <c r="I276" s="136">
        <v>1616</v>
      </c>
      <c r="J276" s="136">
        <v>1451</v>
      </c>
      <c r="K276" s="277">
        <v>1436</v>
      </c>
      <c r="L276" s="137">
        <v>1071</v>
      </c>
      <c r="M276" s="136">
        <v>2156</v>
      </c>
      <c r="N276" s="136">
        <v>3772</v>
      </c>
      <c r="O276" s="137">
        <v>3958</v>
      </c>
      <c r="P276" s="136">
        <v>3901</v>
      </c>
      <c r="Q276" s="137">
        <v>3829</v>
      </c>
      <c r="R276" s="136">
        <v>786</v>
      </c>
      <c r="S276" s="137">
        <v>830</v>
      </c>
      <c r="T276" s="136">
        <v>2017</v>
      </c>
      <c r="U276" s="137">
        <v>1941</v>
      </c>
      <c r="V276" s="136">
        <v>2803</v>
      </c>
      <c r="W276" s="137">
        <v>2771</v>
      </c>
      <c r="X276" s="136">
        <v>5574</v>
      </c>
      <c r="Y276" s="136">
        <v>1616</v>
      </c>
      <c r="Z276" s="137">
        <v>3958</v>
      </c>
    </row>
    <row r="277" spans="1:26">
      <c r="A277">
        <v>5</v>
      </c>
      <c r="B277">
        <v>3</v>
      </c>
      <c r="C277">
        <v>3</v>
      </c>
      <c r="D277" s="285">
        <v>766040</v>
      </c>
      <c r="E277" t="s">
        <v>125</v>
      </c>
      <c r="F277" s="135">
        <v>8396</v>
      </c>
      <c r="G277" s="136">
        <v>1119</v>
      </c>
      <c r="H277" s="136">
        <v>1206</v>
      </c>
      <c r="I277" s="136">
        <v>1674</v>
      </c>
      <c r="J277" s="136">
        <v>1598</v>
      </c>
      <c r="K277" s="136">
        <v>1617</v>
      </c>
      <c r="L277" s="137">
        <v>1182</v>
      </c>
      <c r="M277" s="136">
        <v>2325</v>
      </c>
      <c r="N277" s="136">
        <v>3999</v>
      </c>
      <c r="O277" s="137">
        <v>4397</v>
      </c>
      <c r="P277" s="136">
        <v>4325</v>
      </c>
      <c r="Q277" s="137">
        <v>4071</v>
      </c>
      <c r="R277" s="136">
        <v>839</v>
      </c>
      <c r="S277" s="137">
        <v>835</v>
      </c>
      <c r="T277" s="136">
        <v>2290</v>
      </c>
      <c r="U277" s="137">
        <v>2107</v>
      </c>
      <c r="V277" s="136">
        <v>3129</v>
      </c>
      <c r="W277" s="137">
        <v>2942</v>
      </c>
      <c r="X277" s="136">
        <v>6071</v>
      </c>
      <c r="Y277" s="136">
        <v>1674</v>
      </c>
      <c r="Z277" s="137">
        <v>4397</v>
      </c>
    </row>
    <row r="278" spans="1:26">
      <c r="A278">
        <v>5</v>
      </c>
      <c r="B278">
        <v>3</v>
      </c>
      <c r="C278">
        <v>3</v>
      </c>
      <c r="D278" s="285">
        <v>758024</v>
      </c>
      <c r="E278" t="s">
        <v>122</v>
      </c>
      <c r="F278" s="135">
        <v>8068</v>
      </c>
      <c r="G278" s="136">
        <v>1008</v>
      </c>
      <c r="H278" s="136">
        <v>1167</v>
      </c>
      <c r="I278" s="136">
        <v>1599</v>
      </c>
      <c r="J278" s="136">
        <v>1484</v>
      </c>
      <c r="K278" s="136">
        <v>1581</v>
      </c>
      <c r="L278" s="137">
        <v>1229</v>
      </c>
      <c r="M278" s="136">
        <v>2175</v>
      </c>
      <c r="N278" s="136">
        <v>3774</v>
      </c>
      <c r="O278" s="137">
        <v>4294</v>
      </c>
      <c r="P278" s="136">
        <v>3867</v>
      </c>
      <c r="Q278" s="137">
        <v>4201</v>
      </c>
      <c r="R278" s="136">
        <v>755</v>
      </c>
      <c r="S278" s="137">
        <v>844</v>
      </c>
      <c r="T278" s="136">
        <v>2065</v>
      </c>
      <c r="U278" s="137">
        <v>2229</v>
      </c>
      <c r="V278" s="136">
        <v>2820</v>
      </c>
      <c r="W278" s="137">
        <v>3073</v>
      </c>
      <c r="X278" s="136">
        <v>5893</v>
      </c>
      <c r="Y278" s="136">
        <v>1599</v>
      </c>
      <c r="Z278" s="137">
        <v>4294</v>
      </c>
    </row>
    <row r="279" spans="1:26">
      <c r="A279">
        <v>5</v>
      </c>
      <c r="B279">
        <v>3</v>
      </c>
      <c r="C279">
        <v>3</v>
      </c>
      <c r="D279" s="285">
        <v>158024</v>
      </c>
      <c r="E279" t="s">
        <v>35</v>
      </c>
      <c r="F279" s="135">
        <v>8070</v>
      </c>
      <c r="G279" s="136">
        <v>1037</v>
      </c>
      <c r="H279" s="136">
        <v>1192</v>
      </c>
      <c r="I279" s="136">
        <v>1664</v>
      </c>
      <c r="J279" s="136">
        <v>1503</v>
      </c>
      <c r="K279" s="136">
        <v>1550</v>
      </c>
      <c r="L279" s="137">
        <v>1124</v>
      </c>
      <c r="M279" s="136">
        <v>2229</v>
      </c>
      <c r="N279" s="136">
        <v>3893</v>
      </c>
      <c r="O279" s="137">
        <v>4177</v>
      </c>
      <c r="P279" s="136">
        <v>4206</v>
      </c>
      <c r="Q279" s="137">
        <v>3864</v>
      </c>
      <c r="R279" s="136">
        <v>889</v>
      </c>
      <c r="S279" s="137">
        <v>775</v>
      </c>
      <c r="T279" s="136">
        <v>2149</v>
      </c>
      <c r="U279" s="137">
        <v>2028</v>
      </c>
      <c r="V279" s="136">
        <v>3038</v>
      </c>
      <c r="W279" s="137">
        <v>2803</v>
      </c>
      <c r="X279" s="136">
        <v>5841</v>
      </c>
      <c r="Y279" s="136">
        <v>1664</v>
      </c>
      <c r="Z279" s="137">
        <v>4177</v>
      </c>
    </row>
    <row r="280" spans="1:26">
      <c r="A280">
        <v>5</v>
      </c>
      <c r="B280">
        <v>3</v>
      </c>
      <c r="C280">
        <v>3</v>
      </c>
      <c r="D280" s="285">
        <v>562028</v>
      </c>
      <c r="E280" t="s">
        <v>110</v>
      </c>
      <c r="F280" s="135">
        <v>6235</v>
      </c>
      <c r="G280" s="136">
        <v>789</v>
      </c>
      <c r="H280" s="136">
        <v>933</v>
      </c>
      <c r="I280" s="136">
        <v>1249</v>
      </c>
      <c r="J280" s="136">
        <v>1141</v>
      </c>
      <c r="K280" s="136">
        <v>1205</v>
      </c>
      <c r="L280" s="137">
        <v>918</v>
      </c>
      <c r="M280" s="136">
        <v>1722</v>
      </c>
      <c r="N280" s="136">
        <v>2971</v>
      </c>
      <c r="O280" s="137">
        <v>3264</v>
      </c>
      <c r="P280" s="136">
        <v>2951</v>
      </c>
      <c r="Q280" s="137">
        <v>3284</v>
      </c>
      <c r="R280" s="136">
        <v>579</v>
      </c>
      <c r="S280" s="137">
        <v>670</v>
      </c>
      <c r="T280" s="136">
        <v>1511</v>
      </c>
      <c r="U280" s="137">
        <v>1753</v>
      </c>
      <c r="V280" s="136">
        <v>2090</v>
      </c>
      <c r="W280" s="137">
        <v>2423</v>
      </c>
      <c r="X280" s="136">
        <v>4513</v>
      </c>
      <c r="Y280" s="136">
        <v>1249</v>
      </c>
      <c r="Z280" s="137">
        <v>3264</v>
      </c>
    </row>
    <row r="281" spans="1:26">
      <c r="A281">
        <v>5</v>
      </c>
      <c r="B281">
        <v>3</v>
      </c>
      <c r="C281">
        <v>3</v>
      </c>
      <c r="D281" s="285">
        <v>962052</v>
      </c>
      <c r="E281" t="s">
        <v>152</v>
      </c>
      <c r="F281" s="135">
        <v>4875</v>
      </c>
      <c r="G281" s="136">
        <v>662</v>
      </c>
      <c r="H281" s="136">
        <v>728</v>
      </c>
      <c r="I281" s="136">
        <v>936</v>
      </c>
      <c r="J281" s="136">
        <v>857</v>
      </c>
      <c r="K281" s="136">
        <v>961</v>
      </c>
      <c r="L281" s="137">
        <v>731</v>
      </c>
      <c r="M281" s="136">
        <v>1390</v>
      </c>
      <c r="N281" s="136">
        <v>2326</v>
      </c>
      <c r="O281" s="137">
        <v>2549</v>
      </c>
      <c r="P281" s="136">
        <v>2668</v>
      </c>
      <c r="Q281" s="137">
        <v>2207</v>
      </c>
      <c r="R281" s="136">
        <v>495</v>
      </c>
      <c r="S281" s="137">
        <v>441</v>
      </c>
      <c r="T281" s="136">
        <v>1434</v>
      </c>
      <c r="U281" s="137">
        <v>1115</v>
      </c>
      <c r="V281" s="136">
        <v>1929</v>
      </c>
      <c r="W281" s="137">
        <v>1556</v>
      </c>
      <c r="X281" s="136">
        <v>3485</v>
      </c>
      <c r="Y281" s="136">
        <v>936</v>
      </c>
      <c r="Z281" s="137">
        <v>2549</v>
      </c>
    </row>
    <row r="282" spans="1:26">
      <c r="A282">
        <v>5</v>
      </c>
      <c r="B282">
        <v>3</v>
      </c>
      <c r="C282">
        <v>3</v>
      </c>
      <c r="D282" s="285">
        <v>770032</v>
      </c>
      <c r="E282" t="s">
        <v>129</v>
      </c>
      <c r="F282" s="135">
        <v>7484</v>
      </c>
      <c r="G282" s="136">
        <v>940</v>
      </c>
      <c r="H282" s="136">
        <v>1069</v>
      </c>
      <c r="I282" s="136">
        <v>1423</v>
      </c>
      <c r="J282" s="136">
        <v>1455</v>
      </c>
      <c r="K282" s="136">
        <v>1477</v>
      </c>
      <c r="L282" s="137">
        <v>1120</v>
      </c>
      <c r="M282" s="136">
        <v>2009</v>
      </c>
      <c r="N282" s="136">
        <v>3432</v>
      </c>
      <c r="O282" s="137">
        <v>4052</v>
      </c>
      <c r="P282" s="136">
        <v>3906</v>
      </c>
      <c r="Q282" s="137">
        <v>3578</v>
      </c>
      <c r="R282" s="136">
        <v>772</v>
      </c>
      <c r="S282" s="137">
        <v>651</v>
      </c>
      <c r="T282" s="136">
        <v>2091</v>
      </c>
      <c r="U282" s="137">
        <v>1961</v>
      </c>
      <c r="V282" s="136">
        <v>2863</v>
      </c>
      <c r="W282" s="137">
        <v>2612</v>
      </c>
      <c r="X282" s="136">
        <v>5475</v>
      </c>
      <c r="Y282" s="136">
        <v>1423</v>
      </c>
      <c r="Z282" s="137">
        <v>4052</v>
      </c>
    </row>
    <row r="283" spans="1:26">
      <c r="A283">
        <v>5</v>
      </c>
      <c r="B283">
        <v>3</v>
      </c>
      <c r="C283">
        <v>3</v>
      </c>
      <c r="D283" s="285">
        <v>374036</v>
      </c>
      <c r="E283" t="s">
        <v>75</v>
      </c>
      <c r="F283" s="135">
        <v>4212</v>
      </c>
      <c r="G283" s="136">
        <v>542</v>
      </c>
      <c r="H283" s="136">
        <v>650</v>
      </c>
      <c r="I283" s="136">
        <v>834</v>
      </c>
      <c r="J283" s="136">
        <v>820</v>
      </c>
      <c r="K283" s="136">
        <v>784</v>
      </c>
      <c r="L283" s="137">
        <v>582</v>
      </c>
      <c r="M283" s="136">
        <v>1192</v>
      </c>
      <c r="N283" s="136">
        <v>2026</v>
      </c>
      <c r="O283" s="137">
        <v>2186</v>
      </c>
      <c r="P283" s="136">
        <v>2158</v>
      </c>
      <c r="Q283" s="137">
        <v>2054</v>
      </c>
      <c r="R283" s="136">
        <v>408</v>
      </c>
      <c r="S283" s="137">
        <v>426</v>
      </c>
      <c r="T283" s="136">
        <v>1143</v>
      </c>
      <c r="U283" s="137">
        <v>1043</v>
      </c>
      <c r="V283" s="136">
        <v>1551</v>
      </c>
      <c r="W283" s="137">
        <v>1469</v>
      </c>
      <c r="X283" s="136">
        <v>3020</v>
      </c>
      <c r="Y283" s="136">
        <v>834</v>
      </c>
      <c r="Z283" s="137">
        <v>2186</v>
      </c>
    </row>
    <row r="284" spans="1:26">
      <c r="A284">
        <v>5</v>
      </c>
      <c r="B284">
        <v>3</v>
      </c>
      <c r="C284">
        <v>3</v>
      </c>
      <c r="D284" s="285">
        <v>978028</v>
      </c>
      <c r="E284" t="s">
        <v>161</v>
      </c>
      <c r="F284" s="135">
        <v>8407</v>
      </c>
      <c r="G284" s="136">
        <v>1105</v>
      </c>
      <c r="H284" s="136">
        <v>1208</v>
      </c>
      <c r="I284" s="136">
        <v>1719</v>
      </c>
      <c r="J284" s="136">
        <v>1619</v>
      </c>
      <c r="K284" s="136">
        <v>1599</v>
      </c>
      <c r="L284" s="137">
        <v>1157</v>
      </c>
      <c r="M284" s="136">
        <v>2313</v>
      </c>
      <c r="N284" s="136">
        <v>4032</v>
      </c>
      <c r="O284" s="137">
        <v>4375</v>
      </c>
      <c r="P284" s="136">
        <v>4437</v>
      </c>
      <c r="Q284" s="137">
        <v>3970</v>
      </c>
      <c r="R284" s="136">
        <v>880</v>
      </c>
      <c r="S284" s="137">
        <v>839</v>
      </c>
      <c r="T284" s="136">
        <v>2301</v>
      </c>
      <c r="U284" s="137">
        <v>2074</v>
      </c>
      <c r="V284" s="136">
        <v>3181</v>
      </c>
      <c r="W284" s="137">
        <v>2913</v>
      </c>
      <c r="X284" s="136">
        <v>6094</v>
      </c>
      <c r="Y284" s="136">
        <v>1719</v>
      </c>
      <c r="Z284" s="137">
        <v>4375</v>
      </c>
    </row>
    <row r="285" spans="1:26">
      <c r="A285">
        <v>5</v>
      </c>
      <c r="B285">
        <v>3</v>
      </c>
      <c r="C285">
        <v>3</v>
      </c>
      <c r="D285" s="285">
        <v>978032</v>
      </c>
      <c r="E285" t="s">
        <v>162</v>
      </c>
      <c r="F285" s="135">
        <v>5045</v>
      </c>
      <c r="G285" s="136">
        <v>733</v>
      </c>
      <c r="H285" s="136">
        <v>752</v>
      </c>
      <c r="I285" s="136">
        <v>926</v>
      </c>
      <c r="J285" s="136">
        <v>898</v>
      </c>
      <c r="K285" s="136">
        <v>996</v>
      </c>
      <c r="L285" s="137">
        <v>740</v>
      </c>
      <c r="M285" s="136">
        <v>1485</v>
      </c>
      <c r="N285" s="136">
        <v>2411</v>
      </c>
      <c r="O285" s="137">
        <v>2634</v>
      </c>
      <c r="P285" s="136">
        <v>2532</v>
      </c>
      <c r="Q285" s="137">
        <v>2513</v>
      </c>
      <c r="R285" s="136">
        <v>461</v>
      </c>
      <c r="S285" s="137">
        <v>465</v>
      </c>
      <c r="T285" s="136">
        <v>1325</v>
      </c>
      <c r="U285" s="137">
        <v>1309</v>
      </c>
      <c r="V285" s="136">
        <v>1786</v>
      </c>
      <c r="W285" s="137">
        <v>1774</v>
      </c>
      <c r="X285" s="136">
        <v>3560</v>
      </c>
      <c r="Y285" s="136">
        <v>926</v>
      </c>
      <c r="Z285" s="137">
        <v>2634</v>
      </c>
    </row>
    <row r="286" spans="1:26">
      <c r="A286">
        <v>5</v>
      </c>
      <c r="B286">
        <v>3</v>
      </c>
      <c r="C286">
        <v>3</v>
      </c>
      <c r="D286" s="285">
        <v>382060</v>
      </c>
      <c r="E286" t="s">
        <v>92</v>
      </c>
      <c r="F286" s="135">
        <v>8447</v>
      </c>
      <c r="G286" s="136">
        <v>1217</v>
      </c>
      <c r="H286" s="136">
        <v>1173</v>
      </c>
      <c r="I286" s="136">
        <v>1668</v>
      </c>
      <c r="J286" s="136">
        <v>1582</v>
      </c>
      <c r="K286" s="136">
        <v>1561</v>
      </c>
      <c r="L286" s="137">
        <v>1246</v>
      </c>
      <c r="M286" s="136">
        <v>2390</v>
      </c>
      <c r="N286" s="136">
        <v>4058</v>
      </c>
      <c r="O286" s="137">
        <v>4389</v>
      </c>
      <c r="P286" s="136">
        <v>4366</v>
      </c>
      <c r="Q286" s="137">
        <v>4081</v>
      </c>
      <c r="R286" s="136">
        <v>852</v>
      </c>
      <c r="S286" s="137">
        <v>816</v>
      </c>
      <c r="T286" s="136">
        <v>2315</v>
      </c>
      <c r="U286" s="137">
        <v>2074</v>
      </c>
      <c r="V286" s="136">
        <v>3167</v>
      </c>
      <c r="W286" s="137">
        <v>2890</v>
      </c>
      <c r="X286" s="136">
        <v>6057</v>
      </c>
      <c r="Y286" s="136">
        <v>1668</v>
      </c>
      <c r="Z286" s="137">
        <v>4389</v>
      </c>
    </row>
    <row r="287" spans="1:26">
      <c r="A287">
        <v>5</v>
      </c>
      <c r="B287">
        <v>3</v>
      </c>
      <c r="C287">
        <v>3</v>
      </c>
      <c r="D287" s="285">
        <v>974040</v>
      </c>
      <c r="E287" t="s">
        <v>156</v>
      </c>
      <c r="F287" s="135">
        <v>9390</v>
      </c>
      <c r="G287" s="136">
        <v>1229</v>
      </c>
      <c r="H287" s="136">
        <v>1314</v>
      </c>
      <c r="I287" s="136">
        <v>1830</v>
      </c>
      <c r="J287" s="136">
        <v>1742</v>
      </c>
      <c r="K287" s="136">
        <v>1913</v>
      </c>
      <c r="L287" s="137">
        <v>1362</v>
      </c>
      <c r="M287" s="136">
        <v>2543</v>
      </c>
      <c r="N287" s="136">
        <v>4373</v>
      </c>
      <c r="O287" s="137">
        <v>5017</v>
      </c>
      <c r="P287" s="136">
        <v>4791</v>
      </c>
      <c r="Q287" s="137">
        <v>4599</v>
      </c>
      <c r="R287" s="136">
        <v>966</v>
      </c>
      <c r="S287" s="137">
        <v>864</v>
      </c>
      <c r="T287" s="136">
        <v>2538</v>
      </c>
      <c r="U287" s="137">
        <v>2479</v>
      </c>
      <c r="V287" s="136">
        <v>3504</v>
      </c>
      <c r="W287" s="137">
        <v>3343</v>
      </c>
      <c r="X287" s="136">
        <v>6847</v>
      </c>
      <c r="Y287" s="136">
        <v>1830</v>
      </c>
      <c r="Z287" s="137">
        <v>5017</v>
      </c>
    </row>
    <row r="288" spans="1:26">
      <c r="A288">
        <v>5</v>
      </c>
      <c r="B288">
        <v>3</v>
      </c>
      <c r="C288">
        <v>3</v>
      </c>
      <c r="D288" s="285">
        <v>170044</v>
      </c>
      <c r="E288" t="s">
        <v>52</v>
      </c>
      <c r="F288" s="135">
        <v>6778</v>
      </c>
      <c r="G288" s="136">
        <v>936</v>
      </c>
      <c r="H288" s="136">
        <v>1042</v>
      </c>
      <c r="I288" s="136">
        <v>1367</v>
      </c>
      <c r="J288" s="136">
        <v>1257</v>
      </c>
      <c r="K288" s="136">
        <v>1224</v>
      </c>
      <c r="L288" s="137">
        <v>952</v>
      </c>
      <c r="M288" s="136">
        <v>1978</v>
      </c>
      <c r="N288" s="136">
        <v>3345</v>
      </c>
      <c r="O288" s="137">
        <v>3433</v>
      </c>
      <c r="P288" s="136">
        <v>3516</v>
      </c>
      <c r="Q288" s="137">
        <v>3262</v>
      </c>
      <c r="R288" s="136">
        <v>711</v>
      </c>
      <c r="S288" s="137">
        <v>656</v>
      </c>
      <c r="T288" s="136">
        <v>1797</v>
      </c>
      <c r="U288" s="137">
        <v>1636</v>
      </c>
      <c r="V288" s="136">
        <v>2508</v>
      </c>
      <c r="W288" s="137">
        <v>2292</v>
      </c>
      <c r="X288" s="136">
        <v>4800</v>
      </c>
      <c r="Y288" s="136">
        <v>1367</v>
      </c>
      <c r="Z288" s="137">
        <v>3433</v>
      </c>
    </row>
    <row r="289" spans="1:26">
      <c r="A289">
        <v>5</v>
      </c>
      <c r="B289">
        <v>3</v>
      </c>
      <c r="C289">
        <v>3</v>
      </c>
      <c r="D289" s="285">
        <v>562036</v>
      </c>
      <c r="E289" t="s">
        <v>112</v>
      </c>
      <c r="F289" s="135">
        <v>5353</v>
      </c>
      <c r="G289" s="136">
        <v>682</v>
      </c>
      <c r="H289" s="136">
        <v>790</v>
      </c>
      <c r="I289" s="136">
        <v>1104</v>
      </c>
      <c r="J289" s="136">
        <v>1028</v>
      </c>
      <c r="K289" s="136">
        <v>1027</v>
      </c>
      <c r="L289" s="137">
        <v>722</v>
      </c>
      <c r="M289" s="136">
        <v>1472</v>
      </c>
      <c r="N289" s="136">
        <v>2576</v>
      </c>
      <c r="O289" s="137">
        <v>2777</v>
      </c>
      <c r="P289" s="136">
        <v>2728</v>
      </c>
      <c r="Q289" s="137">
        <v>2625</v>
      </c>
      <c r="R289" s="136">
        <v>537</v>
      </c>
      <c r="S289" s="137">
        <v>567</v>
      </c>
      <c r="T289" s="136">
        <v>1439</v>
      </c>
      <c r="U289" s="137">
        <v>1338</v>
      </c>
      <c r="V289" s="136">
        <v>1976</v>
      </c>
      <c r="W289" s="137">
        <v>1905</v>
      </c>
      <c r="X289" s="136">
        <v>3881</v>
      </c>
      <c r="Y289" s="136">
        <v>1104</v>
      </c>
      <c r="Z289" s="137">
        <v>2777</v>
      </c>
    </row>
    <row r="290" spans="1:26">
      <c r="A290">
        <v>5</v>
      </c>
      <c r="B290">
        <v>3</v>
      </c>
      <c r="C290">
        <v>3</v>
      </c>
      <c r="D290" s="285">
        <v>974044</v>
      </c>
      <c r="E290" t="s">
        <v>157</v>
      </c>
      <c r="F290" s="135">
        <v>4485</v>
      </c>
      <c r="G290" s="136">
        <v>524</v>
      </c>
      <c r="H290" s="136">
        <v>633</v>
      </c>
      <c r="I290" s="136">
        <v>916</v>
      </c>
      <c r="J290" s="136">
        <v>845</v>
      </c>
      <c r="K290" s="136">
        <v>876</v>
      </c>
      <c r="L290" s="137">
        <v>691</v>
      </c>
      <c r="M290" s="136">
        <v>1157</v>
      </c>
      <c r="N290" s="136">
        <v>2073</v>
      </c>
      <c r="O290" s="137">
        <v>2412</v>
      </c>
      <c r="P290" s="136">
        <v>2346</v>
      </c>
      <c r="Q290" s="137">
        <v>2139</v>
      </c>
      <c r="R290" s="136">
        <v>488</v>
      </c>
      <c r="S290" s="137">
        <v>428</v>
      </c>
      <c r="T290" s="136">
        <v>1244</v>
      </c>
      <c r="U290" s="137">
        <v>1168</v>
      </c>
      <c r="V290" s="136">
        <v>1732</v>
      </c>
      <c r="W290" s="137">
        <v>1596</v>
      </c>
      <c r="X290" s="136">
        <v>3328</v>
      </c>
      <c r="Y290" s="136">
        <v>916</v>
      </c>
      <c r="Z290" s="137">
        <v>2412</v>
      </c>
    </row>
    <row r="291" spans="1:26">
      <c r="A291">
        <v>5</v>
      </c>
      <c r="B291">
        <v>3</v>
      </c>
      <c r="C291">
        <v>3</v>
      </c>
      <c r="D291" s="285">
        <v>362040</v>
      </c>
      <c r="E291" t="s">
        <v>70</v>
      </c>
      <c r="F291" s="135">
        <v>8288</v>
      </c>
      <c r="G291" s="136">
        <v>1168</v>
      </c>
      <c r="H291" s="136">
        <v>1257</v>
      </c>
      <c r="I291" s="136">
        <v>1667</v>
      </c>
      <c r="J291" s="136">
        <v>1546</v>
      </c>
      <c r="K291" s="136">
        <v>1508</v>
      </c>
      <c r="L291" s="137">
        <v>1142</v>
      </c>
      <c r="M291" s="136">
        <v>2425</v>
      </c>
      <c r="N291" s="136">
        <v>4092</v>
      </c>
      <c r="O291" s="137">
        <v>4196</v>
      </c>
      <c r="P291" s="136">
        <v>4462</v>
      </c>
      <c r="Q291" s="137">
        <v>3826</v>
      </c>
      <c r="R291" s="136">
        <v>913</v>
      </c>
      <c r="S291" s="137">
        <v>754</v>
      </c>
      <c r="T291" s="136">
        <v>2264</v>
      </c>
      <c r="U291" s="137">
        <v>1932</v>
      </c>
      <c r="V291" s="136">
        <v>3177</v>
      </c>
      <c r="W291" s="137">
        <v>2686</v>
      </c>
      <c r="X291" s="136">
        <v>5863</v>
      </c>
      <c r="Y291" s="136">
        <v>1667</v>
      </c>
      <c r="Z291" s="137">
        <v>4196</v>
      </c>
    </row>
    <row r="292" spans="1:26">
      <c r="A292">
        <v>5</v>
      </c>
      <c r="B292">
        <v>3</v>
      </c>
      <c r="C292">
        <v>3</v>
      </c>
      <c r="D292" s="285">
        <v>954032</v>
      </c>
      <c r="E292" t="s">
        <v>142</v>
      </c>
      <c r="F292" s="135">
        <v>4934</v>
      </c>
      <c r="G292" s="136">
        <v>638</v>
      </c>
      <c r="H292" s="136">
        <v>692</v>
      </c>
      <c r="I292" s="136">
        <v>991</v>
      </c>
      <c r="J292" s="136">
        <v>934</v>
      </c>
      <c r="K292" s="136">
        <v>953</v>
      </c>
      <c r="L292" s="137">
        <v>726</v>
      </c>
      <c r="M292" s="136">
        <v>1330</v>
      </c>
      <c r="N292" s="136">
        <v>2321</v>
      </c>
      <c r="O292" s="137">
        <v>2613</v>
      </c>
      <c r="P292" s="136">
        <v>2683</v>
      </c>
      <c r="Q292" s="137">
        <v>2251</v>
      </c>
      <c r="R292" s="136">
        <v>533</v>
      </c>
      <c r="S292" s="137">
        <v>458</v>
      </c>
      <c r="T292" s="136">
        <v>1460</v>
      </c>
      <c r="U292" s="137">
        <v>1153</v>
      </c>
      <c r="V292" s="136">
        <v>1993</v>
      </c>
      <c r="W292" s="137">
        <v>1611</v>
      </c>
      <c r="X292" s="136">
        <v>3604</v>
      </c>
      <c r="Y292" s="136">
        <v>991</v>
      </c>
      <c r="Z292" s="137">
        <v>2613</v>
      </c>
    </row>
    <row r="293" spans="1:26">
      <c r="A293">
        <v>5</v>
      </c>
      <c r="B293">
        <v>3</v>
      </c>
      <c r="C293">
        <v>3</v>
      </c>
      <c r="D293" s="285">
        <v>158036</v>
      </c>
      <c r="E293" t="s">
        <v>39</v>
      </c>
      <c r="F293" s="135">
        <v>4059</v>
      </c>
      <c r="G293" s="136">
        <v>486</v>
      </c>
      <c r="H293" s="136">
        <v>576</v>
      </c>
      <c r="I293" s="136">
        <v>830</v>
      </c>
      <c r="J293" s="136">
        <v>832</v>
      </c>
      <c r="K293" s="136">
        <v>802</v>
      </c>
      <c r="L293" s="137">
        <v>533</v>
      </c>
      <c r="M293" s="136">
        <v>1062</v>
      </c>
      <c r="N293" s="136">
        <v>1892</v>
      </c>
      <c r="O293" s="137">
        <v>2167</v>
      </c>
      <c r="P293" s="136">
        <v>2085</v>
      </c>
      <c r="Q293" s="137">
        <v>1974</v>
      </c>
      <c r="R293" s="136">
        <v>434</v>
      </c>
      <c r="S293" s="137">
        <v>396</v>
      </c>
      <c r="T293" s="136">
        <v>1098</v>
      </c>
      <c r="U293" s="137">
        <v>1069</v>
      </c>
      <c r="V293" s="136">
        <v>1532</v>
      </c>
      <c r="W293" s="137">
        <v>1465</v>
      </c>
      <c r="X293" s="136">
        <v>2997</v>
      </c>
      <c r="Y293" s="136">
        <v>830</v>
      </c>
      <c r="Z293" s="137">
        <v>2167</v>
      </c>
    </row>
    <row r="294" spans="1:26">
      <c r="A294">
        <v>5</v>
      </c>
      <c r="B294">
        <v>3</v>
      </c>
      <c r="C294">
        <v>3</v>
      </c>
      <c r="D294" s="285">
        <v>334036</v>
      </c>
      <c r="E294" t="s">
        <v>61</v>
      </c>
      <c r="F294" s="135">
        <v>7808</v>
      </c>
      <c r="G294" s="136">
        <v>1019</v>
      </c>
      <c r="H294" s="136">
        <v>1046</v>
      </c>
      <c r="I294" s="136">
        <v>1502</v>
      </c>
      <c r="J294" s="136">
        <v>1518</v>
      </c>
      <c r="K294" s="136">
        <v>1545</v>
      </c>
      <c r="L294" s="137">
        <v>1178</v>
      </c>
      <c r="M294" s="136">
        <v>2065</v>
      </c>
      <c r="N294" s="136">
        <v>3567</v>
      </c>
      <c r="O294" s="137">
        <v>4241</v>
      </c>
      <c r="P294" s="136">
        <v>3997</v>
      </c>
      <c r="Q294" s="137">
        <v>3811</v>
      </c>
      <c r="R294" s="136">
        <v>756</v>
      </c>
      <c r="S294" s="137">
        <v>746</v>
      </c>
      <c r="T294" s="136">
        <v>2205</v>
      </c>
      <c r="U294" s="137">
        <v>2036</v>
      </c>
      <c r="V294" s="136">
        <v>2961</v>
      </c>
      <c r="W294" s="137">
        <v>2782</v>
      </c>
      <c r="X294" s="136">
        <v>5743</v>
      </c>
      <c r="Y294" s="136">
        <v>1502</v>
      </c>
      <c r="Z294" s="137">
        <v>4241</v>
      </c>
    </row>
    <row r="295" spans="1:26" ht="13.15">
      <c r="A295" s="286"/>
      <c r="B295" s="287"/>
      <c r="C295" s="287"/>
      <c r="D295" s="288" t="s">
        <v>369</v>
      </c>
      <c r="E295" s="289" t="s">
        <v>210</v>
      </c>
      <c r="F295" s="138">
        <v>234281</v>
      </c>
      <c r="G295" s="269">
        <v>30508</v>
      </c>
      <c r="H295" s="269">
        <v>34010</v>
      </c>
      <c r="I295" s="269">
        <v>46489</v>
      </c>
      <c r="J295" s="269">
        <v>44200</v>
      </c>
      <c r="K295" s="269">
        <v>45073</v>
      </c>
      <c r="L295" s="270">
        <v>34001</v>
      </c>
      <c r="M295" s="269">
        <v>64518</v>
      </c>
      <c r="N295" s="269">
        <v>111007</v>
      </c>
      <c r="O295" s="270">
        <v>123274</v>
      </c>
      <c r="P295" s="269">
        <v>120873</v>
      </c>
      <c r="Q295" s="270">
        <v>113408</v>
      </c>
      <c r="R295" s="269">
        <v>23696</v>
      </c>
      <c r="S295" s="270">
        <v>22793</v>
      </c>
      <c r="T295" s="269">
        <v>63983</v>
      </c>
      <c r="U295" s="270">
        <v>59291</v>
      </c>
      <c r="V295" s="269">
        <v>87679</v>
      </c>
      <c r="W295" s="270">
        <v>82084</v>
      </c>
      <c r="X295" s="269">
        <v>169763</v>
      </c>
      <c r="Y295" s="269">
        <v>46489</v>
      </c>
      <c r="Z295" s="139">
        <v>123274</v>
      </c>
    </row>
    <row r="296" spans="1:26">
      <c r="A296">
        <v>6</v>
      </c>
      <c r="B296">
        <v>4</v>
      </c>
      <c r="C296">
        <v>3</v>
      </c>
      <c r="D296" s="285">
        <v>554004</v>
      </c>
      <c r="E296" t="s">
        <v>97</v>
      </c>
      <c r="F296" s="135">
        <v>8996</v>
      </c>
      <c r="G296" s="136">
        <v>1191</v>
      </c>
      <c r="H296" s="136">
        <v>1360</v>
      </c>
      <c r="I296" s="136">
        <v>1680</v>
      </c>
      <c r="J296" s="136">
        <v>1662</v>
      </c>
      <c r="K296" s="136">
        <v>1784</v>
      </c>
      <c r="L296" s="137">
        <v>1319</v>
      </c>
      <c r="M296" s="136">
        <v>2551</v>
      </c>
      <c r="N296" s="136">
        <v>4231</v>
      </c>
      <c r="O296" s="137">
        <v>4765</v>
      </c>
      <c r="P296" s="136">
        <v>4703</v>
      </c>
      <c r="Q296" s="137">
        <v>4293</v>
      </c>
      <c r="R296" s="136">
        <v>885</v>
      </c>
      <c r="S296" s="137">
        <v>795</v>
      </c>
      <c r="T296" s="136">
        <v>2482</v>
      </c>
      <c r="U296" s="137">
        <v>2283</v>
      </c>
      <c r="V296" s="136">
        <v>3367</v>
      </c>
      <c r="W296" s="137">
        <v>3078</v>
      </c>
      <c r="X296" s="136">
        <v>6445</v>
      </c>
      <c r="Y296" s="136">
        <v>1680</v>
      </c>
      <c r="Z296" s="137">
        <v>4765</v>
      </c>
    </row>
    <row r="297" spans="1:26">
      <c r="A297">
        <v>6</v>
      </c>
      <c r="B297">
        <v>4</v>
      </c>
      <c r="C297">
        <v>3</v>
      </c>
      <c r="D297" s="285">
        <v>382008</v>
      </c>
      <c r="E297" t="s">
        <v>83</v>
      </c>
      <c r="F297" s="135">
        <v>4600</v>
      </c>
      <c r="G297" s="136">
        <v>532</v>
      </c>
      <c r="H297" s="136">
        <v>600</v>
      </c>
      <c r="I297" s="136">
        <v>827</v>
      </c>
      <c r="J297" s="136">
        <v>823</v>
      </c>
      <c r="K297" s="136">
        <v>975</v>
      </c>
      <c r="L297" s="137">
        <v>843</v>
      </c>
      <c r="M297" s="136">
        <v>1132</v>
      </c>
      <c r="N297" s="136">
        <v>1959</v>
      </c>
      <c r="O297" s="137">
        <v>2641</v>
      </c>
      <c r="P297" s="136">
        <v>2390</v>
      </c>
      <c r="Q297" s="137">
        <v>2210</v>
      </c>
      <c r="R297" s="136">
        <v>422</v>
      </c>
      <c r="S297" s="137">
        <v>405</v>
      </c>
      <c r="T297" s="136">
        <v>1386</v>
      </c>
      <c r="U297" s="137">
        <v>1255</v>
      </c>
      <c r="V297" s="136">
        <v>1808</v>
      </c>
      <c r="W297" s="137">
        <v>1660</v>
      </c>
      <c r="X297" s="136">
        <v>3468</v>
      </c>
      <c r="Y297" s="136">
        <v>827</v>
      </c>
      <c r="Z297" s="137">
        <v>2641</v>
      </c>
    </row>
    <row r="298" spans="1:26">
      <c r="A298">
        <v>6</v>
      </c>
      <c r="B298">
        <v>4</v>
      </c>
      <c r="C298">
        <v>3</v>
      </c>
      <c r="D298" s="285">
        <v>362004</v>
      </c>
      <c r="E298" t="s">
        <v>236</v>
      </c>
      <c r="F298" s="135">
        <v>5054</v>
      </c>
      <c r="G298" s="136">
        <v>662</v>
      </c>
      <c r="H298" s="136">
        <v>798</v>
      </c>
      <c r="I298" s="136">
        <v>1061</v>
      </c>
      <c r="J298" s="136">
        <v>935</v>
      </c>
      <c r="K298" s="136">
        <v>929</v>
      </c>
      <c r="L298" s="137">
        <v>669</v>
      </c>
      <c r="M298" s="136">
        <v>1460</v>
      </c>
      <c r="N298" s="136">
        <v>2521</v>
      </c>
      <c r="O298" s="137">
        <v>2533</v>
      </c>
      <c r="P298" s="136">
        <v>2593</v>
      </c>
      <c r="Q298" s="137">
        <v>2461</v>
      </c>
      <c r="R298" s="136">
        <v>540</v>
      </c>
      <c r="S298" s="137">
        <v>521</v>
      </c>
      <c r="T298" s="136">
        <v>1315</v>
      </c>
      <c r="U298" s="137">
        <v>1218</v>
      </c>
      <c r="V298" s="136">
        <v>1855</v>
      </c>
      <c r="W298" s="137">
        <v>1739</v>
      </c>
      <c r="X298" s="136">
        <v>3594</v>
      </c>
      <c r="Y298" s="136">
        <v>1061</v>
      </c>
      <c r="Z298" s="137">
        <v>2533</v>
      </c>
    </row>
    <row r="299" spans="1:26">
      <c r="A299">
        <v>6</v>
      </c>
      <c r="B299">
        <v>4</v>
      </c>
      <c r="C299">
        <v>3</v>
      </c>
      <c r="D299" s="285">
        <v>554012</v>
      </c>
      <c r="E299" t="s">
        <v>99</v>
      </c>
      <c r="F299" s="274">
        <v>8951</v>
      </c>
      <c r="G299" s="275">
        <v>1203</v>
      </c>
      <c r="H299" s="275">
        <v>1331</v>
      </c>
      <c r="I299" s="275">
        <v>1770</v>
      </c>
      <c r="J299" s="275">
        <v>1675</v>
      </c>
      <c r="K299" s="275">
        <v>1696</v>
      </c>
      <c r="L299" s="276">
        <v>1276</v>
      </c>
      <c r="M299" s="275">
        <v>2534</v>
      </c>
      <c r="N299" s="275">
        <v>4304</v>
      </c>
      <c r="O299" s="276">
        <v>4647</v>
      </c>
      <c r="P299" s="275">
        <v>4737</v>
      </c>
      <c r="Q299" s="276">
        <v>4214</v>
      </c>
      <c r="R299" s="275">
        <v>940</v>
      </c>
      <c r="S299" s="276">
        <v>830</v>
      </c>
      <c r="T299" s="275">
        <v>2491</v>
      </c>
      <c r="U299" s="276">
        <v>2156</v>
      </c>
      <c r="V299" s="275">
        <v>3431</v>
      </c>
      <c r="W299" s="276">
        <v>2986</v>
      </c>
      <c r="X299" s="275">
        <v>6417</v>
      </c>
      <c r="Y299" s="275">
        <v>1770</v>
      </c>
      <c r="Z299" s="276">
        <v>4647</v>
      </c>
    </row>
    <row r="300" spans="1:26">
      <c r="A300">
        <v>6</v>
      </c>
      <c r="B300">
        <v>4</v>
      </c>
      <c r="C300">
        <v>3</v>
      </c>
      <c r="D300" s="285">
        <v>382012</v>
      </c>
      <c r="E300" t="s">
        <v>84</v>
      </c>
      <c r="F300" s="274">
        <v>9310</v>
      </c>
      <c r="G300" s="275">
        <v>1259</v>
      </c>
      <c r="H300" s="275">
        <v>1334</v>
      </c>
      <c r="I300" s="275">
        <v>1883</v>
      </c>
      <c r="J300" s="275">
        <v>1706</v>
      </c>
      <c r="K300" s="275">
        <v>1787</v>
      </c>
      <c r="L300" s="276">
        <v>1341</v>
      </c>
      <c r="M300" s="275">
        <v>2593</v>
      </c>
      <c r="N300" s="275">
        <v>4476</v>
      </c>
      <c r="O300" s="276">
        <v>4834</v>
      </c>
      <c r="P300" s="275">
        <v>5093</v>
      </c>
      <c r="Q300" s="276">
        <v>4217</v>
      </c>
      <c r="R300" s="275">
        <v>1016</v>
      </c>
      <c r="S300" s="276">
        <v>867</v>
      </c>
      <c r="T300" s="275">
        <v>2694</v>
      </c>
      <c r="U300" s="276">
        <v>2140</v>
      </c>
      <c r="V300" s="275">
        <v>3710</v>
      </c>
      <c r="W300" s="276">
        <v>3007</v>
      </c>
      <c r="X300" s="275">
        <v>6717</v>
      </c>
      <c r="Y300" s="275">
        <v>1883</v>
      </c>
      <c r="Z300" s="276">
        <v>4834</v>
      </c>
    </row>
    <row r="301" spans="1:26">
      <c r="A301">
        <v>6</v>
      </c>
      <c r="B301">
        <v>4</v>
      </c>
      <c r="C301">
        <v>3</v>
      </c>
      <c r="D301" s="285">
        <v>362012</v>
      </c>
      <c r="E301" t="s">
        <v>64</v>
      </c>
      <c r="F301" s="284">
        <v>8741</v>
      </c>
      <c r="G301" s="271">
        <v>1159</v>
      </c>
      <c r="H301" s="271">
        <v>1240</v>
      </c>
      <c r="I301" s="271">
        <v>1716</v>
      </c>
      <c r="J301" s="271">
        <v>1712</v>
      </c>
      <c r="K301" s="271">
        <v>1702</v>
      </c>
      <c r="L301" s="282">
        <v>1212</v>
      </c>
      <c r="M301" s="271">
        <v>2399</v>
      </c>
      <c r="N301" s="271">
        <v>4115</v>
      </c>
      <c r="O301" s="282">
        <v>4626</v>
      </c>
      <c r="P301" s="271">
        <v>4586</v>
      </c>
      <c r="Q301" s="282">
        <v>4155</v>
      </c>
      <c r="R301" s="271">
        <v>878</v>
      </c>
      <c r="S301" s="282">
        <v>838</v>
      </c>
      <c r="T301" s="271">
        <v>2441</v>
      </c>
      <c r="U301" s="282">
        <v>2185</v>
      </c>
      <c r="V301" s="271">
        <v>3319</v>
      </c>
      <c r="W301" s="282">
        <v>3023</v>
      </c>
      <c r="X301" s="271">
        <v>6342</v>
      </c>
      <c r="Y301" s="271">
        <v>1716</v>
      </c>
      <c r="Z301" s="282">
        <v>4626</v>
      </c>
    </row>
    <row r="302" spans="1:26">
      <c r="A302">
        <v>6</v>
      </c>
      <c r="B302">
        <v>4</v>
      </c>
      <c r="C302">
        <v>3</v>
      </c>
      <c r="D302" s="285">
        <v>558012</v>
      </c>
      <c r="E302" t="s">
        <v>101</v>
      </c>
      <c r="F302" s="274">
        <v>7703</v>
      </c>
      <c r="G302" s="275">
        <v>1091</v>
      </c>
      <c r="H302" s="275">
        <v>1158</v>
      </c>
      <c r="I302" s="275">
        <v>1543</v>
      </c>
      <c r="J302" s="275">
        <v>1417</v>
      </c>
      <c r="K302" s="275">
        <v>1401</v>
      </c>
      <c r="L302" s="276">
        <v>1093</v>
      </c>
      <c r="M302" s="275">
        <v>2249</v>
      </c>
      <c r="N302" s="275">
        <v>3792</v>
      </c>
      <c r="O302" s="276">
        <v>3911</v>
      </c>
      <c r="P302" s="275">
        <v>3954</v>
      </c>
      <c r="Q302" s="276">
        <v>3749</v>
      </c>
      <c r="R302" s="275">
        <v>755</v>
      </c>
      <c r="S302" s="276">
        <v>788</v>
      </c>
      <c r="T302" s="275">
        <v>2059</v>
      </c>
      <c r="U302" s="276">
        <v>1852</v>
      </c>
      <c r="V302" s="275">
        <v>2814</v>
      </c>
      <c r="W302" s="276">
        <v>2640</v>
      </c>
      <c r="X302" s="275">
        <v>5454</v>
      </c>
      <c r="Y302" s="275">
        <v>1543</v>
      </c>
      <c r="Z302" s="276">
        <v>3911</v>
      </c>
    </row>
    <row r="303" spans="1:26">
      <c r="A303">
        <v>6</v>
      </c>
      <c r="B303">
        <v>4</v>
      </c>
      <c r="C303">
        <v>3</v>
      </c>
      <c r="D303" s="285">
        <v>558016</v>
      </c>
      <c r="E303" t="s">
        <v>102</v>
      </c>
      <c r="F303" s="274">
        <v>9606</v>
      </c>
      <c r="G303" s="295">
        <v>1269</v>
      </c>
      <c r="H303" s="275">
        <v>1401</v>
      </c>
      <c r="I303" s="275">
        <v>1924</v>
      </c>
      <c r="J303" s="275">
        <v>1759</v>
      </c>
      <c r="K303" s="275">
        <v>1854</v>
      </c>
      <c r="L303" s="276">
        <v>1399</v>
      </c>
      <c r="M303" s="275">
        <v>2670</v>
      </c>
      <c r="N303" s="275">
        <v>4594</v>
      </c>
      <c r="O303" s="276">
        <v>5012</v>
      </c>
      <c r="P303" s="275">
        <v>4807</v>
      </c>
      <c r="Q303" s="276">
        <v>4799</v>
      </c>
      <c r="R303" s="275">
        <v>946</v>
      </c>
      <c r="S303" s="276">
        <v>978</v>
      </c>
      <c r="T303" s="275">
        <v>2528</v>
      </c>
      <c r="U303" s="276">
        <v>2484</v>
      </c>
      <c r="V303" s="275">
        <v>3474</v>
      </c>
      <c r="W303" s="276">
        <v>3462</v>
      </c>
      <c r="X303" s="275">
        <v>6936</v>
      </c>
      <c r="Y303" s="275">
        <v>1924</v>
      </c>
      <c r="Z303" s="276">
        <v>5012</v>
      </c>
    </row>
    <row r="304" spans="1:26">
      <c r="A304">
        <v>6</v>
      </c>
      <c r="B304">
        <v>4</v>
      </c>
      <c r="C304">
        <v>3</v>
      </c>
      <c r="D304" s="285">
        <v>566008</v>
      </c>
      <c r="E304" t="s">
        <v>113</v>
      </c>
      <c r="F304" s="274">
        <v>7128</v>
      </c>
      <c r="G304" s="275">
        <v>969</v>
      </c>
      <c r="H304" s="275">
        <v>1051</v>
      </c>
      <c r="I304" s="275">
        <v>1453</v>
      </c>
      <c r="J304" s="275">
        <v>1245</v>
      </c>
      <c r="K304" s="275">
        <v>1290</v>
      </c>
      <c r="L304" s="276">
        <v>1120</v>
      </c>
      <c r="M304" s="275">
        <v>2020</v>
      </c>
      <c r="N304" s="275">
        <v>3473</v>
      </c>
      <c r="O304" s="276">
        <v>3655</v>
      </c>
      <c r="P304" s="275">
        <v>3937</v>
      </c>
      <c r="Q304" s="276">
        <v>3191</v>
      </c>
      <c r="R304" s="275">
        <v>834</v>
      </c>
      <c r="S304" s="276">
        <v>619</v>
      </c>
      <c r="T304" s="275">
        <v>2047</v>
      </c>
      <c r="U304" s="276">
        <v>1608</v>
      </c>
      <c r="V304" s="275">
        <v>2881</v>
      </c>
      <c r="W304" s="276">
        <v>2227</v>
      </c>
      <c r="X304" s="275">
        <v>5108</v>
      </c>
      <c r="Y304" s="275">
        <v>1453</v>
      </c>
      <c r="Z304" s="276">
        <v>3655</v>
      </c>
    </row>
    <row r="305" spans="1:26">
      <c r="A305">
        <v>6</v>
      </c>
      <c r="B305">
        <v>4</v>
      </c>
      <c r="C305">
        <v>3</v>
      </c>
      <c r="D305" s="285">
        <v>362020</v>
      </c>
      <c r="E305" t="s">
        <v>65</v>
      </c>
      <c r="F305" s="274">
        <v>9295</v>
      </c>
      <c r="G305" s="275">
        <v>1167</v>
      </c>
      <c r="H305" s="275">
        <v>1345</v>
      </c>
      <c r="I305" s="275">
        <v>1898</v>
      </c>
      <c r="J305" s="275">
        <v>1807</v>
      </c>
      <c r="K305" s="275">
        <v>1756</v>
      </c>
      <c r="L305" s="276">
        <v>1322</v>
      </c>
      <c r="M305" s="275">
        <v>2512</v>
      </c>
      <c r="N305" s="275">
        <v>4410</v>
      </c>
      <c r="O305" s="276">
        <v>4885</v>
      </c>
      <c r="P305" s="275">
        <v>4820</v>
      </c>
      <c r="Q305" s="276">
        <v>4475</v>
      </c>
      <c r="R305" s="275">
        <v>996</v>
      </c>
      <c r="S305" s="276">
        <v>902</v>
      </c>
      <c r="T305" s="275">
        <v>2528</v>
      </c>
      <c r="U305" s="276">
        <v>2357</v>
      </c>
      <c r="V305" s="275">
        <v>3524</v>
      </c>
      <c r="W305" s="276">
        <v>3259</v>
      </c>
      <c r="X305" s="275">
        <v>6783</v>
      </c>
      <c r="Y305" s="275">
        <v>1898</v>
      </c>
      <c r="Z305" s="276">
        <v>4885</v>
      </c>
    </row>
    <row r="306" spans="1:26">
      <c r="A306">
        <v>6</v>
      </c>
      <c r="B306">
        <v>4</v>
      </c>
      <c r="C306">
        <v>3</v>
      </c>
      <c r="D306" s="285">
        <v>370004</v>
      </c>
      <c r="E306" t="s">
        <v>71</v>
      </c>
      <c r="F306" s="274">
        <v>8914</v>
      </c>
      <c r="G306" s="275">
        <v>1220</v>
      </c>
      <c r="H306" s="275">
        <v>1287</v>
      </c>
      <c r="I306" s="275">
        <v>1785</v>
      </c>
      <c r="J306" s="275">
        <v>1640</v>
      </c>
      <c r="K306" s="275">
        <v>1739</v>
      </c>
      <c r="L306" s="276">
        <v>1243</v>
      </c>
      <c r="M306" s="275">
        <v>2507</v>
      </c>
      <c r="N306" s="275">
        <v>4292</v>
      </c>
      <c r="O306" s="276">
        <v>4622</v>
      </c>
      <c r="P306" s="275">
        <v>4542</v>
      </c>
      <c r="Q306" s="276">
        <v>4372</v>
      </c>
      <c r="R306" s="275">
        <v>933</v>
      </c>
      <c r="S306" s="276">
        <v>852</v>
      </c>
      <c r="T306" s="275">
        <v>2323</v>
      </c>
      <c r="U306" s="276">
        <v>2299</v>
      </c>
      <c r="V306" s="275">
        <v>3256</v>
      </c>
      <c r="W306" s="276">
        <v>3151</v>
      </c>
      <c r="X306" s="275">
        <v>6407</v>
      </c>
      <c r="Y306" s="275">
        <v>1785</v>
      </c>
      <c r="Z306" s="276">
        <v>4622</v>
      </c>
    </row>
    <row r="307" spans="1:26">
      <c r="A307">
        <v>6</v>
      </c>
      <c r="B307">
        <v>4</v>
      </c>
      <c r="C307">
        <v>3</v>
      </c>
      <c r="D307" s="285">
        <v>566012</v>
      </c>
      <c r="E307" t="s">
        <v>400</v>
      </c>
      <c r="F307" s="274">
        <v>8354</v>
      </c>
      <c r="G307" s="275">
        <v>1114</v>
      </c>
      <c r="H307" s="275">
        <v>1213</v>
      </c>
      <c r="I307" s="275">
        <v>1767</v>
      </c>
      <c r="J307" s="275">
        <v>1618</v>
      </c>
      <c r="K307" s="275">
        <v>1524</v>
      </c>
      <c r="L307" s="276">
        <v>1118</v>
      </c>
      <c r="M307" s="275">
        <v>2327</v>
      </c>
      <c r="N307" s="275">
        <v>4094</v>
      </c>
      <c r="O307" s="276">
        <v>4260</v>
      </c>
      <c r="P307" s="275">
        <v>4136</v>
      </c>
      <c r="Q307" s="276">
        <v>4218</v>
      </c>
      <c r="R307" s="275">
        <v>894</v>
      </c>
      <c r="S307" s="276">
        <v>873</v>
      </c>
      <c r="T307" s="275">
        <v>2075</v>
      </c>
      <c r="U307" s="276">
        <v>2185</v>
      </c>
      <c r="V307" s="275">
        <v>2969</v>
      </c>
      <c r="W307" s="276">
        <v>3058</v>
      </c>
      <c r="X307" s="275">
        <v>6027</v>
      </c>
      <c r="Y307" s="275">
        <v>1767</v>
      </c>
      <c r="Z307" s="276">
        <v>4260</v>
      </c>
    </row>
    <row r="308" spans="1:26">
      <c r="A308">
        <v>6</v>
      </c>
      <c r="B308">
        <v>4</v>
      </c>
      <c r="C308">
        <v>3</v>
      </c>
      <c r="D308" s="285">
        <v>562016</v>
      </c>
      <c r="E308" t="s">
        <v>107</v>
      </c>
      <c r="F308" s="274">
        <v>7218</v>
      </c>
      <c r="G308" s="275">
        <v>907</v>
      </c>
      <c r="H308" s="275">
        <v>994</v>
      </c>
      <c r="I308" s="275">
        <v>1451</v>
      </c>
      <c r="J308" s="275">
        <v>1421</v>
      </c>
      <c r="K308" s="275">
        <v>1415</v>
      </c>
      <c r="L308" s="276">
        <v>1030</v>
      </c>
      <c r="M308" s="275">
        <v>1901</v>
      </c>
      <c r="N308" s="275">
        <v>3352</v>
      </c>
      <c r="O308" s="276">
        <v>3866</v>
      </c>
      <c r="P308" s="275">
        <v>3702</v>
      </c>
      <c r="Q308" s="276">
        <v>3516</v>
      </c>
      <c r="R308" s="275">
        <v>756</v>
      </c>
      <c r="S308" s="276">
        <v>695</v>
      </c>
      <c r="T308" s="275">
        <v>2008</v>
      </c>
      <c r="U308" s="276">
        <v>1858</v>
      </c>
      <c r="V308" s="275">
        <v>2764</v>
      </c>
      <c r="W308" s="276">
        <v>2553</v>
      </c>
      <c r="X308" s="275">
        <v>5317</v>
      </c>
      <c r="Y308" s="275">
        <v>1451</v>
      </c>
      <c r="Z308" s="276">
        <v>3866</v>
      </c>
    </row>
    <row r="309" spans="1:26">
      <c r="A309">
        <v>6</v>
      </c>
      <c r="B309">
        <v>4</v>
      </c>
      <c r="C309">
        <v>3</v>
      </c>
      <c r="D309" s="285">
        <v>382020</v>
      </c>
      <c r="E309" t="s">
        <v>85</v>
      </c>
      <c r="F309" s="274">
        <v>10286</v>
      </c>
      <c r="G309" s="275">
        <v>1279</v>
      </c>
      <c r="H309" s="275">
        <v>1472</v>
      </c>
      <c r="I309" s="275">
        <v>2014</v>
      </c>
      <c r="J309" s="275">
        <v>2000</v>
      </c>
      <c r="K309" s="275">
        <v>2041</v>
      </c>
      <c r="L309" s="276">
        <v>1480</v>
      </c>
      <c r="M309" s="275">
        <v>2751</v>
      </c>
      <c r="N309" s="275">
        <v>4765</v>
      </c>
      <c r="O309" s="276">
        <v>5521</v>
      </c>
      <c r="P309" s="275">
        <v>5269</v>
      </c>
      <c r="Q309" s="276">
        <v>5017</v>
      </c>
      <c r="R309" s="275">
        <v>994</v>
      </c>
      <c r="S309" s="276">
        <v>1020</v>
      </c>
      <c r="T309" s="275">
        <v>2885</v>
      </c>
      <c r="U309" s="276">
        <v>2636</v>
      </c>
      <c r="V309" s="275">
        <v>3879</v>
      </c>
      <c r="W309" s="276">
        <v>3656</v>
      </c>
      <c r="X309" s="275">
        <v>7535</v>
      </c>
      <c r="Y309" s="275">
        <v>2014</v>
      </c>
      <c r="Z309" s="276">
        <v>5521</v>
      </c>
    </row>
    <row r="310" spans="1:26">
      <c r="A310">
        <v>6</v>
      </c>
      <c r="B310">
        <v>4</v>
      </c>
      <c r="C310">
        <v>3</v>
      </c>
      <c r="D310" s="285">
        <v>162016</v>
      </c>
      <c r="E310" t="s">
        <v>42</v>
      </c>
      <c r="F310" s="274">
        <v>8684</v>
      </c>
      <c r="G310" s="275">
        <v>977</v>
      </c>
      <c r="H310" s="275">
        <v>1304</v>
      </c>
      <c r="I310" s="275">
        <v>1838</v>
      </c>
      <c r="J310" s="275">
        <v>1758</v>
      </c>
      <c r="K310" s="275">
        <v>1684</v>
      </c>
      <c r="L310" s="276">
        <v>1123</v>
      </c>
      <c r="M310" s="275">
        <v>2281</v>
      </c>
      <c r="N310" s="275">
        <v>4119</v>
      </c>
      <c r="O310" s="276">
        <v>4565</v>
      </c>
      <c r="P310" s="275">
        <v>4477</v>
      </c>
      <c r="Q310" s="276">
        <v>4207</v>
      </c>
      <c r="R310" s="275">
        <v>952</v>
      </c>
      <c r="S310" s="276">
        <v>886</v>
      </c>
      <c r="T310" s="275">
        <v>2372</v>
      </c>
      <c r="U310" s="276">
        <v>2193</v>
      </c>
      <c r="V310" s="275">
        <v>3324</v>
      </c>
      <c r="W310" s="276">
        <v>3079</v>
      </c>
      <c r="X310" s="275">
        <v>6403</v>
      </c>
      <c r="Y310" s="275">
        <v>1838</v>
      </c>
      <c r="Z310" s="276">
        <v>4565</v>
      </c>
    </row>
    <row r="311" spans="1:26">
      <c r="A311">
        <v>6</v>
      </c>
      <c r="B311">
        <v>4</v>
      </c>
      <c r="C311">
        <v>3</v>
      </c>
      <c r="D311" s="285">
        <v>166012</v>
      </c>
      <c r="E311" t="s">
        <v>45</v>
      </c>
      <c r="F311" s="274">
        <v>6342</v>
      </c>
      <c r="G311" s="275">
        <v>771</v>
      </c>
      <c r="H311" s="275">
        <v>937</v>
      </c>
      <c r="I311" s="275">
        <v>1265</v>
      </c>
      <c r="J311" s="275">
        <v>1183</v>
      </c>
      <c r="K311" s="275">
        <v>1298</v>
      </c>
      <c r="L311" s="276">
        <v>888</v>
      </c>
      <c r="M311" s="275">
        <v>1708</v>
      </c>
      <c r="N311" s="275">
        <v>2973</v>
      </c>
      <c r="O311" s="276">
        <v>3369</v>
      </c>
      <c r="P311" s="275">
        <v>3003</v>
      </c>
      <c r="Q311" s="276">
        <v>3339</v>
      </c>
      <c r="R311" s="275">
        <v>616</v>
      </c>
      <c r="S311" s="276">
        <v>649</v>
      </c>
      <c r="T311" s="275">
        <v>1592</v>
      </c>
      <c r="U311" s="276">
        <v>1777</v>
      </c>
      <c r="V311" s="275">
        <v>2208</v>
      </c>
      <c r="W311" s="276">
        <v>2426</v>
      </c>
      <c r="X311" s="275">
        <v>4634</v>
      </c>
      <c r="Y311" s="275">
        <v>1265</v>
      </c>
      <c r="Z311" s="276">
        <v>3369</v>
      </c>
    </row>
    <row r="312" spans="1:26">
      <c r="A312">
        <v>6</v>
      </c>
      <c r="B312">
        <v>4</v>
      </c>
      <c r="C312">
        <v>3</v>
      </c>
      <c r="D312" s="285">
        <v>154032</v>
      </c>
      <c r="E312" t="s">
        <v>28</v>
      </c>
      <c r="F312" s="274">
        <v>5442</v>
      </c>
      <c r="G312" s="275">
        <v>661</v>
      </c>
      <c r="H312" s="275">
        <v>740</v>
      </c>
      <c r="I312" s="275">
        <v>1052</v>
      </c>
      <c r="J312" s="275">
        <v>1068</v>
      </c>
      <c r="K312" s="275">
        <v>1089</v>
      </c>
      <c r="L312" s="276">
        <v>832</v>
      </c>
      <c r="M312" s="275">
        <v>1401</v>
      </c>
      <c r="N312" s="275">
        <v>2453</v>
      </c>
      <c r="O312" s="276">
        <v>2989</v>
      </c>
      <c r="P312" s="275">
        <v>2778</v>
      </c>
      <c r="Q312" s="276">
        <v>2664</v>
      </c>
      <c r="R312" s="275">
        <v>526</v>
      </c>
      <c r="S312" s="276">
        <v>526</v>
      </c>
      <c r="T312" s="275">
        <v>1526</v>
      </c>
      <c r="U312" s="276">
        <v>1463</v>
      </c>
      <c r="V312" s="275">
        <v>2052</v>
      </c>
      <c r="W312" s="276">
        <v>1989</v>
      </c>
      <c r="X312" s="275">
        <v>4041</v>
      </c>
      <c r="Y312" s="275">
        <v>1052</v>
      </c>
      <c r="Z312" s="276">
        <v>2989</v>
      </c>
    </row>
    <row r="313" spans="1:26">
      <c r="A313">
        <v>6</v>
      </c>
      <c r="B313">
        <v>4</v>
      </c>
      <c r="C313">
        <v>3</v>
      </c>
      <c r="D313" s="285">
        <v>382024</v>
      </c>
      <c r="E313" t="s">
        <v>86</v>
      </c>
      <c r="F313" s="274">
        <v>8126</v>
      </c>
      <c r="G313" s="275">
        <v>1011</v>
      </c>
      <c r="H313" s="275">
        <v>1119</v>
      </c>
      <c r="I313" s="275">
        <v>1561</v>
      </c>
      <c r="J313" s="275">
        <v>1552</v>
      </c>
      <c r="K313" s="275">
        <v>1649</v>
      </c>
      <c r="L313" s="276">
        <v>1234</v>
      </c>
      <c r="M313" s="275">
        <v>2130</v>
      </c>
      <c r="N313" s="275">
        <v>3691</v>
      </c>
      <c r="O313" s="276">
        <v>4435</v>
      </c>
      <c r="P313" s="275">
        <v>4307</v>
      </c>
      <c r="Q313" s="276">
        <v>3819</v>
      </c>
      <c r="R313" s="275">
        <v>831</v>
      </c>
      <c r="S313" s="276">
        <v>730</v>
      </c>
      <c r="T313" s="275">
        <v>2392</v>
      </c>
      <c r="U313" s="276">
        <v>2043</v>
      </c>
      <c r="V313" s="275">
        <v>3223</v>
      </c>
      <c r="W313" s="276">
        <v>2773</v>
      </c>
      <c r="X313" s="275">
        <v>5996</v>
      </c>
      <c r="Y313" s="275">
        <v>1561</v>
      </c>
      <c r="Z313" s="276">
        <v>4435</v>
      </c>
    </row>
    <row r="314" spans="1:26">
      <c r="A314">
        <v>6</v>
      </c>
      <c r="B314">
        <v>4</v>
      </c>
      <c r="C314">
        <v>3</v>
      </c>
      <c r="D314" s="285">
        <v>378016</v>
      </c>
      <c r="E314" t="s">
        <v>79</v>
      </c>
      <c r="F314" s="274">
        <v>5285</v>
      </c>
      <c r="G314" s="275">
        <v>710</v>
      </c>
      <c r="H314" s="275">
        <v>761</v>
      </c>
      <c r="I314" s="275">
        <v>1101</v>
      </c>
      <c r="J314" s="275">
        <v>989</v>
      </c>
      <c r="K314" s="275">
        <v>986</v>
      </c>
      <c r="L314" s="276">
        <v>738</v>
      </c>
      <c r="M314" s="275">
        <v>1471</v>
      </c>
      <c r="N314" s="275">
        <v>2572</v>
      </c>
      <c r="O314" s="276">
        <v>2713</v>
      </c>
      <c r="P314" s="275">
        <v>2756</v>
      </c>
      <c r="Q314" s="276">
        <v>2529</v>
      </c>
      <c r="R314" s="275">
        <v>544</v>
      </c>
      <c r="S314" s="276">
        <v>557</v>
      </c>
      <c r="T314" s="275">
        <v>1469</v>
      </c>
      <c r="U314" s="276">
        <v>1244</v>
      </c>
      <c r="V314" s="275">
        <v>2013</v>
      </c>
      <c r="W314" s="276">
        <v>1801</v>
      </c>
      <c r="X314" s="275">
        <v>3814</v>
      </c>
      <c r="Y314" s="275">
        <v>1101</v>
      </c>
      <c r="Z314" s="276">
        <v>2713</v>
      </c>
    </row>
    <row r="315" spans="1:26">
      <c r="A315">
        <v>6</v>
      </c>
      <c r="B315">
        <v>4</v>
      </c>
      <c r="C315">
        <v>3</v>
      </c>
      <c r="D315" s="285">
        <v>766044</v>
      </c>
      <c r="E315" t="s">
        <v>126</v>
      </c>
      <c r="F315" s="274">
        <v>7780</v>
      </c>
      <c r="G315" s="275">
        <v>988</v>
      </c>
      <c r="H315" s="275">
        <v>1050</v>
      </c>
      <c r="I315" s="275">
        <v>1505</v>
      </c>
      <c r="J315" s="275">
        <v>1481</v>
      </c>
      <c r="K315" s="275">
        <v>1504</v>
      </c>
      <c r="L315" s="276">
        <v>1252</v>
      </c>
      <c r="M315" s="275">
        <v>2038</v>
      </c>
      <c r="N315" s="275">
        <v>3543</v>
      </c>
      <c r="O315" s="276">
        <v>4237</v>
      </c>
      <c r="P315" s="275">
        <v>4197</v>
      </c>
      <c r="Q315" s="276">
        <v>3583</v>
      </c>
      <c r="R315" s="275">
        <v>821</v>
      </c>
      <c r="S315" s="276">
        <v>684</v>
      </c>
      <c r="T315" s="275">
        <v>2292</v>
      </c>
      <c r="U315" s="276">
        <v>1945</v>
      </c>
      <c r="V315" s="275">
        <v>3113</v>
      </c>
      <c r="W315" s="276">
        <v>2629</v>
      </c>
      <c r="X315" s="275">
        <v>5742</v>
      </c>
      <c r="Y315" s="275">
        <v>1505</v>
      </c>
      <c r="Z315" s="276">
        <v>4237</v>
      </c>
    </row>
    <row r="316" spans="1:26">
      <c r="A316">
        <v>6</v>
      </c>
      <c r="B316">
        <v>4</v>
      </c>
      <c r="C316">
        <v>3</v>
      </c>
      <c r="D316" s="285">
        <v>382028</v>
      </c>
      <c r="E316" t="s">
        <v>87</v>
      </c>
      <c r="F316" s="274">
        <v>6471</v>
      </c>
      <c r="G316" s="275">
        <v>800</v>
      </c>
      <c r="H316" s="275">
        <v>908</v>
      </c>
      <c r="I316" s="275">
        <v>1323</v>
      </c>
      <c r="J316" s="275">
        <v>1276</v>
      </c>
      <c r="K316" s="275">
        <v>1268</v>
      </c>
      <c r="L316" s="276">
        <v>896</v>
      </c>
      <c r="M316" s="275">
        <v>1708</v>
      </c>
      <c r="N316" s="275">
        <v>3031</v>
      </c>
      <c r="O316" s="276">
        <v>3440</v>
      </c>
      <c r="P316" s="275">
        <v>3386</v>
      </c>
      <c r="Q316" s="276">
        <v>3085</v>
      </c>
      <c r="R316" s="275">
        <v>682</v>
      </c>
      <c r="S316" s="276">
        <v>641</v>
      </c>
      <c r="T316" s="275">
        <v>1821</v>
      </c>
      <c r="U316" s="276">
        <v>1619</v>
      </c>
      <c r="V316" s="275">
        <v>2503</v>
      </c>
      <c r="W316" s="276">
        <v>2260</v>
      </c>
      <c r="X316" s="275">
        <v>4763</v>
      </c>
      <c r="Y316" s="275">
        <v>1323</v>
      </c>
      <c r="Z316" s="276">
        <v>3440</v>
      </c>
    </row>
    <row r="317" spans="1:26">
      <c r="A317">
        <v>6</v>
      </c>
      <c r="B317">
        <v>4</v>
      </c>
      <c r="C317">
        <v>3</v>
      </c>
      <c r="D317" s="285">
        <v>382032</v>
      </c>
      <c r="E317" t="s">
        <v>88</v>
      </c>
      <c r="F317" s="274">
        <v>5367</v>
      </c>
      <c r="G317" s="275">
        <v>675</v>
      </c>
      <c r="H317" s="275">
        <v>811</v>
      </c>
      <c r="I317" s="275">
        <v>1102</v>
      </c>
      <c r="J317" s="275">
        <v>1093</v>
      </c>
      <c r="K317" s="275">
        <v>985</v>
      </c>
      <c r="L317" s="276">
        <v>701</v>
      </c>
      <c r="M317" s="275">
        <v>1486</v>
      </c>
      <c r="N317" s="275">
        <v>2588</v>
      </c>
      <c r="O317" s="276">
        <v>2779</v>
      </c>
      <c r="P317" s="275">
        <v>2955</v>
      </c>
      <c r="Q317" s="276">
        <v>2412</v>
      </c>
      <c r="R317" s="275">
        <v>624</v>
      </c>
      <c r="S317" s="276">
        <v>478</v>
      </c>
      <c r="T317" s="275">
        <v>1544</v>
      </c>
      <c r="U317" s="276">
        <v>1235</v>
      </c>
      <c r="V317" s="275">
        <v>2168</v>
      </c>
      <c r="W317" s="276">
        <v>1713</v>
      </c>
      <c r="X317" s="275">
        <v>3881</v>
      </c>
      <c r="Y317" s="275">
        <v>1102</v>
      </c>
      <c r="Z317" s="276">
        <v>2779</v>
      </c>
    </row>
    <row r="318" spans="1:26">
      <c r="A318">
        <v>6</v>
      </c>
      <c r="B318">
        <v>4</v>
      </c>
      <c r="C318">
        <v>3</v>
      </c>
      <c r="D318" s="285">
        <v>166016</v>
      </c>
      <c r="E318" t="s">
        <v>253</v>
      </c>
      <c r="F318" s="274">
        <v>7940</v>
      </c>
      <c r="G318" s="275">
        <v>1050</v>
      </c>
      <c r="H318" s="275">
        <v>1136</v>
      </c>
      <c r="I318" s="275">
        <v>1583</v>
      </c>
      <c r="J318" s="275">
        <v>1489</v>
      </c>
      <c r="K318" s="275">
        <v>1510</v>
      </c>
      <c r="L318" s="276">
        <v>1172</v>
      </c>
      <c r="M318" s="275">
        <v>2186</v>
      </c>
      <c r="N318" s="275">
        <v>3769</v>
      </c>
      <c r="O318" s="276">
        <v>4171</v>
      </c>
      <c r="P318" s="275">
        <v>4118</v>
      </c>
      <c r="Q318" s="276">
        <v>3822</v>
      </c>
      <c r="R318" s="275">
        <v>802</v>
      </c>
      <c r="S318" s="276">
        <v>781</v>
      </c>
      <c r="T318" s="275">
        <v>2201</v>
      </c>
      <c r="U318" s="276">
        <v>1970</v>
      </c>
      <c r="V318" s="275">
        <v>3003</v>
      </c>
      <c r="W318" s="276">
        <v>2751</v>
      </c>
      <c r="X318" s="275">
        <v>5754</v>
      </c>
      <c r="Y318" s="275">
        <v>1583</v>
      </c>
      <c r="Z318" s="276">
        <v>4171</v>
      </c>
    </row>
    <row r="319" spans="1:26">
      <c r="A319">
        <v>6</v>
      </c>
      <c r="B319">
        <v>4</v>
      </c>
      <c r="C319">
        <v>3</v>
      </c>
      <c r="D319" s="285">
        <v>382044</v>
      </c>
      <c r="E319" t="s">
        <v>89</v>
      </c>
      <c r="F319" s="274">
        <v>7995</v>
      </c>
      <c r="G319" s="275">
        <v>967</v>
      </c>
      <c r="H319" s="275">
        <v>1143</v>
      </c>
      <c r="I319" s="275">
        <v>1688</v>
      </c>
      <c r="J319" s="275">
        <v>1544</v>
      </c>
      <c r="K319" s="275">
        <v>1551</v>
      </c>
      <c r="L319" s="276">
        <v>1102</v>
      </c>
      <c r="M319" s="275">
        <v>2110</v>
      </c>
      <c r="N319" s="275">
        <v>3798</v>
      </c>
      <c r="O319" s="276">
        <v>4197</v>
      </c>
      <c r="P319" s="275">
        <v>4165</v>
      </c>
      <c r="Q319" s="276">
        <v>3830</v>
      </c>
      <c r="R319" s="275">
        <v>877</v>
      </c>
      <c r="S319" s="276">
        <v>811</v>
      </c>
      <c r="T319" s="275">
        <v>2198</v>
      </c>
      <c r="U319" s="276">
        <v>1999</v>
      </c>
      <c r="V319" s="275">
        <v>3075</v>
      </c>
      <c r="W319" s="276">
        <v>2810</v>
      </c>
      <c r="X319" s="275">
        <v>5885</v>
      </c>
      <c r="Y319" s="275">
        <v>1688</v>
      </c>
      <c r="Z319" s="276">
        <v>4197</v>
      </c>
    </row>
    <row r="320" spans="1:26">
      <c r="A320">
        <v>6</v>
      </c>
      <c r="B320">
        <v>4</v>
      </c>
      <c r="C320">
        <v>3</v>
      </c>
      <c r="D320" s="285">
        <v>570028</v>
      </c>
      <c r="E320" t="s">
        <v>118</v>
      </c>
      <c r="F320" s="274">
        <v>5953</v>
      </c>
      <c r="G320" s="275">
        <v>766</v>
      </c>
      <c r="H320" s="275">
        <v>907</v>
      </c>
      <c r="I320" s="275">
        <v>1118</v>
      </c>
      <c r="J320" s="275">
        <v>1066</v>
      </c>
      <c r="K320" s="275">
        <v>1131</v>
      </c>
      <c r="L320" s="276">
        <v>965</v>
      </c>
      <c r="M320" s="275">
        <v>1673</v>
      </c>
      <c r="N320" s="275">
        <v>2791</v>
      </c>
      <c r="O320" s="276">
        <v>3162</v>
      </c>
      <c r="P320" s="275">
        <v>3048</v>
      </c>
      <c r="Q320" s="276">
        <v>2905</v>
      </c>
      <c r="R320" s="275">
        <v>595</v>
      </c>
      <c r="S320" s="276">
        <v>523</v>
      </c>
      <c r="T320" s="275">
        <v>1583</v>
      </c>
      <c r="U320" s="276">
        <v>1579</v>
      </c>
      <c r="V320" s="275">
        <v>2178</v>
      </c>
      <c r="W320" s="276">
        <v>2102</v>
      </c>
      <c r="X320" s="275">
        <v>4280</v>
      </c>
      <c r="Y320" s="275">
        <v>1118</v>
      </c>
      <c r="Z320" s="276">
        <v>3162</v>
      </c>
    </row>
    <row r="321" spans="1:26">
      <c r="A321">
        <v>6</v>
      </c>
      <c r="B321">
        <v>4</v>
      </c>
      <c r="C321">
        <v>3</v>
      </c>
      <c r="D321" s="285">
        <v>378024</v>
      </c>
      <c r="E321" t="s">
        <v>80</v>
      </c>
      <c r="F321" s="274">
        <v>5490</v>
      </c>
      <c r="G321" s="275">
        <v>738</v>
      </c>
      <c r="H321" s="275">
        <v>782</v>
      </c>
      <c r="I321" s="275">
        <v>1096</v>
      </c>
      <c r="J321" s="275">
        <v>1035</v>
      </c>
      <c r="K321" s="275">
        <v>1073</v>
      </c>
      <c r="L321" s="276">
        <v>766</v>
      </c>
      <c r="M321" s="275">
        <v>1520</v>
      </c>
      <c r="N321" s="275">
        <v>2616</v>
      </c>
      <c r="O321" s="276">
        <v>2874</v>
      </c>
      <c r="P321" s="275">
        <v>2800</v>
      </c>
      <c r="Q321" s="276">
        <v>2690</v>
      </c>
      <c r="R321" s="275">
        <v>561</v>
      </c>
      <c r="S321" s="276">
        <v>535</v>
      </c>
      <c r="T321" s="275">
        <v>1490</v>
      </c>
      <c r="U321" s="276">
        <v>1384</v>
      </c>
      <c r="V321" s="275">
        <v>2051</v>
      </c>
      <c r="W321" s="276">
        <v>1919</v>
      </c>
      <c r="X321" s="275">
        <v>3970</v>
      </c>
      <c r="Y321" s="275">
        <v>1096</v>
      </c>
      <c r="Z321" s="276">
        <v>2874</v>
      </c>
    </row>
    <row r="322" spans="1:26">
      <c r="A322">
        <v>6</v>
      </c>
      <c r="B322">
        <v>4</v>
      </c>
      <c r="C322">
        <v>3</v>
      </c>
      <c r="D322" s="285">
        <v>754028</v>
      </c>
      <c r="E322" t="s">
        <v>267</v>
      </c>
      <c r="F322" s="274">
        <v>9762</v>
      </c>
      <c r="G322" s="275">
        <v>1298</v>
      </c>
      <c r="H322" s="275">
        <v>1399</v>
      </c>
      <c r="I322" s="275">
        <v>1831</v>
      </c>
      <c r="J322" s="275">
        <v>1691</v>
      </c>
      <c r="K322" s="275">
        <v>1940</v>
      </c>
      <c r="L322" s="276">
        <v>1603</v>
      </c>
      <c r="M322" s="275">
        <v>2697</v>
      </c>
      <c r="N322" s="275">
        <v>4528</v>
      </c>
      <c r="O322" s="276">
        <v>5234</v>
      </c>
      <c r="P322" s="275">
        <v>5234</v>
      </c>
      <c r="Q322" s="276">
        <v>4528</v>
      </c>
      <c r="R322" s="275">
        <v>979</v>
      </c>
      <c r="S322" s="276">
        <v>852</v>
      </c>
      <c r="T322" s="275">
        <v>2825</v>
      </c>
      <c r="U322" s="276">
        <v>2409</v>
      </c>
      <c r="V322" s="275">
        <v>3804</v>
      </c>
      <c r="W322" s="276">
        <v>3261</v>
      </c>
      <c r="X322" s="275">
        <v>7065</v>
      </c>
      <c r="Y322" s="275">
        <v>1831</v>
      </c>
      <c r="Z322" s="276">
        <v>5234</v>
      </c>
    </row>
    <row r="323" spans="1:26">
      <c r="A323">
        <v>6</v>
      </c>
      <c r="B323">
        <v>4</v>
      </c>
      <c r="C323">
        <v>3</v>
      </c>
      <c r="D323" s="285">
        <v>382048</v>
      </c>
      <c r="E323" t="s">
        <v>90</v>
      </c>
      <c r="F323" s="274">
        <v>5249</v>
      </c>
      <c r="G323" s="275">
        <v>580</v>
      </c>
      <c r="H323" s="275">
        <v>668</v>
      </c>
      <c r="I323" s="275">
        <v>1023</v>
      </c>
      <c r="J323" s="275">
        <v>1079</v>
      </c>
      <c r="K323" s="275">
        <v>1092</v>
      </c>
      <c r="L323" s="276">
        <v>807</v>
      </c>
      <c r="M323" s="275">
        <v>1248</v>
      </c>
      <c r="N323" s="275">
        <v>2271</v>
      </c>
      <c r="O323" s="276">
        <v>2978</v>
      </c>
      <c r="P323" s="275">
        <v>2749</v>
      </c>
      <c r="Q323" s="276">
        <v>2500</v>
      </c>
      <c r="R323" s="275">
        <v>543</v>
      </c>
      <c r="S323" s="276">
        <v>480</v>
      </c>
      <c r="T323" s="275">
        <v>1551</v>
      </c>
      <c r="U323" s="276">
        <v>1427</v>
      </c>
      <c r="V323" s="275">
        <v>2094</v>
      </c>
      <c r="W323" s="276">
        <v>1907</v>
      </c>
      <c r="X323" s="275">
        <v>4001</v>
      </c>
      <c r="Y323" s="275">
        <v>1023</v>
      </c>
      <c r="Z323" s="276">
        <v>2978</v>
      </c>
    </row>
    <row r="324" spans="1:26">
      <c r="A324">
        <v>6</v>
      </c>
      <c r="B324">
        <v>4</v>
      </c>
      <c r="C324">
        <v>3</v>
      </c>
      <c r="D324" s="285">
        <v>170032</v>
      </c>
      <c r="E324" t="s">
        <v>51</v>
      </c>
      <c r="F324" s="274">
        <v>5836</v>
      </c>
      <c r="G324" s="275">
        <v>728</v>
      </c>
      <c r="H324" s="275">
        <v>870</v>
      </c>
      <c r="I324" s="275">
        <v>1159</v>
      </c>
      <c r="J324" s="275">
        <v>1101</v>
      </c>
      <c r="K324" s="275">
        <v>1112</v>
      </c>
      <c r="L324" s="276">
        <v>866</v>
      </c>
      <c r="M324" s="275">
        <v>1598</v>
      </c>
      <c r="N324" s="275">
        <v>2757</v>
      </c>
      <c r="O324" s="276">
        <v>3079</v>
      </c>
      <c r="P324" s="275">
        <v>3001</v>
      </c>
      <c r="Q324" s="276">
        <v>2835</v>
      </c>
      <c r="R324" s="275">
        <v>596</v>
      </c>
      <c r="S324" s="276">
        <v>563</v>
      </c>
      <c r="T324" s="275">
        <v>1587</v>
      </c>
      <c r="U324" s="276">
        <v>1492</v>
      </c>
      <c r="V324" s="275">
        <v>2183</v>
      </c>
      <c r="W324" s="276">
        <v>2055</v>
      </c>
      <c r="X324" s="275">
        <v>4238</v>
      </c>
      <c r="Y324" s="275">
        <v>1159</v>
      </c>
      <c r="Z324" s="276">
        <v>3079</v>
      </c>
    </row>
    <row r="325" spans="1:26">
      <c r="A325">
        <v>6</v>
      </c>
      <c r="B325">
        <v>4</v>
      </c>
      <c r="C325">
        <v>3</v>
      </c>
      <c r="D325" s="285">
        <v>378028</v>
      </c>
      <c r="E325" t="s">
        <v>81</v>
      </c>
      <c r="F325" s="274">
        <v>5900</v>
      </c>
      <c r="G325" s="275">
        <v>747</v>
      </c>
      <c r="H325" s="275">
        <v>858</v>
      </c>
      <c r="I325" s="275">
        <v>1184</v>
      </c>
      <c r="J325" s="275">
        <v>1134</v>
      </c>
      <c r="K325" s="275">
        <v>1151</v>
      </c>
      <c r="L325" s="276">
        <v>826</v>
      </c>
      <c r="M325" s="275">
        <v>1605</v>
      </c>
      <c r="N325" s="275">
        <v>2789</v>
      </c>
      <c r="O325" s="276">
        <v>3111</v>
      </c>
      <c r="P325" s="275">
        <v>2970</v>
      </c>
      <c r="Q325" s="276">
        <v>2930</v>
      </c>
      <c r="R325" s="275">
        <v>585</v>
      </c>
      <c r="S325" s="276">
        <v>599</v>
      </c>
      <c r="T325" s="275">
        <v>1574</v>
      </c>
      <c r="U325" s="276">
        <v>1537</v>
      </c>
      <c r="V325" s="275">
        <v>2159</v>
      </c>
      <c r="W325" s="276">
        <v>2136</v>
      </c>
      <c r="X325" s="275">
        <v>4295</v>
      </c>
      <c r="Y325" s="275">
        <v>1184</v>
      </c>
      <c r="Z325" s="276">
        <v>3111</v>
      </c>
    </row>
    <row r="326" spans="1:26">
      <c r="A326">
        <v>6</v>
      </c>
      <c r="B326">
        <v>4</v>
      </c>
      <c r="C326">
        <v>3</v>
      </c>
      <c r="D326" s="285">
        <v>958040</v>
      </c>
      <c r="E326" t="s">
        <v>145</v>
      </c>
      <c r="F326" s="274">
        <v>4693</v>
      </c>
      <c r="G326" s="275">
        <v>588</v>
      </c>
      <c r="H326" s="275">
        <v>609</v>
      </c>
      <c r="I326" s="275">
        <v>875</v>
      </c>
      <c r="J326" s="275">
        <v>884</v>
      </c>
      <c r="K326" s="275">
        <v>1014</v>
      </c>
      <c r="L326" s="276">
        <v>723</v>
      </c>
      <c r="M326" s="275">
        <v>1197</v>
      </c>
      <c r="N326" s="275">
        <v>2072</v>
      </c>
      <c r="O326" s="276">
        <v>2621</v>
      </c>
      <c r="P326" s="275">
        <v>2419</v>
      </c>
      <c r="Q326" s="276">
        <v>2274</v>
      </c>
      <c r="R326" s="275">
        <v>450</v>
      </c>
      <c r="S326" s="276">
        <v>425</v>
      </c>
      <c r="T326" s="275">
        <v>1361</v>
      </c>
      <c r="U326" s="276">
        <v>1260</v>
      </c>
      <c r="V326" s="275">
        <v>1811</v>
      </c>
      <c r="W326" s="276">
        <v>1685</v>
      </c>
      <c r="X326" s="275">
        <v>3496</v>
      </c>
      <c r="Y326" s="275">
        <v>875</v>
      </c>
      <c r="Z326" s="276">
        <v>2621</v>
      </c>
    </row>
    <row r="327" spans="1:26">
      <c r="A327">
        <v>6</v>
      </c>
      <c r="B327">
        <v>4</v>
      </c>
      <c r="C327">
        <v>3</v>
      </c>
      <c r="D327" s="285">
        <v>954028</v>
      </c>
      <c r="E327" t="s">
        <v>141</v>
      </c>
      <c r="F327" s="274">
        <v>4307</v>
      </c>
      <c r="G327" s="275">
        <v>583</v>
      </c>
      <c r="H327" s="275">
        <v>643</v>
      </c>
      <c r="I327" s="275">
        <v>861</v>
      </c>
      <c r="J327" s="275">
        <v>809</v>
      </c>
      <c r="K327" s="275">
        <v>791</v>
      </c>
      <c r="L327" s="276">
        <v>620</v>
      </c>
      <c r="M327" s="275">
        <v>1226</v>
      </c>
      <c r="N327" s="275">
        <v>2087</v>
      </c>
      <c r="O327" s="276">
        <v>2220</v>
      </c>
      <c r="P327" s="275">
        <v>2259</v>
      </c>
      <c r="Q327" s="276">
        <v>2048</v>
      </c>
      <c r="R327" s="275">
        <v>489</v>
      </c>
      <c r="S327" s="276">
        <v>372</v>
      </c>
      <c r="T327" s="275">
        <v>1152</v>
      </c>
      <c r="U327" s="276">
        <v>1068</v>
      </c>
      <c r="V327" s="275">
        <v>1641</v>
      </c>
      <c r="W327" s="276">
        <v>1440</v>
      </c>
      <c r="X327" s="275">
        <v>3081</v>
      </c>
      <c r="Y327" s="275">
        <v>861</v>
      </c>
      <c r="Z327" s="276">
        <v>2220</v>
      </c>
    </row>
    <row r="328" spans="1:26">
      <c r="A328">
        <v>6</v>
      </c>
      <c r="B328">
        <v>4</v>
      </c>
      <c r="C328">
        <v>3</v>
      </c>
      <c r="D328" s="285">
        <v>958044</v>
      </c>
      <c r="E328" t="s">
        <v>146</v>
      </c>
      <c r="F328" s="274">
        <v>5378</v>
      </c>
      <c r="G328" s="275">
        <v>679</v>
      </c>
      <c r="H328" s="275">
        <v>787</v>
      </c>
      <c r="I328" s="275">
        <v>1091</v>
      </c>
      <c r="J328" s="275">
        <v>958</v>
      </c>
      <c r="K328" s="275">
        <v>1040</v>
      </c>
      <c r="L328" s="276">
        <v>823</v>
      </c>
      <c r="M328" s="275">
        <v>1466</v>
      </c>
      <c r="N328" s="275">
        <v>2557</v>
      </c>
      <c r="O328" s="276">
        <v>2821</v>
      </c>
      <c r="P328" s="275">
        <v>2694</v>
      </c>
      <c r="Q328" s="276">
        <v>2684</v>
      </c>
      <c r="R328" s="275">
        <v>535</v>
      </c>
      <c r="S328" s="276">
        <v>556</v>
      </c>
      <c r="T328" s="275">
        <v>1427</v>
      </c>
      <c r="U328" s="276">
        <v>1394</v>
      </c>
      <c r="V328" s="275">
        <v>1962</v>
      </c>
      <c r="W328" s="276">
        <v>1950</v>
      </c>
      <c r="X328" s="275">
        <v>3912</v>
      </c>
      <c r="Y328" s="275">
        <v>1091</v>
      </c>
      <c r="Z328" s="276">
        <v>2821</v>
      </c>
    </row>
    <row r="329" spans="1:26">
      <c r="A329">
        <v>6</v>
      </c>
      <c r="B329">
        <v>4</v>
      </c>
      <c r="C329">
        <v>3</v>
      </c>
      <c r="D329" s="285">
        <v>754044</v>
      </c>
      <c r="E329" t="s">
        <v>218</v>
      </c>
      <c r="F329" s="274">
        <v>5488</v>
      </c>
      <c r="G329" s="275">
        <v>727</v>
      </c>
      <c r="H329" s="275">
        <v>793</v>
      </c>
      <c r="I329" s="275">
        <v>1140</v>
      </c>
      <c r="J329" s="275">
        <v>1022</v>
      </c>
      <c r="K329" s="275">
        <v>1010</v>
      </c>
      <c r="L329" s="276">
        <v>796</v>
      </c>
      <c r="M329" s="275">
        <v>1520</v>
      </c>
      <c r="N329" s="275">
        <v>2660</v>
      </c>
      <c r="O329" s="276">
        <v>2828</v>
      </c>
      <c r="P329" s="275">
        <v>3006</v>
      </c>
      <c r="Q329" s="276">
        <v>2482</v>
      </c>
      <c r="R329" s="275">
        <v>652</v>
      </c>
      <c r="S329" s="276">
        <v>488</v>
      </c>
      <c r="T329" s="275">
        <v>1545</v>
      </c>
      <c r="U329" s="276">
        <v>1283</v>
      </c>
      <c r="V329" s="275">
        <v>2197</v>
      </c>
      <c r="W329" s="276">
        <v>1771</v>
      </c>
      <c r="X329" s="275">
        <v>3968</v>
      </c>
      <c r="Y329" s="275">
        <v>1140</v>
      </c>
      <c r="Z329" s="276">
        <v>2828</v>
      </c>
    </row>
    <row r="330" spans="1:26">
      <c r="A330">
        <v>6</v>
      </c>
      <c r="B330">
        <v>4</v>
      </c>
      <c r="C330">
        <v>3</v>
      </c>
      <c r="D330" s="285">
        <v>378032</v>
      </c>
      <c r="E330" t="s">
        <v>82</v>
      </c>
      <c r="F330" s="274">
        <v>6610</v>
      </c>
      <c r="G330" s="275">
        <v>815</v>
      </c>
      <c r="H330" s="275">
        <v>990</v>
      </c>
      <c r="I330" s="275">
        <v>1364</v>
      </c>
      <c r="J330" s="275">
        <v>1234</v>
      </c>
      <c r="K330" s="275">
        <v>1295</v>
      </c>
      <c r="L330" s="276">
        <v>912</v>
      </c>
      <c r="M330" s="275">
        <v>1805</v>
      </c>
      <c r="N330" s="275">
        <v>3169</v>
      </c>
      <c r="O330" s="276">
        <v>3441</v>
      </c>
      <c r="P330" s="275">
        <v>3604</v>
      </c>
      <c r="Q330" s="276">
        <v>3006</v>
      </c>
      <c r="R330" s="275">
        <v>748</v>
      </c>
      <c r="S330" s="276">
        <v>616</v>
      </c>
      <c r="T330" s="275">
        <v>1901</v>
      </c>
      <c r="U330" s="276">
        <v>1540</v>
      </c>
      <c r="V330" s="275">
        <v>2649</v>
      </c>
      <c r="W330" s="276">
        <v>2156</v>
      </c>
      <c r="X330" s="275">
        <v>4805</v>
      </c>
      <c r="Y330" s="275">
        <v>1364</v>
      </c>
      <c r="Z330" s="276">
        <v>3441</v>
      </c>
    </row>
    <row r="331" spans="1:26">
      <c r="A331">
        <v>6</v>
      </c>
      <c r="B331">
        <v>4</v>
      </c>
      <c r="C331">
        <v>3</v>
      </c>
      <c r="D331" s="285">
        <v>978040</v>
      </c>
      <c r="E331" t="s">
        <v>164</v>
      </c>
      <c r="F331" s="274">
        <v>5438</v>
      </c>
      <c r="G331" s="275">
        <v>695</v>
      </c>
      <c r="H331" s="275">
        <v>768</v>
      </c>
      <c r="I331" s="275">
        <v>1090</v>
      </c>
      <c r="J331" s="275">
        <v>1028</v>
      </c>
      <c r="K331" s="275">
        <v>1087</v>
      </c>
      <c r="L331" s="276">
        <v>770</v>
      </c>
      <c r="M331" s="275">
        <v>1463</v>
      </c>
      <c r="N331" s="275">
        <v>2553</v>
      </c>
      <c r="O331" s="276">
        <v>2885</v>
      </c>
      <c r="P331" s="275">
        <v>2745</v>
      </c>
      <c r="Q331" s="276">
        <v>2693</v>
      </c>
      <c r="R331" s="275">
        <v>515</v>
      </c>
      <c r="S331" s="276">
        <v>575</v>
      </c>
      <c r="T331" s="275">
        <v>1492</v>
      </c>
      <c r="U331" s="276">
        <v>1393</v>
      </c>
      <c r="V331" s="275">
        <v>2007</v>
      </c>
      <c r="W331" s="276">
        <v>1968</v>
      </c>
      <c r="X331" s="275">
        <v>3975</v>
      </c>
      <c r="Y331" s="275">
        <v>1090</v>
      </c>
      <c r="Z331" s="276">
        <v>2885</v>
      </c>
    </row>
    <row r="332" spans="1:26">
      <c r="A332">
        <v>6</v>
      </c>
      <c r="B332">
        <v>4</v>
      </c>
      <c r="C332">
        <v>3</v>
      </c>
      <c r="D332" s="285">
        <v>374048</v>
      </c>
      <c r="E332" t="s">
        <v>76</v>
      </c>
      <c r="F332" s="274">
        <v>4853</v>
      </c>
      <c r="G332" s="275">
        <v>617</v>
      </c>
      <c r="H332" s="275">
        <v>727</v>
      </c>
      <c r="I332" s="275">
        <v>1032</v>
      </c>
      <c r="J332" s="275">
        <v>910</v>
      </c>
      <c r="K332" s="275">
        <v>910</v>
      </c>
      <c r="L332" s="276">
        <v>657</v>
      </c>
      <c r="M332" s="275">
        <v>1344</v>
      </c>
      <c r="N332" s="275">
        <v>2376</v>
      </c>
      <c r="O332" s="276">
        <v>2477</v>
      </c>
      <c r="P332" s="275">
        <v>2497</v>
      </c>
      <c r="Q332" s="276">
        <v>2356</v>
      </c>
      <c r="R332" s="275">
        <v>534</v>
      </c>
      <c r="S332" s="276">
        <v>498</v>
      </c>
      <c r="T332" s="275">
        <v>1264</v>
      </c>
      <c r="U332" s="276">
        <v>1213</v>
      </c>
      <c r="V332" s="275">
        <v>1798</v>
      </c>
      <c r="W332" s="276">
        <v>1711</v>
      </c>
      <c r="X332" s="275">
        <v>3509</v>
      </c>
      <c r="Y332" s="275">
        <v>1032</v>
      </c>
      <c r="Z332" s="276">
        <v>2477</v>
      </c>
    </row>
    <row r="333" spans="1:26">
      <c r="A333">
        <v>6</v>
      </c>
      <c r="B333">
        <v>4</v>
      </c>
      <c r="C333">
        <v>3</v>
      </c>
      <c r="D333" s="285">
        <v>166036</v>
      </c>
      <c r="E333" t="s">
        <v>47</v>
      </c>
      <c r="F333" s="274">
        <v>9374</v>
      </c>
      <c r="G333" s="275">
        <v>1064</v>
      </c>
      <c r="H333" s="275">
        <v>1336</v>
      </c>
      <c r="I333" s="275">
        <v>1927</v>
      </c>
      <c r="J333" s="275">
        <v>1870</v>
      </c>
      <c r="K333" s="275">
        <v>1873</v>
      </c>
      <c r="L333" s="276">
        <v>1304</v>
      </c>
      <c r="M333" s="275">
        <v>2400</v>
      </c>
      <c r="N333" s="275">
        <v>4327</v>
      </c>
      <c r="O333" s="276">
        <v>5047</v>
      </c>
      <c r="P333" s="275">
        <v>4551</v>
      </c>
      <c r="Q333" s="276">
        <v>4823</v>
      </c>
      <c r="R333" s="275">
        <v>953</v>
      </c>
      <c r="S333" s="276">
        <v>974</v>
      </c>
      <c r="T333" s="275">
        <v>2437</v>
      </c>
      <c r="U333" s="276">
        <v>2610</v>
      </c>
      <c r="V333" s="275">
        <v>3390</v>
      </c>
      <c r="W333" s="276">
        <v>3584</v>
      </c>
      <c r="X333" s="275">
        <v>6974</v>
      </c>
      <c r="Y333" s="275">
        <v>1927</v>
      </c>
      <c r="Z333" s="276">
        <v>5047</v>
      </c>
    </row>
    <row r="334" spans="1:26">
      <c r="A334">
        <v>6</v>
      </c>
      <c r="B334">
        <v>4</v>
      </c>
      <c r="C334">
        <v>3</v>
      </c>
      <c r="D334" s="285">
        <v>374052</v>
      </c>
      <c r="E334" t="s">
        <v>77</v>
      </c>
      <c r="F334" s="274">
        <v>4393</v>
      </c>
      <c r="G334" s="275">
        <v>600</v>
      </c>
      <c r="H334" s="275">
        <v>644</v>
      </c>
      <c r="I334" s="275">
        <v>787</v>
      </c>
      <c r="J334" s="275">
        <v>827</v>
      </c>
      <c r="K334" s="275">
        <v>924</v>
      </c>
      <c r="L334" s="276">
        <v>611</v>
      </c>
      <c r="M334" s="275">
        <v>1244</v>
      </c>
      <c r="N334" s="275">
        <v>2031</v>
      </c>
      <c r="O334" s="276">
        <v>2362</v>
      </c>
      <c r="P334" s="275">
        <v>2153</v>
      </c>
      <c r="Q334" s="276">
        <v>2240</v>
      </c>
      <c r="R334" s="275">
        <v>376</v>
      </c>
      <c r="S334" s="276">
        <v>411</v>
      </c>
      <c r="T334" s="275">
        <v>1149</v>
      </c>
      <c r="U334" s="276">
        <v>1213</v>
      </c>
      <c r="V334" s="275">
        <v>1525</v>
      </c>
      <c r="W334" s="276">
        <v>1624</v>
      </c>
      <c r="X334" s="275">
        <v>3149</v>
      </c>
      <c r="Y334" s="275">
        <v>787</v>
      </c>
      <c r="Z334" s="276">
        <v>2362</v>
      </c>
    </row>
    <row r="335" spans="1:26" ht="13.15">
      <c r="A335" s="286"/>
      <c r="B335" s="287"/>
      <c r="C335" s="287"/>
      <c r="D335" s="288" t="s">
        <v>369</v>
      </c>
      <c r="E335" s="289" t="s">
        <v>211</v>
      </c>
      <c r="F335" s="138">
        <v>272312</v>
      </c>
      <c r="G335" s="269">
        <v>34857</v>
      </c>
      <c r="H335" s="269">
        <v>39274</v>
      </c>
      <c r="I335" s="269">
        <v>54368</v>
      </c>
      <c r="J335" s="269">
        <v>51501</v>
      </c>
      <c r="K335" s="269">
        <v>52860</v>
      </c>
      <c r="L335" s="270">
        <v>39452</v>
      </c>
      <c r="M335" s="269">
        <v>74131</v>
      </c>
      <c r="N335" s="269">
        <v>128499</v>
      </c>
      <c r="O335" s="270">
        <v>143813</v>
      </c>
      <c r="P335" s="269">
        <v>141141</v>
      </c>
      <c r="Q335" s="270">
        <v>131171</v>
      </c>
      <c r="R335" s="269">
        <v>28175</v>
      </c>
      <c r="S335" s="270">
        <v>26193</v>
      </c>
      <c r="T335" s="269">
        <v>75007</v>
      </c>
      <c r="U335" s="270">
        <v>68806</v>
      </c>
      <c r="V335" s="269">
        <v>103182</v>
      </c>
      <c r="W335" s="270">
        <v>94999</v>
      </c>
      <c r="X335" s="269">
        <v>198181</v>
      </c>
      <c r="Y335" s="269">
        <v>54368</v>
      </c>
      <c r="Z335" s="139">
        <v>143813</v>
      </c>
    </row>
    <row r="336" spans="1:26">
      <c r="A336">
        <v>7</v>
      </c>
      <c r="B336">
        <v>1</v>
      </c>
      <c r="C336">
        <v>4</v>
      </c>
      <c r="D336" s="285">
        <v>358008</v>
      </c>
      <c r="E336" t="s">
        <v>62</v>
      </c>
      <c r="F336" s="274">
        <v>19864</v>
      </c>
      <c r="G336" s="275">
        <v>2745</v>
      </c>
      <c r="H336" s="275">
        <v>2909</v>
      </c>
      <c r="I336" s="275">
        <v>3802</v>
      </c>
      <c r="J336" s="275">
        <v>3560</v>
      </c>
      <c r="K336" s="275">
        <v>3827</v>
      </c>
      <c r="L336" s="276">
        <v>3021</v>
      </c>
      <c r="M336" s="275">
        <v>5654</v>
      </c>
      <c r="N336" s="275">
        <v>9456</v>
      </c>
      <c r="O336" s="276">
        <v>10408</v>
      </c>
      <c r="P336" s="275">
        <v>10294</v>
      </c>
      <c r="Q336" s="276">
        <v>9570</v>
      </c>
      <c r="R336" s="275">
        <v>1991</v>
      </c>
      <c r="S336" s="276">
        <v>1811</v>
      </c>
      <c r="T336" s="275">
        <v>5415</v>
      </c>
      <c r="U336" s="276">
        <v>4993</v>
      </c>
      <c r="V336" s="275">
        <v>7406</v>
      </c>
      <c r="W336" s="276">
        <v>6804</v>
      </c>
      <c r="X336" s="275">
        <v>14210</v>
      </c>
      <c r="Y336" s="275">
        <v>3802</v>
      </c>
      <c r="Z336" s="276">
        <v>10408</v>
      </c>
    </row>
    <row r="337" spans="1:26">
      <c r="A337">
        <v>7</v>
      </c>
      <c r="B337">
        <v>1</v>
      </c>
      <c r="C337">
        <v>4</v>
      </c>
      <c r="D337" s="285">
        <v>562014</v>
      </c>
      <c r="E337" t="s">
        <v>106</v>
      </c>
      <c r="F337" s="274">
        <v>16581</v>
      </c>
      <c r="G337" s="275">
        <v>2324</v>
      </c>
      <c r="H337" s="275">
        <v>2407</v>
      </c>
      <c r="I337" s="275">
        <v>3191</v>
      </c>
      <c r="J337" s="275">
        <v>3102</v>
      </c>
      <c r="K337" s="275">
        <v>3146</v>
      </c>
      <c r="L337" s="276">
        <v>2411</v>
      </c>
      <c r="M337" s="275">
        <v>4731</v>
      </c>
      <c r="N337" s="275">
        <v>7922</v>
      </c>
      <c r="O337" s="276">
        <v>8659</v>
      </c>
      <c r="P337" s="275">
        <v>8647</v>
      </c>
      <c r="Q337" s="276">
        <v>7934</v>
      </c>
      <c r="R337" s="275">
        <v>1656</v>
      </c>
      <c r="S337" s="276">
        <v>1535</v>
      </c>
      <c r="T337" s="275">
        <v>4524</v>
      </c>
      <c r="U337" s="276">
        <v>4135</v>
      </c>
      <c r="V337" s="275">
        <v>6180</v>
      </c>
      <c r="W337" s="276">
        <v>5670</v>
      </c>
      <c r="X337" s="275">
        <v>11850</v>
      </c>
      <c r="Y337" s="275">
        <v>3191</v>
      </c>
      <c r="Z337" s="276">
        <v>8659</v>
      </c>
    </row>
    <row r="338" spans="1:26">
      <c r="A338">
        <v>7</v>
      </c>
      <c r="B338">
        <v>1</v>
      </c>
      <c r="C338">
        <v>4</v>
      </c>
      <c r="D338" s="285">
        <v>978024</v>
      </c>
      <c r="E338" t="s">
        <v>160</v>
      </c>
      <c r="F338" s="274">
        <v>17462</v>
      </c>
      <c r="G338" s="278">
        <v>2423</v>
      </c>
      <c r="H338" s="278">
        <v>2474</v>
      </c>
      <c r="I338" s="278">
        <v>3512</v>
      </c>
      <c r="J338" s="278">
        <v>3216</v>
      </c>
      <c r="K338" s="278">
        <v>3329</v>
      </c>
      <c r="L338" s="276">
        <v>2508</v>
      </c>
      <c r="M338" s="278">
        <v>4897</v>
      </c>
      <c r="N338" s="278">
        <v>8409</v>
      </c>
      <c r="O338" s="276">
        <v>9053</v>
      </c>
      <c r="P338" s="278">
        <v>9003</v>
      </c>
      <c r="Q338" s="276">
        <v>8459</v>
      </c>
      <c r="R338" s="278">
        <v>1830</v>
      </c>
      <c r="S338" s="276">
        <v>1682</v>
      </c>
      <c r="T338" s="278">
        <v>4677</v>
      </c>
      <c r="U338" s="276">
        <v>4376</v>
      </c>
      <c r="V338" s="278">
        <v>6507</v>
      </c>
      <c r="W338" s="276">
        <v>6058</v>
      </c>
      <c r="X338" s="278">
        <v>12565</v>
      </c>
      <c r="Y338" s="278">
        <v>3512</v>
      </c>
      <c r="Z338" s="276">
        <v>9053</v>
      </c>
    </row>
    <row r="339" spans="1:26">
      <c r="A339">
        <v>7</v>
      </c>
      <c r="B339">
        <v>1</v>
      </c>
      <c r="C339">
        <v>4</v>
      </c>
      <c r="D339" s="285">
        <v>562024</v>
      </c>
      <c r="E339" t="s">
        <v>109</v>
      </c>
      <c r="F339" s="274">
        <v>17443</v>
      </c>
      <c r="G339" s="275">
        <v>2395</v>
      </c>
      <c r="H339" s="275">
        <v>2572</v>
      </c>
      <c r="I339" s="275">
        <v>3532</v>
      </c>
      <c r="J339" s="275">
        <v>3284</v>
      </c>
      <c r="K339" s="275">
        <v>3303</v>
      </c>
      <c r="L339" s="276">
        <v>2357</v>
      </c>
      <c r="M339" s="275">
        <v>4967</v>
      </c>
      <c r="N339" s="275">
        <v>8499</v>
      </c>
      <c r="O339" s="276">
        <v>8944</v>
      </c>
      <c r="P339" s="275">
        <v>8855</v>
      </c>
      <c r="Q339" s="276">
        <v>8588</v>
      </c>
      <c r="R339" s="275">
        <v>1809</v>
      </c>
      <c r="S339" s="276">
        <v>1723</v>
      </c>
      <c r="T339" s="275">
        <v>4547</v>
      </c>
      <c r="U339" s="276">
        <v>4397</v>
      </c>
      <c r="V339" s="275">
        <v>6356</v>
      </c>
      <c r="W339" s="276">
        <v>6120</v>
      </c>
      <c r="X339" s="275">
        <v>12476</v>
      </c>
      <c r="Y339" s="275">
        <v>3532</v>
      </c>
      <c r="Z339" s="276">
        <v>8944</v>
      </c>
    </row>
    <row r="340" spans="1:26">
      <c r="A340">
        <v>7</v>
      </c>
      <c r="B340">
        <v>1</v>
      </c>
      <c r="C340">
        <v>4</v>
      </c>
      <c r="D340" s="285">
        <v>770024</v>
      </c>
      <c r="E340" t="s">
        <v>128</v>
      </c>
      <c r="F340" s="274">
        <v>18036</v>
      </c>
      <c r="G340" s="275">
        <v>2179</v>
      </c>
      <c r="H340" s="275">
        <v>2483</v>
      </c>
      <c r="I340" s="275">
        <v>3587</v>
      </c>
      <c r="J340" s="275">
        <v>3508</v>
      </c>
      <c r="K340" s="275">
        <v>3560</v>
      </c>
      <c r="L340" s="276">
        <v>2719</v>
      </c>
      <c r="M340" s="275">
        <v>4662</v>
      </c>
      <c r="N340" s="275">
        <v>8249</v>
      </c>
      <c r="O340" s="276">
        <v>9787</v>
      </c>
      <c r="P340" s="275">
        <v>9470</v>
      </c>
      <c r="Q340" s="276">
        <v>8566</v>
      </c>
      <c r="R340" s="275">
        <v>1870</v>
      </c>
      <c r="S340" s="276">
        <v>1717</v>
      </c>
      <c r="T340" s="275">
        <v>5141</v>
      </c>
      <c r="U340" s="276">
        <v>4646</v>
      </c>
      <c r="V340" s="275">
        <v>7011</v>
      </c>
      <c r="W340" s="276">
        <v>6363</v>
      </c>
      <c r="X340" s="275">
        <v>13374</v>
      </c>
      <c r="Y340" s="275">
        <v>3587</v>
      </c>
      <c r="Z340" s="276">
        <v>9787</v>
      </c>
    </row>
    <row r="341" spans="1:26">
      <c r="A341">
        <v>7</v>
      </c>
      <c r="B341">
        <v>1</v>
      </c>
      <c r="C341">
        <v>4</v>
      </c>
      <c r="D341" s="285">
        <v>562032</v>
      </c>
      <c r="E341" t="s">
        <v>111</v>
      </c>
      <c r="F341" s="274">
        <v>22354</v>
      </c>
      <c r="G341" s="275">
        <v>2989</v>
      </c>
      <c r="H341" s="275">
        <v>3196</v>
      </c>
      <c r="I341" s="275">
        <v>4452</v>
      </c>
      <c r="J341" s="275">
        <v>4164</v>
      </c>
      <c r="K341" s="275">
        <v>4306</v>
      </c>
      <c r="L341" s="276">
        <v>3247</v>
      </c>
      <c r="M341" s="275">
        <v>6185</v>
      </c>
      <c r="N341" s="275">
        <v>10637</v>
      </c>
      <c r="O341" s="276">
        <v>11717</v>
      </c>
      <c r="P341" s="275">
        <v>11676</v>
      </c>
      <c r="Q341" s="276">
        <v>10678</v>
      </c>
      <c r="R341" s="275">
        <v>2281</v>
      </c>
      <c r="S341" s="276">
        <v>2171</v>
      </c>
      <c r="T341" s="275">
        <v>6182</v>
      </c>
      <c r="U341" s="276">
        <v>5535</v>
      </c>
      <c r="V341" s="275">
        <v>8463</v>
      </c>
      <c r="W341" s="276">
        <v>7706</v>
      </c>
      <c r="X341" s="275">
        <v>16169</v>
      </c>
      <c r="Y341" s="275">
        <v>4452</v>
      </c>
      <c r="Z341" s="276">
        <v>11717</v>
      </c>
    </row>
    <row r="342" spans="1:26" ht="13.15">
      <c r="A342" s="286"/>
      <c r="B342" s="287"/>
      <c r="C342" s="287"/>
      <c r="D342" s="288" t="s">
        <v>369</v>
      </c>
      <c r="E342" s="289" t="s">
        <v>212</v>
      </c>
      <c r="F342" s="138">
        <v>111740</v>
      </c>
      <c r="G342" s="269">
        <v>15055</v>
      </c>
      <c r="H342" s="269">
        <v>16041</v>
      </c>
      <c r="I342" s="269">
        <v>22076</v>
      </c>
      <c r="J342" s="269">
        <v>20834</v>
      </c>
      <c r="K342" s="269">
        <v>21471</v>
      </c>
      <c r="L342" s="270">
        <v>16263</v>
      </c>
      <c r="M342" s="269">
        <v>31096</v>
      </c>
      <c r="N342" s="269">
        <v>53172</v>
      </c>
      <c r="O342" s="270">
        <v>58568</v>
      </c>
      <c r="P342" s="269">
        <v>57945</v>
      </c>
      <c r="Q342" s="270">
        <v>53795</v>
      </c>
      <c r="R342" s="269">
        <v>11437</v>
      </c>
      <c r="S342" s="270">
        <v>10639</v>
      </c>
      <c r="T342" s="269">
        <v>30486</v>
      </c>
      <c r="U342" s="270">
        <v>28082</v>
      </c>
      <c r="V342" s="269">
        <v>41923</v>
      </c>
      <c r="W342" s="270">
        <v>38721</v>
      </c>
      <c r="X342" s="269">
        <v>80644</v>
      </c>
      <c r="Y342" s="269">
        <v>22076</v>
      </c>
      <c r="Z342" s="139">
        <v>58568</v>
      </c>
    </row>
    <row r="343" spans="1:26">
      <c r="A343">
        <v>8</v>
      </c>
      <c r="B343">
        <v>2</v>
      </c>
      <c r="C343">
        <v>4</v>
      </c>
      <c r="D343" s="285">
        <v>570004</v>
      </c>
      <c r="E343" t="s">
        <v>116</v>
      </c>
      <c r="F343" s="274">
        <v>11065</v>
      </c>
      <c r="G343" s="275">
        <v>1457</v>
      </c>
      <c r="H343" s="275">
        <v>1575</v>
      </c>
      <c r="I343" s="275">
        <v>2123</v>
      </c>
      <c r="J343" s="275">
        <v>2054</v>
      </c>
      <c r="K343" s="275">
        <v>2174</v>
      </c>
      <c r="L343" s="276">
        <v>1682</v>
      </c>
      <c r="M343" s="275">
        <v>3032</v>
      </c>
      <c r="N343" s="275">
        <v>5155</v>
      </c>
      <c r="O343" s="276">
        <v>5910</v>
      </c>
      <c r="P343" s="275">
        <v>5847</v>
      </c>
      <c r="Q343" s="276">
        <v>5218</v>
      </c>
      <c r="R343" s="275">
        <v>1128</v>
      </c>
      <c r="S343" s="276">
        <v>995</v>
      </c>
      <c r="T343" s="275">
        <v>3147</v>
      </c>
      <c r="U343" s="276">
        <v>2763</v>
      </c>
      <c r="V343" s="275">
        <v>4275</v>
      </c>
      <c r="W343" s="276">
        <v>3758</v>
      </c>
      <c r="X343" s="275">
        <v>8033</v>
      </c>
      <c r="Y343" s="275">
        <v>2123</v>
      </c>
      <c r="Z343" s="276">
        <v>5910</v>
      </c>
    </row>
    <row r="344" spans="1:26">
      <c r="A344">
        <v>8</v>
      </c>
      <c r="B344">
        <v>2</v>
      </c>
      <c r="C344">
        <v>4</v>
      </c>
      <c r="D344" s="285">
        <v>766008</v>
      </c>
      <c r="E344" t="s">
        <v>123</v>
      </c>
      <c r="F344" s="274">
        <v>10899</v>
      </c>
      <c r="G344" s="275">
        <v>1423</v>
      </c>
      <c r="H344" s="275">
        <v>1546</v>
      </c>
      <c r="I344" s="275">
        <v>2166</v>
      </c>
      <c r="J344" s="275">
        <v>2007</v>
      </c>
      <c r="K344" s="275">
        <v>2136</v>
      </c>
      <c r="L344" s="276">
        <v>1621</v>
      </c>
      <c r="M344" s="275">
        <v>2969</v>
      </c>
      <c r="N344" s="275">
        <v>5135</v>
      </c>
      <c r="O344" s="276">
        <v>5764</v>
      </c>
      <c r="P344" s="275">
        <v>5581</v>
      </c>
      <c r="Q344" s="276">
        <v>5318</v>
      </c>
      <c r="R344" s="275">
        <v>1147</v>
      </c>
      <c r="S344" s="276">
        <v>1019</v>
      </c>
      <c r="T344" s="275">
        <v>2941</v>
      </c>
      <c r="U344" s="276">
        <v>2823</v>
      </c>
      <c r="V344" s="275">
        <v>4088</v>
      </c>
      <c r="W344" s="276">
        <v>3842</v>
      </c>
      <c r="X344" s="275">
        <v>7930</v>
      </c>
      <c r="Y344" s="275">
        <v>2166</v>
      </c>
      <c r="Z344" s="276">
        <v>5764</v>
      </c>
    </row>
    <row r="345" spans="1:26">
      <c r="A345">
        <v>8</v>
      </c>
      <c r="B345">
        <v>2</v>
      </c>
      <c r="C345">
        <v>4</v>
      </c>
      <c r="D345" s="285">
        <v>362008</v>
      </c>
      <c r="E345" t="s">
        <v>63</v>
      </c>
      <c r="F345" s="135">
        <v>13368</v>
      </c>
      <c r="G345" s="136">
        <v>1731</v>
      </c>
      <c r="H345" s="136">
        <v>1945</v>
      </c>
      <c r="I345" s="136">
        <v>2776</v>
      </c>
      <c r="J345" s="136">
        <v>2498</v>
      </c>
      <c r="K345" s="136">
        <v>2626</v>
      </c>
      <c r="L345" s="137">
        <v>1792</v>
      </c>
      <c r="M345" s="136">
        <v>3676</v>
      </c>
      <c r="N345" s="136">
        <v>6452</v>
      </c>
      <c r="O345" s="137">
        <v>6916</v>
      </c>
      <c r="P345" s="136">
        <v>6924</v>
      </c>
      <c r="Q345" s="137">
        <v>6444</v>
      </c>
      <c r="R345" s="136">
        <v>1468</v>
      </c>
      <c r="S345" s="137">
        <v>1308</v>
      </c>
      <c r="T345" s="136">
        <v>3560</v>
      </c>
      <c r="U345" s="137">
        <v>3356</v>
      </c>
      <c r="V345" s="136">
        <v>5028</v>
      </c>
      <c r="W345" s="137">
        <v>4664</v>
      </c>
      <c r="X345" s="136">
        <v>9692</v>
      </c>
      <c r="Y345" s="136">
        <v>2776</v>
      </c>
      <c r="Z345" s="137">
        <v>6916</v>
      </c>
    </row>
    <row r="346" spans="1:26">
      <c r="A346">
        <v>8</v>
      </c>
      <c r="B346">
        <v>2</v>
      </c>
      <c r="C346">
        <v>4</v>
      </c>
      <c r="D346" s="285">
        <v>562004</v>
      </c>
      <c r="E346" t="s">
        <v>103</v>
      </c>
      <c r="F346" s="135">
        <v>14181</v>
      </c>
      <c r="G346" s="136">
        <v>1896</v>
      </c>
      <c r="H346" s="136">
        <v>2126</v>
      </c>
      <c r="I346" s="136">
        <v>2822</v>
      </c>
      <c r="J346" s="136">
        <v>2626</v>
      </c>
      <c r="K346" s="136">
        <v>2682</v>
      </c>
      <c r="L346" s="137">
        <v>2029</v>
      </c>
      <c r="M346" s="136">
        <v>4022</v>
      </c>
      <c r="N346" s="136">
        <v>6844</v>
      </c>
      <c r="O346" s="137">
        <v>7337</v>
      </c>
      <c r="P346" s="136">
        <v>7380</v>
      </c>
      <c r="Q346" s="137">
        <v>6801</v>
      </c>
      <c r="R346" s="136">
        <v>1474</v>
      </c>
      <c r="S346" s="137">
        <v>1348</v>
      </c>
      <c r="T346" s="136">
        <v>3861</v>
      </c>
      <c r="U346" s="137">
        <v>3476</v>
      </c>
      <c r="V346" s="136">
        <v>5335</v>
      </c>
      <c r="W346" s="137">
        <v>4824</v>
      </c>
      <c r="X346" s="136">
        <v>10159</v>
      </c>
      <c r="Y346" s="136">
        <v>2822</v>
      </c>
      <c r="Z346" s="137">
        <v>7337</v>
      </c>
    </row>
    <row r="347" spans="1:26">
      <c r="A347">
        <v>8</v>
      </c>
      <c r="B347">
        <v>2</v>
      </c>
      <c r="C347">
        <v>4</v>
      </c>
      <c r="D347" s="285">
        <v>766020</v>
      </c>
      <c r="E347" t="s">
        <v>124</v>
      </c>
      <c r="F347" s="135">
        <v>15978</v>
      </c>
      <c r="G347" s="136">
        <v>2118</v>
      </c>
      <c r="H347" s="136">
        <v>2223</v>
      </c>
      <c r="I347" s="136">
        <v>3065</v>
      </c>
      <c r="J347" s="136">
        <v>2993</v>
      </c>
      <c r="K347" s="136">
        <v>3162</v>
      </c>
      <c r="L347" s="137">
        <v>2417</v>
      </c>
      <c r="M347" s="136">
        <v>4341</v>
      </c>
      <c r="N347" s="136">
        <v>7406</v>
      </c>
      <c r="O347" s="137">
        <v>8572</v>
      </c>
      <c r="P347" s="136">
        <v>8165</v>
      </c>
      <c r="Q347" s="137">
        <v>7813</v>
      </c>
      <c r="R347" s="136">
        <v>1538</v>
      </c>
      <c r="S347" s="137">
        <v>1527</v>
      </c>
      <c r="T347" s="136">
        <v>4387</v>
      </c>
      <c r="U347" s="137">
        <v>4185</v>
      </c>
      <c r="V347" s="136">
        <v>5925</v>
      </c>
      <c r="W347" s="137">
        <v>5712</v>
      </c>
      <c r="X347" s="136">
        <v>11637</v>
      </c>
      <c r="Y347" s="136">
        <v>3065</v>
      </c>
      <c r="Z347" s="137">
        <v>8572</v>
      </c>
    </row>
    <row r="348" spans="1:26">
      <c r="A348">
        <v>8</v>
      </c>
      <c r="B348">
        <v>2</v>
      </c>
      <c r="C348">
        <v>4</v>
      </c>
      <c r="D348" s="285">
        <v>334012</v>
      </c>
      <c r="E348" t="s">
        <v>58</v>
      </c>
      <c r="F348" s="135">
        <v>11630</v>
      </c>
      <c r="G348" s="136">
        <v>1479</v>
      </c>
      <c r="H348" s="136">
        <v>1758</v>
      </c>
      <c r="I348" s="136">
        <v>2352</v>
      </c>
      <c r="J348" s="136">
        <v>2171</v>
      </c>
      <c r="K348" s="136">
        <v>2215</v>
      </c>
      <c r="L348" s="137">
        <v>1655</v>
      </c>
      <c r="M348" s="136">
        <v>3237</v>
      </c>
      <c r="N348" s="136">
        <v>5589</v>
      </c>
      <c r="O348" s="137">
        <v>6041</v>
      </c>
      <c r="P348" s="136">
        <v>5833</v>
      </c>
      <c r="Q348" s="137">
        <v>5797</v>
      </c>
      <c r="R348" s="136">
        <v>1152</v>
      </c>
      <c r="S348" s="137">
        <v>1200</v>
      </c>
      <c r="T348" s="136">
        <v>3046</v>
      </c>
      <c r="U348" s="137">
        <v>2995</v>
      </c>
      <c r="V348" s="136">
        <v>4198</v>
      </c>
      <c r="W348" s="137">
        <v>4195</v>
      </c>
      <c r="X348" s="136">
        <v>8393</v>
      </c>
      <c r="Y348" s="136">
        <v>2352</v>
      </c>
      <c r="Z348" s="137">
        <v>6041</v>
      </c>
    </row>
    <row r="349" spans="1:26">
      <c r="A349">
        <v>8</v>
      </c>
      <c r="B349">
        <v>2</v>
      </c>
      <c r="C349">
        <v>4</v>
      </c>
      <c r="D349" s="285">
        <v>758012</v>
      </c>
      <c r="E349" t="s">
        <v>121</v>
      </c>
      <c r="F349" s="135">
        <v>14227</v>
      </c>
      <c r="G349" s="136">
        <v>1810</v>
      </c>
      <c r="H349" s="136">
        <v>1941</v>
      </c>
      <c r="I349" s="136">
        <v>2674</v>
      </c>
      <c r="J349" s="136">
        <v>2739</v>
      </c>
      <c r="K349" s="136">
        <v>2911</v>
      </c>
      <c r="L349" s="137">
        <v>2152</v>
      </c>
      <c r="M349" s="136">
        <v>3751</v>
      </c>
      <c r="N349" s="136">
        <v>6425</v>
      </c>
      <c r="O349" s="137">
        <v>7802</v>
      </c>
      <c r="P349" s="136">
        <v>7133</v>
      </c>
      <c r="Q349" s="137">
        <v>7094</v>
      </c>
      <c r="R349" s="136">
        <v>1315</v>
      </c>
      <c r="S349" s="137">
        <v>1359</v>
      </c>
      <c r="T349" s="136">
        <v>3984</v>
      </c>
      <c r="U349" s="137">
        <v>3818</v>
      </c>
      <c r="V349" s="136">
        <v>5299</v>
      </c>
      <c r="W349" s="137">
        <v>5177</v>
      </c>
      <c r="X349" s="136">
        <v>10476</v>
      </c>
      <c r="Y349" s="136">
        <v>2674</v>
      </c>
      <c r="Z349" s="137">
        <v>7802</v>
      </c>
    </row>
    <row r="350" spans="1:26">
      <c r="A350">
        <v>8</v>
      </c>
      <c r="B350">
        <v>2</v>
      </c>
      <c r="C350">
        <v>4</v>
      </c>
      <c r="D350" s="285">
        <v>562020</v>
      </c>
      <c r="E350" t="s">
        <v>108</v>
      </c>
      <c r="F350" s="284">
        <v>12134</v>
      </c>
      <c r="G350" s="271">
        <v>1635</v>
      </c>
      <c r="H350" s="271">
        <v>1750</v>
      </c>
      <c r="I350" s="271">
        <v>2476</v>
      </c>
      <c r="J350" s="271">
        <v>2273</v>
      </c>
      <c r="K350" s="271">
        <v>2291</v>
      </c>
      <c r="L350" s="282">
        <v>1709</v>
      </c>
      <c r="M350" s="271">
        <v>3385</v>
      </c>
      <c r="N350" s="271">
        <v>5861</v>
      </c>
      <c r="O350" s="282">
        <v>6273</v>
      </c>
      <c r="P350" s="271">
        <v>6290</v>
      </c>
      <c r="Q350" s="271">
        <v>5844</v>
      </c>
      <c r="R350" s="271">
        <v>1250</v>
      </c>
      <c r="S350" s="282">
        <v>1226</v>
      </c>
      <c r="T350" s="271">
        <v>3309</v>
      </c>
      <c r="U350" s="282">
        <v>2964</v>
      </c>
      <c r="V350" s="271">
        <v>4559</v>
      </c>
      <c r="W350" s="282">
        <v>4190</v>
      </c>
      <c r="X350" s="271">
        <v>8749</v>
      </c>
      <c r="Y350" s="271">
        <v>2476</v>
      </c>
      <c r="Z350" s="282">
        <v>6273</v>
      </c>
    </row>
    <row r="351" spans="1:26">
      <c r="A351">
        <v>8</v>
      </c>
      <c r="B351">
        <v>2</v>
      </c>
      <c r="C351">
        <v>4</v>
      </c>
      <c r="D351" s="285">
        <v>962024</v>
      </c>
      <c r="E351" t="s">
        <v>149</v>
      </c>
      <c r="F351" s="274">
        <v>18119</v>
      </c>
      <c r="G351" s="275">
        <v>2251</v>
      </c>
      <c r="H351" s="275">
        <v>2589</v>
      </c>
      <c r="I351" s="275">
        <v>3475</v>
      </c>
      <c r="J351" s="275">
        <v>3356</v>
      </c>
      <c r="K351" s="275">
        <v>3589</v>
      </c>
      <c r="L351" s="276">
        <v>2859</v>
      </c>
      <c r="M351" s="275">
        <v>4840</v>
      </c>
      <c r="N351" s="275">
        <v>8315</v>
      </c>
      <c r="O351" s="276">
        <v>9804</v>
      </c>
      <c r="P351" s="275">
        <v>9434</v>
      </c>
      <c r="Q351" s="276">
        <v>8685</v>
      </c>
      <c r="R351" s="275">
        <v>1827</v>
      </c>
      <c r="S351" s="276">
        <v>1648</v>
      </c>
      <c r="T351" s="275">
        <v>5136</v>
      </c>
      <c r="U351" s="276">
        <v>4668</v>
      </c>
      <c r="V351" s="275">
        <v>6963</v>
      </c>
      <c r="W351" s="276">
        <v>6316</v>
      </c>
      <c r="X351" s="275">
        <v>13279</v>
      </c>
      <c r="Y351" s="275">
        <v>3475</v>
      </c>
      <c r="Z351" s="276">
        <v>9804</v>
      </c>
    </row>
    <row r="352" spans="1:26">
      <c r="A352">
        <v>8</v>
      </c>
      <c r="B352">
        <v>2</v>
      </c>
      <c r="C352">
        <v>4</v>
      </c>
      <c r="D352" s="285">
        <v>962032</v>
      </c>
      <c r="E352" t="s">
        <v>150</v>
      </c>
      <c r="F352" s="274">
        <v>14108</v>
      </c>
      <c r="G352" s="275">
        <v>1831</v>
      </c>
      <c r="H352" s="275">
        <v>2053</v>
      </c>
      <c r="I352" s="275">
        <v>2823</v>
      </c>
      <c r="J352" s="275">
        <v>2601</v>
      </c>
      <c r="K352" s="275">
        <v>2782</v>
      </c>
      <c r="L352" s="276">
        <v>2018</v>
      </c>
      <c r="M352" s="275">
        <v>3884</v>
      </c>
      <c r="N352" s="275">
        <v>6707</v>
      </c>
      <c r="O352" s="276">
        <v>7401</v>
      </c>
      <c r="P352" s="275">
        <v>7209</v>
      </c>
      <c r="Q352" s="276">
        <v>6899</v>
      </c>
      <c r="R352" s="275">
        <v>1431</v>
      </c>
      <c r="S352" s="276">
        <v>1392</v>
      </c>
      <c r="T352" s="275">
        <v>3752</v>
      </c>
      <c r="U352" s="276">
        <v>3649</v>
      </c>
      <c r="V352" s="275">
        <v>5183</v>
      </c>
      <c r="W352" s="276">
        <v>5041</v>
      </c>
      <c r="X352" s="275">
        <v>10224</v>
      </c>
      <c r="Y352" s="275">
        <v>2823</v>
      </c>
      <c r="Z352" s="276">
        <v>7401</v>
      </c>
    </row>
    <row r="353" spans="1:26">
      <c r="A353">
        <v>8</v>
      </c>
      <c r="B353">
        <v>2</v>
      </c>
      <c r="C353">
        <v>4</v>
      </c>
      <c r="D353" s="285">
        <v>170024</v>
      </c>
      <c r="E353" t="s">
        <v>50</v>
      </c>
      <c r="F353" s="274">
        <v>19666</v>
      </c>
      <c r="G353" s="275">
        <v>2557</v>
      </c>
      <c r="H353" s="275">
        <v>2850</v>
      </c>
      <c r="I353" s="275">
        <v>4036</v>
      </c>
      <c r="J353" s="275">
        <v>3741</v>
      </c>
      <c r="K353" s="275">
        <v>3784</v>
      </c>
      <c r="L353" s="276">
        <v>2698</v>
      </c>
      <c r="M353" s="275">
        <v>5407</v>
      </c>
      <c r="N353" s="275">
        <v>9443</v>
      </c>
      <c r="O353" s="276">
        <v>10223</v>
      </c>
      <c r="P353" s="275">
        <v>10168</v>
      </c>
      <c r="Q353" s="276">
        <v>9498</v>
      </c>
      <c r="R353" s="275">
        <v>2065</v>
      </c>
      <c r="S353" s="276">
        <v>1971</v>
      </c>
      <c r="T353" s="275">
        <v>5327</v>
      </c>
      <c r="U353" s="276">
        <v>4896</v>
      </c>
      <c r="V353" s="275">
        <v>7392</v>
      </c>
      <c r="W353" s="276">
        <v>6867</v>
      </c>
      <c r="X353" s="275">
        <v>14259</v>
      </c>
      <c r="Y353" s="275">
        <v>4036</v>
      </c>
      <c r="Z353" s="276">
        <v>10223</v>
      </c>
    </row>
    <row r="354" spans="1:26">
      <c r="A354">
        <v>8</v>
      </c>
      <c r="B354">
        <v>2</v>
      </c>
      <c r="C354">
        <v>4</v>
      </c>
      <c r="D354" s="285">
        <v>970040</v>
      </c>
      <c r="E354" t="s">
        <v>154</v>
      </c>
      <c r="F354" s="274">
        <v>20243</v>
      </c>
      <c r="G354" s="275">
        <v>2785</v>
      </c>
      <c r="H354" s="275">
        <v>2979</v>
      </c>
      <c r="I354" s="275">
        <v>3879</v>
      </c>
      <c r="J354" s="275">
        <v>3647</v>
      </c>
      <c r="K354" s="275">
        <v>3723</v>
      </c>
      <c r="L354" s="276">
        <v>3230</v>
      </c>
      <c r="M354" s="275">
        <v>5764</v>
      </c>
      <c r="N354" s="275">
        <v>9643</v>
      </c>
      <c r="O354" s="276">
        <v>10600</v>
      </c>
      <c r="P354" s="275">
        <v>10702</v>
      </c>
      <c r="Q354" s="276">
        <v>9541</v>
      </c>
      <c r="R354" s="275">
        <v>2055</v>
      </c>
      <c r="S354" s="276">
        <v>1824</v>
      </c>
      <c r="T354" s="275">
        <v>5586</v>
      </c>
      <c r="U354" s="276">
        <v>5014</v>
      </c>
      <c r="V354" s="275">
        <v>7641</v>
      </c>
      <c r="W354" s="276">
        <v>6838</v>
      </c>
      <c r="X354" s="275">
        <v>14479</v>
      </c>
      <c r="Y354" s="275">
        <v>3879</v>
      </c>
      <c r="Z354" s="276">
        <v>10600</v>
      </c>
    </row>
    <row r="355" spans="1:26">
      <c r="A355">
        <v>8</v>
      </c>
      <c r="B355">
        <v>2</v>
      </c>
      <c r="C355">
        <v>4</v>
      </c>
      <c r="D355" s="285">
        <v>334032</v>
      </c>
      <c r="E355" t="s">
        <v>60</v>
      </c>
      <c r="F355" s="274">
        <v>11778</v>
      </c>
      <c r="G355" s="275">
        <v>1555</v>
      </c>
      <c r="H355" s="275">
        <v>1727</v>
      </c>
      <c r="I355" s="275">
        <v>2287</v>
      </c>
      <c r="J355" s="275">
        <v>2212</v>
      </c>
      <c r="K355" s="275">
        <v>2219</v>
      </c>
      <c r="L355" s="276">
        <v>1778</v>
      </c>
      <c r="M355" s="275">
        <v>3282</v>
      </c>
      <c r="N355" s="275">
        <v>5569</v>
      </c>
      <c r="O355" s="276">
        <v>6209</v>
      </c>
      <c r="P355" s="275">
        <v>6082</v>
      </c>
      <c r="Q355" s="276">
        <v>5696</v>
      </c>
      <c r="R355" s="275">
        <v>1185</v>
      </c>
      <c r="S355" s="276">
        <v>1102</v>
      </c>
      <c r="T355" s="275">
        <v>3197</v>
      </c>
      <c r="U355" s="276">
        <v>3012</v>
      </c>
      <c r="V355" s="275">
        <v>4382</v>
      </c>
      <c r="W355" s="276">
        <v>4114</v>
      </c>
      <c r="X355" s="275">
        <v>8496</v>
      </c>
      <c r="Y355" s="275">
        <v>2287</v>
      </c>
      <c r="Z355" s="276">
        <v>6209</v>
      </c>
    </row>
    <row r="356" spans="1:26">
      <c r="A356">
        <v>8</v>
      </c>
      <c r="B356">
        <v>2</v>
      </c>
      <c r="C356">
        <v>4</v>
      </c>
      <c r="D356" s="285">
        <v>158032</v>
      </c>
      <c r="E356" t="s">
        <v>38</v>
      </c>
      <c r="F356" s="274">
        <v>16852</v>
      </c>
      <c r="G356" s="275">
        <v>2181</v>
      </c>
      <c r="H356" s="275">
        <v>2393</v>
      </c>
      <c r="I356" s="275">
        <v>3356</v>
      </c>
      <c r="J356" s="275">
        <v>3197</v>
      </c>
      <c r="K356" s="275">
        <v>3309</v>
      </c>
      <c r="L356" s="276">
        <v>2416</v>
      </c>
      <c r="M356" s="275">
        <v>4574</v>
      </c>
      <c r="N356" s="275">
        <v>7930</v>
      </c>
      <c r="O356" s="276">
        <v>8922</v>
      </c>
      <c r="P356" s="275">
        <v>8675</v>
      </c>
      <c r="Q356" s="276">
        <v>8177</v>
      </c>
      <c r="R356" s="275">
        <v>1714</v>
      </c>
      <c r="S356" s="276">
        <v>1642</v>
      </c>
      <c r="T356" s="275">
        <v>4556</v>
      </c>
      <c r="U356" s="276">
        <v>4366</v>
      </c>
      <c r="V356" s="275">
        <v>6270</v>
      </c>
      <c r="W356" s="276">
        <v>6008</v>
      </c>
      <c r="X356" s="275">
        <v>12278</v>
      </c>
      <c r="Y356" s="275">
        <v>3356</v>
      </c>
      <c r="Z356" s="276">
        <v>8922</v>
      </c>
    </row>
    <row r="357" spans="1:26">
      <c r="A357">
        <v>8</v>
      </c>
      <c r="B357">
        <v>2</v>
      </c>
      <c r="C357">
        <v>4</v>
      </c>
      <c r="D357" s="285">
        <v>954036</v>
      </c>
      <c r="E357" t="s">
        <v>143</v>
      </c>
      <c r="F357" s="274">
        <v>16863</v>
      </c>
      <c r="G357" s="275">
        <v>2322</v>
      </c>
      <c r="H357" s="275">
        <v>2400</v>
      </c>
      <c r="I357" s="275">
        <v>3297</v>
      </c>
      <c r="J357" s="275">
        <v>3175</v>
      </c>
      <c r="K357" s="275">
        <v>3182</v>
      </c>
      <c r="L357" s="276">
        <v>2487</v>
      </c>
      <c r="M357" s="275">
        <v>4722</v>
      </c>
      <c r="N357" s="275">
        <v>8019</v>
      </c>
      <c r="O357" s="276">
        <v>8844</v>
      </c>
      <c r="P357" s="275">
        <v>8408</v>
      </c>
      <c r="Q357" s="276">
        <v>8455</v>
      </c>
      <c r="R357" s="275">
        <v>1658</v>
      </c>
      <c r="S357" s="276">
        <v>1639</v>
      </c>
      <c r="T357" s="275">
        <v>4354</v>
      </c>
      <c r="U357" s="276">
        <v>4490</v>
      </c>
      <c r="V357" s="275">
        <v>6012</v>
      </c>
      <c r="W357" s="276">
        <v>6129</v>
      </c>
      <c r="X357" s="275">
        <v>12141</v>
      </c>
      <c r="Y357" s="275">
        <v>3297</v>
      </c>
      <c r="Z357" s="276">
        <v>8844</v>
      </c>
    </row>
    <row r="358" spans="1:26" ht="13.15">
      <c r="A358" s="286"/>
      <c r="B358" s="287"/>
      <c r="C358" s="287"/>
      <c r="D358" s="288" t="s">
        <v>369</v>
      </c>
      <c r="E358" s="289" t="s">
        <v>213</v>
      </c>
      <c r="F358" s="138">
        <v>221111</v>
      </c>
      <c r="G358" s="269">
        <v>29031</v>
      </c>
      <c r="H358" s="269">
        <v>31855</v>
      </c>
      <c r="I358" s="269">
        <v>43607</v>
      </c>
      <c r="J358" s="269">
        <v>41290</v>
      </c>
      <c r="K358" s="269">
        <v>42785</v>
      </c>
      <c r="L358" s="270">
        <v>32543</v>
      </c>
      <c r="M358" s="269">
        <v>60886</v>
      </c>
      <c r="N358" s="269">
        <v>104493</v>
      </c>
      <c r="O358" s="270">
        <v>116618</v>
      </c>
      <c r="P358" s="269">
        <v>113831</v>
      </c>
      <c r="Q358" s="270">
        <v>107280</v>
      </c>
      <c r="R358" s="269">
        <v>22407</v>
      </c>
      <c r="S358" s="270">
        <v>21200</v>
      </c>
      <c r="T358" s="269">
        <v>60143</v>
      </c>
      <c r="U358" s="270">
        <v>56475</v>
      </c>
      <c r="V358" s="269">
        <v>82550</v>
      </c>
      <c r="W358" s="270">
        <v>77675</v>
      </c>
      <c r="X358" s="269">
        <v>160225</v>
      </c>
      <c r="Y358" s="269">
        <v>43607</v>
      </c>
      <c r="Z358" s="139">
        <v>116618</v>
      </c>
    </row>
    <row r="359" spans="1:26">
      <c r="A359">
        <v>9</v>
      </c>
      <c r="B359">
        <v>3</v>
      </c>
      <c r="C359">
        <v>4</v>
      </c>
      <c r="D359" s="285">
        <v>958004</v>
      </c>
      <c r="E359" t="s">
        <v>144</v>
      </c>
      <c r="F359" s="274">
        <v>14479</v>
      </c>
      <c r="G359" s="275">
        <v>1853</v>
      </c>
      <c r="H359" s="275">
        <v>2101</v>
      </c>
      <c r="I359" s="275">
        <v>2885</v>
      </c>
      <c r="J359" s="275">
        <v>2729</v>
      </c>
      <c r="K359" s="275">
        <v>2794</v>
      </c>
      <c r="L359" s="276">
        <v>2117</v>
      </c>
      <c r="M359" s="275">
        <v>3954</v>
      </c>
      <c r="N359" s="275">
        <v>6839</v>
      </c>
      <c r="O359" s="276">
        <v>7640</v>
      </c>
      <c r="P359" s="275">
        <v>7368</v>
      </c>
      <c r="Q359" s="276">
        <v>7111</v>
      </c>
      <c r="R359" s="275">
        <v>1431</v>
      </c>
      <c r="S359" s="276">
        <v>1454</v>
      </c>
      <c r="T359" s="275">
        <v>3933</v>
      </c>
      <c r="U359" s="276">
        <v>3707</v>
      </c>
      <c r="V359" s="275">
        <v>5364</v>
      </c>
      <c r="W359" s="276">
        <v>5161</v>
      </c>
      <c r="X359" s="275">
        <v>10525</v>
      </c>
      <c r="Y359" s="275">
        <v>2885</v>
      </c>
      <c r="Z359" s="276">
        <v>7640</v>
      </c>
    </row>
    <row r="360" spans="1:26">
      <c r="A360">
        <v>9</v>
      </c>
      <c r="B360">
        <v>3</v>
      </c>
      <c r="C360">
        <v>4</v>
      </c>
      <c r="D360" s="285">
        <v>770004</v>
      </c>
      <c r="E360" t="s">
        <v>127</v>
      </c>
      <c r="F360" s="274">
        <v>10036</v>
      </c>
      <c r="G360" s="275">
        <v>1319</v>
      </c>
      <c r="H360" s="275">
        <v>1401</v>
      </c>
      <c r="I360" s="275">
        <v>1976</v>
      </c>
      <c r="J360" s="275">
        <v>1840</v>
      </c>
      <c r="K360" s="275">
        <v>1971</v>
      </c>
      <c r="L360" s="276">
        <v>1529</v>
      </c>
      <c r="M360" s="275">
        <v>2720</v>
      </c>
      <c r="N360" s="275">
        <v>4696</v>
      </c>
      <c r="O360" s="276">
        <v>5340</v>
      </c>
      <c r="P360" s="275">
        <v>5244</v>
      </c>
      <c r="Q360" s="276">
        <v>4792</v>
      </c>
      <c r="R360" s="275">
        <v>1028</v>
      </c>
      <c r="S360" s="276">
        <v>948</v>
      </c>
      <c r="T360" s="275">
        <v>2808</v>
      </c>
      <c r="U360" s="276">
        <v>2532</v>
      </c>
      <c r="V360" s="275">
        <v>3836</v>
      </c>
      <c r="W360" s="276">
        <v>3480</v>
      </c>
      <c r="X360" s="275">
        <v>7316</v>
      </c>
      <c r="Y360" s="275">
        <v>1976</v>
      </c>
      <c r="Z360" s="276">
        <v>5340</v>
      </c>
    </row>
    <row r="361" spans="1:26">
      <c r="A361">
        <v>9</v>
      </c>
      <c r="B361">
        <v>3</v>
      </c>
      <c r="C361">
        <v>4</v>
      </c>
      <c r="D361" s="285">
        <v>378004</v>
      </c>
      <c r="E361" t="s">
        <v>78</v>
      </c>
      <c r="F361" s="274">
        <v>21532</v>
      </c>
      <c r="G361" s="275">
        <v>2679</v>
      </c>
      <c r="H361" s="275">
        <v>3043</v>
      </c>
      <c r="I361" s="275">
        <v>4160</v>
      </c>
      <c r="J361" s="275">
        <v>4178</v>
      </c>
      <c r="K361" s="275">
        <v>4271</v>
      </c>
      <c r="L361" s="276">
        <v>3201</v>
      </c>
      <c r="M361" s="275">
        <v>5722</v>
      </c>
      <c r="N361" s="275">
        <v>9882</v>
      </c>
      <c r="O361" s="276">
        <v>11650</v>
      </c>
      <c r="P361" s="275">
        <v>10971</v>
      </c>
      <c r="Q361" s="276">
        <v>10561</v>
      </c>
      <c r="R361" s="275">
        <v>2071</v>
      </c>
      <c r="S361" s="276">
        <v>2089</v>
      </c>
      <c r="T361" s="275">
        <v>5989</v>
      </c>
      <c r="U361" s="276">
        <v>5661</v>
      </c>
      <c r="V361" s="275">
        <v>8060</v>
      </c>
      <c r="W361" s="276">
        <v>7750</v>
      </c>
      <c r="X361" s="275">
        <v>15810</v>
      </c>
      <c r="Y361" s="275">
        <v>4160</v>
      </c>
      <c r="Z361" s="276">
        <v>11650</v>
      </c>
    </row>
    <row r="362" spans="1:26">
      <c r="A362">
        <v>9</v>
      </c>
      <c r="B362">
        <v>3</v>
      </c>
      <c r="C362">
        <v>4</v>
      </c>
      <c r="D362" s="285">
        <v>170008</v>
      </c>
      <c r="E362" t="s">
        <v>48</v>
      </c>
      <c r="F362" s="274">
        <v>12353</v>
      </c>
      <c r="G362" s="275">
        <v>1590</v>
      </c>
      <c r="H362" s="275">
        <v>1820</v>
      </c>
      <c r="I362" s="275">
        <v>2456</v>
      </c>
      <c r="J362" s="275">
        <v>2420</v>
      </c>
      <c r="K362" s="275">
        <v>2366</v>
      </c>
      <c r="L362" s="276">
        <v>1701</v>
      </c>
      <c r="M362" s="275">
        <v>3410</v>
      </c>
      <c r="N362" s="275">
        <v>5866</v>
      </c>
      <c r="O362" s="276">
        <v>6487</v>
      </c>
      <c r="P362" s="275">
        <v>6687</v>
      </c>
      <c r="Q362" s="276">
        <v>5666</v>
      </c>
      <c r="R362" s="275">
        <v>1334</v>
      </c>
      <c r="S362" s="276">
        <v>1122</v>
      </c>
      <c r="T362" s="275">
        <v>3526</v>
      </c>
      <c r="U362" s="276">
        <v>2961</v>
      </c>
      <c r="V362" s="275">
        <v>4860</v>
      </c>
      <c r="W362" s="276">
        <v>4083</v>
      </c>
      <c r="X362" s="275">
        <v>8943</v>
      </c>
      <c r="Y362" s="275">
        <v>2456</v>
      </c>
      <c r="Z362" s="276">
        <v>6487</v>
      </c>
    </row>
    <row r="363" spans="1:26">
      <c r="A363">
        <v>9</v>
      </c>
      <c r="B363">
        <v>3</v>
      </c>
      <c r="C363">
        <v>4</v>
      </c>
      <c r="D363" s="285">
        <v>162004</v>
      </c>
      <c r="E363" t="s">
        <v>40</v>
      </c>
      <c r="F363" s="274">
        <v>12291</v>
      </c>
      <c r="G363" s="275">
        <v>1589</v>
      </c>
      <c r="H363" s="275">
        <v>1789</v>
      </c>
      <c r="I363" s="275">
        <v>2375</v>
      </c>
      <c r="J363" s="275">
        <v>2392</v>
      </c>
      <c r="K363" s="275">
        <v>2394</v>
      </c>
      <c r="L363" s="276">
        <v>1752</v>
      </c>
      <c r="M363" s="275">
        <v>3378</v>
      </c>
      <c r="N363" s="275">
        <v>5753</v>
      </c>
      <c r="O363" s="276">
        <v>6538</v>
      </c>
      <c r="P363" s="275">
        <v>6498</v>
      </c>
      <c r="Q363" s="276">
        <v>5793</v>
      </c>
      <c r="R363" s="275">
        <v>1205</v>
      </c>
      <c r="S363" s="276">
        <v>1170</v>
      </c>
      <c r="T363" s="275">
        <v>3515</v>
      </c>
      <c r="U363" s="276">
        <v>3023</v>
      </c>
      <c r="V363" s="275">
        <v>4720</v>
      </c>
      <c r="W363" s="276">
        <v>4193</v>
      </c>
      <c r="X363" s="275">
        <v>8913</v>
      </c>
      <c r="Y363" s="275">
        <v>2375</v>
      </c>
      <c r="Z363" s="276">
        <v>6538</v>
      </c>
    </row>
    <row r="364" spans="1:26">
      <c r="A364">
        <v>9</v>
      </c>
      <c r="B364">
        <v>3</v>
      </c>
      <c r="C364">
        <v>4</v>
      </c>
      <c r="D364" s="285">
        <v>562012</v>
      </c>
      <c r="E364" t="s">
        <v>105</v>
      </c>
      <c r="F364" s="274">
        <v>14494</v>
      </c>
      <c r="G364" s="275">
        <v>1885</v>
      </c>
      <c r="H364" s="275">
        <v>2176</v>
      </c>
      <c r="I364" s="275">
        <v>2876</v>
      </c>
      <c r="J364" s="275">
        <v>2687</v>
      </c>
      <c r="K364" s="275">
        <v>2828</v>
      </c>
      <c r="L364" s="276">
        <v>2042</v>
      </c>
      <c r="M364" s="275">
        <v>4061</v>
      </c>
      <c r="N364" s="275">
        <v>6937</v>
      </c>
      <c r="O364" s="276">
        <v>7557</v>
      </c>
      <c r="P364" s="275">
        <v>8107</v>
      </c>
      <c r="Q364" s="276">
        <v>6387</v>
      </c>
      <c r="R364" s="275">
        <v>1619</v>
      </c>
      <c r="S364" s="276">
        <v>1257</v>
      </c>
      <c r="T364" s="275">
        <v>4287</v>
      </c>
      <c r="U364" s="276">
        <v>3270</v>
      </c>
      <c r="V364" s="275">
        <v>5906</v>
      </c>
      <c r="W364" s="276">
        <v>4527</v>
      </c>
      <c r="X364" s="275">
        <v>10433</v>
      </c>
      <c r="Y364" s="275">
        <v>2876</v>
      </c>
      <c r="Z364" s="276">
        <v>7557</v>
      </c>
    </row>
    <row r="365" spans="1:26">
      <c r="A365">
        <v>9</v>
      </c>
      <c r="B365">
        <v>3</v>
      </c>
      <c r="C365">
        <v>4</v>
      </c>
      <c r="D365" s="285">
        <v>362024</v>
      </c>
      <c r="E365" t="s">
        <v>66</v>
      </c>
      <c r="F365" s="274">
        <v>10583</v>
      </c>
      <c r="G365" s="275">
        <v>1364</v>
      </c>
      <c r="H365" s="275">
        <v>1544</v>
      </c>
      <c r="I365" s="275">
        <v>2114</v>
      </c>
      <c r="J365" s="275">
        <v>1978</v>
      </c>
      <c r="K365" s="275">
        <v>2073</v>
      </c>
      <c r="L365" s="276">
        <v>1510</v>
      </c>
      <c r="M365" s="275">
        <v>2908</v>
      </c>
      <c r="N365" s="275">
        <v>5022</v>
      </c>
      <c r="O365" s="276">
        <v>5561</v>
      </c>
      <c r="P365" s="275">
        <v>5544</v>
      </c>
      <c r="Q365" s="276">
        <v>5039</v>
      </c>
      <c r="R365" s="275">
        <v>1107</v>
      </c>
      <c r="S365" s="276">
        <v>1007</v>
      </c>
      <c r="T365" s="275">
        <v>2905</v>
      </c>
      <c r="U365" s="276">
        <v>2656</v>
      </c>
      <c r="V365" s="275">
        <v>4012</v>
      </c>
      <c r="W365" s="276">
        <v>3663</v>
      </c>
      <c r="X365" s="275">
        <v>7675</v>
      </c>
      <c r="Y365" s="275">
        <v>2114</v>
      </c>
      <c r="Z365" s="276">
        <v>5561</v>
      </c>
    </row>
    <row r="366" spans="1:26">
      <c r="A366">
        <v>9</v>
      </c>
      <c r="B366">
        <v>3</v>
      </c>
      <c r="C366">
        <v>4</v>
      </c>
      <c r="D366" s="285">
        <v>162008</v>
      </c>
      <c r="E366" t="s">
        <v>41</v>
      </c>
      <c r="F366" s="274">
        <v>13372</v>
      </c>
      <c r="G366" s="275">
        <v>1661</v>
      </c>
      <c r="H366" s="275">
        <v>1935</v>
      </c>
      <c r="I366" s="275">
        <v>2755</v>
      </c>
      <c r="J366" s="275">
        <v>2535</v>
      </c>
      <c r="K366" s="275">
        <v>2582</v>
      </c>
      <c r="L366" s="276">
        <v>1904</v>
      </c>
      <c r="M366" s="275">
        <v>3596</v>
      </c>
      <c r="N366" s="275">
        <v>6351</v>
      </c>
      <c r="O366" s="276">
        <v>7021</v>
      </c>
      <c r="P366" s="275">
        <v>6761</v>
      </c>
      <c r="Q366" s="276">
        <v>6611</v>
      </c>
      <c r="R366" s="275">
        <v>1405</v>
      </c>
      <c r="S366" s="276">
        <v>1350</v>
      </c>
      <c r="T366" s="275">
        <v>3549</v>
      </c>
      <c r="U366" s="276">
        <v>3472</v>
      </c>
      <c r="V366" s="275">
        <v>4954</v>
      </c>
      <c r="W366" s="276">
        <v>4822</v>
      </c>
      <c r="X366" s="275">
        <v>9776</v>
      </c>
      <c r="Y366" s="275">
        <v>2755</v>
      </c>
      <c r="Z366" s="276">
        <v>7021</v>
      </c>
    </row>
    <row r="367" spans="1:26">
      <c r="A367">
        <v>9</v>
      </c>
      <c r="B367">
        <v>3</v>
      </c>
      <c r="C367">
        <v>4</v>
      </c>
      <c r="D367" s="285">
        <v>374012</v>
      </c>
      <c r="E367" t="s">
        <v>74</v>
      </c>
      <c r="F367" s="274">
        <v>10795</v>
      </c>
      <c r="G367" s="275">
        <v>1454</v>
      </c>
      <c r="H367" s="275">
        <v>1576</v>
      </c>
      <c r="I367" s="275">
        <v>2114</v>
      </c>
      <c r="J367" s="275">
        <v>1973</v>
      </c>
      <c r="K367" s="275">
        <v>2063</v>
      </c>
      <c r="L367" s="276">
        <v>1615</v>
      </c>
      <c r="M367" s="275">
        <v>3030</v>
      </c>
      <c r="N367" s="275">
        <v>5144</v>
      </c>
      <c r="O367" s="276">
        <v>5651</v>
      </c>
      <c r="P367" s="275">
        <v>5468</v>
      </c>
      <c r="Q367" s="276">
        <v>5327</v>
      </c>
      <c r="R367" s="275">
        <v>1042</v>
      </c>
      <c r="S367" s="276">
        <v>1072</v>
      </c>
      <c r="T367" s="275">
        <v>2879</v>
      </c>
      <c r="U367" s="276">
        <v>2772</v>
      </c>
      <c r="V367" s="275">
        <v>3921</v>
      </c>
      <c r="W367" s="276">
        <v>3844</v>
      </c>
      <c r="X367" s="275">
        <v>7765</v>
      </c>
      <c r="Y367" s="275">
        <v>2114</v>
      </c>
      <c r="Z367" s="276">
        <v>5651</v>
      </c>
    </row>
    <row r="368" spans="1:26">
      <c r="A368">
        <v>9</v>
      </c>
      <c r="B368">
        <v>3</v>
      </c>
      <c r="C368">
        <v>4</v>
      </c>
      <c r="D368" s="285">
        <v>754008</v>
      </c>
      <c r="E368" t="s">
        <v>119</v>
      </c>
      <c r="F368" s="284">
        <v>21043</v>
      </c>
      <c r="G368" s="271">
        <v>2903</v>
      </c>
      <c r="H368" s="271">
        <v>3100</v>
      </c>
      <c r="I368" s="271">
        <v>4130</v>
      </c>
      <c r="J368" s="271">
        <v>3956</v>
      </c>
      <c r="K368" s="271">
        <v>3920</v>
      </c>
      <c r="L368" s="282">
        <v>3034</v>
      </c>
      <c r="M368" s="271">
        <v>6003</v>
      </c>
      <c r="N368" s="271">
        <v>10133</v>
      </c>
      <c r="O368" s="282">
        <v>10910</v>
      </c>
      <c r="P368" s="271">
        <v>10787</v>
      </c>
      <c r="Q368" s="282">
        <v>10256</v>
      </c>
      <c r="R368" s="271">
        <v>2036</v>
      </c>
      <c r="S368" s="282">
        <v>2094</v>
      </c>
      <c r="T368" s="271">
        <v>5632</v>
      </c>
      <c r="U368" s="282">
        <v>5278</v>
      </c>
      <c r="V368" s="271">
        <v>7668</v>
      </c>
      <c r="W368" s="282">
        <v>7372</v>
      </c>
      <c r="X368" s="271">
        <v>15040</v>
      </c>
      <c r="Y368" s="271">
        <v>4130</v>
      </c>
      <c r="Z368" s="282">
        <v>10910</v>
      </c>
    </row>
    <row r="369" spans="1:26">
      <c r="A369">
        <v>9</v>
      </c>
      <c r="B369">
        <v>3</v>
      </c>
      <c r="C369">
        <v>4</v>
      </c>
      <c r="D369" s="285">
        <v>954016</v>
      </c>
      <c r="E369" t="s">
        <v>138</v>
      </c>
      <c r="F369" s="274">
        <v>9636</v>
      </c>
      <c r="G369" s="275">
        <v>1270</v>
      </c>
      <c r="H369" s="275">
        <v>1392</v>
      </c>
      <c r="I369" s="275">
        <v>1939</v>
      </c>
      <c r="J369" s="275">
        <v>1846</v>
      </c>
      <c r="K369" s="275">
        <v>1841</v>
      </c>
      <c r="L369" s="276">
        <v>1348</v>
      </c>
      <c r="M369" s="275">
        <v>2662</v>
      </c>
      <c r="N369" s="275">
        <v>4601</v>
      </c>
      <c r="O369" s="276">
        <v>5035</v>
      </c>
      <c r="P369" s="275">
        <v>5022</v>
      </c>
      <c r="Q369" s="276">
        <v>4614</v>
      </c>
      <c r="R369" s="275">
        <v>1016</v>
      </c>
      <c r="S369" s="276">
        <v>923</v>
      </c>
      <c r="T369" s="275">
        <v>2636</v>
      </c>
      <c r="U369" s="276">
        <v>2399</v>
      </c>
      <c r="V369" s="275">
        <v>3652</v>
      </c>
      <c r="W369" s="276">
        <v>3322</v>
      </c>
      <c r="X369" s="275">
        <v>6974</v>
      </c>
      <c r="Y369" s="275">
        <v>1939</v>
      </c>
      <c r="Z369" s="276">
        <v>5035</v>
      </c>
    </row>
    <row r="370" spans="1:26">
      <c r="A370">
        <v>9</v>
      </c>
      <c r="B370">
        <v>3</v>
      </c>
      <c r="C370">
        <v>4</v>
      </c>
      <c r="D370" s="285">
        <v>158016</v>
      </c>
      <c r="E370" t="s">
        <v>33</v>
      </c>
      <c r="F370" s="274">
        <v>9956</v>
      </c>
      <c r="G370" s="275">
        <v>1332</v>
      </c>
      <c r="H370" s="275">
        <v>1390</v>
      </c>
      <c r="I370" s="275">
        <v>1997</v>
      </c>
      <c r="J370" s="275">
        <v>1899</v>
      </c>
      <c r="K370" s="275">
        <v>1923</v>
      </c>
      <c r="L370" s="276">
        <v>1415</v>
      </c>
      <c r="M370" s="275">
        <v>2722</v>
      </c>
      <c r="N370" s="275">
        <v>4719</v>
      </c>
      <c r="O370" s="276">
        <v>5237</v>
      </c>
      <c r="P370" s="275">
        <v>5205</v>
      </c>
      <c r="Q370" s="276">
        <v>4751</v>
      </c>
      <c r="R370" s="275">
        <v>997</v>
      </c>
      <c r="S370" s="276">
        <v>1000</v>
      </c>
      <c r="T370" s="275">
        <v>2762</v>
      </c>
      <c r="U370" s="276">
        <v>2475</v>
      </c>
      <c r="V370" s="275">
        <v>3759</v>
      </c>
      <c r="W370" s="276">
        <v>3475</v>
      </c>
      <c r="X370" s="275">
        <v>7234</v>
      </c>
      <c r="Y370" s="275">
        <v>1997</v>
      </c>
      <c r="Z370" s="276">
        <v>5237</v>
      </c>
    </row>
    <row r="371" spans="1:26">
      <c r="A371">
        <v>9</v>
      </c>
      <c r="B371">
        <v>3</v>
      </c>
      <c r="C371">
        <v>4</v>
      </c>
      <c r="D371" s="285">
        <v>362032</v>
      </c>
      <c r="E371" t="s">
        <v>68</v>
      </c>
      <c r="F371" s="274">
        <v>14075</v>
      </c>
      <c r="G371" s="275">
        <v>1854</v>
      </c>
      <c r="H371" s="275">
        <v>2024</v>
      </c>
      <c r="I371" s="275">
        <v>2846</v>
      </c>
      <c r="J371" s="275">
        <v>2614</v>
      </c>
      <c r="K371" s="275">
        <v>2691</v>
      </c>
      <c r="L371" s="276">
        <v>2046</v>
      </c>
      <c r="M371" s="275">
        <v>3878</v>
      </c>
      <c r="N371" s="275">
        <v>6724</v>
      </c>
      <c r="O371" s="276">
        <v>7351</v>
      </c>
      <c r="P371" s="275">
        <v>7246</v>
      </c>
      <c r="Q371" s="276">
        <v>6829</v>
      </c>
      <c r="R371" s="275">
        <v>1477</v>
      </c>
      <c r="S371" s="276">
        <v>1369</v>
      </c>
      <c r="T371" s="275">
        <v>3757</v>
      </c>
      <c r="U371" s="276">
        <v>3594</v>
      </c>
      <c r="V371" s="275">
        <v>5234</v>
      </c>
      <c r="W371" s="276">
        <v>4963</v>
      </c>
      <c r="X371" s="275">
        <v>10197</v>
      </c>
      <c r="Y371" s="275">
        <v>2846</v>
      </c>
      <c r="Z371" s="276">
        <v>7351</v>
      </c>
    </row>
    <row r="372" spans="1:26">
      <c r="A372">
        <v>9</v>
      </c>
      <c r="B372">
        <v>3</v>
      </c>
      <c r="C372">
        <v>4</v>
      </c>
      <c r="D372" s="285">
        <v>154036</v>
      </c>
      <c r="E372" s="263" t="s">
        <v>29</v>
      </c>
      <c r="F372" s="276">
        <v>10178</v>
      </c>
      <c r="G372" s="275">
        <v>1345</v>
      </c>
      <c r="H372" s="275">
        <v>1371</v>
      </c>
      <c r="I372" s="275">
        <v>1953</v>
      </c>
      <c r="J372" s="275">
        <v>1883</v>
      </c>
      <c r="K372" s="275">
        <v>1966</v>
      </c>
      <c r="L372" s="276">
        <v>1660</v>
      </c>
      <c r="M372" s="275">
        <v>2716</v>
      </c>
      <c r="N372" s="275">
        <v>4669</v>
      </c>
      <c r="O372" s="276">
        <v>5509</v>
      </c>
      <c r="P372" s="275">
        <v>5311</v>
      </c>
      <c r="Q372" s="276">
        <v>4867</v>
      </c>
      <c r="R372" s="275">
        <v>1029</v>
      </c>
      <c r="S372" s="276">
        <v>924</v>
      </c>
      <c r="T372" s="275">
        <v>2888</v>
      </c>
      <c r="U372" s="276">
        <v>2621</v>
      </c>
      <c r="V372" s="275">
        <v>3917</v>
      </c>
      <c r="W372" s="276">
        <v>3545</v>
      </c>
      <c r="X372" s="275">
        <v>7462</v>
      </c>
      <c r="Y372" s="275">
        <v>1953</v>
      </c>
      <c r="Z372" s="276">
        <v>5509</v>
      </c>
    </row>
    <row r="373" spans="1:26">
      <c r="A373">
        <v>9</v>
      </c>
      <c r="B373">
        <v>3</v>
      </c>
      <c r="C373">
        <v>4</v>
      </c>
      <c r="D373" s="285">
        <v>974028</v>
      </c>
      <c r="E373" t="s">
        <v>155</v>
      </c>
      <c r="F373" s="274">
        <v>13720</v>
      </c>
      <c r="G373" s="275">
        <v>1783</v>
      </c>
      <c r="H373" s="275">
        <v>1920</v>
      </c>
      <c r="I373" s="275">
        <v>2654</v>
      </c>
      <c r="J373" s="275">
        <v>2564</v>
      </c>
      <c r="K373" s="275">
        <v>2704</v>
      </c>
      <c r="L373" s="276">
        <v>2095</v>
      </c>
      <c r="M373" s="275">
        <v>3703</v>
      </c>
      <c r="N373" s="275">
        <v>6357</v>
      </c>
      <c r="O373" s="276">
        <v>7363</v>
      </c>
      <c r="P373" s="275">
        <v>7060</v>
      </c>
      <c r="Q373" s="276">
        <v>6660</v>
      </c>
      <c r="R373" s="275">
        <v>1342</v>
      </c>
      <c r="S373" s="276">
        <v>1312</v>
      </c>
      <c r="T373" s="275">
        <v>3819</v>
      </c>
      <c r="U373" s="276">
        <v>3544</v>
      </c>
      <c r="V373" s="275">
        <v>5161</v>
      </c>
      <c r="W373" s="276">
        <v>4856</v>
      </c>
      <c r="X373" s="275">
        <v>10017</v>
      </c>
      <c r="Y373" s="275">
        <v>2654</v>
      </c>
      <c r="Z373" s="276">
        <v>7363</v>
      </c>
    </row>
    <row r="374" spans="1:26">
      <c r="A374">
        <v>9</v>
      </c>
      <c r="B374">
        <v>3</v>
      </c>
      <c r="C374">
        <v>4</v>
      </c>
      <c r="D374" s="285">
        <v>962040</v>
      </c>
      <c r="E374" t="s">
        <v>151</v>
      </c>
      <c r="F374" s="274">
        <v>9612</v>
      </c>
      <c r="G374" s="275">
        <v>1169</v>
      </c>
      <c r="H374" s="275">
        <v>1432</v>
      </c>
      <c r="I374" s="275">
        <v>1811</v>
      </c>
      <c r="J374" s="275">
        <v>1844</v>
      </c>
      <c r="K374" s="275">
        <v>1933</v>
      </c>
      <c r="L374" s="276">
        <v>1423</v>
      </c>
      <c r="M374" s="275">
        <v>2601</v>
      </c>
      <c r="N374" s="275">
        <v>4412</v>
      </c>
      <c r="O374" s="276">
        <v>5200</v>
      </c>
      <c r="P374" s="275">
        <v>4873</v>
      </c>
      <c r="Q374" s="276">
        <v>4739</v>
      </c>
      <c r="R374" s="275">
        <v>922</v>
      </c>
      <c r="S374" s="276">
        <v>889</v>
      </c>
      <c r="T374" s="275">
        <v>2646</v>
      </c>
      <c r="U374" s="276">
        <v>2554</v>
      </c>
      <c r="V374" s="275">
        <v>3568</v>
      </c>
      <c r="W374" s="276">
        <v>3443</v>
      </c>
      <c r="X374" s="275">
        <v>7011</v>
      </c>
      <c r="Y374" s="275">
        <v>1811</v>
      </c>
      <c r="Z374" s="276">
        <v>5200</v>
      </c>
    </row>
    <row r="375" spans="1:26">
      <c r="A375">
        <v>9</v>
      </c>
      <c r="B375">
        <v>3</v>
      </c>
      <c r="C375">
        <v>4</v>
      </c>
      <c r="D375" s="285">
        <v>162024</v>
      </c>
      <c r="E375" t="s">
        <v>44</v>
      </c>
      <c r="F375" s="274">
        <v>32033</v>
      </c>
      <c r="G375" s="275">
        <v>3942</v>
      </c>
      <c r="H375" s="275">
        <v>4537</v>
      </c>
      <c r="I375" s="275">
        <v>6371</v>
      </c>
      <c r="J375" s="275">
        <v>6196</v>
      </c>
      <c r="K375" s="275">
        <v>6275</v>
      </c>
      <c r="L375" s="276">
        <v>4712</v>
      </c>
      <c r="M375" s="275">
        <v>8479</v>
      </c>
      <c r="N375" s="275">
        <v>14850</v>
      </c>
      <c r="O375" s="276">
        <v>17183</v>
      </c>
      <c r="P375" s="275">
        <v>16459</v>
      </c>
      <c r="Q375" s="276">
        <v>15574</v>
      </c>
      <c r="R375" s="275">
        <v>3232</v>
      </c>
      <c r="S375" s="276">
        <v>3139</v>
      </c>
      <c r="T375" s="275">
        <v>8905</v>
      </c>
      <c r="U375" s="276">
        <v>8278</v>
      </c>
      <c r="V375" s="275">
        <v>12137</v>
      </c>
      <c r="W375" s="276">
        <v>11417</v>
      </c>
      <c r="X375" s="275">
        <v>23554</v>
      </c>
      <c r="Y375" s="275">
        <v>6371</v>
      </c>
      <c r="Z375" s="276">
        <v>17183</v>
      </c>
    </row>
    <row r="376" spans="1:26">
      <c r="A376">
        <v>9</v>
      </c>
      <c r="B376">
        <v>3</v>
      </c>
      <c r="C376">
        <v>4</v>
      </c>
      <c r="D376" s="285">
        <v>774032</v>
      </c>
      <c r="E376" t="s">
        <v>130</v>
      </c>
      <c r="F376" s="274">
        <v>31607</v>
      </c>
      <c r="G376" s="275">
        <v>4079</v>
      </c>
      <c r="H376" s="275">
        <v>4436</v>
      </c>
      <c r="I376" s="275">
        <v>5965</v>
      </c>
      <c r="J376" s="275">
        <v>5794</v>
      </c>
      <c r="K376" s="275">
        <v>5917</v>
      </c>
      <c r="L376" s="276">
        <v>5416</v>
      </c>
      <c r="M376" s="275">
        <v>8515</v>
      </c>
      <c r="N376" s="275">
        <v>14480</v>
      </c>
      <c r="O376" s="276">
        <v>17127</v>
      </c>
      <c r="P376" s="275">
        <v>16295</v>
      </c>
      <c r="Q376" s="276">
        <v>15312</v>
      </c>
      <c r="R376" s="275">
        <v>3061</v>
      </c>
      <c r="S376" s="276">
        <v>2904</v>
      </c>
      <c r="T376" s="275">
        <v>8817</v>
      </c>
      <c r="U376" s="276">
        <v>8310</v>
      </c>
      <c r="V376" s="275">
        <v>11878</v>
      </c>
      <c r="W376" s="276">
        <v>11214</v>
      </c>
      <c r="X376" s="275">
        <v>23092</v>
      </c>
      <c r="Y376" s="275">
        <v>5965</v>
      </c>
      <c r="Z376" s="276">
        <v>17127</v>
      </c>
    </row>
    <row r="377" spans="1:26">
      <c r="A377">
        <v>9</v>
      </c>
      <c r="B377">
        <v>3</v>
      </c>
      <c r="C377">
        <v>4</v>
      </c>
      <c r="D377" s="285">
        <v>158028</v>
      </c>
      <c r="E377" t="s">
        <v>37</v>
      </c>
      <c r="F377" s="274">
        <v>16664</v>
      </c>
      <c r="G377" s="275">
        <v>1997</v>
      </c>
      <c r="H377" s="275">
        <v>2270</v>
      </c>
      <c r="I377" s="275">
        <v>3369</v>
      </c>
      <c r="J377" s="275">
        <v>3182</v>
      </c>
      <c r="K377" s="275">
        <v>3378</v>
      </c>
      <c r="L377" s="276">
        <v>2468</v>
      </c>
      <c r="M377" s="275">
        <v>4267</v>
      </c>
      <c r="N377" s="275">
        <v>7636</v>
      </c>
      <c r="O377" s="276">
        <v>9028</v>
      </c>
      <c r="P377" s="275">
        <v>8501</v>
      </c>
      <c r="Q377" s="276">
        <v>8163</v>
      </c>
      <c r="R377" s="275">
        <v>1686</v>
      </c>
      <c r="S377" s="276">
        <v>1683</v>
      </c>
      <c r="T377" s="275">
        <v>4655</v>
      </c>
      <c r="U377" s="276">
        <v>4373</v>
      </c>
      <c r="V377" s="275">
        <v>6341</v>
      </c>
      <c r="W377" s="276">
        <v>6056</v>
      </c>
      <c r="X377" s="275">
        <v>12397</v>
      </c>
      <c r="Y377" s="275">
        <v>3369</v>
      </c>
      <c r="Z377" s="276">
        <v>9028</v>
      </c>
    </row>
    <row r="378" spans="1:26">
      <c r="A378">
        <v>9</v>
      </c>
      <c r="B378">
        <v>3</v>
      </c>
      <c r="C378">
        <v>4</v>
      </c>
      <c r="D378" s="285">
        <v>566076</v>
      </c>
      <c r="E378" t="s">
        <v>115</v>
      </c>
      <c r="F378" s="274">
        <v>15881</v>
      </c>
      <c r="G378" s="275">
        <v>2118</v>
      </c>
      <c r="H378" s="275">
        <v>2318</v>
      </c>
      <c r="I378" s="275">
        <v>3128</v>
      </c>
      <c r="J378" s="275">
        <v>3025</v>
      </c>
      <c r="K378" s="275">
        <v>3023</v>
      </c>
      <c r="L378" s="276">
        <v>2269</v>
      </c>
      <c r="M378" s="275">
        <v>4436</v>
      </c>
      <c r="N378" s="275">
        <v>7564</v>
      </c>
      <c r="O378" s="276">
        <v>8317</v>
      </c>
      <c r="P378" s="275">
        <v>8298</v>
      </c>
      <c r="Q378" s="276">
        <v>7583</v>
      </c>
      <c r="R378" s="275">
        <v>1615</v>
      </c>
      <c r="S378" s="276">
        <v>1513</v>
      </c>
      <c r="T378" s="275">
        <v>4393</v>
      </c>
      <c r="U378" s="276">
        <v>3924</v>
      </c>
      <c r="V378" s="275">
        <v>6008</v>
      </c>
      <c r="W378" s="276">
        <v>5437</v>
      </c>
      <c r="X378" s="275">
        <v>11445</v>
      </c>
      <c r="Y378" s="275">
        <v>3128</v>
      </c>
      <c r="Z378" s="276">
        <v>8317</v>
      </c>
    </row>
    <row r="379" spans="1:26">
      <c r="A379">
        <v>9</v>
      </c>
      <c r="B379">
        <v>3</v>
      </c>
      <c r="C379">
        <v>4</v>
      </c>
      <c r="D379" s="285">
        <v>382056</v>
      </c>
      <c r="E379" t="s">
        <v>91</v>
      </c>
      <c r="F379" s="135">
        <v>11342</v>
      </c>
      <c r="G379" s="136">
        <v>1431</v>
      </c>
      <c r="H379" s="136">
        <v>1601</v>
      </c>
      <c r="I379" s="136">
        <v>2283</v>
      </c>
      <c r="J379" s="136">
        <v>2135</v>
      </c>
      <c r="K379" s="136">
        <v>2189</v>
      </c>
      <c r="L379" s="137">
        <v>1703</v>
      </c>
      <c r="M379" s="136">
        <v>3032</v>
      </c>
      <c r="N379" s="136">
        <v>5315</v>
      </c>
      <c r="O379" s="137">
        <v>6027</v>
      </c>
      <c r="P379" s="136">
        <v>5973</v>
      </c>
      <c r="Q379" s="137">
        <v>5369</v>
      </c>
      <c r="R379" s="136">
        <v>1223</v>
      </c>
      <c r="S379" s="137">
        <v>1060</v>
      </c>
      <c r="T379" s="136">
        <v>3237</v>
      </c>
      <c r="U379" s="137">
        <v>2790</v>
      </c>
      <c r="V379" s="136">
        <v>4460</v>
      </c>
      <c r="W379" s="137">
        <v>3850</v>
      </c>
      <c r="X379" s="136">
        <v>8310</v>
      </c>
      <c r="Y379" s="136">
        <v>2283</v>
      </c>
      <c r="Z379" s="137">
        <v>6027</v>
      </c>
    </row>
    <row r="380" spans="1:26">
      <c r="A380">
        <v>9</v>
      </c>
      <c r="B380">
        <v>3</v>
      </c>
      <c r="C380">
        <v>4</v>
      </c>
      <c r="D380" s="285">
        <v>382068</v>
      </c>
      <c r="E380" t="s">
        <v>93</v>
      </c>
      <c r="F380" s="135">
        <v>15394</v>
      </c>
      <c r="G380" s="136">
        <v>1960</v>
      </c>
      <c r="H380" s="136">
        <v>2209</v>
      </c>
      <c r="I380" s="136">
        <v>3000</v>
      </c>
      <c r="J380" s="136">
        <v>2855</v>
      </c>
      <c r="K380" s="136">
        <v>3041</v>
      </c>
      <c r="L380" s="137">
        <v>2329</v>
      </c>
      <c r="M380" s="136">
        <v>4169</v>
      </c>
      <c r="N380" s="136">
        <v>7169</v>
      </c>
      <c r="O380" s="137">
        <v>8225</v>
      </c>
      <c r="P380" s="136">
        <v>7907</v>
      </c>
      <c r="Q380" s="137">
        <v>7487</v>
      </c>
      <c r="R380" s="136">
        <v>1511</v>
      </c>
      <c r="S380" s="137">
        <v>1489</v>
      </c>
      <c r="T380" s="136">
        <v>4255</v>
      </c>
      <c r="U380" s="137">
        <v>3970</v>
      </c>
      <c r="V380" s="136">
        <v>5766</v>
      </c>
      <c r="W380" s="137">
        <v>5459</v>
      </c>
      <c r="X380" s="136">
        <v>11225</v>
      </c>
      <c r="Y380" s="136">
        <v>3000</v>
      </c>
      <c r="Z380" s="137">
        <v>8225</v>
      </c>
    </row>
    <row r="381" spans="1:26">
      <c r="A381">
        <v>9</v>
      </c>
      <c r="B381">
        <v>3</v>
      </c>
      <c r="C381">
        <v>4</v>
      </c>
      <c r="D381" s="285">
        <v>978036</v>
      </c>
      <c r="E381" t="s">
        <v>163</v>
      </c>
      <c r="F381" s="135">
        <v>11097</v>
      </c>
      <c r="G381" s="136">
        <v>1330</v>
      </c>
      <c r="H381" s="136">
        <v>1586</v>
      </c>
      <c r="I381" s="136">
        <v>2196</v>
      </c>
      <c r="J381" s="136">
        <v>2080</v>
      </c>
      <c r="K381" s="136">
        <v>2285</v>
      </c>
      <c r="L381" s="137">
        <v>1620</v>
      </c>
      <c r="M381" s="136">
        <v>2916</v>
      </c>
      <c r="N381" s="136">
        <v>5112</v>
      </c>
      <c r="O381" s="137">
        <v>5985</v>
      </c>
      <c r="P381" s="136">
        <v>5653</v>
      </c>
      <c r="Q381" s="137">
        <v>5444</v>
      </c>
      <c r="R381" s="136">
        <v>1108</v>
      </c>
      <c r="S381" s="137">
        <v>1088</v>
      </c>
      <c r="T381" s="136">
        <v>3085</v>
      </c>
      <c r="U381" s="137">
        <v>2900</v>
      </c>
      <c r="V381" s="136">
        <v>4193</v>
      </c>
      <c r="W381" s="137">
        <v>3988</v>
      </c>
      <c r="X381" s="136">
        <v>8181</v>
      </c>
      <c r="Y381" s="136">
        <v>2196</v>
      </c>
      <c r="Z381" s="137">
        <v>5985</v>
      </c>
    </row>
    <row r="382" spans="1:26">
      <c r="A382">
        <v>9</v>
      </c>
      <c r="B382">
        <v>3</v>
      </c>
      <c r="C382">
        <v>4</v>
      </c>
      <c r="D382" s="285">
        <v>166032</v>
      </c>
      <c r="E382" t="s">
        <v>46</v>
      </c>
      <c r="F382" s="135">
        <v>15276</v>
      </c>
      <c r="G382" s="136">
        <v>2012</v>
      </c>
      <c r="H382" s="136">
        <v>2241</v>
      </c>
      <c r="I382" s="136">
        <v>3050</v>
      </c>
      <c r="J382" s="136">
        <v>2850</v>
      </c>
      <c r="K382" s="136">
        <v>2956</v>
      </c>
      <c r="L382" s="137">
        <v>2167</v>
      </c>
      <c r="M382" s="136">
        <v>4253</v>
      </c>
      <c r="N382" s="136">
        <v>7303</v>
      </c>
      <c r="O382" s="137">
        <v>7973</v>
      </c>
      <c r="P382" s="136">
        <v>7956</v>
      </c>
      <c r="Q382" s="137">
        <v>7320</v>
      </c>
      <c r="R382" s="136">
        <v>1609</v>
      </c>
      <c r="S382" s="137">
        <v>1441</v>
      </c>
      <c r="T382" s="136">
        <v>4137</v>
      </c>
      <c r="U382" s="137">
        <v>3836</v>
      </c>
      <c r="V382" s="136">
        <v>5746</v>
      </c>
      <c r="W382" s="137">
        <v>5277</v>
      </c>
      <c r="X382" s="136">
        <v>11023</v>
      </c>
      <c r="Y382" s="136">
        <v>3050</v>
      </c>
      <c r="Z382" s="137">
        <v>7973</v>
      </c>
    </row>
    <row r="383" spans="1:26">
      <c r="A383">
        <v>9</v>
      </c>
      <c r="B383">
        <v>3</v>
      </c>
      <c r="C383">
        <v>4</v>
      </c>
      <c r="D383" s="285">
        <v>170048</v>
      </c>
      <c r="E383" t="s">
        <v>53</v>
      </c>
      <c r="F383" s="135">
        <v>11901</v>
      </c>
      <c r="G383" s="136">
        <v>1514</v>
      </c>
      <c r="H383" s="136">
        <v>1716</v>
      </c>
      <c r="I383" s="136">
        <v>2308</v>
      </c>
      <c r="J383" s="136">
        <v>2316</v>
      </c>
      <c r="K383" s="136">
        <v>2371</v>
      </c>
      <c r="L383" s="137">
        <v>1676</v>
      </c>
      <c r="M383" s="136">
        <v>3230</v>
      </c>
      <c r="N383" s="136">
        <v>5538</v>
      </c>
      <c r="O383" s="137">
        <v>6363</v>
      </c>
      <c r="P383" s="136">
        <v>6194</v>
      </c>
      <c r="Q383" s="137">
        <v>5707</v>
      </c>
      <c r="R383" s="136">
        <v>1221</v>
      </c>
      <c r="S383" s="137">
        <v>1087</v>
      </c>
      <c r="T383" s="136">
        <v>3325</v>
      </c>
      <c r="U383" s="137">
        <v>3038</v>
      </c>
      <c r="V383" s="136">
        <v>4546</v>
      </c>
      <c r="W383" s="137">
        <v>4125</v>
      </c>
      <c r="X383" s="136">
        <v>8671</v>
      </c>
      <c r="Y383" s="136">
        <v>2308</v>
      </c>
      <c r="Z383" s="137">
        <v>6363</v>
      </c>
    </row>
    <row r="384" spans="1:26" ht="13.15">
      <c r="A384" s="286"/>
      <c r="B384" s="287"/>
      <c r="C384" s="287"/>
      <c r="D384" s="288" t="s">
        <v>369</v>
      </c>
      <c r="E384" s="289" t="s">
        <v>216</v>
      </c>
      <c r="F384" s="138">
        <v>369350</v>
      </c>
      <c r="G384" s="269">
        <v>47433</v>
      </c>
      <c r="H384" s="269">
        <v>52928</v>
      </c>
      <c r="I384" s="269">
        <v>72711</v>
      </c>
      <c r="J384" s="269">
        <v>69771</v>
      </c>
      <c r="K384" s="269">
        <v>71755</v>
      </c>
      <c r="L384" s="270">
        <v>54752</v>
      </c>
      <c r="M384" s="269">
        <v>100361</v>
      </c>
      <c r="N384" s="269">
        <v>173072</v>
      </c>
      <c r="O384" s="270">
        <v>196278</v>
      </c>
      <c r="P384" s="269">
        <v>191388</v>
      </c>
      <c r="Q384" s="270">
        <v>177962</v>
      </c>
      <c r="R384" s="269">
        <v>37327</v>
      </c>
      <c r="S384" s="270">
        <v>35384</v>
      </c>
      <c r="T384" s="269">
        <v>102340</v>
      </c>
      <c r="U384" s="270">
        <v>93938</v>
      </c>
      <c r="V384" s="269">
        <v>139667</v>
      </c>
      <c r="W384" s="270">
        <v>129322</v>
      </c>
      <c r="X384" s="269">
        <v>268989</v>
      </c>
      <c r="Y384" s="269">
        <v>72711</v>
      </c>
      <c r="Z384" s="139">
        <v>196278</v>
      </c>
    </row>
    <row r="385" spans="1:26">
      <c r="A385">
        <v>10</v>
      </c>
      <c r="B385">
        <v>4</v>
      </c>
      <c r="C385">
        <v>4</v>
      </c>
      <c r="D385" s="285">
        <v>554008</v>
      </c>
      <c r="E385" t="s">
        <v>98</v>
      </c>
      <c r="F385" s="135">
        <v>15003</v>
      </c>
      <c r="G385" s="136">
        <v>2014</v>
      </c>
      <c r="H385" s="136">
        <v>2320</v>
      </c>
      <c r="I385" s="136">
        <v>2932</v>
      </c>
      <c r="J385" s="136">
        <v>2820</v>
      </c>
      <c r="K385" s="136">
        <v>2838</v>
      </c>
      <c r="L385" s="137">
        <v>2079</v>
      </c>
      <c r="M385" s="136">
        <v>4334</v>
      </c>
      <c r="N385" s="136">
        <v>7266</v>
      </c>
      <c r="O385" s="137">
        <v>7737</v>
      </c>
      <c r="P385" s="136">
        <v>7705</v>
      </c>
      <c r="Q385" s="137">
        <v>7298</v>
      </c>
      <c r="R385" s="136">
        <v>1473</v>
      </c>
      <c r="S385" s="137">
        <v>1459</v>
      </c>
      <c r="T385" s="136">
        <v>4006</v>
      </c>
      <c r="U385" s="137">
        <v>3731</v>
      </c>
      <c r="V385" s="136">
        <v>5479</v>
      </c>
      <c r="W385" s="137">
        <v>5190</v>
      </c>
      <c r="X385" s="136">
        <v>10669</v>
      </c>
      <c r="Y385" s="136">
        <v>2932</v>
      </c>
      <c r="Z385" s="137">
        <v>7737</v>
      </c>
    </row>
    <row r="386" spans="1:26">
      <c r="A386">
        <v>10</v>
      </c>
      <c r="B386">
        <v>4</v>
      </c>
      <c r="C386">
        <v>4</v>
      </c>
      <c r="D386" s="285">
        <v>554020</v>
      </c>
      <c r="E386" t="s">
        <v>100</v>
      </c>
      <c r="F386" s="284">
        <v>11455</v>
      </c>
      <c r="G386" s="271">
        <v>1521</v>
      </c>
      <c r="H386" s="271">
        <v>1658</v>
      </c>
      <c r="I386" s="271">
        <v>2280</v>
      </c>
      <c r="J386" s="271">
        <v>2094</v>
      </c>
      <c r="K386" s="271">
        <v>2238</v>
      </c>
      <c r="L386" s="282">
        <v>1664</v>
      </c>
      <c r="M386" s="271">
        <v>3179</v>
      </c>
      <c r="N386" s="271">
        <v>5459</v>
      </c>
      <c r="O386" s="282">
        <v>5996</v>
      </c>
      <c r="P386" s="271">
        <v>5803</v>
      </c>
      <c r="Q386" s="282">
        <v>5652</v>
      </c>
      <c r="R386" s="271">
        <v>1158</v>
      </c>
      <c r="S386" s="282">
        <v>1122</v>
      </c>
      <c r="T386" s="271">
        <v>3061</v>
      </c>
      <c r="U386" s="282">
        <v>2935</v>
      </c>
      <c r="V386" s="271">
        <v>4219</v>
      </c>
      <c r="W386" s="282">
        <v>4057</v>
      </c>
      <c r="X386" s="271">
        <v>8276</v>
      </c>
      <c r="Y386" s="271">
        <v>2280</v>
      </c>
      <c r="Z386" s="282">
        <v>5996</v>
      </c>
    </row>
    <row r="387" spans="1:26">
      <c r="A387">
        <v>10</v>
      </c>
      <c r="B387">
        <v>4</v>
      </c>
      <c r="C387">
        <v>4</v>
      </c>
      <c r="D387" s="285">
        <v>362028</v>
      </c>
      <c r="E387" t="s">
        <v>67</v>
      </c>
      <c r="F387" s="135">
        <v>12491</v>
      </c>
      <c r="G387" s="136">
        <v>1589</v>
      </c>
      <c r="H387" s="136">
        <v>1780</v>
      </c>
      <c r="I387" s="136">
        <v>2491</v>
      </c>
      <c r="J387" s="136">
        <v>2398</v>
      </c>
      <c r="K387" s="136">
        <v>2379</v>
      </c>
      <c r="L387" s="137">
        <v>1854</v>
      </c>
      <c r="M387" s="136">
        <v>3369</v>
      </c>
      <c r="N387" s="136">
        <v>5860</v>
      </c>
      <c r="O387" s="137">
        <v>6631</v>
      </c>
      <c r="P387" s="136">
        <v>6363</v>
      </c>
      <c r="Q387" s="137">
        <v>6128</v>
      </c>
      <c r="R387" s="136">
        <v>1279</v>
      </c>
      <c r="S387" s="137">
        <v>1212</v>
      </c>
      <c r="T387" s="136">
        <v>3390</v>
      </c>
      <c r="U387" s="137">
        <v>3241</v>
      </c>
      <c r="V387" s="136">
        <v>4669</v>
      </c>
      <c r="W387" s="137">
        <v>4453</v>
      </c>
      <c r="X387" s="136">
        <v>9122</v>
      </c>
      <c r="Y387" s="136">
        <v>2491</v>
      </c>
      <c r="Z387" s="137">
        <v>6631</v>
      </c>
    </row>
    <row r="388" spans="1:26">
      <c r="A388">
        <v>10</v>
      </c>
      <c r="B388">
        <v>4</v>
      </c>
      <c r="C388">
        <v>4</v>
      </c>
      <c r="D388" s="285">
        <v>566028</v>
      </c>
      <c r="E388" t="s">
        <v>114</v>
      </c>
      <c r="F388" s="135">
        <v>10725</v>
      </c>
      <c r="G388" s="136">
        <v>1462</v>
      </c>
      <c r="H388" s="136">
        <v>1583</v>
      </c>
      <c r="I388" s="136">
        <v>2041</v>
      </c>
      <c r="J388" s="136">
        <v>1930</v>
      </c>
      <c r="K388" s="136">
        <v>2064</v>
      </c>
      <c r="L388" s="137">
        <v>1645</v>
      </c>
      <c r="M388" s="136">
        <v>3045</v>
      </c>
      <c r="N388" s="136">
        <v>5086</v>
      </c>
      <c r="O388" s="137">
        <v>5639</v>
      </c>
      <c r="P388" s="136">
        <v>5580</v>
      </c>
      <c r="Q388" s="137">
        <v>5145</v>
      </c>
      <c r="R388" s="136">
        <v>1031</v>
      </c>
      <c r="S388" s="137">
        <v>1010</v>
      </c>
      <c r="T388" s="136">
        <v>2982</v>
      </c>
      <c r="U388" s="137">
        <v>2657</v>
      </c>
      <c r="V388" s="136">
        <v>4013</v>
      </c>
      <c r="W388" s="137">
        <v>3667</v>
      </c>
      <c r="X388" s="136">
        <v>7680</v>
      </c>
      <c r="Y388" s="136">
        <v>2041</v>
      </c>
      <c r="Z388" s="137">
        <v>5639</v>
      </c>
    </row>
    <row r="389" spans="1:26">
      <c r="A389">
        <v>10</v>
      </c>
      <c r="B389">
        <v>4</v>
      </c>
      <c r="C389">
        <v>4</v>
      </c>
      <c r="D389" s="285">
        <v>158020</v>
      </c>
      <c r="E389" t="s">
        <v>401</v>
      </c>
      <c r="F389" s="135">
        <v>11483</v>
      </c>
      <c r="G389" s="136">
        <v>1341</v>
      </c>
      <c r="H389" s="136">
        <v>1676</v>
      </c>
      <c r="I389" s="136">
        <v>2330</v>
      </c>
      <c r="J389" s="136">
        <v>2294</v>
      </c>
      <c r="K389" s="136">
        <v>2206</v>
      </c>
      <c r="L389" s="137">
        <v>1636</v>
      </c>
      <c r="M389" s="136">
        <v>3017</v>
      </c>
      <c r="N389" s="136">
        <v>5347</v>
      </c>
      <c r="O389" s="137">
        <v>6136</v>
      </c>
      <c r="P389" s="136">
        <v>5952</v>
      </c>
      <c r="Q389" s="137">
        <v>5531</v>
      </c>
      <c r="R389" s="136">
        <v>1213</v>
      </c>
      <c r="S389" s="137">
        <v>1117</v>
      </c>
      <c r="T389" s="136">
        <v>3178</v>
      </c>
      <c r="U389" s="137">
        <v>2958</v>
      </c>
      <c r="V389" s="136">
        <v>4391</v>
      </c>
      <c r="W389" s="137">
        <v>4075</v>
      </c>
      <c r="X389" s="136">
        <v>8466</v>
      </c>
      <c r="Y389" s="136">
        <v>2330</v>
      </c>
      <c r="Z389" s="137">
        <v>6136</v>
      </c>
    </row>
    <row r="390" spans="1:26">
      <c r="A390">
        <v>10</v>
      </c>
      <c r="B390">
        <v>4</v>
      </c>
      <c r="C390">
        <v>4</v>
      </c>
      <c r="D390" s="285">
        <v>162022</v>
      </c>
      <c r="E390" t="s">
        <v>43</v>
      </c>
      <c r="F390" s="135">
        <v>11568</v>
      </c>
      <c r="G390" s="136">
        <v>1375</v>
      </c>
      <c r="H390" s="136">
        <v>1647</v>
      </c>
      <c r="I390" s="136">
        <v>2460</v>
      </c>
      <c r="J390" s="136">
        <v>2297</v>
      </c>
      <c r="K390" s="136">
        <v>2265</v>
      </c>
      <c r="L390" s="137">
        <v>1524</v>
      </c>
      <c r="M390" s="136">
        <v>3022</v>
      </c>
      <c r="N390" s="136">
        <v>5482</v>
      </c>
      <c r="O390" s="137">
        <v>6086</v>
      </c>
      <c r="P390" s="136">
        <v>5908</v>
      </c>
      <c r="Q390" s="137">
        <v>5660</v>
      </c>
      <c r="R390" s="136">
        <v>1266</v>
      </c>
      <c r="S390" s="137">
        <v>1194</v>
      </c>
      <c r="T390" s="136">
        <v>3045</v>
      </c>
      <c r="U390" s="137">
        <v>3041</v>
      </c>
      <c r="V390" s="136">
        <v>4311</v>
      </c>
      <c r="W390" s="137">
        <v>4235</v>
      </c>
      <c r="X390" s="136">
        <v>8546</v>
      </c>
      <c r="Y390" s="136">
        <v>2460</v>
      </c>
      <c r="Z390" s="137">
        <v>6086</v>
      </c>
    </row>
    <row r="391" spans="1:26" ht="13.15" thickBot="1">
      <c r="A391">
        <v>10</v>
      </c>
      <c r="B391">
        <v>4</v>
      </c>
      <c r="C391">
        <v>4</v>
      </c>
      <c r="D391" s="285">
        <v>362036</v>
      </c>
      <c r="E391" t="s">
        <v>69</v>
      </c>
      <c r="F391" s="135">
        <v>11460</v>
      </c>
      <c r="G391" s="136">
        <v>1368</v>
      </c>
      <c r="H391" s="136">
        <v>1730</v>
      </c>
      <c r="I391" s="136">
        <v>2407</v>
      </c>
      <c r="J391" s="136">
        <v>2199</v>
      </c>
      <c r="K391" s="136">
        <v>2180</v>
      </c>
      <c r="L391" s="137">
        <v>1576</v>
      </c>
      <c r="M391" s="136">
        <v>3098</v>
      </c>
      <c r="N391" s="136">
        <v>5505</v>
      </c>
      <c r="O391" s="137">
        <v>5955</v>
      </c>
      <c r="P391" s="136">
        <v>5868</v>
      </c>
      <c r="Q391" s="137">
        <v>5592</v>
      </c>
      <c r="R391" s="136">
        <v>1218</v>
      </c>
      <c r="S391" s="137">
        <v>1189</v>
      </c>
      <c r="T391" s="136">
        <v>3082</v>
      </c>
      <c r="U391" s="137">
        <v>2873</v>
      </c>
      <c r="V391" s="136">
        <v>4300</v>
      </c>
      <c r="W391" s="137">
        <v>4062</v>
      </c>
      <c r="X391" s="136">
        <v>8362</v>
      </c>
      <c r="Y391" s="136">
        <v>2407</v>
      </c>
      <c r="Z391" s="137">
        <v>5955</v>
      </c>
    </row>
    <row r="392" spans="1:26" s="163" customFormat="1" ht="13.5" thickBot="1">
      <c r="A392" s="292"/>
      <c r="B392" s="293"/>
      <c r="C392" s="293"/>
      <c r="D392" s="286"/>
      <c r="E392" s="296" t="s">
        <v>285</v>
      </c>
      <c r="F392" s="132">
        <v>84185</v>
      </c>
      <c r="G392" s="133">
        <v>10670</v>
      </c>
      <c r="H392" s="133">
        <v>12394</v>
      </c>
      <c r="I392" s="133">
        <v>16941</v>
      </c>
      <c r="J392" s="133">
        <v>16032</v>
      </c>
      <c r="K392" s="133">
        <v>16170</v>
      </c>
      <c r="L392" s="290">
        <v>11978</v>
      </c>
      <c r="M392" s="133">
        <v>23064</v>
      </c>
      <c r="N392" s="133">
        <v>40005</v>
      </c>
      <c r="O392" s="290">
        <v>44180</v>
      </c>
      <c r="P392" s="133">
        <v>43179</v>
      </c>
      <c r="Q392" s="290">
        <v>41006</v>
      </c>
      <c r="R392" s="133">
        <v>8638</v>
      </c>
      <c r="S392" s="290">
        <v>8303</v>
      </c>
      <c r="T392" s="133">
        <v>22744</v>
      </c>
      <c r="U392" s="290">
        <v>21436</v>
      </c>
      <c r="V392" s="133">
        <v>31382</v>
      </c>
      <c r="W392" s="290">
        <v>29739</v>
      </c>
      <c r="X392" s="133">
        <v>61121</v>
      </c>
      <c r="Y392" s="133">
        <v>16941</v>
      </c>
      <c r="Z392" s="134">
        <v>44180</v>
      </c>
    </row>
    <row r="393" spans="1:26" ht="13.15">
      <c r="A393" s="110"/>
      <c r="B393" s="110"/>
      <c r="C393" s="110"/>
      <c r="D393" s="110"/>
      <c r="E393" s="203" t="s">
        <v>177</v>
      </c>
      <c r="F393" s="127">
        <v>3602911</v>
      </c>
      <c r="G393" s="120">
        <v>474056</v>
      </c>
      <c r="H393" s="120">
        <v>520177</v>
      </c>
      <c r="I393" s="120">
        <v>709988</v>
      </c>
      <c r="J393" s="120">
        <v>672396</v>
      </c>
      <c r="K393" s="120">
        <v>686889</v>
      </c>
      <c r="L393" s="128">
        <v>539405</v>
      </c>
      <c r="M393" s="120">
        <v>994233</v>
      </c>
      <c r="N393" s="120">
        <v>1704221</v>
      </c>
      <c r="O393" s="128">
        <v>1898690</v>
      </c>
      <c r="P393" s="120">
        <v>1858393</v>
      </c>
      <c r="Q393" s="128">
        <v>1744518</v>
      </c>
      <c r="R393" s="120">
        <v>364346</v>
      </c>
      <c r="S393" s="128">
        <v>345642</v>
      </c>
      <c r="T393" s="120">
        <v>983329</v>
      </c>
      <c r="U393" s="128">
        <v>915361</v>
      </c>
      <c r="V393" s="120">
        <v>1347675</v>
      </c>
      <c r="W393" s="128">
        <v>1261003</v>
      </c>
      <c r="X393" s="120">
        <v>2608678</v>
      </c>
      <c r="Y393" s="120">
        <v>709988</v>
      </c>
      <c r="Z393" s="128">
        <v>1898690</v>
      </c>
    </row>
    <row r="394" spans="1:26" ht="13.15">
      <c r="A394" s="110"/>
      <c r="B394" s="110"/>
      <c r="C394" s="110"/>
      <c r="D394" s="110"/>
      <c r="E394" s="146" t="s">
        <v>198</v>
      </c>
      <c r="F394" s="127">
        <v>1922425</v>
      </c>
      <c r="G394" s="120">
        <v>252113</v>
      </c>
      <c r="H394" s="120">
        <v>276282</v>
      </c>
      <c r="I394" s="120">
        <v>380344</v>
      </c>
      <c r="J394" s="120">
        <v>360507</v>
      </c>
      <c r="K394" s="120">
        <v>366366</v>
      </c>
      <c r="L394" s="128">
        <v>286813</v>
      </c>
      <c r="M394" s="120">
        <v>528395</v>
      </c>
      <c r="N394" s="120">
        <v>908739</v>
      </c>
      <c r="O394" s="128">
        <v>1013686</v>
      </c>
      <c r="P394" s="120">
        <v>992226</v>
      </c>
      <c r="Q394" s="128">
        <v>930199</v>
      </c>
      <c r="R394" s="120">
        <v>195441</v>
      </c>
      <c r="S394" s="128">
        <v>184903</v>
      </c>
      <c r="T394" s="120">
        <v>525408</v>
      </c>
      <c r="U394" s="128">
        <v>488278</v>
      </c>
      <c r="V394" s="120">
        <v>720849</v>
      </c>
      <c r="W394" s="128">
        <v>673181</v>
      </c>
      <c r="X394" s="120">
        <v>1394030</v>
      </c>
      <c r="Y394" s="120">
        <v>380344</v>
      </c>
      <c r="Z394" s="128">
        <v>1013686</v>
      </c>
    </row>
    <row r="395" spans="1:26" ht="13.15">
      <c r="A395" s="110"/>
      <c r="B395" s="110"/>
      <c r="C395" s="110"/>
      <c r="D395" s="110"/>
      <c r="E395" s="146" t="s">
        <v>199</v>
      </c>
      <c r="F395" s="127">
        <v>1680486</v>
      </c>
      <c r="G395" s="120">
        <v>221943</v>
      </c>
      <c r="H395" s="120">
        <v>243895</v>
      </c>
      <c r="I395" s="120">
        <v>329644</v>
      </c>
      <c r="J395" s="120">
        <v>311889</v>
      </c>
      <c r="K395" s="120">
        <v>320523</v>
      </c>
      <c r="L395" s="128">
        <v>252592</v>
      </c>
      <c r="M395" s="120">
        <v>465838</v>
      </c>
      <c r="N395" s="120">
        <v>795482</v>
      </c>
      <c r="O395" s="128">
        <v>885004</v>
      </c>
      <c r="P395" s="120">
        <v>866167</v>
      </c>
      <c r="Q395" s="128">
        <v>814319</v>
      </c>
      <c r="R395" s="120">
        <v>168905</v>
      </c>
      <c r="S395" s="128">
        <v>160739</v>
      </c>
      <c r="T395" s="120">
        <v>457921</v>
      </c>
      <c r="U395" s="128">
        <v>427083</v>
      </c>
      <c r="V395" s="120">
        <v>626826</v>
      </c>
      <c r="W395" s="128">
        <v>587822</v>
      </c>
      <c r="X395" s="120">
        <v>1214648</v>
      </c>
      <c r="Y395" s="120">
        <v>329644</v>
      </c>
      <c r="Z395" s="128">
        <v>885004</v>
      </c>
    </row>
    <row r="396" spans="1:26">
      <c r="F396" s="159"/>
      <c r="G396" s="159"/>
      <c r="H396" s="159"/>
      <c r="I396" s="159"/>
      <c r="J396" s="159"/>
      <c r="K396" s="159"/>
      <c r="L396" s="159"/>
      <c r="M396" s="159"/>
      <c r="N396" s="159"/>
      <c r="O396" s="159"/>
      <c r="P396" s="159"/>
      <c r="Q396" s="159"/>
      <c r="R396" s="159"/>
      <c r="S396" s="159"/>
      <c r="T396" s="159"/>
      <c r="U396" s="159"/>
      <c r="V396" s="159"/>
      <c r="W396" s="159"/>
      <c r="X396" s="159"/>
      <c r="Y396" s="159"/>
      <c r="Z396" s="159"/>
    </row>
    <row r="397" spans="1:26">
      <c r="A397" s="210" t="s">
        <v>288</v>
      </c>
      <c r="B397" s="205"/>
      <c r="C397" s="205"/>
      <c r="D397" s="205"/>
      <c r="E397" s="205"/>
      <c r="F397" s="205"/>
      <c r="G397" s="205"/>
      <c r="H397" s="205"/>
      <c r="I397" s="205"/>
      <c r="J397" s="205"/>
      <c r="K397" s="205"/>
      <c r="L397" s="205"/>
      <c r="M397" s="205"/>
      <c r="N397" s="205"/>
      <c r="O397" s="205"/>
      <c r="P397" s="205"/>
      <c r="Q397" s="205"/>
      <c r="R397" s="205"/>
      <c r="S397" s="205"/>
      <c r="T397" s="205"/>
      <c r="U397" s="205"/>
      <c r="V397" s="205"/>
      <c r="W397" s="205"/>
      <c r="X397" s="205"/>
      <c r="Y397" s="205"/>
      <c r="Z397" s="205"/>
    </row>
    <row r="398" spans="1:26">
      <c r="D398" s="361">
        <v>5111000</v>
      </c>
      <c r="E398" s="112" t="s">
        <v>15</v>
      </c>
      <c r="F398" s="158">
        <v>113973</v>
      </c>
      <c r="G398" s="159">
        <v>16116</v>
      </c>
      <c r="H398" s="159">
        <v>15989</v>
      </c>
      <c r="I398" s="159">
        <v>22216</v>
      </c>
      <c r="J398" s="159">
        <v>21547</v>
      </c>
      <c r="K398" s="159">
        <v>21602</v>
      </c>
      <c r="L398" s="160">
        <v>16503</v>
      </c>
      <c r="M398" s="159">
        <v>32105</v>
      </c>
      <c r="N398" s="159">
        <v>54321</v>
      </c>
      <c r="O398" s="160">
        <v>59652</v>
      </c>
      <c r="P398" s="159">
        <v>59295</v>
      </c>
      <c r="Q398" s="160">
        <v>54678</v>
      </c>
      <c r="R398" s="159">
        <v>11577</v>
      </c>
      <c r="S398" s="160">
        <v>10639</v>
      </c>
      <c r="T398" s="159">
        <v>31041</v>
      </c>
      <c r="U398" s="160">
        <v>28611</v>
      </c>
      <c r="V398" s="159">
        <v>42618</v>
      </c>
      <c r="W398" s="160">
        <v>39250</v>
      </c>
      <c r="X398" s="159">
        <v>81868</v>
      </c>
      <c r="Y398" s="159">
        <v>22216</v>
      </c>
      <c r="Z398" s="160">
        <v>59652</v>
      </c>
    </row>
    <row r="399" spans="1:26">
      <c r="D399" s="361">
        <v>5112000</v>
      </c>
      <c r="E399" s="112" t="s">
        <v>16</v>
      </c>
      <c r="F399" s="161">
        <v>106479</v>
      </c>
      <c r="G399" s="159">
        <v>14347</v>
      </c>
      <c r="H399" s="159">
        <v>15439</v>
      </c>
      <c r="I399" s="159">
        <v>21192</v>
      </c>
      <c r="J399" s="159">
        <v>19623</v>
      </c>
      <c r="K399" s="159">
        <v>20134</v>
      </c>
      <c r="L399" s="162">
        <v>15744</v>
      </c>
      <c r="M399" s="159">
        <v>29786</v>
      </c>
      <c r="N399" s="159">
        <v>50978</v>
      </c>
      <c r="O399" s="162">
        <v>55501</v>
      </c>
      <c r="P399" s="159">
        <v>55005</v>
      </c>
      <c r="Q399" s="162">
        <v>51474</v>
      </c>
      <c r="R399" s="159">
        <v>10938</v>
      </c>
      <c r="S399" s="162">
        <v>10254</v>
      </c>
      <c r="T399" s="159">
        <v>28713</v>
      </c>
      <c r="U399" s="162">
        <v>26788</v>
      </c>
      <c r="V399" s="159">
        <v>39651</v>
      </c>
      <c r="W399" s="162">
        <v>37042</v>
      </c>
      <c r="X399" s="159">
        <v>76693</v>
      </c>
      <c r="Y399" s="159">
        <v>21192</v>
      </c>
      <c r="Z399" s="162">
        <v>55501</v>
      </c>
    </row>
    <row r="400" spans="1:26">
      <c r="D400" s="361">
        <v>5113000</v>
      </c>
      <c r="E400" s="112" t="s">
        <v>17</v>
      </c>
      <c r="F400" s="161">
        <v>114664</v>
      </c>
      <c r="G400" s="159">
        <v>15853</v>
      </c>
      <c r="H400" s="159">
        <v>16769</v>
      </c>
      <c r="I400" s="159">
        <v>22925</v>
      </c>
      <c r="J400" s="159">
        <v>21134</v>
      </c>
      <c r="K400" s="159">
        <v>21214</v>
      </c>
      <c r="L400" s="162">
        <v>16769</v>
      </c>
      <c r="M400" s="159">
        <v>32622</v>
      </c>
      <c r="N400" s="159">
        <v>55547</v>
      </c>
      <c r="O400" s="162">
        <v>59117</v>
      </c>
      <c r="P400" s="159">
        <v>59210</v>
      </c>
      <c r="Q400" s="162">
        <v>55454</v>
      </c>
      <c r="R400" s="159">
        <v>11868</v>
      </c>
      <c r="S400" s="162">
        <v>11057</v>
      </c>
      <c r="T400" s="159">
        <v>30658</v>
      </c>
      <c r="U400" s="162">
        <v>28459</v>
      </c>
      <c r="V400" s="159">
        <v>42526</v>
      </c>
      <c r="W400" s="162">
        <v>39516</v>
      </c>
      <c r="X400" s="159">
        <v>82042</v>
      </c>
      <c r="Y400" s="159">
        <v>22925</v>
      </c>
      <c r="Z400" s="162">
        <v>59117</v>
      </c>
    </row>
    <row r="401" spans="4:26">
      <c r="D401" s="361">
        <v>5114000</v>
      </c>
      <c r="E401" s="112" t="s">
        <v>18</v>
      </c>
      <c r="F401" s="161">
        <v>45724</v>
      </c>
      <c r="G401" s="159">
        <v>5959</v>
      </c>
      <c r="H401" s="159">
        <v>6328</v>
      </c>
      <c r="I401" s="159">
        <v>9048</v>
      </c>
      <c r="J401" s="159">
        <v>8561</v>
      </c>
      <c r="K401" s="159">
        <v>8897</v>
      </c>
      <c r="L401" s="162">
        <v>6931</v>
      </c>
      <c r="M401" s="159">
        <v>12287</v>
      </c>
      <c r="N401" s="159">
        <v>21335</v>
      </c>
      <c r="O401" s="162">
        <v>24389</v>
      </c>
      <c r="P401" s="159">
        <v>23788</v>
      </c>
      <c r="Q401" s="162">
        <v>21936</v>
      </c>
      <c r="R401" s="159">
        <v>4647</v>
      </c>
      <c r="S401" s="162">
        <v>4401</v>
      </c>
      <c r="T401" s="159">
        <v>12780</v>
      </c>
      <c r="U401" s="162">
        <v>11609</v>
      </c>
      <c r="V401" s="159">
        <v>17427</v>
      </c>
      <c r="W401" s="162">
        <v>16010</v>
      </c>
      <c r="X401" s="159">
        <v>33437</v>
      </c>
      <c r="Y401" s="159">
        <v>9048</v>
      </c>
      <c r="Z401" s="162">
        <v>24389</v>
      </c>
    </row>
    <row r="402" spans="4:26">
      <c r="D402" s="361">
        <v>5116000</v>
      </c>
      <c r="E402" s="112" t="s">
        <v>19</v>
      </c>
      <c r="F402" s="161">
        <v>53817</v>
      </c>
      <c r="G402" s="159">
        <v>7304</v>
      </c>
      <c r="H402" s="159">
        <v>7790</v>
      </c>
      <c r="I402" s="159">
        <v>10672</v>
      </c>
      <c r="J402" s="159">
        <v>9761</v>
      </c>
      <c r="K402" s="159">
        <v>10205</v>
      </c>
      <c r="L402" s="162">
        <v>8085</v>
      </c>
      <c r="M402" s="159">
        <v>15094</v>
      </c>
      <c r="N402" s="159">
        <v>25766</v>
      </c>
      <c r="O402" s="162">
        <v>28051</v>
      </c>
      <c r="P402" s="159">
        <v>27885</v>
      </c>
      <c r="Q402" s="162">
        <v>25932</v>
      </c>
      <c r="R402" s="159">
        <v>5530</v>
      </c>
      <c r="S402" s="162">
        <v>5142</v>
      </c>
      <c r="T402" s="159">
        <v>14621</v>
      </c>
      <c r="U402" s="162">
        <v>13430</v>
      </c>
      <c r="V402" s="159">
        <v>20151</v>
      </c>
      <c r="W402" s="162">
        <v>18572</v>
      </c>
      <c r="X402" s="159">
        <v>38723</v>
      </c>
      <c r="Y402" s="159">
        <v>10672</v>
      </c>
      <c r="Z402" s="162">
        <v>28051</v>
      </c>
    </row>
    <row r="403" spans="4:26">
      <c r="D403" s="361">
        <v>5117000</v>
      </c>
      <c r="E403" s="112" t="s">
        <v>20</v>
      </c>
      <c r="F403" s="161">
        <v>34023</v>
      </c>
      <c r="G403" s="159">
        <v>4401</v>
      </c>
      <c r="H403" s="159">
        <v>4994</v>
      </c>
      <c r="I403" s="159">
        <v>7000</v>
      </c>
      <c r="J403" s="159">
        <v>6564</v>
      </c>
      <c r="K403" s="159">
        <v>6409</v>
      </c>
      <c r="L403" s="162">
        <v>4655</v>
      </c>
      <c r="M403" s="159">
        <v>9395</v>
      </c>
      <c r="N403" s="159">
        <v>16395</v>
      </c>
      <c r="O403" s="162">
        <v>17628</v>
      </c>
      <c r="P403" s="159">
        <v>17512</v>
      </c>
      <c r="Q403" s="162">
        <v>16511</v>
      </c>
      <c r="R403" s="159">
        <v>3616</v>
      </c>
      <c r="S403" s="162">
        <v>3384</v>
      </c>
      <c r="T403" s="159">
        <v>9106</v>
      </c>
      <c r="U403" s="162">
        <v>8522</v>
      </c>
      <c r="V403" s="159">
        <v>12722</v>
      </c>
      <c r="W403" s="162">
        <v>11906</v>
      </c>
      <c r="X403" s="159">
        <v>24628</v>
      </c>
      <c r="Y403" s="159">
        <v>7000</v>
      </c>
      <c r="Z403" s="162">
        <v>17628</v>
      </c>
    </row>
    <row r="404" spans="4:26">
      <c r="D404" s="361">
        <v>5119000</v>
      </c>
      <c r="E404" s="112" t="s">
        <v>21</v>
      </c>
      <c r="F404" s="161">
        <v>42449</v>
      </c>
      <c r="G404" s="159">
        <v>5416</v>
      </c>
      <c r="H404" s="159">
        <v>6218</v>
      </c>
      <c r="I404" s="159">
        <v>8625</v>
      </c>
      <c r="J404" s="159">
        <v>8119</v>
      </c>
      <c r="K404" s="159">
        <v>8022</v>
      </c>
      <c r="L404" s="162">
        <v>6049</v>
      </c>
      <c r="M404" s="159">
        <v>11634</v>
      </c>
      <c r="N404" s="159">
        <v>20259</v>
      </c>
      <c r="O404" s="162">
        <v>22190</v>
      </c>
      <c r="P404" s="159">
        <v>21560</v>
      </c>
      <c r="Q404" s="162">
        <v>20889</v>
      </c>
      <c r="R404" s="159">
        <v>4399</v>
      </c>
      <c r="S404" s="162">
        <v>4226</v>
      </c>
      <c r="T404" s="159">
        <v>11297</v>
      </c>
      <c r="U404" s="162">
        <v>10893</v>
      </c>
      <c r="V404" s="159">
        <v>15696</v>
      </c>
      <c r="W404" s="162">
        <v>15119</v>
      </c>
      <c r="X404" s="159">
        <v>30815</v>
      </c>
      <c r="Y404" s="159">
        <v>8625</v>
      </c>
      <c r="Z404" s="162">
        <v>22190</v>
      </c>
    </row>
    <row r="405" spans="4:26">
      <c r="D405" s="361">
        <v>5120000</v>
      </c>
      <c r="E405" s="112" t="s">
        <v>22</v>
      </c>
      <c r="F405" s="161">
        <v>22748</v>
      </c>
      <c r="G405" s="159">
        <v>2917</v>
      </c>
      <c r="H405" s="159">
        <v>3268</v>
      </c>
      <c r="I405" s="159">
        <v>4480</v>
      </c>
      <c r="J405" s="159">
        <v>4276</v>
      </c>
      <c r="K405" s="159">
        <v>4418</v>
      </c>
      <c r="L405" s="162">
        <v>3389</v>
      </c>
      <c r="M405" s="159">
        <v>6185</v>
      </c>
      <c r="N405" s="159">
        <v>10665</v>
      </c>
      <c r="O405" s="162">
        <v>12083</v>
      </c>
      <c r="P405" s="159">
        <v>11772</v>
      </c>
      <c r="Q405" s="162">
        <v>10976</v>
      </c>
      <c r="R405" s="159">
        <v>2313</v>
      </c>
      <c r="S405" s="162">
        <v>2167</v>
      </c>
      <c r="T405" s="159">
        <v>6269</v>
      </c>
      <c r="U405" s="162">
        <v>5814</v>
      </c>
      <c r="V405" s="159">
        <v>8582</v>
      </c>
      <c r="W405" s="162">
        <v>7981</v>
      </c>
      <c r="X405" s="159">
        <v>16563</v>
      </c>
      <c r="Y405" s="159">
        <v>4480</v>
      </c>
      <c r="Z405" s="162">
        <v>12083</v>
      </c>
    </row>
    <row r="406" spans="4:26">
      <c r="D406" s="361">
        <v>5122000</v>
      </c>
      <c r="E406" s="112" t="s">
        <v>23</v>
      </c>
      <c r="F406" s="161">
        <v>33005</v>
      </c>
      <c r="G406" s="159">
        <v>4114</v>
      </c>
      <c r="H406" s="159">
        <v>4893</v>
      </c>
      <c r="I406" s="159">
        <v>6538</v>
      </c>
      <c r="J406" s="159">
        <v>6084</v>
      </c>
      <c r="K406" s="159">
        <v>6417</v>
      </c>
      <c r="L406" s="162">
        <v>4959</v>
      </c>
      <c r="M406" s="159">
        <v>9007</v>
      </c>
      <c r="N406" s="159">
        <v>15545</v>
      </c>
      <c r="O406" s="162">
        <v>17460</v>
      </c>
      <c r="P406" s="159">
        <v>17190</v>
      </c>
      <c r="Q406" s="162">
        <v>15815</v>
      </c>
      <c r="R406" s="159">
        <v>3421</v>
      </c>
      <c r="S406" s="162">
        <v>3117</v>
      </c>
      <c r="T406" s="159">
        <v>9130</v>
      </c>
      <c r="U406" s="162">
        <v>8330</v>
      </c>
      <c r="V406" s="159">
        <v>12551</v>
      </c>
      <c r="W406" s="162">
        <v>11447</v>
      </c>
      <c r="X406" s="159">
        <v>23998</v>
      </c>
      <c r="Y406" s="159">
        <v>6538</v>
      </c>
      <c r="Z406" s="162">
        <v>17460</v>
      </c>
    </row>
    <row r="407" spans="4:26">
      <c r="D407" s="361">
        <v>5124000</v>
      </c>
      <c r="E407" s="112" t="s">
        <v>24</v>
      </c>
      <c r="F407" s="161">
        <v>74388</v>
      </c>
      <c r="G407" s="159">
        <v>9525</v>
      </c>
      <c r="H407" s="159">
        <v>10565</v>
      </c>
      <c r="I407" s="159">
        <v>14637</v>
      </c>
      <c r="J407" s="159">
        <v>13900</v>
      </c>
      <c r="K407" s="159">
        <v>14102</v>
      </c>
      <c r="L407" s="162">
        <v>11659</v>
      </c>
      <c r="M407" s="159">
        <v>20090</v>
      </c>
      <c r="N407" s="159">
        <v>34727</v>
      </c>
      <c r="O407" s="162">
        <v>39661</v>
      </c>
      <c r="P407" s="159">
        <v>38610</v>
      </c>
      <c r="Q407" s="162">
        <v>35778</v>
      </c>
      <c r="R407" s="159">
        <v>7561</v>
      </c>
      <c r="S407" s="162">
        <v>7076</v>
      </c>
      <c r="T407" s="159">
        <v>20631</v>
      </c>
      <c r="U407" s="162">
        <v>19030</v>
      </c>
      <c r="V407" s="159">
        <v>28192</v>
      </c>
      <c r="W407" s="162">
        <v>26106</v>
      </c>
      <c r="X407" s="159">
        <v>54298</v>
      </c>
      <c r="Y407" s="159">
        <v>14637</v>
      </c>
      <c r="Z407" s="162">
        <v>39661</v>
      </c>
    </row>
    <row r="408" spans="4:26">
      <c r="D408" s="361">
        <v>5154000</v>
      </c>
      <c r="E408" s="112" t="s">
        <v>250</v>
      </c>
      <c r="F408" s="161">
        <v>63204</v>
      </c>
      <c r="G408" s="159">
        <v>8219</v>
      </c>
      <c r="H408" s="159">
        <v>9219</v>
      </c>
      <c r="I408" s="159">
        <v>12328</v>
      </c>
      <c r="J408" s="159">
        <v>11815</v>
      </c>
      <c r="K408" s="159">
        <v>11938</v>
      </c>
      <c r="L408" s="162">
        <v>9685</v>
      </c>
      <c r="M408" s="159">
        <v>17438</v>
      </c>
      <c r="N408" s="159">
        <v>29766</v>
      </c>
      <c r="O408" s="162">
        <v>33438</v>
      </c>
      <c r="P408" s="159">
        <v>32765</v>
      </c>
      <c r="Q408" s="162">
        <v>30439</v>
      </c>
      <c r="R408" s="159">
        <v>6273</v>
      </c>
      <c r="S408" s="162">
        <v>6055</v>
      </c>
      <c r="T408" s="159">
        <v>17522</v>
      </c>
      <c r="U408" s="162">
        <v>15916</v>
      </c>
      <c r="V408" s="159">
        <v>23795</v>
      </c>
      <c r="W408" s="162">
        <v>21971</v>
      </c>
      <c r="X408" s="159">
        <v>45766</v>
      </c>
      <c r="Y408" s="159">
        <v>12328</v>
      </c>
      <c r="Z408" s="162">
        <v>33438</v>
      </c>
    </row>
    <row r="409" spans="4:26">
      <c r="D409" s="361">
        <v>5158000</v>
      </c>
      <c r="E409" s="112" t="s">
        <v>314</v>
      </c>
      <c r="F409" s="161">
        <v>96523</v>
      </c>
      <c r="G409" s="159">
        <v>12071</v>
      </c>
      <c r="H409" s="159">
        <v>13910</v>
      </c>
      <c r="I409" s="159">
        <v>19535</v>
      </c>
      <c r="J409" s="159">
        <v>18621</v>
      </c>
      <c r="K409" s="159">
        <v>18816</v>
      </c>
      <c r="L409" s="162">
        <v>13570</v>
      </c>
      <c r="M409" s="159">
        <v>25981</v>
      </c>
      <c r="N409" s="159">
        <v>45516</v>
      </c>
      <c r="O409" s="162">
        <v>51007</v>
      </c>
      <c r="P409" s="159">
        <v>49674</v>
      </c>
      <c r="Q409" s="162">
        <v>46849</v>
      </c>
      <c r="R409" s="159">
        <v>10023</v>
      </c>
      <c r="S409" s="162">
        <v>9512</v>
      </c>
      <c r="T409" s="159">
        <v>26272</v>
      </c>
      <c r="U409" s="162">
        <v>24735</v>
      </c>
      <c r="V409" s="159">
        <v>36295</v>
      </c>
      <c r="W409" s="162">
        <v>34247</v>
      </c>
      <c r="X409" s="159">
        <v>70542</v>
      </c>
      <c r="Y409" s="159">
        <v>19535</v>
      </c>
      <c r="Z409" s="162">
        <v>51007</v>
      </c>
    </row>
    <row r="410" spans="4:26">
      <c r="D410" s="361">
        <v>5162000</v>
      </c>
      <c r="E410" s="112" t="s">
        <v>251</v>
      </c>
      <c r="F410" s="161">
        <v>92417</v>
      </c>
      <c r="G410" s="159">
        <v>11305</v>
      </c>
      <c r="H410" s="159">
        <v>13437</v>
      </c>
      <c r="I410" s="159">
        <v>18958</v>
      </c>
      <c r="J410" s="159">
        <v>18005</v>
      </c>
      <c r="K410" s="159">
        <v>17850</v>
      </c>
      <c r="L410" s="162">
        <v>12862</v>
      </c>
      <c r="M410" s="159">
        <v>24742</v>
      </c>
      <c r="N410" s="159">
        <v>43700</v>
      </c>
      <c r="O410" s="162">
        <v>48717</v>
      </c>
      <c r="P410" s="159">
        <v>47486</v>
      </c>
      <c r="Q410" s="162">
        <v>44931</v>
      </c>
      <c r="R410" s="159">
        <v>9641</v>
      </c>
      <c r="S410" s="162">
        <v>9317</v>
      </c>
      <c r="T410" s="159">
        <v>25172</v>
      </c>
      <c r="U410" s="162">
        <v>23545</v>
      </c>
      <c r="V410" s="159">
        <v>34813</v>
      </c>
      <c r="W410" s="162">
        <v>32862</v>
      </c>
      <c r="X410" s="159">
        <v>67675</v>
      </c>
      <c r="Y410" s="159">
        <v>18958</v>
      </c>
      <c r="Z410" s="162">
        <v>48717</v>
      </c>
    </row>
    <row r="411" spans="4:26">
      <c r="D411" s="361">
        <v>5166000</v>
      </c>
      <c r="E411" s="112" t="s">
        <v>252</v>
      </c>
      <c r="F411" s="161">
        <v>56657</v>
      </c>
      <c r="G411" s="159">
        <v>7116</v>
      </c>
      <c r="H411" s="159">
        <v>8301</v>
      </c>
      <c r="I411" s="159">
        <v>11453</v>
      </c>
      <c r="J411" s="159">
        <v>10738</v>
      </c>
      <c r="K411" s="159">
        <v>11079</v>
      </c>
      <c r="L411" s="162">
        <v>7970</v>
      </c>
      <c r="M411" s="159">
        <v>15417</v>
      </c>
      <c r="N411" s="159">
        <v>26870</v>
      </c>
      <c r="O411" s="162">
        <v>29787</v>
      </c>
      <c r="P411" s="159">
        <v>28788</v>
      </c>
      <c r="Q411" s="162">
        <v>27869</v>
      </c>
      <c r="R411" s="159">
        <v>5835</v>
      </c>
      <c r="S411" s="162">
        <v>5618</v>
      </c>
      <c r="T411" s="159">
        <v>15193</v>
      </c>
      <c r="U411" s="162">
        <v>14594</v>
      </c>
      <c r="V411" s="159">
        <v>21028</v>
      </c>
      <c r="W411" s="162">
        <v>20212</v>
      </c>
      <c r="X411" s="159">
        <v>41240</v>
      </c>
      <c r="Y411" s="159">
        <v>11453</v>
      </c>
      <c r="Z411" s="162">
        <v>29787</v>
      </c>
    </row>
    <row r="412" spans="4:26">
      <c r="D412" s="361">
        <v>5170000</v>
      </c>
      <c r="E412" s="112" t="s">
        <v>254</v>
      </c>
      <c r="F412" s="161">
        <v>87458</v>
      </c>
      <c r="G412" s="159">
        <v>11356</v>
      </c>
      <c r="H412" s="159">
        <v>12941</v>
      </c>
      <c r="I412" s="159">
        <v>17714</v>
      </c>
      <c r="J412" s="159">
        <v>16632</v>
      </c>
      <c r="K412" s="159">
        <v>16659</v>
      </c>
      <c r="L412" s="162">
        <v>12156</v>
      </c>
      <c r="M412" s="159">
        <v>24297</v>
      </c>
      <c r="N412" s="159">
        <v>42011</v>
      </c>
      <c r="O412" s="162">
        <v>45447</v>
      </c>
      <c r="P412" s="159">
        <v>45215</v>
      </c>
      <c r="Q412" s="162">
        <v>42243</v>
      </c>
      <c r="R412" s="159">
        <v>9128</v>
      </c>
      <c r="S412" s="162">
        <v>8586</v>
      </c>
      <c r="T412" s="159">
        <v>23664</v>
      </c>
      <c r="U412" s="162">
        <v>21783</v>
      </c>
      <c r="V412" s="159">
        <v>32792</v>
      </c>
      <c r="W412" s="162">
        <v>30369</v>
      </c>
      <c r="X412" s="159">
        <v>63161</v>
      </c>
      <c r="Y412" s="159">
        <v>17714</v>
      </c>
      <c r="Z412" s="162">
        <v>45447</v>
      </c>
    </row>
    <row r="413" spans="4:26">
      <c r="D413" s="361">
        <v>5314000</v>
      </c>
      <c r="E413" s="112" t="s">
        <v>54</v>
      </c>
      <c r="F413" s="161">
        <v>64779</v>
      </c>
      <c r="G413" s="159">
        <v>8285</v>
      </c>
      <c r="H413" s="159">
        <v>8543</v>
      </c>
      <c r="I413" s="159">
        <v>11955</v>
      </c>
      <c r="J413" s="159">
        <v>12071</v>
      </c>
      <c r="K413" s="159">
        <v>12454</v>
      </c>
      <c r="L413" s="162">
        <v>11471</v>
      </c>
      <c r="M413" s="159">
        <v>16828</v>
      </c>
      <c r="N413" s="159">
        <v>28783</v>
      </c>
      <c r="O413" s="162">
        <v>35996</v>
      </c>
      <c r="P413" s="159">
        <v>33090</v>
      </c>
      <c r="Q413" s="162">
        <v>31689</v>
      </c>
      <c r="R413" s="159">
        <v>6170</v>
      </c>
      <c r="S413" s="162">
        <v>5785</v>
      </c>
      <c r="T413" s="159">
        <v>18259</v>
      </c>
      <c r="U413" s="162">
        <v>17737</v>
      </c>
      <c r="V413" s="159">
        <v>24429</v>
      </c>
      <c r="W413" s="162">
        <v>23522</v>
      </c>
      <c r="X413" s="159">
        <v>47951</v>
      </c>
      <c r="Y413" s="159">
        <v>11955</v>
      </c>
      <c r="Z413" s="162">
        <v>35996</v>
      </c>
    </row>
    <row r="414" spans="4:26">
      <c r="D414" s="361">
        <v>5315000</v>
      </c>
      <c r="E414" s="112" t="s">
        <v>55</v>
      </c>
      <c r="F414" s="161">
        <v>192626</v>
      </c>
      <c r="G414" s="159">
        <v>27273</v>
      </c>
      <c r="H414" s="159">
        <v>26777</v>
      </c>
      <c r="I414" s="159">
        <v>36820</v>
      </c>
      <c r="J414" s="159">
        <v>35766</v>
      </c>
      <c r="K414" s="159">
        <v>36350</v>
      </c>
      <c r="L414" s="162">
        <v>29640</v>
      </c>
      <c r="M414" s="159">
        <v>54050</v>
      </c>
      <c r="N414" s="159">
        <v>90870</v>
      </c>
      <c r="O414" s="162">
        <v>101756</v>
      </c>
      <c r="P414" s="159">
        <v>98815</v>
      </c>
      <c r="Q414" s="162">
        <v>93811</v>
      </c>
      <c r="R414" s="159">
        <v>18998</v>
      </c>
      <c r="S414" s="162">
        <v>17822</v>
      </c>
      <c r="T414" s="159">
        <v>52128</v>
      </c>
      <c r="U414" s="162">
        <v>49628</v>
      </c>
      <c r="V414" s="159">
        <v>71126</v>
      </c>
      <c r="W414" s="162">
        <v>67450</v>
      </c>
      <c r="X414" s="159">
        <v>138576</v>
      </c>
      <c r="Y414" s="159">
        <v>36820</v>
      </c>
      <c r="Z414" s="162">
        <v>101756</v>
      </c>
    </row>
    <row r="415" spans="4:26">
      <c r="D415" s="361">
        <v>5316000</v>
      </c>
      <c r="E415" s="112" t="s">
        <v>56</v>
      </c>
      <c r="F415" s="161">
        <v>34021</v>
      </c>
      <c r="G415" s="159">
        <v>4334</v>
      </c>
      <c r="H415" s="159">
        <v>4843</v>
      </c>
      <c r="I415" s="159">
        <v>6673</v>
      </c>
      <c r="J415" s="159">
        <v>6566</v>
      </c>
      <c r="K415" s="159">
        <v>6631</v>
      </c>
      <c r="L415" s="162">
        <v>4974</v>
      </c>
      <c r="M415" s="159">
        <v>9177</v>
      </c>
      <c r="N415" s="159">
        <v>15850</v>
      </c>
      <c r="O415" s="162">
        <v>18171</v>
      </c>
      <c r="P415" s="159">
        <v>17394</v>
      </c>
      <c r="Q415" s="162">
        <v>16627</v>
      </c>
      <c r="R415" s="159">
        <v>3379</v>
      </c>
      <c r="S415" s="162">
        <v>3294</v>
      </c>
      <c r="T415" s="159">
        <v>9298</v>
      </c>
      <c r="U415" s="162">
        <v>8873</v>
      </c>
      <c r="V415" s="159">
        <v>12677</v>
      </c>
      <c r="W415" s="162">
        <v>12167</v>
      </c>
      <c r="X415" s="159">
        <v>24844</v>
      </c>
      <c r="Y415" s="159">
        <v>6673</v>
      </c>
      <c r="Z415" s="162">
        <v>18171</v>
      </c>
    </row>
    <row r="416" spans="4:26">
      <c r="D416" s="361">
        <v>5334000</v>
      </c>
      <c r="E416" s="112" t="s">
        <v>255</v>
      </c>
      <c r="F416" s="161">
        <v>64081</v>
      </c>
      <c r="G416" s="159">
        <v>8306</v>
      </c>
      <c r="H416" s="159">
        <v>9413</v>
      </c>
      <c r="I416" s="159">
        <v>12755</v>
      </c>
      <c r="J416" s="159">
        <v>12179</v>
      </c>
      <c r="K416" s="159">
        <v>12136</v>
      </c>
      <c r="L416" s="162">
        <v>9292</v>
      </c>
      <c r="M416" s="159">
        <v>17719</v>
      </c>
      <c r="N416" s="159">
        <v>30474</v>
      </c>
      <c r="O416" s="162">
        <v>33607</v>
      </c>
      <c r="P416" s="159">
        <v>32831</v>
      </c>
      <c r="Q416" s="162">
        <v>31250</v>
      </c>
      <c r="R416" s="159">
        <v>6409</v>
      </c>
      <c r="S416" s="162">
        <v>6346</v>
      </c>
      <c r="T416" s="159">
        <v>17328</v>
      </c>
      <c r="U416" s="162">
        <v>16279</v>
      </c>
      <c r="V416" s="159">
        <v>23737</v>
      </c>
      <c r="W416" s="162">
        <v>22625</v>
      </c>
      <c r="X416" s="159">
        <v>46362</v>
      </c>
      <c r="Y416" s="159">
        <v>12755</v>
      </c>
      <c r="Z416" s="162">
        <v>33607</v>
      </c>
    </row>
    <row r="417" spans="4:26">
      <c r="D417" s="361">
        <v>5334002</v>
      </c>
      <c r="E417" s="112" t="s">
        <v>279</v>
      </c>
      <c r="F417" s="161">
        <v>46660</v>
      </c>
      <c r="G417" s="159">
        <v>5562</v>
      </c>
      <c r="H417" s="159">
        <v>6157</v>
      </c>
      <c r="I417" s="159">
        <v>7976</v>
      </c>
      <c r="J417" s="159">
        <v>7723</v>
      </c>
      <c r="K417" s="159">
        <v>8037</v>
      </c>
      <c r="L417" s="162">
        <v>11205</v>
      </c>
      <c r="M417" s="159">
        <v>11719</v>
      </c>
      <c r="N417" s="159">
        <v>19695</v>
      </c>
      <c r="O417" s="162">
        <v>26965</v>
      </c>
      <c r="P417" s="159">
        <v>24332</v>
      </c>
      <c r="Q417" s="162">
        <v>22328</v>
      </c>
      <c r="R417" s="159">
        <v>4052</v>
      </c>
      <c r="S417" s="162">
        <v>3924</v>
      </c>
      <c r="T417" s="159">
        <v>14302</v>
      </c>
      <c r="U417" s="162">
        <v>12663</v>
      </c>
      <c r="V417" s="159">
        <v>18354</v>
      </c>
      <c r="W417" s="162">
        <v>16587</v>
      </c>
      <c r="X417" s="159">
        <v>34941</v>
      </c>
      <c r="Y417" s="159">
        <v>7976</v>
      </c>
      <c r="Z417" s="162">
        <v>26965</v>
      </c>
    </row>
    <row r="418" spans="4:26">
      <c r="D418" s="361">
        <v>5358000</v>
      </c>
      <c r="E418" s="112" t="s">
        <v>256</v>
      </c>
      <c r="F418" s="161">
        <v>56109</v>
      </c>
      <c r="G418" s="159">
        <v>7655</v>
      </c>
      <c r="H418" s="159">
        <v>8591</v>
      </c>
      <c r="I418" s="159">
        <v>11208</v>
      </c>
      <c r="J418" s="159">
        <v>10140</v>
      </c>
      <c r="K418" s="159">
        <v>10527</v>
      </c>
      <c r="L418" s="162">
        <v>7988</v>
      </c>
      <c r="M418" s="159">
        <v>16246</v>
      </c>
      <c r="N418" s="159">
        <v>27454</v>
      </c>
      <c r="O418" s="162">
        <v>28655</v>
      </c>
      <c r="P418" s="159">
        <v>29319</v>
      </c>
      <c r="Q418" s="162">
        <v>26790</v>
      </c>
      <c r="R418" s="159">
        <v>5793</v>
      </c>
      <c r="S418" s="162">
        <v>5415</v>
      </c>
      <c r="T418" s="159">
        <v>15163</v>
      </c>
      <c r="U418" s="162">
        <v>13492</v>
      </c>
      <c r="V418" s="159">
        <v>20956</v>
      </c>
      <c r="W418" s="162">
        <v>18907</v>
      </c>
      <c r="X418" s="159">
        <v>39863</v>
      </c>
      <c r="Y418" s="159">
        <v>11208</v>
      </c>
      <c r="Z418" s="162">
        <v>28655</v>
      </c>
    </row>
    <row r="419" spans="4:26">
      <c r="D419" s="361">
        <v>5362000</v>
      </c>
      <c r="E419" s="112" t="s">
        <v>315</v>
      </c>
      <c r="F419" s="161">
        <v>97842</v>
      </c>
      <c r="G419" s="159">
        <v>12686</v>
      </c>
      <c r="H419" s="159">
        <v>14355</v>
      </c>
      <c r="I419" s="159">
        <v>19852</v>
      </c>
      <c r="J419" s="159">
        <v>18531</v>
      </c>
      <c r="K419" s="159">
        <v>18677</v>
      </c>
      <c r="L419" s="162">
        <v>13741</v>
      </c>
      <c r="M419" s="159">
        <v>27041</v>
      </c>
      <c r="N419" s="159">
        <v>46893</v>
      </c>
      <c r="O419" s="162">
        <v>50949</v>
      </c>
      <c r="P419" s="159">
        <v>50772</v>
      </c>
      <c r="Q419" s="162">
        <v>47070</v>
      </c>
      <c r="R419" s="159">
        <v>10347</v>
      </c>
      <c r="S419" s="162">
        <v>9505</v>
      </c>
      <c r="T419" s="159">
        <v>26452</v>
      </c>
      <c r="U419" s="162">
        <v>24497</v>
      </c>
      <c r="V419" s="159">
        <v>36799</v>
      </c>
      <c r="W419" s="162">
        <v>34002</v>
      </c>
      <c r="X419" s="159">
        <v>70801</v>
      </c>
      <c r="Y419" s="159">
        <v>19852</v>
      </c>
      <c r="Z419" s="162">
        <v>50949</v>
      </c>
    </row>
    <row r="420" spans="4:26">
      <c r="D420" s="361">
        <v>5366000</v>
      </c>
      <c r="E420" s="112" t="s">
        <v>257</v>
      </c>
      <c r="F420" s="161">
        <v>40235</v>
      </c>
      <c r="G420" s="159">
        <v>5103</v>
      </c>
      <c r="H420" s="159">
        <v>5943</v>
      </c>
      <c r="I420" s="159">
        <v>8106</v>
      </c>
      <c r="J420" s="159">
        <v>7553</v>
      </c>
      <c r="K420" s="159">
        <v>7667</v>
      </c>
      <c r="L420" s="162">
        <v>5863</v>
      </c>
      <c r="M420" s="159">
        <v>11046</v>
      </c>
      <c r="N420" s="159">
        <v>19152</v>
      </c>
      <c r="O420" s="162">
        <v>21083</v>
      </c>
      <c r="P420" s="159">
        <v>21008</v>
      </c>
      <c r="Q420" s="162">
        <v>19227</v>
      </c>
      <c r="R420" s="159">
        <v>4126</v>
      </c>
      <c r="S420" s="162">
        <v>3980</v>
      </c>
      <c r="T420" s="159">
        <v>11118</v>
      </c>
      <c r="U420" s="162">
        <v>9965</v>
      </c>
      <c r="V420" s="159">
        <v>15244</v>
      </c>
      <c r="W420" s="162">
        <v>13945</v>
      </c>
      <c r="X420" s="159">
        <v>29189</v>
      </c>
      <c r="Y420" s="159">
        <v>8106</v>
      </c>
      <c r="Z420" s="162">
        <v>21083</v>
      </c>
    </row>
    <row r="421" spans="4:26">
      <c r="D421" s="361">
        <v>5370000</v>
      </c>
      <c r="E421" s="112" t="s">
        <v>258</v>
      </c>
      <c r="F421" s="161">
        <v>52718</v>
      </c>
      <c r="G421" s="159">
        <v>6893</v>
      </c>
      <c r="H421" s="159">
        <v>7702</v>
      </c>
      <c r="I421" s="159">
        <v>10583</v>
      </c>
      <c r="J421" s="159">
        <v>9739</v>
      </c>
      <c r="K421" s="159">
        <v>10165</v>
      </c>
      <c r="L421" s="162">
        <v>7636</v>
      </c>
      <c r="M421" s="159">
        <v>14595</v>
      </c>
      <c r="N421" s="159">
        <v>25178</v>
      </c>
      <c r="O421" s="162">
        <v>27540</v>
      </c>
      <c r="P421" s="159">
        <v>27141</v>
      </c>
      <c r="Q421" s="162">
        <v>25577</v>
      </c>
      <c r="R421" s="159">
        <v>5348</v>
      </c>
      <c r="S421" s="162">
        <v>5235</v>
      </c>
      <c r="T421" s="159">
        <v>14254</v>
      </c>
      <c r="U421" s="162">
        <v>13286</v>
      </c>
      <c r="V421" s="159">
        <v>19602</v>
      </c>
      <c r="W421" s="162">
        <v>18521</v>
      </c>
      <c r="X421" s="159">
        <v>38123</v>
      </c>
      <c r="Y421" s="159">
        <v>10583</v>
      </c>
      <c r="Z421" s="162">
        <v>27540</v>
      </c>
    </row>
    <row r="422" spans="4:26">
      <c r="D422" s="361">
        <v>5374000</v>
      </c>
      <c r="E422" s="112" t="s">
        <v>259</v>
      </c>
      <c r="F422" s="161">
        <v>57039</v>
      </c>
      <c r="G422" s="159">
        <v>7482</v>
      </c>
      <c r="H422" s="159">
        <v>8497</v>
      </c>
      <c r="I422" s="159">
        <v>11486</v>
      </c>
      <c r="J422" s="159">
        <v>10674</v>
      </c>
      <c r="K422" s="159">
        <v>10902</v>
      </c>
      <c r="L422" s="162">
        <v>7998</v>
      </c>
      <c r="M422" s="159">
        <v>15979</v>
      </c>
      <c r="N422" s="159">
        <v>27465</v>
      </c>
      <c r="O422" s="162">
        <v>29574</v>
      </c>
      <c r="P422" s="159">
        <v>28916</v>
      </c>
      <c r="Q422" s="162">
        <v>28123</v>
      </c>
      <c r="R422" s="159">
        <v>5752</v>
      </c>
      <c r="S422" s="162">
        <v>5734</v>
      </c>
      <c r="T422" s="159">
        <v>15014</v>
      </c>
      <c r="U422" s="162">
        <v>14560</v>
      </c>
      <c r="V422" s="159">
        <v>20766</v>
      </c>
      <c r="W422" s="162">
        <v>20294</v>
      </c>
      <c r="X422" s="159">
        <v>41060</v>
      </c>
      <c r="Y422" s="159">
        <v>11486</v>
      </c>
      <c r="Z422" s="162">
        <v>29574</v>
      </c>
    </row>
    <row r="423" spans="4:26">
      <c r="D423" s="361">
        <v>5378000</v>
      </c>
      <c r="E423" s="112" t="s">
        <v>260</v>
      </c>
      <c r="F423" s="161">
        <v>55952</v>
      </c>
      <c r="G423" s="159">
        <v>7106</v>
      </c>
      <c r="H423" s="159">
        <v>8088</v>
      </c>
      <c r="I423" s="159">
        <v>11148</v>
      </c>
      <c r="J423" s="159">
        <v>10739</v>
      </c>
      <c r="K423" s="159">
        <v>10906</v>
      </c>
      <c r="L423" s="162">
        <v>7965</v>
      </c>
      <c r="M423" s="159">
        <v>15194</v>
      </c>
      <c r="N423" s="159">
        <v>26342</v>
      </c>
      <c r="O423" s="162">
        <v>29610</v>
      </c>
      <c r="P423" s="159">
        <v>28774</v>
      </c>
      <c r="Q423" s="162">
        <v>27178</v>
      </c>
      <c r="R423" s="159">
        <v>5630</v>
      </c>
      <c r="S423" s="162">
        <v>5518</v>
      </c>
      <c r="T423" s="159">
        <v>15382</v>
      </c>
      <c r="U423" s="162">
        <v>14228</v>
      </c>
      <c r="V423" s="159">
        <v>21012</v>
      </c>
      <c r="W423" s="162">
        <v>19746</v>
      </c>
      <c r="X423" s="159">
        <v>40758</v>
      </c>
      <c r="Y423" s="159">
        <v>11148</v>
      </c>
      <c r="Z423" s="162">
        <v>29610</v>
      </c>
    </row>
    <row r="424" spans="4:26">
      <c r="D424" s="361">
        <v>5382000</v>
      </c>
      <c r="E424" s="112" t="s">
        <v>261</v>
      </c>
      <c r="F424" s="161">
        <v>122834</v>
      </c>
      <c r="G424" s="159">
        <v>15409</v>
      </c>
      <c r="H424" s="159">
        <v>17312</v>
      </c>
      <c r="I424" s="159">
        <v>24461</v>
      </c>
      <c r="J424" s="159">
        <v>23446</v>
      </c>
      <c r="K424" s="159">
        <v>24152</v>
      </c>
      <c r="L424" s="162">
        <v>18054</v>
      </c>
      <c r="M424" s="159">
        <v>32721</v>
      </c>
      <c r="N424" s="159">
        <v>57182</v>
      </c>
      <c r="O424" s="162">
        <v>65652</v>
      </c>
      <c r="P424" s="159">
        <v>64079</v>
      </c>
      <c r="Q424" s="162">
        <v>58755</v>
      </c>
      <c r="R424" s="159">
        <v>12667</v>
      </c>
      <c r="S424" s="162">
        <v>11794</v>
      </c>
      <c r="T424" s="159">
        <v>34641</v>
      </c>
      <c r="U424" s="162">
        <v>31011</v>
      </c>
      <c r="V424" s="159">
        <v>47308</v>
      </c>
      <c r="W424" s="162">
        <v>42805</v>
      </c>
      <c r="X424" s="159">
        <v>90113</v>
      </c>
      <c r="Y424" s="159">
        <v>24461</v>
      </c>
      <c r="Z424" s="162">
        <v>65652</v>
      </c>
    </row>
    <row r="425" spans="4:26">
      <c r="D425" s="361">
        <v>5512000</v>
      </c>
      <c r="E425" s="112" t="s">
        <v>94</v>
      </c>
      <c r="F425" s="161">
        <v>22697</v>
      </c>
      <c r="G425" s="159">
        <v>3095</v>
      </c>
      <c r="H425" s="159">
        <v>3455</v>
      </c>
      <c r="I425" s="159">
        <v>4547</v>
      </c>
      <c r="J425" s="159">
        <v>4256</v>
      </c>
      <c r="K425" s="159">
        <v>4231</v>
      </c>
      <c r="L425" s="162">
        <v>3113</v>
      </c>
      <c r="M425" s="159">
        <v>6550</v>
      </c>
      <c r="N425" s="159">
        <v>11097</v>
      </c>
      <c r="O425" s="162">
        <v>11600</v>
      </c>
      <c r="P425" s="159">
        <v>11669</v>
      </c>
      <c r="Q425" s="162">
        <v>11028</v>
      </c>
      <c r="R425" s="159">
        <v>2331</v>
      </c>
      <c r="S425" s="162">
        <v>2216</v>
      </c>
      <c r="T425" s="159">
        <v>6000</v>
      </c>
      <c r="U425" s="162">
        <v>5600</v>
      </c>
      <c r="V425" s="159">
        <v>8331</v>
      </c>
      <c r="W425" s="162">
        <v>7816</v>
      </c>
      <c r="X425" s="159">
        <v>16147</v>
      </c>
      <c r="Y425" s="159">
        <v>4547</v>
      </c>
      <c r="Z425" s="162">
        <v>11600</v>
      </c>
    </row>
    <row r="426" spans="4:26">
      <c r="D426" s="361">
        <v>5513000</v>
      </c>
      <c r="E426" s="112" t="s">
        <v>95</v>
      </c>
      <c r="F426" s="161">
        <v>60293</v>
      </c>
      <c r="G426" s="159">
        <v>8354</v>
      </c>
      <c r="H426" s="159">
        <v>8997</v>
      </c>
      <c r="I426" s="159">
        <v>11953</v>
      </c>
      <c r="J426" s="159">
        <v>10986</v>
      </c>
      <c r="K426" s="159">
        <v>11254</v>
      </c>
      <c r="L426" s="162">
        <v>8749</v>
      </c>
      <c r="M426" s="159">
        <v>17351</v>
      </c>
      <c r="N426" s="159">
        <v>29304</v>
      </c>
      <c r="O426" s="162">
        <v>30989</v>
      </c>
      <c r="P426" s="159">
        <v>31064</v>
      </c>
      <c r="Q426" s="162">
        <v>29229</v>
      </c>
      <c r="R426" s="159">
        <v>6096</v>
      </c>
      <c r="S426" s="162">
        <v>5857</v>
      </c>
      <c r="T426" s="159">
        <v>16083</v>
      </c>
      <c r="U426" s="162">
        <v>14906</v>
      </c>
      <c r="V426" s="159">
        <v>22179</v>
      </c>
      <c r="W426" s="162">
        <v>20763</v>
      </c>
      <c r="X426" s="159">
        <v>42942</v>
      </c>
      <c r="Y426" s="159">
        <v>11953</v>
      </c>
      <c r="Z426" s="162">
        <v>30989</v>
      </c>
    </row>
    <row r="427" spans="4:26">
      <c r="D427" s="361">
        <v>5515000</v>
      </c>
      <c r="E427" s="112" t="s">
        <v>96</v>
      </c>
      <c r="F427" s="161">
        <v>58629</v>
      </c>
      <c r="G427" s="159">
        <v>7534</v>
      </c>
      <c r="H427" s="159">
        <v>7785</v>
      </c>
      <c r="I427" s="159">
        <v>10805</v>
      </c>
      <c r="J427" s="159">
        <v>9986</v>
      </c>
      <c r="K427" s="159">
        <v>10170</v>
      </c>
      <c r="L427" s="162">
        <v>12349</v>
      </c>
      <c r="M427" s="159">
        <v>15319</v>
      </c>
      <c r="N427" s="159">
        <v>26124</v>
      </c>
      <c r="O427" s="162">
        <v>32505</v>
      </c>
      <c r="P427" s="159">
        <v>29539</v>
      </c>
      <c r="Q427" s="162">
        <v>29090</v>
      </c>
      <c r="R427" s="159">
        <v>5627</v>
      </c>
      <c r="S427" s="162">
        <v>5178</v>
      </c>
      <c r="T427" s="159">
        <v>16043</v>
      </c>
      <c r="U427" s="162">
        <v>16462</v>
      </c>
      <c r="V427" s="159">
        <v>21670</v>
      </c>
      <c r="W427" s="162">
        <v>21640</v>
      </c>
      <c r="X427" s="159">
        <v>43310</v>
      </c>
      <c r="Y427" s="159">
        <v>10805</v>
      </c>
      <c r="Z427" s="162">
        <v>32505</v>
      </c>
    </row>
    <row r="428" spans="4:26">
      <c r="D428" s="361">
        <v>5554000</v>
      </c>
      <c r="E428" s="112" t="s">
        <v>262</v>
      </c>
      <c r="F428" s="161">
        <v>82047</v>
      </c>
      <c r="G428" s="159">
        <v>11003</v>
      </c>
      <c r="H428" s="159">
        <v>12381</v>
      </c>
      <c r="I428" s="159">
        <v>16101</v>
      </c>
      <c r="J428" s="159">
        <v>15178</v>
      </c>
      <c r="K428" s="159">
        <v>15767</v>
      </c>
      <c r="L428" s="162">
        <v>11617</v>
      </c>
      <c r="M428" s="159">
        <v>23384</v>
      </c>
      <c r="N428" s="159">
        <v>39485</v>
      </c>
      <c r="O428" s="162">
        <v>42562</v>
      </c>
      <c r="P428" s="159">
        <v>41965</v>
      </c>
      <c r="Q428" s="162">
        <v>40082</v>
      </c>
      <c r="R428" s="159">
        <v>8255</v>
      </c>
      <c r="S428" s="162">
        <v>7846</v>
      </c>
      <c r="T428" s="159">
        <v>21834</v>
      </c>
      <c r="U428" s="162">
        <v>20728</v>
      </c>
      <c r="V428" s="159">
        <v>30089</v>
      </c>
      <c r="W428" s="162">
        <v>28574</v>
      </c>
      <c r="X428" s="159">
        <v>58663</v>
      </c>
      <c r="Y428" s="159">
        <v>16101</v>
      </c>
      <c r="Z428" s="162">
        <v>42562</v>
      </c>
    </row>
    <row r="429" spans="4:26">
      <c r="D429" s="361">
        <v>5558000</v>
      </c>
      <c r="E429" s="112" t="s">
        <v>263</v>
      </c>
      <c r="F429" s="161">
        <v>46573</v>
      </c>
      <c r="G429" s="159">
        <v>6186</v>
      </c>
      <c r="H429" s="159">
        <v>7041</v>
      </c>
      <c r="I429" s="159">
        <v>9485</v>
      </c>
      <c r="J429" s="159">
        <v>8578</v>
      </c>
      <c r="K429" s="159">
        <v>8769</v>
      </c>
      <c r="L429" s="162">
        <v>6514</v>
      </c>
      <c r="M429" s="159">
        <v>13227</v>
      </c>
      <c r="N429" s="159">
        <v>22712</v>
      </c>
      <c r="O429" s="162">
        <v>23861</v>
      </c>
      <c r="P429" s="159">
        <v>23829</v>
      </c>
      <c r="Q429" s="162">
        <v>22744</v>
      </c>
      <c r="R429" s="159">
        <v>4721</v>
      </c>
      <c r="S429" s="162">
        <v>4764</v>
      </c>
      <c r="T429" s="159">
        <v>12361</v>
      </c>
      <c r="U429" s="162">
        <v>11500</v>
      </c>
      <c r="V429" s="159">
        <v>17082</v>
      </c>
      <c r="W429" s="162">
        <v>16264</v>
      </c>
      <c r="X429" s="159">
        <v>33346</v>
      </c>
      <c r="Y429" s="159">
        <v>9485</v>
      </c>
      <c r="Z429" s="162">
        <v>23861</v>
      </c>
    </row>
    <row r="430" spans="4:26">
      <c r="D430" s="361">
        <v>5562000</v>
      </c>
      <c r="E430" s="112" t="s">
        <v>316</v>
      </c>
      <c r="F430" s="161">
        <v>122955</v>
      </c>
      <c r="G430" s="159">
        <v>16409</v>
      </c>
      <c r="H430" s="159">
        <v>17974</v>
      </c>
      <c r="I430" s="159">
        <v>24533</v>
      </c>
      <c r="J430" s="159">
        <v>23061</v>
      </c>
      <c r="K430" s="159">
        <v>23507</v>
      </c>
      <c r="L430" s="162">
        <v>17471</v>
      </c>
      <c r="M430" s="159">
        <v>34383</v>
      </c>
      <c r="N430" s="159">
        <v>58916</v>
      </c>
      <c r="O430" s="162">
        <v>64039</v>
      </c>
      <c r="P430" s="159">
        <v>63892</v>
      </c>
      <c r="Q430" s="162">
        <v>59063</v>
      </c>
      <c r="R430" s="159">
        <v>12650</v>
      </c>
      <c r="S430" s="162">
        <v>11883</v>
      </c>
      <c r="T430" s="159">
        <v>33549</v>
      </c>
      <c r="U430" s="162">
        <v>30490</v>
      </c>
      <c r="V430" s="159">
        <v>46199</v>
      </c>
      <c r="W430" s="162">
        <v>42373</v>
      </c>
      <c r="X430" s="159">
        <v>88572</v>
      </c>
      <c r="Y430" s="159">
        <v>24533</v>
      </c>
      <c r="Z430" s="162">
        <v>64039</v>
      </c>
    </row>
    <row r="431" spans="4:26">
      <c r="D431" s="361">
        <v>5566000</v>
      </c>
      <c r="E431" s="112" t="s">
        <v>264</v>
      </c>
      <c r="F431" s="161">
        <v>94745</v>
      </c>
      <c r="G431" s="159">
        <v>12654</v>
      </c>
      <c r="H431" s="159">
        <v>13938</v>
      </c>
      <c r="I431" s="159">
        <v>18674</v>
      </c>
      <c r="J431" s="159">
        <v>17452</v>
      </c>
      <c r="K431" s="159">
        <v>17938</v>
      </c>
      <c r="L431" s="162">
        <v>14089</v>
      </c>
      <c r="M431" s="159">
        <v>26592</v>
      </c>
      <c r="N431" s="159">
        <v>45266</v>
      </c>
      <c r="O431" s="162">
        <v>49479</v>
      </c>
      <c r="P431" s="159">
        <v>49037</v>
      </c>
      <c r="Q431" s="162">
        <v>45708</v>
      </c>
      <c r="R431" s="159">
        <v>9604</v>
      </c>
      <c r="S431" s="162">
        <v>9070</v>
      </c>
      <c r="T431" s="159">
        <v>25919</v>
      </c>
      <c r="U431" s="162">
        <v>23560</v>
      </c>
      <c r="V431" s="159">
        <v>35523</v>
      </c>
      <c r="W431" s="162">
        <v>32630</v>
      </c>
      <c r="X431" s="159">
        <v>68153</v>
      </c>
      <c r="Y431" s="159">
        <v>18674</v>
      </c>
      <c r="Z431" s="162">
        <v>49479</v>
      </c>
    </row>
    <row r="432" spans="4:26">
      <c r="D432" s="361">
        <v>5570000</v>
      </c>
      <c r="E432" s="112" t="s">
        <v>265</v>
      </c>
      <c r="F432" s="161">
        <v>58667</v>
      </c>
      <c r="G432" s="159">
        <v>7575</v>
      </c>
      <c r="H432" s="159">
        <v>8690</v>
      </c>
      <c r="I432" s="159">
        <v>11475</v>
      </c>
      <c r="J432" s="159">
        <v>10953</v>
      </c>
      <c r="K432" s="159">
        <v>11235</v>
      </c>
      <c r="L432" s="162">
        <v>8739</v>
      </c>
      <c r="M432" s="159">
        <v>16265</v>
      </c>
      <c r="N432" s="159">
        <v>27740</v>
      </c>
      <c r="O432" s="162">
        <v>30927</v>
      </c>
      <c r="P432" s="159">
        <v>30426</v>
      </c>
      <c r="Q432" s="162">
        <v>28241</v>
      </c>
      <c r="R432" s="159">
        <v>5880</v>
      </c>
      <c r="S432" s="162">
        <v>5595</v>
      </c>
      <c r="T432" s="159">
        <v>16156</v>
      </c>
      <c r="U432" s="162">
        <v>14771</v>
      </c>
      <c r="V432" s="159">
        <v>22036</v>
      </c>
      <c r="W432" s="162">
        <v>20366</v>
      </c>
      <c r="X432" s="159">
        <v>42402</v>
      </c>
      <c r="Y432" s="159">
        <v>11475</v>
      </c>
      <c r="Z432" s="162">
        <v>30927</v>
      </c>
    </row>
    <row r="433" spans="4:26">
      <c r="D433" s="361">
        <v>5711000</v>
      </c>
      <c r="E433" s="112" t="s">
        <v>353</v>
      </c>
      <c r="F433" s="161">
        <v>68117</v>
      </c>
      <c r="G433" s="159">
        <v>9130</v>
      </c>
      <c r="H433" s="159">
        <v>9713</v>
      </c>
      <c r="I433" s="159">
        <v>12950</v>
      </c>
      <c r="J433" s="159">
        <v>12460</v>
      </c>
      <c r="K433" s="159">
        <v>12781</v>
      </c>
      <c r="L433" s="162">
        <v>11083</v>
      </c>
      <c r="M433" s="159">
        <v>18843</v>
      </c>
      <c r="N433" s="159">
        <v>31793</v>
      </c>
      <c r="O433" s="162">
        <v>36324</v>
      </c>
      <c r="P433" s="159">
        <v>34666</v>
      </c>
      <c r="Q433" s="162">
        <v>33451</v>
      </c>
      <c r="R433" s="159">
        <v>6589</v>
      </c>
      <c r="S433" s="162">
        <v>6361</v>
      </c>
      <c r="T433" s="159">
        <v>18459</v>
      </c>
      <c r="U433" s="162">
        <v>17865</v>
      </c>
      <c r="V433" s="159">
        <v>25048</v>
      </c>
      <c r="W433" s="162">
        <v>24226</v>
      </c>
      <c r="X433" s="159">
        <v>49274</v>
      </c>
      <c r="Y433" s="159">
        <v>12950</v>
      </c>
      <c r="Z433" s="162">
        <v>36324</v>
      </c>
    </row>
    <row r="434" spans="4:26">
      <c r="D434" s="361">
        <v>5754000</v>
      </c>
      <c r="E434" s="112" t="s">
        <v>266</v>
      </c>
      <c r="F434" s="161">
        <v>76670</v>
      </c>
      <c r="G434" s="159">
        <v>10229</v>
      </c>
      <c r="H434" s="159">
        <v>11118</v>
      </c>
      <c r="I434" s="159">
        <v>14955</v>
      </c>
      <c r="J434" s="159">
        <v>14192</v>
      </c>
      <c r="K434" s="159">
        <v>14720</v>
      </c>
      <c r="L434" s="162">
        <v>11456</v>
      </c>
      <c r="M434" s="159">
        <v>21347</v>
      </c>
      <c r="N434" s="159">
        <v>36302</v>
      </c>
      <c r="O434" s="162">
        <v>40368</v>
      </c>
      <c r="P434" s="159">
        <v>39820</v>
      </c>
      <c r="Q434" s="162">
        <v>36850</v>
      </c>
      <c r="R434" s="159">
        <v>7698</v>
      </c>
      <c r="S434" s="162">
        <v>7257</v>
      </c>
      <c r="T434" s="159">
        <v>21029</v>
      </c>
      <c r="U434" s="162">
        <v>19339</v>
      </c>
      <c r="V434" s="159">
        <v>28727</v>
      </c>
      <c r="W434" s="162">
        <v>26596</v>
      </c>
      <c r="X434" s="159">
        <v>55323</v>
      </c>
      <c r="Y434" s="159">
        <v>14955</v>
      </c>
      <c r="Z434" s="162">
        <v>40368</v>
      </c>
    </row>
    <row r="435" spans="4:26">
      <c r="D435" s="361">
        <v>5758000</v>
      </c>
      <c r="E435" s="112" t="s">
        <v>268</v>
      </c>
      <c r="F435" s="161">
        <v>51713</v>
      </c>
      <c r="G435" s="159">
        <v>6330</v>
      </c>
      <c r="H435" s="159">
        <v>7476</v>
      </c>
      <c r="I435" s="159">
        <v>10191</v>
      </c>
      <c r="J435" s="159">
        <v>9722</v>
      </c>
      <c r="K435" s="159">
        <v>10284</v>
      </c>
      <c r="L435" s="162">
        <v>7710</v>
      </c>
      <c r="M435" s="159">
        <v>13806</v>
      </c>
      <c r="N435" s="159">
        <v>23997</v>
      </c>
      <c r="O435" s="162">
        <v>27716</v>
      </c>
      <c r="P435" s="159">
        <v>26238</v>
      </c>
      <c r="Q435" s="162">
        <v>25475</v>
      </c>
      <c r="R435" s="159">
        <v>5135</v>
      </c>
      <c r="S435" s="162">
        <v>5056</v>
      </c>
      <c r="T435" s="159">
        <v>14127</v>
      </c>
      <c r="U435" s="162">
        <v>13589</v>
      </c>
      <c r="V435" s="159">
        <v>19262</v>
      </c>
      <c r="W435" s="162">
        <v>18645</v>
      </c>
      <c r="X435" s="159">
        <v>37907</v>
      </c>
      <c r="Y435" s="159">
        <v>10191</v>
      </c>
      <c r="Z435" s="162">
        <v>27716</v>
      </c>
    </row>
    <row r="436" spans="4:26">
      <c r="D436" s="361">
        <v>5762000</v>
      </c>
      <c r="E436" s="112" t="s">
        <v>269</v>
      </c>
      <c r="F436" s="161">
        <v>27308</v>
      </c>
      <c r="G436" s="159">
        <v>3502</v>
      </c>
      <c r="H436" s="159">
        <v>3908</v>
      </c>
      <c r="I436" s="159">
        <v>5288</v>
      </c>
      <c r="J436" s="159">
        <v>5084</v>
      </c>
      <c r="K436" s="159">
        <v>5468</v>
      </c>
      <c r="L436" s="162">
        <v>4058</v>
      </c>
      <c r="M436" s="159">
        <v>7410</v>
      </c>
      <c r="N436" s="159">
        <v>12698</v>
      </c>
      <c r="O436" s="162">
        <v>14610</v>
      </c>
      <c r="P436" s="159">
        <v>14139</v>
      </c>
      <c r="Q436" s="162">
        <v>13169</v>
      </c>
      <c r="R436" s="159">
        <v>2704</v>
      </c>
      <c r="S436" s="162">
        <v>2584</v>
      </c>
      <c r="T436" s="159">
        <v>7673</v>
      </c>
      <c r="U436" s="162">
        <v>6937</v>
      </c>
      <c r="V436" s="159">
        <v>10377</v>
      </c>
      <c r="W436" s="162">
        <v>9521</v>
      </c>
      <c r="X436" s="159">
        <v>19898</v>
      </c>
      <c r="Y436" s="159">
        <v>5288</v>
      </c>
      <c r="Z436" s="162">
        <v>14610</v>
      </c>
    </row>
    <row r="437" spans="4:26">
      <c r="D437" s="361">
        <v>5766000</v>
      </c>
      <c r="E437" s="112" t="s">
        <v>270</v>
      </c>
      <c r="F437" s="161">
        <v>73335</v>
      </c>
      <c r="G437" s="159">
        <v>9570</v>
      </c>
      <c r="H437" s="159">
        <v>10416</v>
      </c>
      <c r="I437" s="159">
        <v>14527</v>
      </c>
      <c r="J437" s="159">
        <v>13811</v>
      </c>
      <c r="K437" s="159">
        <v>14335</v>
      </c>
      <c r="L437" s="162">
        <v>10676</v>
      </c>
      <c r="M437" s="159">
        <v>19986</v>
      </c>
      <c r="N437" s="159">
        <v>34513</v>
      </c>
      <c r="O437" s="162">
        <v>38822</v>
      </c>
      <c r="P437" s="159">
        <v>37977</v>
      </c>
      <c r="Q437" s="162">
        <v>35358</v>
      </c>
      <c r="R437" s="159">
        <v>7490</v>
      </c>
      <c r="S437" s="162">
        <v>7037</v>
      </c>
      <c r="T437" s="159">
        <v>20163</v>
      </c>
      <c r="U437" s="162">
        <v>18659</v>
      </c>
      <c r="V437" s="159">
        <v>27653</v>
      </c>
      <c r="W437" s="162">
        <v>25696</v>
      </c>
      <c r="X437" s="159">
        <v>53349</v>
      </c>
      <c r="Y437" s="159">
        <v>14527</v>
      </c>
      <c r="Z437" s="162">
        <v>38822</v>
      </c>
    </row>
    <row r="438" spans="4:26">
      <c r="D438" s="361">
        <v>5770000</v>
      </c>
      <c r="E438" s="112" t="s">
        <v>271</v>
      </c>
      <c r="F438" s="161">
        <v>66914</v>
      </c>
      <c r="G438" s="159">
        <v>8467</v>
      </c>
      <c r="H438" s="159">
        <v>9626</v>
      </c>
      <c r="I438" s="159">
        <v>13114</v>
      </c>
      <c r="J438" s="159">
        <v>12751</v>
      </c>
      <c r="K438" s="159">
        <v>13147</v>
      </c>
      <c r="L438" s="162">
        <v>9809</v>
      </c>
      <c r="M438" s="159">
        <v>18093</v>
      </c>
      <c r="N438" s="159">
        <v>31207</v>
      </c>
      <c r="O438" s="162">
        <v>35707</v>
      </c>
      <c r="P438" s="159">
        <v>34632</v>
      </c>
      <c r="Q438" s="162">
        <v>32282</v>
      </c>
      <c r="R438" s="159">
        <v>6817</v>
      </c>
      <c r="S438" s="162">
        <v>6297</v>
      </c>
      <c r="T438" s="159">
        <v>18430</v>
      </c>
      <c r="U438" s="162">
        <v>17277</v>
      </c>
      <c r="V438" s="159">
        <v>25247</v>
      </c>
      <c r="W438" s="162">
        <v>23574</v>
      </c>
      <c r="X438" s="159">
        <v>48821</v>
      </c>
      <c r="Y438" s="159">
        <v>13114</v>
      </c>
      <c r="Z438" s="162">
        <v>35707</v>
      </c>
    </row>
    <row r="439" spans="4:26">
      <c r="D439" s="361">
        <v>5774000</v>
      </c>
      <c r="E439" s="112" t="s">
        <v>272</v>
      </c>
      <c r="F439" s="161">
        <v>66407</v>
      </c>
      <c r="G439" s="159">
        <v>8589</v>
      </c>
      <c r="H439" s="159">
        <v>9584</v>
      </c>
      <c r="I439" s="159">
        <v>12835</v>
      </c>
      <c r="J439" s="159">
        <v>12319</v>
      </c>
      <c r="K439" s="159">
        <v>12629</v>
      </c>
      <c r="L439" s="162">
        <v>10451</v>
      </c>
      <c r="M439" s="159">
        <v>18173</v>
      </c>
      <c r="N439" s="159">
        <v>31008</v>
      </c>
      <c r="O439" s="162">
        <v>35399</v>
      </c>
      <c r="P439" s="159">
        <v>34521</v>
      </c>
      <c r="Q439" s="162">
        <v>31886</v>
      </c>
      <c r="R439" s="159">
        <v>6639</v>
      </c>
      <c r="S439" s="162">
        <v>6196</v>
      </c>
      <c r="T439" s="159">
        <v>18412</v>
      </c>
      <c r="U439" s="162">
        <v>16987</v>
      </c>
      <c r="V439" s="159">
        <v>25051</v>
      </c>
      <c r="W439" s="162">
        <v>23183</v>
      </c>
      <c r="X439" s="159">
        <v>48234</v>
      </c>
      <c r="Y439" s="159">
        <v>12835</v>
      </c>
      <c r="Z439" s="162">
        <v>35399</v>
      </c>
    </row>
    <row r="440" spans="4:26">
      <c r="D440" s="361">
        <v>5954000</v>
      </c>
      <c r="E440" s="112" t="s">
        <v>317</v>
      </c>
      <c r="F440" s="161">
        <v>58650</v>
      </c>
      <c r="G440" s="159">
        <v>7851</v>
      </c>
      <c r="H440" s="159">
        <v>8685</v>
      </c>
      <c r="I440" s="159">
        <v>11807</v>
      </c>
      <c r="J440" s="159">
        <v>11030</v>
      </c>
      <c r="K440" s="159">
        <v>10948</v>
      </c>
      <c r="L440" s="162">
        <v>8329</v>
      </c>
      <c r="M440" s="159">
        <v>16536</v>
      </c>
      <c r="N440" s="159">
        <v>28343</v>
      </c>
      <c r="O440" s="162">
        <v>30307</v>
      </c>
      <c r="P440" s="159">
        <v>30088</v>
      </c>
      <c r="Q440" s="162">
        <v>28562</v>
      </c>
      <c r="R440" s="159">
        <v>6075</v>
      </c>
      <c r="S440" s="162">
        <v>5732</v>
      </c>
      <c r="T440" s="159">
        <v>15578</v>
      </c>
      <c r="U440" s="162">
        <v>14729</v>
      </c>
      <c r="V440" s="159">
        <v>21653</v>
      </c>
      <c r="W440" s="162">
        <v>20461</v>
      </c>
      <c r="X440" s="159">
        <v>42114</v>
      </c>
      <c r="Y440" s="159">
        <v>11807</v>
      </c>
      <c r="Z440" s="162">
        <v>30307</v>
      </c>
    </row>
    <row r="441" spans="4:26">
      <c r="D441" s="361">
        <v>5911000</v>
      </c>
      <c r="E441" s="112" t="s">
        <v>131</v>
      </c>
      <c r="F441" s="161">
        <v>65516</v>
      </c>
      <c r="G441" s="159">
        <v>8918</v>
      </c>
      <c r="H441" s="159">
        <v>9475</v>
      </c>
      <c r="I441" s="159">
        <v>12788</v>
      </c>
      <c r="J441" s="159">
        <v>12101</v>
      </c>
      <c r="K441" s="159">
        <v>11844</v>
      </c>
      <c r="L441" s="162">
        <v>10390</v>
      </c>
      <c r="M441" s="159">
        <v>18393</v>
      </c>
      <c r="N441" s="159">
        <v>31181</v>
      </c>
      <c r="O441" s="162">
        <v>34335</v>
      </c>
      <c r="P441" s="159">
        <v>33568</v>
      </c>
      <c r="Q441" s="162">
        <v>31948</v>
      </c>
      <c r="R441" s="159">
        <v>6523</v>
      </c>
      <c r="S441" s="162">
        <v>6265</v>
      </c>
      <c r="T441" s="159">
        <v>17655</v>
      </c>
      <c r="U441" s="162">
        <v>16680</v>
      </c>
      <c r="V441" s="159">
        <v>24178</v>
      </c>
      <c r="W441" s="162">
        <v>22945</v>
      </c>
      <c r="X441" s="159">
        <v>47123</v>
      </c>
      <c r="Y441" s="159">
        <v>12788</v>
      </c>
      <c r="Z441" s="162">
        <v>34335</v>
      </c>
    </row>
    <row r="442" spans="4:26">
      <c r="D442" s="361">
        <v>5913000</v>
      </c>
      <c r="E442" s="112" t="s">
        <v>132</v>
      </c>
      <c r="F442" s="161">
        <v>122202</v>
      </c>
      <c r="G442" s="159">
        <v>16601</v>
      </c>
      <c r="H442" s="159">
        <v>17682</v>
      </c>
      <c r="I442" s="159">
        <v>24014</v>
      </c>
      <c r="J442" s="159">
        <v>22563</v>
      </c>
      <c r="K442" s="159">
        <v>22893</v>
      </c>
      <c r="L442" s="162">
        <v>18449</v>
      </c>
      <c r="M442" s="159">
        <v>34283</v>
      </c>
      <c r="N442" s="159">
        <v>58297</v>
      </c>
      <c r="O442" s="162">
        <v>63905</v>
      </c>
      <c r="P442" s="159">
        <v>62372</v>
      </c>
      <c r="Q442" s="162">
        <v>59830</v>
      </c>
      <c r="R442" s="159">
        <v>12183</v>
      </c>
      <c r="S442" s="162">
        <v>11831</v>
      </c>
      <c r="T442" s="159">
        <v>32550</v>
      </c>
      <c r="U442" s="162">
        <v>31355</v>
      </c>
      <c r="V442" s="159">
        <v>44733</v>
      </c>
      <c r="W442" s="162">
        <v>43186</v>
      </c>
      <c r="X442" s="159">
        <v>87919</v>
      </c>
      <c r="Y442" s="159">
        <v>24014</v>
      </c>
      <c r="Z442" s="162">
        <v>63905</v>
      </c>
    </row>
    <row r="443" spans="4:26">
      <c r="D443" s="361">
        <v>5914000</v>
      </c>
      <c r="E443" s="112" t="s">
        <v>133</v>
      </c>
      <c r="F443" s="161">
        <v>40650</v>
      </c>
      <c r="G443" s="159">
        <v>5558</v>
      </c>
      <c r="H443" s="159">
        <v>5973</v>
      </c>
      <c r="I443" s="159">
        <v>7863</v>
      </c>
      <c r="J443" s="159">
        <v>7503</v>
      </c>
      <c r="K443" s="159">
        <v>7806</v>
      </c>
      <c r="L443" s="162">
        <v>5947</v>
      </c>
      <c r="M443" s="159">
        <v>11531</v>
      </c>
      <c r="N443" s="159">
        <v>19394</v>
      </c>
      <c r="O443" s="162">
        <v>21256</v>
      </c>
      <c r="P443" s="159">
        <v>20942</v>
      </c>
      <c r="Q443" s="162">
        <v>19708</v>
      </c>
      <c r="R443" s="159">
        <v>4035</v>
      </c>
      <c r="S443" s="162">
        <v>3828</v>
      </c>
      <c r="T443" s="159">
        <v>11043</v>
      </c>
      <c r="U443" s="162">
        <v>10213</v>
      </c>
      <c r="V443" s="159">
        <v>15078</v>
      </c>
      <c r="W443" s="162">
        <v>14041</v>
      </c>
      <c r="X443" s="159">
        <v>29119</v>
      </c>
      <c r="Y443" s="159">
        <v>7863</v>
      </c>
      <c r="Z443" s="162">
        <v>21256</v>
      </c>
    </row>
    <row r="444" spans="4:26">
      <c r="D444" s="361">
        <v>5915000</v>
      </c>
      <c r="E444" s="112" t="s">
        <v>134</v>
      </c>
      <c r="F444" s="161">
        <v>37188</v>
      </c>
      <c r="G444" s="159">
        <v>4806</v>
      </c>
      <c r="H444" s="159">
        <v>5139</v>
      </c>
      <c r="I444" s="159">
        <v>7191</v>
      </c>
      <c r="J444" s="159">
        <v>6883</v>
      </c>
      <c r="K444" s="159">
        <v>7376</v>
      </c>
      <c r="L444" s="162">
        <v>5793</v>
      </c>
      <c r="M444" s="159">
        <v>9945</v>
      </c>
      <c r="N444" s="159">
        <v>17136</v>
      </c>
      <c r="O444" s="162">
        <v>20052</v>
      </c>
      <c r="P444" s="159">
        <v>19049</v>
      </c>
      <c r="Q444" s="162">
        <v>18139</v>
      </c>
      <c r="R444" s="159">
        <v>3619</v>
      </c>
      <c r="S444" s="162">
        <v>3572</v>
      </c>
      <c r="T444" s="159">
        <v>10325</v>
      </c>
      <c r="U444" s="162">
        <v>9727</v>
      </c>
      <c r="V444" s="159">
        <v>13944</v>
      </c>
      <c r="W444" s="162">
        <v>13299</v>
      </c>
      <c r="X444" s="159">
        <v>27243</v>
      </c>
      <c r="Y444" s="159">
        <v>7191</v>
      </c>
      <c r="Z444" s="162">
        <v>20052</v>
      </c>
    </row>
    <row r="445" spans="4:26">
      <c r="D445" s="361">
        <v>5916000</v>
      </c>
      <c r="E445" s="112" t="s">
        <v>135</v>
      </c>
      <c r="F445" s="161">
        <v>31741</v>
      </c>
      <c r="G445" s="159">
        <v>4399</v>
      </c>
      <c r="H445" s="159">
        <v>4583</v>
      </c>
      <c r="I445" s="159">
        <v>6135</v>
      </c>
      <c r="J445" s="159">
        <v>5931</v>
      </c>
      <c r="K445" s="159">
        <v>6010</v>
      </c>
      <c r="L445" s="162">
        <v>4683</v>
      </c>
      <c r="M445" s="159">
        <v>8982</v>
      </c>
      <c r="N445" s="159">
        <v>15117</v>
      </c>
      <c r="O445" s="162">
        <v>16624</v>
      </c>
      <c r="P445" s="159">
        <v>16509</v>
      </c>
      <c r="Q445" s="162">
        <v>15232</v>
      </c>
      <c r="R445" s="159">
        <v>3204</v>
      </c>
      <c r="S445" s="162">
        <v>2931</v>
      </c>
      <c r="T445" s="159">
        <v>8677</v>
      </c>
      <c r="U445" s="162">
        <v>7947</v>
      </c>
      <c r="V445" s="159">
        <v>11881</v>
      </c>
      <c r="W445" s="162">
        <v>10878</v>
      </c>
      <c r="X445" s="159">
        <v>22759</v>
      </c>
      <c r="Y445" s="159">
        <v>6135</v>
      </c>
      <c r="Z445" s="162">
        <v>16624</v>
      </c>
    </row>
    <row r="446" spans="4:26">
      <c r="D446" s="361">
        <v>5958000</v>
      </c>
      <c r="E446" s="112" t="s">
        <v>273</v>
      </c>
      <c r="F446" s="161">
        <v>50180</v>
      </c>
      <c r="G446" s="159">
        <v>6577</v>
      </c>
      <c r="H446" s="159">
        <v>7151</v>
      </c>
      <c r="I446" s="159">
        <v>9723</v>
      </c>
      <c r="J446" s="159">
        <v>9287</v>
      </c>
      <c r="K446" s="159">
        <v>9794</v>
      </c>
      <c r="L446" s="162">
        <v>7648</v>
      </c>
      <c r="M446" s="159">
        <v>13728</v>
      </c>
      <c r="N446" s="159">
        <v>23451</v>
      </c>
      <c r="O446" s="162">
        <v>26729</v>
      </c>
      <c r="P446" s="159">
        <v>26009</v>
      </c>
      <c r="Q446" s="162">
        <v>24171</v>
      </c>
      <c r="R446" s="159">
        <v>4950</v>
      </c>
      <c r="S446" s="162">
        <v>4773</v>
      </c>
      <c r="T446" s="159">
        <v>14001</v>
      </c>
      <c r="U446" s="162">
        <v>12728</v>
      </c>
      <c r="V446" s="159">
        <v>18951</v>
      </c>
      <c r="W446" s="162">
        <v>17501</v>
      </c>
      <c r="X446" s="159">
        <v>36452</v>
      </c>
      <c r="Y446" s="159">
        <v>9723</v>
      </c>
      <c r="Z446" s="162">
        <v>26729</v>
      </c>
    </row>
    <row r="447" spans="4:26">
      <c r="D447" s="361">
        <v>5962000</v>
      </c>
      <c r="E447" s="112" t="s">
        <v>274</v>
      </c>
      <c r="F447" s="161">
        <v>80918</v>
      </c>
      <c r="G447" s="159">
        <v>10196</v>
      </c>
      <c r="H447" s="159">
        <v>11811</v>
      </c>
      <c r="I447" s="159">
        <v>15904</v>
      </c>
      <c r="J447" s="159">
        <v>15144</v>
      </c>
      <c r="K447" s="159">
        <v>15872</v>
      </c>
      <c r="L447" s="162">
        <v>11991</v>
      </c>
      <c r="M447" s="159">
        <v>22007</v>
      </c>
      <c r="N447" s="159">
        <v>37911</v>
      </c>
      <c r="O447" s="162">
        <v>43007</v>
      </c>
      <c r="P447" s="159">
        <v>42057</v>
      </c>
      <c r="Q447" s="162">
        <v>38861</v>
      </c>
      <c r="R447" s="159">
        <v>8179</v>
      </c>
      <c r="S447" s="162">
        <v>7725</v>
      </c>
      <c r="T447" s="159">
        <v>22425</v>
      </c>
      <c r="U447" s="162">
        <v>20582</v>
      </c>
      <c r="V447" s="159">
        <v>30604</v>
      </c>
      <c r="W447" s="162">
        <v>28307</v>
      </c>
      <c r="X447" s="159">
        <v>58911</v>
      </c>
      <c r="Y447" s="159">
        <v>15904</v>
      </c>
      <c r="Z447" s="162">
        <v>43007</v>
      </c>
    </row>
    <row r="448" spans="4:26">
      <c r="D448" s="361">
        <v>5966000</v>
      </c>
      <c r="E448" s="112" t="s">
        <v>275</v>
      </c>
      <c r="F448" s="161">
        <v>26504</v>
      </c>
      <c r="G448" s="159">
        <v>3498</v>
      </c>
      <c r="H448" s="159">
        <v>3797</v>
      </c>
      <c r="I448" s="159">
        <v>5195</v>
      </c>
      <c r="J448" s="159">
        <v>5068</v>
      </c>
      <c r="K448" s="159">
        <v>5079</v>
      </c>
      <c r="L448" s="162">
        <v>3867</v>
      </c>
      <c r="M448" s="159">
        <v>7295</v>
      </c>
      <c r="N448" s="159">
        <v>12490</v>
      </c>
      <c r="O448" s="162">
        <v>14014</v>
      </c>
      <c r="P448" s="159">
        <v>13735</v>
      </c>
      <c r="Q448" s="162">
        <v>12769</v>
      </c>
      <c r="R448" s="159">
        <v>2677</v>
      </c>
      <c r="S448" s="162">
        <v>2518</v>
      </c>
      <c r="T448" s="159">
        <v>7377</v>
      </c>
      <c r="U448" s="162">
        <v>6637</v>
      </c>
      <c r="V448" s="159">
        <v>10054</v>
      </c>
      <c r="W448" s="162">
        <v>9155</v>
      </c>
      <c r="X448" s="159">
        <v>19209</v>
      </c>
      <c r="Y448" s="159">
        <v>5195</v>
      </c>
      <c r="Z448" s="162">
        <v>14014</v>
      </c>
    </row>
    <row r="449" spans="1:26">
      <c r="D449" s="361">
        <v>5970000</v>
      </c>
      <c r="E449" s="112" t="s">
        <v>276</v>
      </c>
      <c r="F449" s="161">
        <v>54571</v>
      </c>
      <c r="G449" s="159">
        <v>7214</v>
      </c>
      <c r="H449" s="159">
        <v>7996</v>
      </c>
      <c r="I449" s="159">
        <v>10904</v>
      </c>
      <c r="J449" s="159">
        <v>10223</v>
      </c>
      <c r="K449" s="159">
        <v>10265</v>
      </c>
      <c r="L449" s="162">
        <v>7969</v>
      </c>
      <c r="M449" s="159">
        <v>15210</v>
      </c>
      <c r="N449" s="159">
        <v>26114</v>
      </c>
      <c r="O449" s="162">
        <v>28457</v>
      </c>
      <c r="P449" s="159">
        <v>28586</v>
      </c>
      <c r="Q449" s="162">
        <v>25985</v>
      </c>
      <c r="R449" s="159">
        <v>5632</v>
      </c>
      <c r="S449" s="162">
        <v>5272</v>
      </c>
      <c r="T449" s="159">
        <v>15028</v>
      </c>
      <c r="U449" s="162">
        <v>13429</v>
      </c>
      <c r="V449" s="159">
        <v>20660</v>
      </c>
      <c r="W449" s="162">
        <v>18701</v>
      </c>
      <c r="X449" s="159">
        <v>39361</v>
      </c>
      <c r="Y449" s="159">
        <v>10904</v>
      </c>
      <c r="Z449" s="162">
        <v>28457</v>
      </c>
    </row>
    <row r="450" spans="1:26">
      <c r="D450" s="361">
        <v>5974000</v>
      </c>
      <c r="E450" s="112" t="s">
        <v>277</v>
      </c>
      <c r="F450" s="161">
        <v>59245</v>
      </c>
      <c r="G450" s="159">
        <v>7542</v>
      </c>
      <c r="H450" s="159">
        <v>8507</v>
      </c>
      <c r="I450" s="159">
        <v>11631</v>
      </c>
      <c r="J450" s="159">
        <v>11216</v>
      </c>
      <c r="K450" s="159">
        <v>11636</v>
      </c>
      <c r="L450" s="162">
        <v>8713</v>
      </c>
      <c r="M450" s="159">
        <v>16049</v>
      </c>
      <c r="N450" s="159">
        <v>27680</v>
      </c>
      <c r="O450" s="162">
        <v>31565</v>
      </c>
      <c r="P450" s="159">
        <v>30483</v>
      </c>
      <c r="Q450" s="162">
        <v>28762</v>
      </c>
      <c r="R450" s="159">
        <v>5925</v>
      </c>
      <c r="S450" s="162">
        <v>5706</v>
      </c>
      <c r="T450" s="159">
        <v>16305</v>
      </c>
      <c r="U450" s="162">
        <v>15260</v>
      </c>
      <c r="V450" s="159">
        <v>22230</v>
      </c>
      <c r="W450" s="162">
        <v>20966</v>
      </c>
      <c r="X450" s="159">
        <v>43196</v>
      </c>
      <c r="Y450" s="159">
        <v>11631</v>
      </c>
      <c r="Z450" s="162">
        <v>31565</v>
      </c>
    </row>
    <row r="451" spans="1:26">
      <c r="A451" s="205"/>
      <c r="B451" s="205"/>
      <c r="C451" s="205"/>
      <c r="D451" s="362">
        <v>5978000</v>
      </c>
      <c r="E451" s="205" t="s">
        <v>278</v>
      </c>
      <c r="F451" s="211">
        <v>76051</v>
      </c>
      <c r="G451" s="212">
        <v>10156</v>
      </c>
      <c r="H451" s="212">
        <v>10994</v>
      </c>
      <c r="I451" s="212">
        <v>15056</v>
      </c>
      <c r="J451" s="212">
        <v>14151</v>
      </c>
      <c r="K451" s="212">
        <v>14765</v>
      </c>
      <c r="L451" s="213">
        <v>10929</v>
      </c>
      <c r="M451" s="212">
        <v>21150</v>
      </c>
      <c r="N451" s="212">
        <v>36206</v>
      </c>
      <c r="O451" s="213">
        <v>39845</v>
      </c>
      <c r="P451" s="212">
        <v>39355</v>
      </c>
      <c r="Q451" s="213">
        <v>36696</v>
      </c>
      <c r="R451" s="212">
        <v>7667</v>
      </c>
      <c r="S451" s="213">
        <v>7389</v>
      </c>
      <c r="T451" s="212">
        <v>20719</v>
      </c>
      <c r="U451" s="213">
        <v>19126</v>
      </c>
      <c r="V451" s="212">
        <v>28386</v>
      </c>
      <c r="W451" s="213">
        <v>26515</v>
      </c>
      <c r="X451" s="212">
        <v>54901</v>
      </c>
      <c r="Y451" s="212">
        <v>15056</v>
      </c>
      <c r="Z451" s="213">
        <v>39845</v>
      </c>
    </row>
    <row r="452" spans="1:26" ht="13.15">
      <c r="E452" s="214" t="s">
        <v>177</v>
      </c>
      <c r="F452" s="127">
        <v>3602911</v>
      </c>
      <c r="G452" s="120">
        <v>474056</v>
      </c>
      <c r="H452" s="120">
        <v>520177</v>
      </c>
      <c r="I452" s="120">
        <v>709988</v>
      </c>
      <c r="J452" s="120">
        <v>672396</v>
      </c>
      <c r="K452" s="120">
        <v>686889</v>
      </c>
      <c r="L452" s="128">
        <v>539405</v>
      </c>
      <c r="M452" s="120">
        <v>994233</v>
      </c>
      <c r="N452" s="120">
        <v>1704221</v>
      </c>
      <c r="O452" s="128">
        <v>1898690</v>
      </c>
      <c r="P452" s="120">
        <v>1858393</v>
      </c>
      <c r="Q452" s="128">
        <v>1744518</v>
      </c>
      <c r="R452" s="120">
        <v>364346</v>
      </c>
      <c r="S452" s="128">
        <v>345642</v>
      </c>
      <c r="T452" s="120">
        <v>983329</v>
      </c>
      <c r="U452" s="128">
        <v>915361</v>
      </c>
      <c r="V452" s="120">
        <v>1347675</v>
      </c>
      <c r="W452" s="128">
        <v>1261003</v>
      </c>
      <c r="X452" s="120">
        <v>2608678</v>
      </c>
      <c r="Y452" s="120">
        <v>709988</v>
      </c>
      <c r="Z452" s="128">
        <v>1898690</v>
      </c>
    </row>
    <row r="453" spans="1:26" ht="13.15">
      <c r="E453" s="146" t="s">
        <v>198</v>
      </c>
      <c r="F453" s="127">
        <v>1922425</v>
      </c>
      <c r="G453" s="120">
        <v>252113</v>
      </c>
      <c r="H453" s="120">
        <v>276282</v>
      </c>
      <c r="I453" s="120">
        <v>380344</v>
      </c>
      <c r="J453" s="120">
        <v>360507</v>
      </c>
      <c r="K453" s="120">
        <v>366366</v>
      </c>
      <c r="L453" s="128">
        <v>286813</v>
      </c>
      <c r="M453" s="120">
        <v>528395</v>
      </c>
      <c r="N453" s="120">
        <v>908739</v>
      </c>
      <c r="O453" s="128">
        <v>1013686</v>
      </c>
      <c r="P453" s="120">
        <v>992226</v>
      </c>
      <c r="Q453" s="128">
        <v>930199</v>
      </c>
      <c r="R453" s="120">
        <v>195441</v>
      </c>
      <c r="S453" s="128">
        <v>184903</v>
      </c>
      <c r="T453" s="120">
        <v>525408</v>
      </c>
      <c r="U453" s="128">
        <v>488278</v>
      </c>
      <c r="V453" s="120">
        <v>720849</v>
      </c>
      <c r="W453" s="128">
        <v>673181</v>
      </c>
      <c r="X453" s="120">
        <v>1394030</v>
      </c>
      <c r="Y453" s="120">
        <v>380344</v>
      </c>
      <c r="Z453" s="128">
        <v>1013686</v>
      </c>
    </row>
    <row r="454" spans="1:26" ht="13.15">
      <c r="E454" s="146" t="s">
        <v>199</v>
      </c>
      <c r="F454" s="127">
        <v>1680486</v>
      </c>
      <c r="G454" s="120">
        <v>221943</v>
      </c>
      <c r="H454" s="120">
        <v>243895</v>
      </c>
      <c r="I454" s="120">
        <v>329644</v>
      </c>
      <c r="J454" s="120">
        <v>311889</v>
      </c>
      <c r="K454" s="120">
        <v>320523</v>
      </c>
      <c r="L454" s="128">
        <v>252592</v>
      </c>
      <c r="M454" s="120">
        <v>465838</v>
      </c>
      <c r="N454" s="120">
        <v>795482</v>
      </c>
      <c r="O454" s="128">
        <v>885004</v>
      </c>
      <c r="P454" s="120">
        <v>866167</v>
      </c>
      <c r="Q454" s="128">
        <v>814319</v>
      </c>
      <c r="R454" s="120">
        <v>168905</v>
      </c>
      <c r="S454" s="128">
        <v>160739</v>
      </c>
      <c r="T454" s="120">
        <v>457921</v>
      </c>
      <c r="U454" s="128">
        <v>427083</v>
      </c>
      <c r="V454" s="120">
        <v>626826</v>
      </c>
      <c r="W454" s="128">
        <v>587822</v>
      </c>
      <c r="X454" s="120">
        <v>1214648</v>
      </c>
      <c r="Y454" s="120">
        <v>329644</v>
      </c>
      <c r="Z454" s="128">
        <v>885004</v>
      </c>
    </row>
    <row r="455" spans="1:26" ht="13.15">
      <c r="E455" s="146"/>
      <c r="F455" s="350"/>
      <c r="G455" s="120"/>
      <c r="H455" s="120"/>
      <c r="I455" s="120"/>
      <c r="J455" s="120"/>
      <c r="K455" s="120"/>
      <c r="L455" s="350"/>
      <c r="M455" s="120"/>
      <c r="N455" s="120"/>
      <c r="O455" s="350"/>
      <c r="P455" s="120"/>
      <c r="Q455" s="350"/>
      <c r="R455" s="120"/>
      <c r="S455" s="350"/>
      <c r="T455" s="120"/>
      <c r="U455" s="350"/>
      <c r="V455" s="120"/>
      <c r="W455" s="350"/>
      <c r="X455" s="120"/>
      <c r="Y455" s="120"/>
      <c r="Z455" s="350"/>
    </row>
    <row r="456" spans="1:26">
      <c r="A456" s="114" t="s">
        <v>352</v>
      </c>
    </row>
    <row r="457" spans="1:26">
      <c r="F457" s="159"/>
      <c r="G457" s="159"/>
      <c r="H457" s="159"/>
      <c r="I457" s="159"/>
      <c r="J457" s="159"/>
      <c r="K457" s="159"/>
      <c r="L457" s="159"/>
      <c r="M457" s="159"/>
      <c r="N457" s="159"/>
      <c r="O457" s="159"/>
      <c r="P457" s="159"/>
      <c r="Q457" s="159"/>
      <c r="R457" s="159"/>
      <c r="S457" s="159"/>
      <c r="T457" s="159"/>
      <c r="U457" s="159"/>
      <c r="V457" s="159"/>
      <c r="W457" s="159"/>
      <c r="X457" s="159"/>
      <c r="Y457" s="159"/>
      <c r="Z457" s="159"/>
    </row>
    <row r="458" spans="1:26">
      <c r="F458" s="159"/>
      <c r="G458" s="159"/>
      <c r="H458" s="159"/>
      <c r="I458" s="159"/>
      <c r="J458" s="159"/>
      <c r="K458" s="159"/>
      <c r="L458" s="159"/>
      <c r="M458" s="159"/>
      <c r="N458" s="159"/>
      <c r="O458" s="159"/>
      <c r="P458" s="159"/>
      <c r="Q458" s="159"/>
      <c r="R458" s="159"/>
      <c r="S458" s="159"/>
      <c r="T458" s="159"/>
      <c r="U458" s="159"/>
      <c r="V458" s="159"/>
      <c r="W458" s="159"/>
      <c r="X458" s="159"/>
      <c r="Y458" s="159"/>
      <c r="Z458" s="159"/>
    </row>
    <row r="460" spans="1:26">
      <c r="F460" s="159"/>
      <c r="G460" s="159"/>
      <c r="H460" s="159"/>
      <c r="I460" s="159"/>
      <c r="J460" s="159"/>
      <c r="K460" s="159"/>
      <c r="L460" s="159"/>
      <c r="M460" s="159"/>
      <c r="N460" s="159"/>
      <c r="O460" s="159"/>
      <c r="P460" s="159"/>
      <c r="Q460" s="159"/>
      <c r="R460" s="159"/>
      <c r="S460" s="159"/>
      <c r="T460" s="159"/>
      <c r="U460" s="159"/>
      <c r="V460" s="159"/>
      <c r="W460" s="159"/>
      <c r="X460" s="159"/>
      <c r="Y460" s="159"/>
      <c r="Z460" s="159"/>
    </row>
    <row r="461" spans="1:26">
      <c r="F461" s="159"/>
      <c r="G461" s="159"/>
      <c r="H461" s="159"/>
      <c r="I461" s="159"/>
      <c r="J461" s="159"/>
      <c r="K461" s="159"/>
      <c r="L461" s="159"/>
      <c r="M461" s="159"/>
      <c r="N461" s="159"/>
      <c r="O461" s="159"/>
      <c r="P461" s="159"/>
      <c r="Q461" s="159"/>
      <c r="R461" s="159"/>
      <c r="S461" s="159"/>
      <c r="T461" s="159"/>
      <c r="U461" s="159"/>
      <c r="V461" s="159"/>
      <c r="W461" s="159"/>
      <c r="X461" s="159"/>
      <c r="Y461" s="159"/>
      <c r="Z461" s="159"/>
    </row>
    <row r="462" spans="1:26">
      <c r="F462" s="159"/>
      <c r="G462" s="159"/>
      <c r="H462" s="159"/>
      <c r="I462" s="159"/>
      <c r="J462" s="159"/>
      <c r="K462" s="159"/>
      <c r="L462" s="159"/>
      <c r="M462" s="159"/>
      <c r="N462" s="159"/>
      <c r="O462" s="159"/>
      <c r="P462" s="159"/>
      <c r="Q462" s="159"/>
      <c r="R462" s="159"/>
      <c r="S462" s="159"/>
      <c r="T462" s="159"/>
      <c r="U462" s="159"/>
      <c r="V462" s="159"/>
      <c r="W462" s="159"/>
      <c r="X462" s="159"/>
      <c r="Y462" s="159"/>
      <c r="Z462" s="159"/>
    </row>
  </sheetData>
  <sortState xmlns:xlrd2="http://schemas.microsoft.com/office/spreadsheetml/2017/richdata2" ref="A222:AD248">
    <sortCondition ref="E222:E248"/>
  </sortState>
  <mergeCells count="10">
    <mergeCell ref="A3:A5"/>
    <mergeCell ref="B3:B5"/>
    <mergeCell ref="C3:C5"/>
    <mergeCell ref="D3:D5"/>
    <mergeCell ref="E3:E5"/>
    <mergeCell ref="X3:Z4"/>
    <mergeCell ref="F3:F5"/>
    <mergeCell ref="G3:L4"/>
    <mergeCell ref="M3:O4"/>
    <mergeCell ref="P3:W4"/>
  </mergeCells>
  <pageMargins left="0.7" right="0.7" top="0.78740157499999996" bottom="0.78740157499999996" header="0.3" footer="0.3"/>
  <pageSetup paperSize="9" orientation="portrait" r:id="rId1"/>
  <ignoredErrors>
    <ignoredError sqref="J5" twoDigitTextYear="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V76"/>
  <sheetViews>
    <sheetView zoomScaleNormal="100" workbookViewId="0">
      <pane ySplit="4" topLeftCell="A5" activePane="bottomLeft" state="frozen"/>
      <selection activeCell="B192" sqref="B192:F195"/>
      <selection pane="bottomLeft"/>
    </sheetView>
  </sheetViews>
  <sheetFormatPr baseColWidth="10" defaultColWidth="11.19921875" defaultRowHeight="10.15"/>
  <cols>
    <col min="1" max="1" width="13" style="169" customWidth="1"/>
    <col min="2" max="2" width="29.19921875" style="169" customWidth="1"/>
    <col min="3" max="3" width="11.19921875" style="169"/>
    <col min="4" max="4" width="12" style="215" customWidth="1"/>
    <col min="5" max="5" width="11" style="169" customWidth="1"/>
    <col min="6" max="6" width="11.19921875" style="169" customWidth="1"/>
    <col min="7" max="13" width="11.19921875" style="169"/>
    <col min="14" max="14" width="12.796875" style="169" customWidth="1"/>
    <col min="15" max="16384" width="11.19921875" style="169"/>
  </cols>
  <sheetData>
    <row r="1" spans="1:22" ht="18.75" customHeight="1">
      <c r="A1" s="172" t="s">
        <v>415</v>
      </c>
      <c r="E1" s="216"/>
      <c r="F1" s="216"/>
    </row>
    <row r="2" spans="1:22" ht="12.75" customHeight="1">
      <c r="A2" s="170"/>
      <c r="E2" s="216"/>
      <c r="F2" s="216"/>
      <c r="G2" s="170"/>
    </row>
    <row r="3" spans="1:22" ht="26.25" customHeight="1">
      <c r="A3" s="438" t="s">
        <v>217</v>
      </c>
      <c r="B3" s="440" t="s">
        <v>0</v>
      </c>
      <c r="C3" s="438" t="s">
        <v>180</v>
      </c>
      <c r="D3" s="438"/>
      <c r="E3" s="438"/>
      <c r="F3" s="439" t="s">
        <v>292</v>
      </c>
      <c r="G3" s="439"/>
      <c r="H3" s="439"/>
    </row>
    <row r="4" spans="1:22" s="219" customFormat="1" ht="141.75" customHeight="1">
      <c r="A4" s="440"/>
      <c r="B4" s="440"/>
      <c r="C4" s="217" t="s">
        <v>293</v>
      </c>
      <c r="D4" s="217" t="s">
        <v>294</v>
      </c>
      <c r="E4" s="217" t="s">
        <v>241</v>
      </c>
      <c r="F4" s="218" t="s">
        <v>293</v>
      </c>
      <c r="G4" s="218" t="s">
        <v>294</v>
      </c>
      <c r="H4" s="218" t="s">
        <v>241</v>
      </c>
      <c r="I4" s="112"/>
      <c r="J4" s="112"/>
      <c r="K4" s="112"/>
      <c r="L4" s="112"/>
      <c r="M4" s="112"/>
      <c r="N4" s="112"/>
      <c r="O4" s="112"/>
    </row>
    <row r="5" spans="1:22" s="112" customFormat="1" ht="12.75">
      <c r="A5" s="119">
        <v>5334000</v>
      </c>
      <c r="B5" s="220" t="s">
        <v>255</v>
      </c>
      <c r="C5" s="116">
        <v>5359</v>
      </c>
      <c r="D5" s="116">
        <v>6239</v>
      </c>
      <c r="E5" s="117">
        <v>2221.9999999999995</v>
      </c>
      <c r="F5" s="118">
        <v>836.28532638379545</v>
      </c>
      <c r="G5" s="118">
        <v>973.61152291630901</v>
      </c>
      <c r="H5" s="118">
        <v>346.74864624459661</v>
      </c>
      <c r="I5" s="344"/>
      <c r="J5" s="221"/>
      <c r="K5" s="222"/>
      <c r="L5" s="222"/>
      <c r="M5" s="222"/>
      <c r="N5" s="222"/>
      <c r="O5" s="222"/>
      <c r="P5" s="159"/>
      <c r="Q5" s="159"/>
      <c r="R5" s="159"/>
      <c r="S5" s="159"/>
      <c r="T5" s="159"/>
      <c r="U5" s="159"/>
      <c r="V5" s="159"/>
    </row>
    <row r="6" spans="1:22" s="112" customFormat="1" ht="12.75">
      <c r="A6" s="119">
        <v>5334002</v>
      </c>
      <c r="B6" s="165" t="s">
        <v>247</v>
      </c>
      <c r="C6" s="116">
        <v>4603</v>
      </c>
      <c r="D6" s="116">
        <v>5628</v>
      </c>
      <c r="E6" s="117">
        <v>2505</v>
      </c>
      <c r="F6" s="118">
        <v>986.4980711530219</v>
      </c>
      <c r="G6" s="118">
        <v>1206.1723103300471</v>
      </c>
      <c r="H6" s="118">
        <v>536.8624089155594</v>
      </c>
      <c r="I6" s="345"/>
      <c r="J6" s="221"/>
      <c r="K6" s="222"/>
      <c r="L6" s="222"/>
      <c r="M6" s="222"/>
      <c r="N6" s="222"/>
      <c r="O6" s="222"/>
      <c r="P6" s="159"/>
      <c r="Q6" s="159"/>
      <c r="R6" s="159"/>
      <c r="S6" s="159"/>
      <c r="T6" s="159"/>
      <c r="U6" s="159"/>
      <c r="V6" s="159"/>
    </row>
    <row r="7" spans="1:22" s="112" customFormat="1" ht="12.75">
      <c r="A7" s="119">
        <v>5711000</v>
      </c>
      <c r="B7" s="220" t="s">
        <v>353</v>
      </c>
      <c r="C7" s="116">
        <v>5224</v>
      </c>
      <c r="D7" s="116">
        <v>6163</v>
      </c>
      <c r="E7" s="117">
        <v>2337</v>
      </c>
      <c r="F7" s="118">
        <v>766.91574790434106</v>
      </c>
      <c r="G7" s="118">
        <v>904.76679830291994</v>
      </c>
      <c r="H7" s="118">
        <v>343.08616057665489</v>
      </c>
      <c r="I7" s="222"/>
      <c r="J7" s="221"/>
      <c r="K7" s="222"/>
      <c r="L7" s="222"/>
      <c r="M7" s="222"/>
      <c r="N7" s="222"/>
      <c r="O7" s="222"/>
      <c r="P7" s="159"/>
      <c r="Q7" s="159"/>
      <c r="R7" s="159"/>
      <c r="S7" s="159"/>
      <c r="T7" s="159"/>
      <c r="U7" s="159"/>
      <c r="V7" s="159"/>
    </row>
    <row r="8" spans="1:22" s="112" customFormat="1" ht="12.75">
      <c r="A8" s="119">
        <v>5911000</v>
      </c>
      <c r="B8" s="220" t="s">
        <v>131</v>
      </c>
      <c r="C8" s="116">
        <v>5020.0000000000018</v>
      </c>
      <c r="D8" s="116">
        <v>6484.0000000000018</v>
      </c>
      <c r="E8" s="117">
        <v>2584.0000000000018</v>
      </c>
      <c r="F8" s="118">
        <v>766.22504426399689</v>
      </c>
      <c r="G8" s="118">
        <v>989.68190976250105</v>
      </c>
      <c r="H8" s="118">
        <v>394.40747298369888</v>
      </c>
      <c r="I8"/>
      <c r="J8"/>
      <c r="K8" s="222"/>
      <c r="L8" s="222"/>
      <c r="M8" s="222"/>
      <c r="N8" s="222"/>
      <c r="O8" s="222"/>
      <c r="P8" s="159"/>
      <c r="Q8" s="159"/>
      <c r="R8" s="159"/>
      <c r="S8" s="159"/>
      <c r="T8" s="159"/>
      <c r="U8" s="159"/>
      <c r="V8" s="159"/>
    </row>
    <row r="9" spans="1:22" s="112" customFormat="1" ht="12.75">
      <c r="A9" s="119">
        <v>5314000</v>
      </c>
      <c r="B9" s="220" t="s">
        <v>54</v>
      </c>
      <c r="C9" s="116">
        <v>3901</v>
      </c>
      <c r="D9" s="116">
        <v>4230</v>
      </c>
      <c r="E9" s="117">
        <v>2258</v>
      </c>
      <c r="F9" s="118">
        <v>602.20133067815186</v>
      </c>
      <c r="G9" s="118">
        <v>652.98939471124902</v>
      </c>
      <c r="H9" s="118">
        <v>348.56975254326244</v>
      </c>
      <c r="I9" s="222"/>
      <c r="J9" s="221"/>
      <c r="K9" s="222"/>
      <c r="L9" s="222"/>
      <c r="M9" s="222"/>
      <c r="N9" s="222"/>
      <c r="O9" s="222"/>
      <c r="P9" s="159"/>
      <c r="Q9" s="159"/>
      <c r="R9" s="159"/>
      <c r="S9" s="159"/>
      <c r="T9" s="159"/>
      <c r="U9" s="159"/>
      <c r="V9" s="159"/>
    </row>
    <row r="10" spans="1:22" s="112" customFormat="1" ht="12.75">
      <c r="A10" s="119">
        <v>5554000</v>
      </c>
      <c r="B10" s="220" t="s">
        <v>262</v>
      </c>
      <c r="C10" s="116">
        <v>6986</v>
      </c>
      <c r="D10" s="116">
        <v>7812</v>
      </c>
      <c r="E10" s="117">
        <v>4115</v>
      </c>
      <c r="F10" s="118">
        <v>851.46318573500548</v>
      </c>
      <c r="G10" s="118">
        <v>952.13718965958537</v>
      </c>
      <c r="H10" s="118">
        <v>501.54179921264642</v>
      </c>
      <c r="I10" s="222"/>
      <c r="J10" s="221"/>
      <c r="K10" s="222"/>
      <c r="L10" s="222"/>
      <c r="M10" s="222"/>
      <c r="N10" s="222"/>
      <c r="O10" s="222"/>
      <c r="P10" s="159"/>
      <c r="Q10" s="159"/>
      <c r="R10" s="159"/>
      <c r="S10" s="159"/>
      <c r="T10" s="159"/>
      <c r="U10" s="159"/>
      <c r="V10" s="159"/>
    </row>
    <row r="11" spans="1:22" s="112" customFormat="1" ht="12.75">
      <c r="A11" s="119">
        <v>5512000</v>
      </c>
      <c r="B11" s="220" t="s">
        <v>94</v>
      </c>
      <c r="C11" s="116">
        <v>1701</v>
      </c>
      <c r="D11" s="116">
        <v>1710</v>
      </c>
      <c r="E11" s="119">
        <v>750</v>
      </c>
      <c r="F11" s="118">
        <v>749.4382517513327</v>
      </c>
      <c r="G11" s="118">
        <v>753.40353350663077</v>
      </c>
      <c r="H11" s="118">
        <v>330.44014627483813</v>
      </c>
      <c r="I11" s="222"/>
      <c r="J11" s="221"/>
      <c r="K11" s="222"/>
      <c r="L11" s="222"/>
      <c r="O11" s="222"/>
      <c r="P11" s="159"/>
      <c r="Q11" s="159"/>
      <c r="R11" s="159"/>
      <c r="S11" s="159"/>
      <c r="T11" s="159"/>
      <c r="U11" s="159"/>
      <c r="V11" s="159"/>
    </row>
    <row r="12" spans="1:22" s="112" customFormat="1" ht="12.75" customHeight="1">
      <c r="A12" s="119">
        <v>5558000</v>
      </c>
      <c r="B12" s="220" t="s">
        <v>263</v>
      </c>
      <c r="C12" s="116">
        <v>2285</v>
      </c>
      <c r="D12" s="116">
        <v>2827</v>
      </c>
      <c r="E12" s="117">
        <v>899.00000000000011</v>
      </c>
      <c r="F12" s="118">
        <v>490.62761685955377</v>
      </c>
      <c r="G12" s="118">
        <v>607.00405814527733</v>
      </c>
      <c r="H12" s="118">
        <v>193.03029652373695</v>
      </c>
      <c r="I12" s="222"/>
      <c r="J12" s="221"/>
      <c r="K12" s="222"/>
      <c r="L12" s="309"/>
      <c r="O12" s="310"/>
      <c r="P12" s="159"/>
      <c r="Q12" s="159"/>
      <c r="R12" s="159"/>
      <c r="S12" s="159"/>
      <c r="T12" s="159"/>
      <c r="U12" s="159"/>
      <c r="V12" s="159"/>
    </row>
    <row r="13" spans="1:22" s="112" customFormat="1" ht="12.75">
      <c r="A13" s="119">
        <v>5913000</v>
      </c>
      <c r="B13" s="220" t="s">
        <v>132</v>
      </c>
      <c r="C13" s="116">
        <v>9394</v>
      </c>
      <c r="D13" s="116">
        <v>11006</v>
      </c>
      <c r="E13" s="117">
        <v>4635.0000000000009</v>
      </c>
      <c r="F13" s="118">
        <v>768.7271894077021</v>
      </c>
      <c r="G13" s="118">
        <v>900.63992406016268</v>
      </c>
      <c r="H13" s="118">
        <v>379.29002798644876</v>
      </c>
      <c r="I13" s="222"/>
      <c r="J13" s="221"/>
      <c r="K13" s="222"/>
      <c r="L13" s="222"/>
      <c r="O13" s="222"/>
      <c r="P13" s="159"/>
      <c r="Q13" s="159"/>
      <c r="R13" s="159"/>
      <c r="S13" s="159"/>
      <c r="T13" s="159"/>
      <c r="U13" s="159"/>
      <c r="V13" s="159"/>
    </row>
    <row r="14" spans="1:22" s="112" customFormat="1" ht="12.75">
      <c r="A14" s="119">
        <v>5112000</v>
      </c>
      <c r="B14" s="220" t="s">
        <v>16</v>
      </c>
      <c r="C14" s="116">
        <v>9436.0000000000018</v>
      </c>
      <c r="D14" s="116">
        <v>11767</v>
      </c>
      <c r="E14" s="117">
        <v>2310.0000000000009</v>
      </c>
      <c r="F14" s="118">
        <v>886.18413020407797</v>
      </c>
      <c r="G14" s="118">
        <v>1105.1005362559754</v>
      </c>
      <c r="H14" s="118">
        <v>216.94418617755622</v>
      </c>
      <c r="I14" s="222"/>
      <c r="J14" s="221"/>
      <c r="K14" s="222"/>
      <c r="L14" s="222"/>
      <c r="M14" s="222"/>
      <c r="N14" s="222"/>
      <c r="O14" s="222"/>
      <c r="P14" s="159"/>
      <c r="Q14" s="159"/>
      <c r="R14" s="159"/>
      <c r="S14" s="159"/>
      <c r="T14" s="159"/>
      <c r="U14" s="159"/>
      <c r="V14" s="159"/>
    </row>
    <row r="15" spans="1:22" s="112" customFormat="1" ht="12.75">
      <c r="A15" s="119">
        <v>5358000</v>
      </c>
      <c r="B15" s="220" t="s">
        <v>256</v>
      </c>
      <c r="C15" s="116">
        <v>3932</v>
      </c>
      <c r="D15" s="116">
        <v>4708</v>
      </c>
      <c r="E15" s="117">
        <v>1833</v>
      </c>
      <c r="F15" s="118">
        <v>700.77884118412373</v>
      </c>
      <c r="G15" s="118">
        <v>839.08107433745033</v>
      </c>
      <c r="H15" s="118">
        <v>326.68555846655613</v>
      </c>
      <c r="I15" s="222"/>
      <c r="J15" s="221"/>
      <c r="K15" s="222"/>
      <c r="L15" s="222"/>
      <c r="M15" s="222"/>
      <c r="N15" s="222"/>
      <c r="O15" s="222"/>
      <c r="P15" s="159"/>
      <c r="Q15" s="159"/>
      <c r="R15" s="159"/>
      <c r="S15" s="159"/>
      <c r="T15" s="159"/>
      <c r="U15" s="159"/>
      <c r="V15" s="159"/>
    </row>
    <row r="16" spans="1:22" s="112" customFormat="1" ht="12.75">
      <c r="A16" s="119">
        <v>5111000</v>
      </c>
      <c r="B16" s="220" t="s">
        <v>15</v>
      </c>
      <c r="C16" s="116">
        <v>10741.000000000004</v>
      </c>
      <c r="D16" s="116">
        <v>12817.000000000004</v>
      </c>
      <c r="E16" s="117">
        <v>7045.0000000000036</v>
      </c>
      <c r="F16" s="118">
        <v>942.41618628973572</v>
      </c>
      <c r="G16" s="118">
        <v>1124.5645898590021</v>
      </c>
      <c r="H16" s="118">
        <v>618.12885507971214</v>
      </c>
      <c r="I16" s="222"/>
      <c r="J16" s="221"/>
      <c r="K16" s="222"/>
      <c r="L16" s="222"/>
      <c r="M16" s="222"/>
      <c r="N16" s="222"/>
      <c r="O16" s="222"/>
      <c r="P16" s="159"/>
      <c r="Q16" s="159"/>
      <c r="R16" s="159"/>
      <c r="S16" s="159"/>
      <c r="T16" s="159"/>
      <c r="U16" s="159"/>
      <c r="V16" s="159"/>
    </row>
    <row r="17" spans="1:22" s="112" customFormat="1" ht="12.75">
      <c r="A17" s="119">
        <v>5954000</v>
      </c>
      <c r="B17" s="220" t="s">
        <v>317</v>
      </c>
      <c r="C17" s="116">
        <v>5011</v>
      </c>
      <c r="D17" s="116">
        <v>5894</v>
      </c>
      <c r="E17" s="117">
        <v>2404</v>
      </c>
      <c r="F17" s="118">
        <v>854.39045183290705</v>
      </c>
      <c r="G17" s="118">
        <v>1004.9445865302644</v>
      </c>
      <c r="H17" s="118">
        <v>409.88917306052855</v>
      </c>
      <c r="I17" s="222"/>
      <c r="J17" s="221"/>
      <c r="K17" s="222"/>
      <c r="L17" s="222"/>
      <c r="M17" s="222"/>
      <c r="N17" s="222"/>
      <c r="O17" s="222"/>
      <c r="P17" s="159"/>
      <c r="Q17" s="159"/>
      <c r="R17" s="159"/>
      <c r="S17" s="159"/>
      <c r="T17" s="159"/>
      <c r="U17" s="159"/>
      <c r="V17" s="159"/>
    </row>
    <row r="18" spans="1:22" s="112" customFormat="1" ht="12.75">
      <c r="A18" s="119">
        <v>5113000</v>
      </c>
      <c r="B18" s="119" t="s">
        <v>17</v>
      </c>
      <c r="C18" s="334" t="s">
        <v>372</v>
      </c>
      <c r="D18" s="334" t="s">
        <v>372</v>
      </c>
      <c r="E18" s="117">
        <v>3894</v>
      </c>
      <c r="F18" s="334" t="s">
        <v>372</v>
      </c>
      <c r="G18" s="334" t="s">
        <v>372</v>
      </c>
      <c r="H18" s="118">
        <v>339.60092095165004</v>
      </c>
      <c r="I18"/>
      <c r="J18"/>
      <c r="K18" s="311"/>
      <c r="L18" s="222"/>
      <c r="M18" s="222"/>
      <c r="N18" s="222"/>
      <c r="O18" s="222"/>
      <c r="P18" s="159"/>
      <c r="Q18" s="159"/>
      <c r="R18" s="159"/>
      <c r="S18" s="159"/>
      <c r="T18" s="159"/>
      <c r="U18" s="159"/>
      <c r="V18" s="159"/>
    </row>
    <row r="19" spans="1:22" s="112" customFormat="1" ht="12.75">
      <c r="A19" s="119">
        <v>5366000</v>
      </c>
      <c r="B19" s="220" t="s">
        <v>257</v>
      </c>
      <c r="C19" s="116">
        <v>2130</v>
      </c>
      <c r="D19" s="116">
        <v>2465</v>
      </c>
      <c r="E19" s="117">
        <v>898</v>
      </c>
      <c r="F19" s="118">
        <v>529.38983472101404</v>
      </c>
      <c r="G19" s="118">
        <v>612.65067727103269</v>
      </c>
      <c r="H19" s="118">
        <v>223.18876599975147</v>
      </c>
      <c r="I19" s="222"/>
      <c r="J19" s="221"/>
      <c r="K19" s="222"/>
      <c r="L19" s="222"/>
      <c r="M19" s="222"/>
      <c r="N19" s="222"/>
      <c r="O19" s="222"/>
      <c r="P19" s="159"/>
      <c r="Q19" s="159"/>
      <c r="R19" s="159"/>
      <c r="S19" s="159"/>
      <c r="T19" s="159"/>
      <c r="U19" s="159"/>
      <c r="V19" s="159"/>
    </row>
    <row r="20" spans="1:22" s="112" customFormat="1" ht="12.75">
      <c r="A20" s="119">
        <v>5513000</v>
      </c>
      <c r="B20" s="220" t="s">
        <v>95</v>
      </c>
      <c r="C20" s="116">
        <v>3566.9999999999995</v>
      </c>
      <c r="D20" s="116">
        <v>4229</v>
      </c>
      <c r="E20" s="117">
        <v>1683.9999999999995</v>
      </c>
      <c r="F20" s="118">
        <v>591.61096644718282</v>
      </c>
      <c r="G20" s="118">
        <v>701.4081236627801</v>
      </c>
      <c r="H20" s="118">
        <v>279.30273829466097</v>
      </c>
      <c r="I20" s="222"/>
      <c r="J20" s="222"/>
      <c r="K20" s="222"/>
      <c r="L20" s="222"/>
      <c r="M20" s="222"/>
      <c r="N20" s="222"/>
      <c r="O20" s="222"/>
      <c r="P20" s="159"/>
      <c r="Q20" s="159"/>
      <c r="R20" s="159"/>
      <c r="S20" s="159"/>
      <c r="T20" s="159"/>
      <c r="U20" s="159"/>
      <c r="V20" s="159"/>
    </row>
    <row r="21" spans="1:22" s="112" customFormat="1" ht="14.25">
      <c r="A21" s="119">
        <v>5754000</v>
      </c>
      <c r="B21" s="220" t="s">
        <v>266</v>
      </c>
      <c r="C21" s="116">
        <v>5688.0000000000009</v>
      </c>
      <c r="D21" s="116">
        <v>6952.0000000000009</v>
      </c>
      <c r="E21" s="117">
        <v>2683.0000000000009</v>
      </c>
      <c r="F21" s="118">
        <v>741.88078779183525</v>
      </c>
      <c r="G21" s="118">
        <v>906.74318507890973</v>
      </c>
      <c r="H21" s="118">
        <v>349.94130689970012</v>
      </c>
      <c r="I21" s="222"/>
      <c r="J21" s="310"/>
      <c r="K21" s="310"/>
      <c r="L21" s="222"/>
      <c r="M21" s="222"/>
      <c r="N21" s="222"/>
      <c r="O21" s="222"/>
      <c r="P21" s="159"/>
      <c r="Q21" s="159"/>
      <c r="R21" s="159"/>
      <c r="S21" s="159"/>
      <c r="T21" s="159"/>
      <c r="U21" s="159"/>
      <c r="V21" s="159"/>
    </row>
    <row r="22" spans="1:22" s="112" customFormat="1" ht="12.75">
      <c r="A22" s="119">
        <v>5914000</v>
      </c>
      <c r="B22" s="220" t="s">
        <v>133</v>
      </c>
      <c r="C22" s="116">
        <v>2626</v>
      </c>
      <c r="D22" s="116">
        <v>2661</v>
      </c>
      <c r="E22" s="117">
        <v>1036</v>
      </c>
      <c r="F22" s="118">
        <v>646.00246002460017</v>
      </c>
      <c r="G22" s="118">
        <v>654.61254612546122</v>
      </c>
      <c r="H22" s="118">
        <v>254.85854858548586</v>
      </c>
      <c r="I22" s="222"/>
      <c r="J22" s="222"/>
      <c r="K22" s="222"/>
      <c r="L22" s="222"/>
      <c r="M22" s="222"/>
      <c r="N22" s="222"/>
      <c r="O22" s="222"/>
      <c r="P22" s="159"/>
      <c r="Q22" s="159"/>
      <c r="R22" s="159"/>
      <c r="S22" s="159"/>
      <c r="T22" s="159"/>
      <c r="U22" s="159"/>
      <c r="V22" s="159"/>
    </row>
    <row r="23" spans="1:22" s="112" customFormat="1" ht="12.75">
      <c r="A23" s="119">
        <v>5915000</v>
      </c>
      <c r="B23" s="220" t="s">
        <v>134</v>
      </c>
      <c r="C23" s="116">
        <v>3833</v>
      </c>
      <c r="D23" s="116">
        <v>4861</v>
      </c>
      <c r="E23" s="117">
        <v>1407</v>
      </c>
      <c r="F23" s="118">
        <v>1030.7088308056364</v>
      </c>
      <c r="G23" s="118">
        <v>1307.1420888458642</v>
      </c>
      <c r="H23" s="118">
        <v>378.34785414649889</v>
      </c>
      <c r="I23" s="222"/>
      <c r="J23" s="221"/>
      <c r="K23" s="222"/>
      <c r="L23" s="222"/>
      <c r="M23" s="222"/>
      <c r="N23" s="222"/>
      <c r="O23" s="222"/>
      <c r="P23" s="159"/>
      <c r="Q23" s="159"/>
      <c r="R23" s="159"/>
      <c r="S23" s="159"/>
      <c r="T23" s="159"/>
      <c r="U23" s="159"/>
      <c r="V23" s="159"/>
    </row>
    <row r="24" spans="1:22" s="112" customFormat="1" ht="12.75">
      <c r="A24" s="119">
        <v>5370000</v>
      </c>
      <c r="B24" s="220" t="s">
        <v>258</v>
      </c>
      <c r="C24" s="116">
        <v>2844</v>
      </c>
      <c r="D24" s="116">
        <v>3331</v>
      </c>
      <c r="E24" s="117">
        <v>1284</v>
      </c>
      <c r="F24" s="118">
        <v>539.47418339087221</v>
      </c>
      <c r="G24" s="118">
        <v>631.85249819795899</v>
      </c>
      <c r="H24" s="118">
        <v>243.56007435790431</v>
      </c>
      <c r="I24" s="222"/>
      <c r="J24" s="221"/>
      <c r="K24" s="222"/>
      <c r="L24" s="222"/>
      <c r="M24" s="222"/>
      <c r="N24" s="222"/>
      <c r="O24" s="222"/>
      <c r="P24" s="159"/>
      <c r="Q24" s="159"/>
      <c r="R24" s="159"/>
      <c r="S24" s="159"/>
      <c r="T24" s="159"/>
      <c r="U24" s="159"/>
      <c r="V24" s="159"/>
    </row>
    <row r="25" spans="1:22" s="112" customFormat="1" ht="12.75">
      <c r="A25" s="119">
        <v>5758000</v>
      </c>
      <c r="B25" s="220" t="s">
        <v>268</v>
      </c>
      <c r="C25" s="116">
        <v>3127</v>
      </c>
      <c r="D25" s="116">
        <v>3845</v>
      </c>
      <c r="E25" s="119">
        <v>1265</v>
      </c>
      <c r="F25" s="118">
        <v>604.68354185601299</v>
      </c>
      <c r="G25" s="118">
        <v>743.52677276506881</v>
      </c>
      <c r="H25" s="118">
        <v>244.61934136484058</v>
      </c>
      <c r="I25"/>
      <c r="J25"/>
      <c r="K25" s="311"/>
      <c r="L25" s="222"/>
      <c r="M25" s="222"/>
      <c r="N25" s="222"/>
      <c r="O25" s="222"/>
      <c r="P25" s="159"/>
      <c r="Q25" s="159"/>
      <c r="R25" s="159"/>
      <c r="S25" s="159"/>
      <c r="T25" s="159"/>
      <c r="U25" s="159"/>
      <c r="V25" s="159"/>
    </row>
    <row r="26" spans="1:22" s="112" customFormat="1" ht="12.75">
      <c r="A26" s="119">
        <v>5916000</v>
      </c>
      <c r="B26" s="220" t="s">
        <v>135</v>
      </c>
      <c r="C26" s="116">
        <v>2822</v>
      </c>
      <c r="D26" s="116">
        <v>3600</v>
      </c>
      <c r="E26" s="119">
        <v>1258</v>
      </c>
      <c r="F26" s="118">
        <v>889.07091774046182</v>
      </c>
      <c r="G26" s="118">
        <v>1134.1797674931477</v>
      </c>
      <c r="H26" s="118">
        <v>396.33281875177215</v>
      </c>
      <c r="I26" s="222"/>
      <c r="J26" s="221"/>
      <c r="K26" s="222"/>
      <c r="L26" s="222"/>
      <c r="M26" s="222"/>
      <c r="N26" s="222"/>
      <c r="O26" s="222"/>
      <c r="P26" s="159"/>
      <c r="Q26" s="159"/>
      <c r="R26" s="159"/>
      <c r="S26" s="159"/>
      <c r="T26" s="159"/>
      <c r="U26" s="159"/>
      <c r="V26" s="159"/>
    </row>
    <row r="27" spans="1:22" s="112" customFormat="1" ht="12.75">
      <c r="A27" s="119">
        <v>5958000</v>
      </c>
      <c r="B27" s="220" t="s">
        <v>273</v>
      </c>
      <c r="C27" s="116">
        <v>4024</v>
      </c>
      <c r="D27" s="116">
        <v>4485</v>
      </c>
      <c r="E27" s="117">
        <v>2327</v>
      </c>
      <c r="F27" s="118">
        <v>801.91311279394176</v>
      </c>
      <c r="G27" s="118">
        <v>893.78238341968915</v>
      </c>
      <c r="H27" s="118">
        <v>463.73056994818654</v>
      </c>
      <c r="I27" s="222"/>
      <c r="J27" s="336"/>
      <c r="K27" s="309"/>
      <c r="L27" s="309"/>
      <c r="M27" s="309"/>
      <c r="N27" s="309"/>
      <c r="O27" s="309"/>
      <c r="P27" s="159"/>
      <c r="Q27" s="159"/>
      <c r="R27" s="159"/>
      <c r="S27" s="159"/>
      <c r="T27" s="159"/>
      <c r="U27" s="159"/>
      <c r="V27" s="159"/>
    </row>
    <row r="28" spans="1:22" s="112" customFormat="1" ht="12.75">
      <c r="A28" s="119">
        <v>5762000</v>
      </c>
      <c r="B28" s="220" t="s">
        <v>269</v>
      </c>
      <c r="C28" s="116">
        <v>1596.0000000000002</v>
      </c>
      <c r="D28" s="116">
        <v>1922.0000000000002</v>
      </c>
      <c r="E28" s="119">
        <v>572</v>
      </c>
      <c r="F28" s="118">
        <v>584.44411893950496</v>
      </c>
      <c r="G28" s="118">
        <v>703.82305551486752</v>
      </c>
      <c r="H28" s="118">
        <v>209.46242859235389</v>
      </c>
      <c r="I28" s="222"/>
      <c r="J28" s="336"/>
      <c r="K28" s="309"/>
      <c r="L28" s="309"/>
      <c r="M28" s="309"/>
      <c r="N28" s="309"/>
      <c r="O28" s="309"/>
      <c r="P28" s="159"/>
      <c r="Q28" s="159"/>
      <c r="R28" s="159"/>
      <c r="S28" s="159"/>
      <c r="T28" s="159"/>
      <c r="U28" s="159"/>
      <c r="V28" s="159"/>
    </row>
    <row r="29" spans="1:22" s="112" customFormat="1" ht="14.25">
      <c r="A29" s="119">
        <v>5154000</v>
      </c>
      <c r="B29" s="220" t="s">
        <v>250</v>
      </c>
      <c r="C29" s="116">
        <v>4296</v>
      </c>
      <c r="D29" s="116">
        <v>4310</v>
      </c>
      <c r="E29" s="117">
        <v>1728</v>
      </c>
      <c r="F29" s="118">
        <v>679.70381621416357</v>
      </c>
      <c r="G29" s="118">
        <v>681.91886589456362</v>
      </c>
      <c r="H29" s="118">
        <v>273.40041769508258</v>
      </c>
      <c r="I29" s="222"/>
      <c r="J29" s="336"/>
      <c r="K29" s="310"/>
      <c r="L29" s="310"/>
      <c r="M29" s="309"/>
      <c r="N29" s="309"/>
      <c r="O29" s="309"/>
      <c r="P29" s="159"/>
      <c r="Q29" s="159"/>
      <c r="R29" s="159"/>
      <c r="S29" s="159"/>
      <c r="T29" s="159"/>
      <c r="U29" s="159"/>
      <c r="V29" s="159"/>
    </row>
    <row r="30" spans="1:22" s="112" customFormat="1" ht="12.75">
      <c r="A30" s="119">
        <v>5315000</v>
      </c>
      <c r="B30" s="220" t="s">
        <v>55</v>
      </c>
      <c r="C30" s="116">
        <v>13679.000000000002</v>
      </c>
      <c r="D30" s="116">
        <v>16815</v>
      </c>
      <c r="E30" s="117">
        <v>6575.0000000000018</v>
      </c>
      <c r="F30" s="118">
        <v>710.13258853944967</v>
      </c>
      <c r="G30" s="118">
        <v>872.93511779302901</v>
      </c>
      <c r="H30" s="118">
        <v>341.33502227113689</v>
      </c>
      <c r="I30" s="222"/>
      <c r="J30" s="336"/>
      <c r="K30" s="309"/>
      <c r="L30" s="309"/>
      <c r="M30" s="309"/>
      <c r="N30" s="309"/>
      <c r="O30" s="309"/>
      <c r="P30" s="159"/>
      <c r="Q30" s="159"/>
      <c r="R30" s="159"/>
      <c r="S30" s="159"/>
      <c r="T30" s="159"/>
      <c r="U30" s="159"/>
      <c r="V30" s="159"/>
    </row>
    <row r="31" spans="1:22" s="112" customFormat="1" ht="12.75">
      <c r="A31" s="119">
        <v>5114000</v>
      </c>
      <c r="B31" s="220" t="s">
        <v>18</v>
      </c>
      <c r="C31" s="116">
        <v>4796</v>
      </c>
      <c r="D31" s="116">
        <v>5286</v>
      </c>
      <c r="E31" s="117">
        <v>2669</v>
      </c>
      <c r="F31" s="118">
        <v>1048.9021083019859</v>
      </c>
      <c r="G31" s="118">
        <v>1156.066835797393</v>
      </c>
      <c r="H31" s="118">
        <v>583.7197095617181</v>
      </c>
      <c r="I31"/>
      <c r="J31" s="263"/>
      <c r="K31" s="309"/>
      <c r="L31" s="309"/>
      <c r="M31" s="309"/>
      <c r="N31" s="309"/>
      <c r="O31" s="309"/>
      <c r="P31" s="159"/>
      <c r="Q31" s="159"/>
      <c r="R31" s="159"/>
      <c r="S31" s="159"/>
      <c r="T31" s="159"/>
      <c r="U31" s="159"/>
      <c r="V31" s="159"/>
    </row>
    <row r="32" spans="1:22" s="112" customFormat="1" ht="12.75">
      <c r="A32" s="119">
        <v>5316000</v>
      </c>
      <c r="B32" s="220" t="s">
        <v>56</v>
      </c>
      <c r="C32" s="116">
        <v>2238</v>
      </c>
      <c r="D32" s="116">
        <v>2291</v>
      </c>
      <c r="E32" s="117">
        <v>1031</v>
      </c>
      <c r="F32" s="118">
        <v>657.82898797801363</v>
      </c>
      <c r="G32" s="118">
        <v>673.40760118750188</v>
      </c>
      <c r="H32" s="118">
        <v>303.04811733929046</v>
      </c>
      <c r="I32" s="222"/>
      <c r="J32" s="336"/>
      <c r="K32" s="309"/>
      <c r="L32" s="309"/>
      <c r="M32" s="309"/>
      <c r="N32" s="309"/>
      <c r="O32" s="309"/>
      <c r="P32" s="159"/>
      <c r="Q32" s="159"/>
      <c r="R32" s="159"/>
      <c r="S32" s="159"/>
      <c r="T32" s="159"/>
      <c r="U32" s="159"/>
      <c r="V32" s="159"/>
    </row>
    <row r="33" spans="1:22" s="112" customFormat="1" ht="12.75">
      <c r="A33" s="119">
        <v>5766000</v>
      </c>
      <c r="B33" s="220" t="s">
        <v>270</v>
      </c>
      <c r="C33" s="116">
        <v>4083</v>
      </c>
      <c r="D33" s="116">
        <v>4977</v>
      </c>
      <c r="E33" s="117">
        <v>1659</v>
      </c>
      <c r="F33" s="118">
        <v>556.76007363469012</v>
      </c>
      <c r="G33" s="118">
        <v>678.66639394559206</v>
      </c>
      <c r="H33" s="118">
        <v>226.22213131519737</v>
      </c>
      <c r="I33" s="222"/>
      <c r="J33" s="221"/>
      <c r="K33" s="222"/>
      <c r="L33" s="222"/>
      <c r="M33" s="222"/>
      <c r="N33" s="222"/>
      <c r="O33" s="222"/>
      <c r="P33" s="159"/>
      <c r="Q33" s="159"/>
      <c r="R33" s="159"/>
      <c r="S33" s="159"/>
      <c r="T33" s="159"/>
      <c r="U33" s="159"/>
      <c r="V33" s="159"/>
    </row>
    <row r="34" spans="1:22" s="112" customFormat="1" ht="12.75">
      <c r="A34" s="119">
        <v>5962000</v>
      </c>
      <c r="B34" s="220" t="s">
        <v>274</v>
      </c>
      <c r="C34" s="116">
        <v>6447</v>
      </c>
      <c r="D34" s="116">
        <v>7754</v>
      </c>
      <c r="E34" s="117">
        <v>3482</v>
      </c>
      <c r="F34" s="118">
        <v>796.73249462418744</v>
      </c>
      <c r="G34" s="118">
        <v>958.25403494896068</v>
      </c>
      <c r="H34" s="118">
        <v>430.31216787364991</v>
      </c>
      <c r="I34" s="222"/>
      <c r="J34" s="221"/>
      <c r="K34" s="222"/>
      <c r="L34" s="222"/>
      <c r="M34" s="222"/>
      <c r="N34" s="222"/>
      <c r="O34" s="222"/>
      <c r="P34" s="159"/>
      <c r="Q34" s="159"/>
      <c r="R34" s="159"/>
      <c r="S34" s="159"/>
      <c r="T34" s="159"/>
      <c r="U34" s="159"/>
      <c r="V34" s="159"/>
    </row>
    <row r="35" spans="1:22" s="112" customFormat="1" ht="12.75">
      <c r="A35" s="119">
        <v>5158000</v>
      </c>
      <c r="B35" s="220" t="s">
        <v>314</v>
      </c>
      <c r="C35" s="116">
        <v>7672</v>
      </c>
      <c r="D35" s="116">
        <v>8625</v>
      </c>
      <c r="E35" s="117">
        <v>3932</v>
      </c>
      <c r="F35" s="118">
        <v>794.83646384799476</v>
      </c>
      <c r="G35" s="118">
        <v>893.5694083275489</v>
      </c>
      <c r="H35" s="118">
        <v>407.36404794712138</v>
      </c>
      <c r="I35" s="222"/>
      <c r="J35" s="221"/>
      <c r="K35" s="222"/>
      <c r="L35" s="222"/>
      <c r="M35" s="222"/>
      <c r="N35" s="222"/>
      <c r="O35" s="222"/>
      <c r="P35" s="159"/>
      <c r="Q35" s="159"/>
      <c r="R35" s="159"/>
      <c r="S35" s="159"/>
      <c r="T35" s="159"/>
      <c r="U35" s="159"/>
      <c r="V35" s="159"/>
    </row>
    <row r="36" spans="1:22" s="112" customFormat="1" ht="12.75">
      <c r="A36" s="119">
        <v>5770000</v>
      </c>
      <c r="B36" s="268" t="s">
        <v>271</v>
      </c>
      <c r="C36" s="116">
        <v>3617</v>
      </c>
      <c r="D36" s="116">
        <v>4602</v>
      </c>
      <c r="E36" s="117">
        <v>1333.0000000000002</v>
      </c>
      <c r="F36" s="118">
        <v>540.54457960964817</v>
      </c>
      <c r="G36" s="118">
        <v>687.74845323848524</v>
      </c>
      <c r="H36" s="118">
        <v>199.21092745912665</v>
      </c>
      <c r="I36" s="222"/>
      <c r="J36"/>
      <c r="K36" s="222"/>
      <c r="L36" s="222"/>
      <c r="M36" s="222"/>
      <c r="N36" s="222"/>
      <c r="O36" s="222"/>
      <c r="P36" s="159"/>
      <c r="Q36" s="159"/>
      <c r="R36" s="159"/>
      <c r="S36" s="159"/>
      <c r="T36" s="159"/>
      <c r="U36" s="159"/>
      <c r="V36" s="159"/>
    </row>
    <row r="37" spans="1:22" s="112" customFormat="1" ht="12.75">
      <c r="A37" s="119">
        <v>5116000</v>
      </c>
      <c r="B37" s="268" t="s">
        <v>19</v>
      </c>
      <c r="C37" s="116">
        <v>4485</v>
      </c>
      <c r="D37" s="116">
        <v>6014</v>
      </c>
      <c r="E37" s="117">
        <v>1611</v>
      </c>
      <c r="F37" s="118">
        <v>833.37978705613466</v>
      </c>
      <c r="G37" s="118">
        <v>1117.4907557091624</v>
      </c>
      <c r="H37" s="118">
        <v>299.34778973186911</v>
      </c>
      <c r="I37" s="222"/>
      <c r="J37" s="221"/>
      <c r="K37" s="222"/>
      <c r="L37" s="222"/>
      <c r="M37" s="222"/>
      <c r="N37" s="222"/>
      <c r="O37" s="222"/>
      <c r="P37" s="159"/>
      <c r="Q37" s="159"/>
      <c r="R37" s="159"/>
      <c r="S37" s="159"/>
      <c r="T37" s="159"/>
      <c r="U37" s="159"/>
      <c r="V37" s="159"/>
    </row>
    <row r="38" spans="1:22" s="112" customFormat="1" ht="12.75">
      <c r="A38" s="119">
        <v>5117000</v>
      </c>
      <c r="B38" s="268" t="s">
        <v>20</v>
      </c>
      <c r="C38" s="116">
        <v>2052</v>
      </c>
      <c r="D38" s="116">
        <v>2591</v>
      </c>
      <c r="E38" s="117">
        <v>732.99999999999977</v>
      </c>
      <c r="F38" s="118">
        <v>603.12141786438588</v>
      </c>
      <c r="G38" s="118">
        <v>761.54366164065482</v>
      </c>
      <c r="H38" s="118">
        <v>215.44249478294091</v>
      </c>
      <c r="I38" s="222"/>
      <c r="J38" s="221"/>
      <c r="K38" s="222"/>
      <c r="L38" s="222"/>
      <c r="M38" s="222"/>
      <c r="N38" s="222"/>
      <c r="O38" s="222"/>
      <c r="P38" s="159"/>
      <c r="Q38" s="159"/>
      <c r="R38" s="159"/>
      <c r="S38" s="159"/>
      <c r="T38" s="159"/>
      <c r="U38" s="159"/>
      <c r="V38" s="159"/>
    </row>
    <row r="39" spans="1:22" s="112" customFormat="1" ht="12.75">
      <c r="A39" s="119">
        <v>5515000</v>
      </c>
      <c r="B39" s="268" t="s">
        <v>96</v>
      </c>
      <c r="C39" s="116">
        <v>4062.0000000000005</v>
      </c>
      <c r="D39" s="116">
        <v>5249</v>
      </c>
      <c r="E39" s="117">
        <v>1884.0000000000005</v>
      </c>
      <c r="F39" s="118">
        <v>692.83119275443892</v>
      </c>
      <c r="G39" s="118">
        <v>895.29072643231166</v>
      </c>
      <c r="H39" s="118">
        <v>321.3426802435655</v>
      </c>
      <c r="I39" s="222"/>
      <c r="J39" s="221"/>
      <c r="K39" s="222"/>
      <c r="L39" s="222"/>
      <c r="M39" s="222"/>
      <c r="N39" s="222"/>
      <c r="O39" s="222"/>
      <c r="P39" s="159"/>
      <c r="Q39" s="159"/>
      <c r="R39" s="159"/>
      <c r="S39" s="159"/>
      <c r="T39" s="159"/>
      <c r="U39" s="159"/>
      <c r="V39" s="159"/>
    </row>
    <row r="40" spans="1:22" s="112" customFormat="1" ht="12.75">
      <c r="A40" s="119">
        <v>5162000</v>
      </c>
      <c r="B40" s="268" t="s">
        <v>251</v>
      </c>
      <c r="C40" s="116">
        <v>6210</v>
      </c>
      <c r="D40" s="116">
        <v>7343</v>
      </c>
      <c r="E40" s="117">
        <v>3012</v>
      </c>
      <c r="F40" s="118">
        <v>671.95429412337558</v>
      </c>
      <c r="G40" s="118">
        <v>794.55078611078045</v>
      </c>
      <c r="H40" s="118">
        <v>325.91406342988842</v>
      </c>
      <c r="I40" s="222"/>
      <c r="J40" s="221"/>
      <c r="K40" s="222"/>
      <c r="L40" s="222"/>
      <c r="M40" s="222"/>
      <c r="N40" s="222"/>
      <c r="O40" s="222"/>
      <c r="P40" s="159"/>
      <c r="Q40" s="159"/>
      <c r="R40" s="159"/>
      <c r="S40" s="159"/>
      <c r="T40" s="159"/>
      <c r="U40" s="159"/>
      <c r="V40" s="159"/>
    </row>
    <row r="41" spans="1:22" s="112" customFormat="1" ht="12.75">
      <c r="A41" s="119">
        <v>5374000</v>
      </c>
      <c r="B41" s="268" t="s">
        <v>259</v>
      </c>
      <c r="C41" s="116">
        <v>5209</v>
      </c>
      <c r="D41" s="116">
        <v>5726</v>
      </c>
      <c r="E41" s="117">
        <v>2851</v>
      </c>
      <c r="F41" s="118">
        <v>913.23480425673665</v>
      </c>
      <c r="G41" s="118">
        <v>1003.8745419800488</v>
      </c>
      <c r="H41" s="118">
        <v>499.83344729045041</v>
      </c>
      <c r="I41" s="222"/>
      <c r="J41" s="221"/>
      <c r="K41" s="222"/>
      <c r="L41" s="222"/>
      <c r="M41" s="222"/>
      <c r="N41" s="222"/>
      <c r="O41" s="222"/>
      <c r="P41" s="159"/>
      <c r="Q41" s="159"/>
      <c r="R41" s="159"/>
      <c r="S41" s="159"/>
      <c r="T41" s="159"/>
      <c r="U41" s="159"/>
      <c r="V41" s="159"/>
    </row>
    <row r="42" spans="1:22" s="112" customFormat="1" ht="12.75">
      <c r="A42" s="119">
        <v>5119000</v>
      </c>
      <c r="B42" s="268" t="s">
        <v>21</v>
      </c>
      <c r="C42" s="116">
        <v>4623</v>
      </c>
      <c r="D42" s="116">
        <v>6117</v>
      </c>
      <c r="E42" s="117">
        <v>1916.0000000000005</v>
      </c>
      <c r="F42" s="118">
        <v>1089.071591792504</v>
      </c>
      <c r="G42" s="118">
        <v>1441.023345661853</v>
      </c>
      <c r="H42" s="118">
        <v>451.36516761290034</v>
      </c>
      <c r="I42" s="222"/>
      <c r="J42" s="221"/>
      <c r="K42" s="222"/>
      <c r="L42" s="222"/>
      <c r="M42" s="222"/>
      <c r="N42" s="222"/>
      <c r="O42" s="222"/>
      <c r="P42" s="159"/>
      <c r="Q42" s="159"/>
      <c r="R42" s="159"/>
      <c r="S42" s="159"/>
      <c r="T42" s="159"/>
      <c r="U42" s="159"/>
      <c r="V42" s="159"/>
    </row>
    <row r="43" spans="1:22" s="112" customFormat="1" ht="12.75">
      <c r="A43" s="119">
        <v>5966000</v>
      </c>
      <c r="B43" s="119" t="s">
        <v>275</v>
      </c>
      <c r="C43" s="116">
        <v>2062</v>
      </c>
      <c r="D43" s="116">
        <v>2471</v>
      </c>
      <c r="E43" s="117">
        <v>998.00000000000011</v>
      </c>
      <c r="F43" s="118">
        <v>777.99577422275888</v>
      </c>
      <c r="G43" s="118">
        <v>932.31210383338373</v>
      </c>
      <c r="H43" s="118">
        <v>376.54693631150019</v>
      </c>
      <c r="I43" s="222"/>
      <c r="J43" s="221"/>
      <c r="K43" s="222"/>
      <c r="L43" s="222"/>
      <c r="M43" s="222"/>
      <c r="N43" s="222"/>
      <c r="O43" s="222"/>
      <c r="P43" s="159"/>
      <c r="Q43" s="159"/>
      <c r="R43" s="159"/>
      <c r="S43" s="159"/>
      <c r="T43" s="159"/>
      <c r="U43" s="159"/>
      <c r="V43" s="159"/>
    </row>
    <row r="44" spans="1:22" s="112" customFormat="1" ht="12.75">
      <c r="A44" s="119">
        <v>5774000</v>
      </c>
      <c r="B44" s="268" t="s">
        <v>272</v>
      </c>
      <c r="C44" s="116">
        <v>4395</v>
      </c>
      <c r="D44" s="116">
        <v>5155</v>
      </c>
      <c r="E44" s="117">
        <v>1926.9999999999998</v>
      </c>
      <c r="F44" s="118">
        <v>661.82781935639309</v>
      </c>
      <c r="G44" s="118">
        <v>776.2735856159743</v>
      </c>
      <c r="H44" s="118">
        <v>290.18025208185884</v>
      </c>
      <c r="I44" s="222"/>
      <c r="J44" s="221"/>
      <c r="K44" s="222"/>
      <c r="L44" s="222"/>
      <c r="M44" s="222"/>
      <c r="N44" s="222"/>
      <c r="O44" s="222"/>
      <c r="P44" s="159"/>
      <c r="Q44" s="159"/>
      <c r="R44" s="159"/>
      <c r="S44" s="159"/>
      <c r="T44" s="159"/>
      <c r="U44" s="159"/>
      <c r="V44" s="159"/>
    </row>
    <row r="45" spans="1:22" s="112" customFormat="1" ht="12.75">
      <c r="A45" s="119">
        <v>5562000</v>
      </c>
      <c r="B45" s="268" t="s">
        <v>316</v>
      </c>
      <c r="C45" s="116">
        <v>10411</v>
      </c>
      <c r="D45" s="116">
        <v>11947</v>
      </c>
      <c r="E45" s="117">
        <v>4843.0000000000009</v>
      </c>
      <c r="F45" s="118">
        <v>846.73254442682287</v>
      </c>
      <c r="G45" s="118">
        <v>971.65629701923467</v>
      </c>
      <c r="H45" s="118">
        <v>393.88394127932992</v>
      </c>
      <c r="I45" s="222"/>
      <c r="J45" s="221"/>
      <c r="K45" s="222"/>
      <c r="L45" s="222"/>
      <c r="M45" s="222"/>
      <c r="N45" s="222"/>
      <c r="O45" s="222"/>
      <c r="P45" s="159"/>
      <c r="Q45" s="159"/>
      <c r="R45" s="159"/>
      <c r="S45" s="159"/>
      <c r="T45" s="159"/>
      <c r="U45" s="159"/>
      <c r="V45" s="159"/>
    </row>
    <row r="46" spans="1:22" s="112" customFormat="1" ht="12.75">
      <c r="A46" s="119">
        <v>5120000</v>
      </c>
      <c r="B46" s="268" t="s">
        <v>22</v>
      </c>
      <c r="C46" s="116">
        <v>1369</v>
      </c>
      <c r="D46" s="116">
        <v>1852</v>
      </c>
      <c r="E46" s="117">
        <v>316</v>
      </c>
      <c r="F46" s="118">
        <v>601.81114823281166</v>
      </c>
      <c r="G46" s="118">
        <v>814.13750659398625</v>
      </c>
      <c r="H46" s="118">
        <v>138.91331106031299</v>
      </c>
      <c r="I46" s="222"/>
      <c r="J46" s="221"/>
      <c r="K46" s="222"/>
      <c r="L46" s="222"/>
      <c r="M46" s="222"/>
      <c r="N46" s="222"/>
      <c r="O46" s="222"/>
      <c r="P46" s="159"/>
      <c r="Q46" s="159"/>
      <c r="R46" s="159"/>
      <c r="S46" s="159"/>
      <c r="T46" s="159"/>
      <c r="U46" s="159"/>
      <c r="V46" s="159"/>
    </row>
    <row r="47" spans="1:22" s="112" customFormat="1" ht="12.75">
      <c r="A47" s="119">
        <v>5362000</v>
      </c>
      <c r="B47" s="268" t="s">
        <v>315</v>
      </c>
      <c r="C47" s="116">
        <v>7612</v>
      </c>
      <c r="D47" s="116">
        <v>8717</v>
      </c>
      <c r="E47" s="117">
        <v>4357</v>
      </c>
      <c r="F47" s="118">
        <v>777.98900267778663</v>
      </c>
      <c r="G47" s="118">
        <v>890.92618711800662</v>
      </c>
      <c r="H47" s="118">
        <v>445.30978516383561</v>
      </c>
      <c r="I47" s="222"/>
      <c r="J47" s="221"/>
      <c r="K47" s="222"/>
      <c r="L47" s="222"/>
      <c r="M47" s="222"/>
      <c r="N47" s="222"/>
      <c r="O47" s="222"/>
      <c r="P47" s="159"/>
      <c r="Q47" s="159"/>
      <c r="R47" s="159"/>
      <c r="S47" s="159"/>
      <c r="T47" s="159"/>
      <c r="U47" s="159"/>
      <c r="V47" s="159"/>
    </row>
    <row r="48" spans="1:22" s="112" customFormat="1" ht="12.75">
      <c r="A48" s="119">
        <v>5378000</v>
      </c>
      <c r="B48" s="268" t="s">
        <v>260</v>
      </c>
      <c r="C48" s="116">
        <v>3602</v>
      </c>
      <c r="D48" s="116">
        <v>4260</v>
      </c>
      <c r="E48" s="117">
        <v>1780</v>
      </c>
      <c r="F48" s="118">
        <v>643.76608521589935</v>
      </c>
      <c r="G48" s="118">
        <v>761.36688590220183</v>
      </c>
      <c r="H48" s="118">
        <v>318.12982556476982</v>
      </c>
      <c r="I48"/>
      <c r="J48"/>
      <c r="K48" s="222"/>
      <c r="L48" s="222"/>
      <c r="M48" s="222"/>
      <c r="N48" s="222"/>
      <c r="O48" s="222"/>
      <c r="P48" s="159"/>
      <c r="Q48" s="159"/>
      <c r="R48" s="159"/>
      <c r="S48" s="159"/>
      <c r="T48" s="159"/>
      <c r="U48" s="159"/>
      <c r="V48" s="159"/>
    </row>
    <row r="49" spans="1:22" s="112" customFormat="1" ht="12.75">
      <c r="A49" s="119">
        <v>5382000</v>
      </c>
      <c r="B49" s="268" t="s">
        <v>261</v>
      </c>
      <c r="C49" s="116">
        <v>8310</v>
      </c>
      <c r="D49" s="116">
        <v>9104</v>
      </c>
      <c r="E49" s="117">
        <v>4163</v>
      </c>
      <c r="F49" s="118">
        <v>676.52278685054625</v>
      </c>
      <c r="G49" s="118">
        <v>741.16287021508697</v>
      </c>
      <c r="H49" s="118">
        <v>338.91267889997886</v>
      </c>
      <c r="I49" s="222"/>
      <c r="J49" s="221"/>
      <c r="K49" s="222"/>
      <c r="L49" s="222"/>
      <c r="M49" s="222"/>
      <c r="N49" s="222"/>
      <c r="O49" s="222"/>
      <c r="P49" s="159"/>
      <c r="Q49" s="159"/>
      <c r="R49" s="159"/>
      <c r="S49" s="159"/>
      <c r="T49" s="159"/>
      <c r="U49" s="159"/>
      <c r="V49" s="159"/>
    </row>
    <row r="50" spans="1:22" s="112" customFormat="1" ht="12.75">
      <c r="A50" s="119">
        <v>5970000</v>
      </c>
      <c r="B50" s="119" t="s">
        <v>276</v>
      </c>
      <c r="C50" s="166">
        <v>3498</v>
      </c>
      <c r="D50" s="166">
        <v>4236</v>
      </c>
      <c r="E50" s="166">
        <v>1482</v>
      </c>
      <c r="F50" s="343">
        <v>640.99979842773632</v>
      </c>
      <c r="G50" s="343">
        <v>776.23646259002032</v>
      </c>
      <c r="H50" s="343">
        <v>271.57281339905808</v>
      </c>
      <c r="I50" s="222"/>
      <c r="J50" s="221"/>
      <c r="K50" s="222"/>
      <c r="L50" s="222"/>
      <c r="M50" s="222"/>
      <c r="N50" s="222"/>
      <c r="O50" s="222"/>
      <c r="P50" s="159"/>
      <c r="Q50" s="159"/>
      <c r="R50" s="159"/>
      <c r="S50" s="159"/>
      <c r="T50" s="159"/>
      <c r="U50" s="159"/>
      <c r="V50" s="159"/>
    </row>
    <row r="51" spans="1:22" s="112" customFormat="1" ht="12.75">
      <c r="A51" s="119">
        <v>5974000</v>
      </c>
      <c r="B51" s="268" t="s">
        <v>277</v>
      </c>
      <c r="C51" s="116">
        <v>4586</v>
      </c>
      <c r="D51" s="116">
        <v>5256</v>
      </c>
      <c r="E51" s="117">
        <v>2251</v>
      </c>
      <c r="F51" s="118">
        <v>774.07376149886056</v>
      </c>
      <c r="G51" s="118">
        <v>887.16347371086158</v>
      </c>
      <c r="H51" s="118">
        <v>379.94767490927507</v>
      </c>
      <c r="I51" s="222"/>
      <c r="J51" s="221"/>
      <c r="K51" s="222"/>
      <c r="L51" s="222"/>
      <c r="M51" s="222"/>
      <c r="N51" s="222"/>
      <c r="O51" s="222"/>
      <c r="P51" s="159"/>
      <c r="Q51" s="159"/>
      <c r="R51" s="159"/>
      <c r="S51" s="159"/>
      <c r="T51" s="159"/>
      <c r="U51" s="159"/>
      <c r="V51" s="159"/>
    </row>
    <row r="52" spans="1:22" s="112" customFormat="1" ht="12.75">
      <c r="A52" s="119">
        <v>5122000</v>
      </c>
      <c r="B52" s="268" t="s">
        <v>23</v>
      </c>
      <c r="C52" s="116">
        <v>2275</v>
      </c>
      <c r="D52" s="116">
        <v>2896</v>
      </c>
      <c r="E52" s="117">
        <v>746</v>
      </c>
      <c r="F52" s="118">
        <v>689.28950159066801</v>
      </c>
      <c r="G52" s="118">
        <v>877.44281169519763</v>
      </c>
      <c r="H52" s="118">
        <v>226.02635964247841</v>
      </c>
      <c r="I52" s="222"/>
      <c r="J52" s="221"/>
      <c r="K52" s="222"/>
      <c r="L52" s="222"/>
      <c r="M52" s="222"/>
      <c r="N52" s="222"/>
      <c r="O52" s="222"/>
      <c r="P52" s="159"/>
      <c r="Q52" s="159"/>
      <c r="R52" s="159"/>
      <c r="S52" s="159"/>
      <c r="T52" s="159"/>
      <c r="U52" s="159"/>
      <c r="V52" s="159"/>
    </row>
    <row r="53" spans="1:22" s="112" customFormat="1" ht="12.75">
      <c r="A53" s="119">
        <v>5566000</v>
      </c>
      <c r="B53" s="268" t="s">
        <v>264</v>
      </c>
      <c r="C53" s="116">
        <v>7274</v>
      </c>
      <c r="D53" s="116">
        <v>8008</v>
      </c>
      <c r="E53" s="117">
        <v>4580.0000000000009</v>
      </c>
      <c r="F53" s="118">
        <v>767.74499973613376</v>
      </c>
      <c r="G53" s="118">
        <v>845.21610639083849</v>
      </c>
      <c r="H53" s="118">
        <v>483.40281809066454</v>
      </c>
      <c r="I53" s="222"/>
      <c r="J53" s="221"/>
      <c r="K53" s="222"/>
      <c r="L53" s="222"/>
      <c r="M53" s="222"/>
      <c r="N53" s="222"/>
      <c r="O53" s="222"/>
      <c r="P53" s="159"/>
      <c r="Q53" s="159"/>
      <c r="R53" s="159"/>
      <c r="S53" s="159"/>
      <c r="T53" s="159"/>
      <c r="U53" s="159"/>
      <c r="V53" s="159"/>
    </row>
    <row r="54" spans="1:22" s="112" customFormat="1" ht="12.75">
      <c r="A54" s="119">
        <v>5978000</v>
      </c>
      <c r="B54" s="268" t="s">
        <v>278</v>
      </c>
      <c r="C54" s="116">
        <v>6775</v>
      </c>
      <c r="D54" s="116">
        <v>7791</v>
      </c>
      <c r="E54" s="117">
        <v>3069</v>
      </c>
      <c r="F54" s="118">
        <v>890.84956147848152</v>
      </c>
      <c r="G54" s="118">
        <v>1024.4441230227085</v>
      </c>
      <c r="H54" s="118">
        <v>403.54498954648858</v>
      </c>
      <c r="I54" s="222"/>
      <c r="J54"/>
      <c r="K54" s="311"/>
      <c r="L54" s="222"/>
      <c r="M54" s="222"/>
      <c r="N54" s="222"/>
      <c r="O54" s="222"/>
      <c r="P54" s="159"/>
      <c r="Q54" s="159"/>
      <c r="R54" s="159"/>
      <c r="S54" s="159"/>
      <c r="T54" s="159"/>
      <c r="U54" s="159"/>
      <c r="V54" s="159"/>
    </row>
    <row r="55" spans="1:22" s="112" customFormat="1" ht="12.75">
      <c r="A55" s="119">
        <v>5166000</v>
      </c>
      <c r="B55" s="268" t="s">
        <v>252</v>
      </c>
      <c r="C55" s="116">
        <v>3852</v>
      </c>
      <c r="D55" s="116">
        <v>3881</v>
      </c>
      <c r="E55" s="117">
        <v>1502</v>
      </c>
      <c r="F55" s="118">
        <v>679.88068552870789</v>
      </c>
      <c r="G55" s="118">
        <v>684.9992057468628</v>
      </c>
      <c r="H55" s="118">
        <v>265.10404716098628</v>
      </c>
      <c r="I55" s="222"/>
      <c r="J55" s="221"/>
      <c r="K55" s="222"/>
      <c r="L55" s="222"/>
      <c r="M55" s="222"/>
      <c r="N55" s="222"/>
      <c r="O55" s="222"/>
      <c r="P55" s="159"/>
      <c r="Q55" s="159"/>
      <c r="R55" s="159"/>
      <c r="S55" s="159"/>
      <c r="T55" s="159"/>
      <c r="U55" s="159"/>
      <c r="V55" s="159"/>
    </row>
    <row r="56" spans="1:22" s="112" customFormat="1" ht="12.75">
      <c r="A56" s="119">
        <v>5570000</v>
      </c>
      <c r="B56" s="220" t="s">
        <v>265</v>
      </c>
      <c r="C56" s="116">
        <v>4480</v>
      </c>
      <c r="D56" s="116">
        <v>5045</v>
      </c>
      <c r="E56" s="117">
        <v>1850</v>
      </c>
      <c r="F56" s="118">
        <v>763.63202481804069</v>
      </c>
      <c r="G56" s="118">
        <v>859.93829580513739</v>
      </c>
      <c r="H56" s="118">
        <v>315.33911739137847</v>
      </c>
      <c r="I56" s="222"/>
      <c r="J56" s="221"/>
      <c r="K56" s="222"/>
      <c r="L56" s="222"/>
      <c r="M56" s="222"/>
      <c r="N56" s="222"/>
      <c r="O56" s="222"/>
      <c r="P56" s="159"/>
      <c r="Q56" s="159"/>
      <c r="R56" s="159"/>
      <c r="S56" s="159"/>
      <c r="T56" s="159"/>
      <c r="U56" s="159"/>
      <c r="V56" s="159"/>
    </row>
    <row r="57" spans="1:22" s="112" customFormat="1" ht="12.75">
      <c r="A57" s="119">
        <v>5170000</v>
      </c>
      <c r="B57" s="220" t="s">
        <v>254</v>
      </c>
      <c r="C57" s="116">
        <v>8297</v>
      </c>
      <c r="D57" s="116">
        <v>8311</v>
      </c>
      <c r="E57" s="117">
        <v>3580.0000000000005</v>
      </c>
      <c r="F57" s="118">
        <v>948.6839397196369</v>
      </c>
      <c r="G57" s="118">
        <v>950.28470808845384</v>
      </c>
      <c r="H57" s="118">
        <v>409.33934002606969</v>
      </c>
      <c r="I57" s="222"/>
      <c r="J57" s="221"/>
      <c r="K57" s="222"/>
      <c r="L57" s="222"/>
      <c r="M57" s="222"/>
      <c r="N57" s="222"/>
      <c r="O57" s="222"/>
      <c r="P57" s="159"/>
      <c r="Q57" s="159"/>
      <c r="R57" s="159"/>
      <c r="S57" s="159"/>
      <c r="T57" s="159"/>
      <c r="U57" s="159"/>
      <c r="V57" s="159"/>
    </row>
    <row r="58" spans="1:22" s="112" customFormat="1" ht="12.75">
      <c r="A58" s="119">
        <v>5124000</v>
      </c>
      <c r="B58" s="220" t="s">
        <v>24</v>
      </c>
      <c r="C58" s="116">
        <v>5227</v>
      </c>
      <c r="D58" s="116">
        <v>5332</v>
      </c>
      <c r="E58" s="117">
        <v>1626</v>
      </c>
      <c r="F58" s="118">
        <v>702.66709684357693</v>
      </c>
      <c r="G58" s="118">
        <v>716.78227671129741</v>
      </c>
      <c r="H58" s="118">
        <v>218.58364252298756</v>
      </c>
      <c r="I58" s="222"/>
      <c r="J58" s="221"/>
      <c r="K58" s="222"/>
      <c r="L58" s="222"/>
      <c r="M58" s="222"/>
      <c r="N58" s="222"/>
      <c r="O58" s="222"/>
      <c r="P58" s="159"/>
      <c r="Q58" s="159"/>
      <c r="R58" s="159"/>
      <c r="S58" s="159"/>
      <c r="T58" s="159"/>
      <c r="U58" s="159"/>
      <c r="V58" s="159"/>
    </row>
    <row r="59" spans="1:22" s="112" customFormat="1" ht="13.15">
      <c r="A59" s="110"/>
      <c r="B59" s="214" t="s">
        <v>177</v>
      </c>
      <c r="C59" s="120">
        <v>267238</v>
      </c>
      <c r="D59" s="120">
        <v>311492</v>
      </c>
      <c r="E59" s="120">
        <v>127691</v>
      </c>
      <c r="F59" s="121">
        <v>741.7280082688693</v>
      </c>
      <c r="G59" s="121">
        <v>864.55646559129548</v>
      </c>
      <c r="H59" s="121">
        <v>354.41064183933497</v>
      </c>
      <c r="I59" s="222"/>
      <c r="J59" s="222"/>
      <c r="K59" s="222"/>
      <c r="L59" s="222"/>
      <c r="M59" s="222"/>
      <c r="N59" s="222"/>
      <c r="O59" s="222"/>
      <c r="P59" s="159"/>
      <c r="Q59" s="159"/>
      <c r="R59" s="159"/>
      <c r="S59" s="159"/>
      <c r="T59" s="159"/>
      <c r="U59" s="159"/>
      <c r="V59" s="159"/>
    </row>
    <row r="60" spans="1:22" s="112" customFormat="1" ht="13.15">
      <c r="A60" s="110"/>
      <c r="B60" s="214" t="s">
        <v>198</v>
      </c>
      <c r="C60" s="120">
        <v>142644</v>
      </c>
      <c r="D60" s="120">
        <v>164550</v>
      </c>
      <c r="E60" s="120">
        <v>68377</v>
      </c>
      <c r="F60" s="121">
        <v>742.00033811462094</v>
      </c>
      <c r="G60" s="121">
        <v>855.95016710664913</v>
      </c>
      <c r="H60" s="121">
        <v>355.68097585081347</v>
      </c>
      <c r="I60" s="222"/>
      <c r="J60" s="222"/>
      <c r="K60" s="222"/>
      <c r="L60" s="222"/>
      <c r="M60" s="222"/>
      <c r="N60" s="222"/>
      <c r="O60" s="222"/>
      <c r="P60" s="159"/>
      <c r="Q60" s="159"/>
      <c r="R60" s="159"/>
      <c r="S60" s="159"/>
      <c r="T60" s="159"/>
      <c r="U60" s="159"/>
      <c r="V60" s="159"/>
    </row>
    <row r="61" spans="1:22" s="112" customFormat="1" ht="13.15">
      <c r="A61" s="110"/>
      <c r="B61" s="214" t="s">
        <v>199</v>
      </c>
      <c r="C61" s="120">
        <v>124594</v>
      </c>
      <c r="D61" s="120">
        <v>146942</v>
      </c>
      <c r="E61" s="120">
        <v>59314</v>
      </c>
      <c r="F61" s="121">
        <v>741.41647118750166</v>
      </c>
      <c r="G61" s="121">
        <v>874.40180995259698</v>
      </c>
      <c r="H61" s="121">
        <v>352.95741827066689</v>
      </c>
      <c r="I61" s="222"/>
      <c r="J61" s="222"/>
      <c r="K61" s="222"/>
      <c r="L61" s="222"/>
      <c r="M61" s="222"/>
      <c r="N61" s="222"/>
      <c r="O61" s="222"/>
      <c r="P61" s="159"/>
      <c r="Q61" s="159"/>
      <c r="R61" s="159"/>
      <c r="S61" s="159"/>
      <c r="T61" s="159"/>
      <c r="U61" s="159"/>
      <c r="V61" s="159"/>
    </row>
    <row r="62" spans="1:22" s="112" customFormat="1" ht="13.15">
      <c r="A62" s="110"/>
      <c r="B62" s="214"/>
      <c r="C62" s="120"/>
      <c r="D62" s="120"/>
      <c r="E62" s="120"/>
      <c r="F62" s="121"/>
      <c r="G62" s="121"/>
      <c r="H62" s="121"/>
      <c r="I62" s="222"/>
      <c r="J62" s="222"/>
      <c r="K62" s="222"/>
      <c r="L62" s="222"/>
      <c r="M62" s="222"/>
      <c r="N62" s="222"/>
      <c r="O62" s="222"/>
      <c r="P62" s="159"/>
      <c r="Q62" s="159"/>
      <c r="R62" s="159"/>
      <c r="S62" s="159"/>
      <c r="T62" s="159"/>
      <c r="U62" s="159"/>
      <c r="V62" s="159"/>
    </row>
    <row r="63" spans="1:22" s="112" customFormat="1" ht="13.25" customHeight="1">
      <c r="A63" s="110" t="s">
        <v>385</v>
      </c>
      <c r="B63" s="437" t="s">
        <v>384</v>
      </c>
      <c r="C63" s="437"/>
      <c r="D63" s="437"/>
      <c r="E63" s="437"/>
      <c r="F63" s="437"/>
      <c r="G63" s="437"/>
      <c r="H63" s="437"/>
      <c r="I63" s="222"/>
      <c r="J63" s="222"/>
      <c r="K63" s="222"/>
      <c r="L63" s="222"/>
      <c r="M63" s="222"/>
      <c r="N63" s="222"/>
      <c r="O63" s="222"/>
      <c r="P63" s="159"/>
      <c r="Q63" s="159"/>
      <c r="R63" s="159"/>
      <c r="S63" s="159"/>
      <c r="T63" s="159"/>
      <c r="U63" s="159"/>
      <c r="V63" s="159"/>
    </row>
    <row r="64" spans="1:22" s="112" customFormat="1" ht="13.25" customHeight="1">
      <c r="A64" s="110"/>
      <c r="B64" s="437"/>
      <c r="C64" s="437"/>
      <c r="D64" s="437"/>
      <c r="E64" s="437"/>
      <c r="F64" s="437"/>
      <c r="G64" s="437"/>
      <c r="H64" s="437"/>
      <c r="I64" s="222"/>
      <c r="J64" s="222"/>
      <c r="K64" s="222"/>
      <c r="L64" s="222"/>
      <c r="M64" s="222"/>
      <c r="N64" s="222"/>
      <c r="O64" s="222"/>
      <c r="P64" s="159"/>
      <c r="Q64" s="159"/>
      <c r="R64" s="159"/>
      <c r="S64" s="159"/>
      <c r="T64" s="159"/>
      <c r="U64" s="159"/>
      <c r="V64" s="159"/>
    </row>
    <row r="65" spans="1:22" s="112" customFormat="1" ht="13.15">
      <c r="A65" s="110"/>
      <c r="B65" s="110" t="s">
        <v>359</v>
      </c>
      <c r="E65" s="214"/>
      <c r="F65" s="222"/>
      <c r="G65" s="222"/>
      <c r="H65" s="222"/>
      <c r="I65" s="222"/>
      <c r="J65" s="222"/>
      <c r="K65" s="222"/>
      <c r="L65" s="222"/>
      <c r="M65" s="222"/>
      <c r="N65" s="222"/>
      <c r="O65" s="222"/>
      <c r="P65" s="159"/>
      <c r="Q65" s="159"/>
      <c r="R65" s="159"/>
      <c r="S65" s="159"/>
      <c r="T65" s="159"/>
      <c r="U65" s="159"/>
      <c r="V65" s="159"/>
    </row>
    <row r="66" spans="1:22" s="112" customFormat="1" ht="13.25" customHeight="1">
      <c r="A66" s="110" t="s">
        <v>386</v>
      </c>
      <c r="B66" s="437" t="s">
        <v>374</v>
      </c>
      <c r="C66" s="437"/>
      <c r="D66" s="437"/>
      <c r="E66" s="437"/>
      <c r="F66" s="437"/>
      <c r="G66" s="437"/>
      <c r="H66" s="437"/>
      <c r="I66" s="437"/>
      <c r="J66" s="222"/>
      <c r="K66" s="222"/>
      <c r="L66" s="222"/>
      <c r="M66" s="222"/>
      <c r="N66" s="222"/>
      <c r="O66" s="222"/>
      <c r="P66" s="159"/>
      <c r="Q66" s="159"/>
      <c r="R66" s="159"/>
      <c r="S66" s="159"/>
      <c r="T66" s="159"/>
      <c r="U66" s="159"/>
      <c r="V66" s="159"/>
    </row>
    <row r="67" spans="1:22" s="112" customFormat="1" ht="12.75">
      <c r="B67" s="437"/>
      <c r="C67" s="437"/>
      <c r="D67" s="437"/>
      <c r="E67" s="437"/>
      <c r="F67" s="437"/>
      <c r="G67" s="437"/>
      <c r="H67" s="437"/>
      <c r="I67" s="437"/>
    </row>
    <row r="68" spans="1:22" s="112" customFormat="1" ht="12.75">
      <c r="B68" s="352"/>
      <c r="C68" s="352"/>
      <c r="D68" s="352"/>
      <c r="E68" s="352"/>
      <c r="F68" s="352"/>
      <c r="G68" s="352"/>
      <c r="H68" s="352"/>
    </row>
    <row r="69" spans="1:22" ht="11.65">
      <c r="A69" s="114" t="s">
        <v>352</v>
      </c>
      <c r="N69" s="223"/>
    </row>
    <row r="70" spans="1:22">
      <c r="C70" s="223"/>
      <c r="D70" s="223"/>
      <c r="E70" s="223"/>
      <c r="F70" s="223"/>
      <c r="G70" s="223"/>
      <c r="H70" s="223"/>
    </row>
    <row r="71" spans="1:22" ht="12.75">
      <c r="C71" s="223"/>
      <c r="D71" s="223"/>
      <c r="E71" s="223"/>
      <c r="F71" s="224"/>
      <c r="G71" s="224"/>
      <c r="H71" s="225"/>
      <c r="I71" s="224"/>
      <c r="J71" s="224"/>
      <c r="K71" s="226"/>
      <c r="L71" s="226"/>
      <c r="M71" s="224"/>
      <c r="N71" s="225"/>
      <c r="O71" s="225"/>
    </row>
    <row r="72" spans="1:22">
      <c r="F72" s="223"/>
    </row>
    <row r="74" spans="1:22">
      <c r="C74" s="223"/>
    </row>
    <row r="76" spans="1:22">
      <c r="G76" s="223"/>
    </row>
  </sheetData>
  <mergeCells count="6">
    <mergeCell ref="B66:I67"/>
    <mergeCell ref="C3:E3"/>
    <mergeCell ref="F3:H3"/>
    <mergeCell ref="B3:B4"/>
    <mergeCell ref="A3:A4"/>
    <mergeCell ref="B63:H64"/>
  </mergeCells>
  <printOptions horizontalCentered="1"/>
  <pageMargins left="0.15748031496062992" right="0.11811023622047245" top="0.62992125984251968" bottom="0.31496062992125984" header="0.51181102362204722" footer="0.23622047244094491"/>
  <pageSetup paperSize="9"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T211"/>
  <sheetViews>
    <sheetView zoomScaleNormal="100" workbookViewId="0">
      <pane ySplit="3" topLeftCell="A4" activePane="bottomLeft" state="frozen"/>
      <selection activeCell="B192" sqref="B192:F195"/>
      <selection pane="bottomLeft"/>
    </sheetView>
  </sheetViews>
  <sheetFormatPr baseColWidth="10" defaultColWidth="11.19921875" defaultRowHeight="10.15"/>
  <cols>
    <col min="1" max="1" width="13.19921875" style="1" customWidth="1"/>
    <col min="2" max="3" width="11.19921875" style="1"/>
    <col min="4" max="4" width="9.53125" style="2" customWidth="1"/>
    <col min="5" max="5" width="40.796875" style="1" customWidth="1"/>
    <col min="6" max="10" width="11.19921875" style="1"/>
    <col min="11" max="11" width="12.796875" style="1" customWidth="1"/>
    <col min="12" max="16384" width="11.19921875" style="1"/>
  </cols>
  <sheetData>
    <row r="1" spans="1:17" ht="18.75" customHeight="1">
      <c r="A1" s="18" t="s">
        <v>424</v>
      </c>
      <c r="E1" s="12"/>
    </row>
    <row r="2" spans="1:17" ht="12.75" customHeight="1">
      <c r="A2" s="4"/>
      <c r="E2" s="12"/>
    </row>
    <row r="3" spans="1:17" s="11" customFormat="1" ht="141.75" customHeight="1">
      <c r="A3" s="93" t="s">
        <v>402</v>
      </c>
      <c r="B3" s="93" t="s">
        <v>405</v>
      </c>
      <c r="C3" s="93" t="s">
        <v>403</v>
      </c>
      <c r="D3" s="91" t="s">
        <v>6</v>
      </c>
      <c r="E3" s="91" t="s">
        <v>0</v>
      </c>
      <c r="F3" s="97" t="s">
        <v>13</v>
      </c>
      <c r="G3" s="95" t="s">
        <v>14</v>
      </c>
      <c r="H3" s="97" t="s">
        <v>203</v>
      </c>
      <c r="I3" s="95" t="s">
        <v>204</v>
      </c>
      <c r="J3" s="97" t="s">
        <v>166</v>
      </c>
      <c r="K3" s="91" t="s">
        <v>7</v>
      </c>
      <c r="L3" s="91" t="s">
        <v>243</v>
      </c>
    </row>
    <row r="4" spans="1:17" ht="12.75">
      <c r="A4" s="30">
        <v>1</v>
      </c>
      <c r="B4" s="30">
        <v>1</v>
      </c>
      <c r="C4" s="119">
        <v>1</v>
      </c>
      <c r="D4" s="168">
        <v>913000</v>
      </c>
      <c r="E4" s="165" t="s">
        <v>132</v>
      </c>
      <c r="F4" s="122">
        <v>4759</v>
      </c>
      <c r="G4" s="122">
        <v>6371</v>
      </c>
      <c r="H4" s="123">
        <v>2444</v>
      </c>
      <c r="I4" s="122">
        <v>4056</v>
      </c>
      <c r="J4" s="122">
        <v>2315</v>
      </c>
      <c r="K4" s="123">
        <v>847.00000000000023</v>
      </c>
      <c r="L4" s="122">
        <v>1468</v>
      </c>
      <c r="M4" s="169"/>
      <c r="N4" s="169"/>
      <c r="O4" s="169"/>
    </row>
    <row r="5" spans="1:17" ht="12.75">
      <c r="A5" s="30">
        <v>1</v>
      </c>
      <c r="B5" s="30">
        <v>1</v>
      </c>
      <c r="C5" s="119">
        <v>1</v>
      </c>
      <c r="D5" s="168">
        <v>112000</v>
      </c>
      <c r="E5" s="165" t="s">
        <v>16</v>
      </c>
      <c r="F5" s="122">
        <v>7126.0000000000009</v>
      </c>
      <c r="G5" s="122">
        <v>9457</v>
      </c>
      <c r="H5" s="123">
        <v>4213</v>
      </c>
      <c r="I5" s="122">
        <v>6544</v>
      </c>
      <c r="J5" s="122">
        <v>2913.0000000000009</v>
      </c>
      <c r="K5" s="123">
        <v>1102.0000000000002</v>
      </c>
      <c r="L5" s="122">
        <v>1811.0000000000005</v>
      </c>
      <c r="M5" s="169"/>
      <c r="N5" s="169"/>
      <c r="O5" s="169"/>
    </row>
    <row r="6" spans="1:17" ht="12.75">
      <c r="A6" s="30">
        <v>1</v>
      </c>
      <c r="B6" s="30">
        <v>1</v>
      </c>
      <c r="C6" s="119">
        <v>1</v>
      </c>
      <c r="D6" s="168">
        <v>113000</v>
      </c>
      <c r="E6" s="165" t="s">
        <v>17</v>
      </c>
      <c r="F6" s="334" t="s">
        <v>372</v>
      </c>
      <c r="G6" s="334" t="s">
        <v>372</v>
      </c>
      <c r="H6" s="335" t="s">
        <v>372</v>
      </c>
      <c r="I6" s="334" t="s">
        <v>372</v>
      </c>
      <c r="J6" s="334" t="s">
        <v>372</v>
      </c>
      <c r="K6" s="335" t="s">
        <v>372</v>
      </c>
      <c r="L6" s="334" t="s">
        <v>372</v>
      </c>
      <c r="M6" s="169"/>
      <c r="N6" s="169"/>
      <c r="O6" s="169"/>
    </row>
    <row r="7" spans="1:17" ht="12.75">
      <c r="A7" s="30">
        <v>1</v>
      </c>
      <c r="B7" s="30">
        <v>1</v>
      </c>
      <c r="C7" s="119">
        <v>1</v>
      </c>
      <c r="D7" s="168">
        <v>513000</v>
      </c>
      <c r="E7" s="165" t="s">
        <v>95</v>
      </c>
      <c r="F7" s="122">
        <v>1883</v>
      </c>
      <c r="G7" s="122">
        <v>2545</v>
      </c>
      <c r="H7" s="123">
        <v>985</v>
      </c>
      <c r="I7" s="122">
        <v>1647</v>
      </c>
      <c r="J7" s="122">
        <v>898</v>
      </c>
      <c r="K7" s="123">
        <v>441</v>
      </c>
      <c r="L7" s="122">
        <v>456.99999999999994</v>
      </c>
      <c r="M7" s="169"/>
      <c r="N7" s="169"/>
      <c r="O7" s="169"/>
    </row>
    <row r="8" spans="1:17" ht="12.75">
      <c r="A8" s="30">
        <v>1</v>
      </c>
      <c r="B8" s="30">
        <v>1</v>
      </c>
      <c r="C8" s="119">
        <v>1</v>
      </c>
      <c r="D8" s="168">
        <v>914000</v>
      </c>
      <c r="E8" s="165" t="s">
        <v>133</v>
      </c>
      <c r="F8" s="122">
        <v>1590</v>
      </c>
      <c r="G8" s="122">
        <v>1625</v>
      </c>
      <c r="H8" s="123">
        <v>792</v>
      </c>
      <c r="I8" s="122">
        <v>827</v>
      </c>
      <c r="J8" s="122">
        <v>798</v>
      </c>
      <c r="K8" s="123">
        <v>332</v>
      </c>
      <c r="L8" s="122">
        <v>466</v>
      </c>
      <c r="M8" s="169"/>
      <c r="N8" s="169"/>
      <c r="O8" s="169"/>
    </row>
    <row r="9" spans="1:17" ht="14.25" customHeight="1">
      <c r="A9" s="30">
        <v>1</v>
      </c>
      <c r="B9" s="30">
        <v>1</v>
      </c>
      <c r="C9" s="119">
        <v>1</v>
      </c>
      <c r="D9" s="168">
        <v>916000</v>
      </c>
      <c r="E9" s="165" t="s">
        <v>135</v>
      </c>
      <c r="F9" s="122">
        <v>1564</v>
      </c>
      <c r="G9" s="122">
        <v>2342</v>
      </c>
      <c r="H9" s="123">
        <v>733</v>
      </c>
      <c r="I9" s="122">
        <v>1511</v>
      </c>
      <c r="J9" s="122">
        <v>831</v>
      </c>
      <c r="K9" s="123">
        <v>438.99999999999994</v>
      </c>
      <c r="L9" s="122">
        <v>392</v>
      </c>
      <c r="M9" s="169"/>
      <c r="N9" s="244"/>
      <c r="O9" s="313"/>
      <c r="P9" s="313"/>
      <c r="Q9" s="312"/>
    </row>
    <row r="10" spans="1:17" ht="12.75">
      <c r="A10" s="30">
        <v>1</v>
      </c>
      <c r="B10" s="30">
        <v>1</v>
      </c>
      <c r="C10" s="119">
        <v>1</v>
      </c>
      <c r="D10" s="168">
        <v>116000</v>
      </c>
      <c r="E10" s="165" t="s">
        <v>19</v>
      </c>
      <c r="F10" s="122">
        <v>2874</v>
      </c>
      <c r="G10" s="122">
        <v>4403</v>
      </c>
      <c r="H10" s="123">
        <v>1522</v>
      </c>
      <c r="I10" s="122">
        <v>3051</v>
      </c>
      <c r="J10" s="122">
        <v>1352</v>
      </c>
      <c r="K10" s="123">
        <v>509</v>
      </c>
      <c r="L10" s="122">
        <v>843</v>
      </c>
      <c r="M10" s="169"/>
      <c r="N10" s="169"/>
      <c r="O10" s="169"/>
    </row>
    <row r="11" spans="1:17" ht="12.75">
      <c r="A11" s="30">
        <v>1</v>
      </c>
      <c r="B11" s="30">
        <v>1</v>
      </c>
      <c r="C11" s="119">
        <v>1</v>
      </c>
      <c r="D11" s="168">
        <v>117000</v>
      </c>
      <c r="E11" s="165" t="s">
        <v>20</v>
      </c>
      <c r="F11" s="122">
        <v>1319</v>
      </c>
      <c r="G11" s="122">
        <v>1858</v>
      </c>
      <c r="H11" s="123">
        <v>828</v>
      </c>
      <c r="I11" s="122">
        <v>1367</v>
      </c>
      <c r="J11" s="122">
        <v>490.99999999999994</v>
      </c>
      <c r="K11" s="123">
        <v>147</v>
      </c>
      <c r="L11" s="122">
        <v>343.99999999999994</v>
      </c>
      <c r="M11" s="169"/>
      <c r="N11" s="169"/>
      <c r="O11" s="169"/>
    </row>
    <row r="12" spans="1:17" ht="12.75">
      <c r="A12" s="30">
        <v>1</v>
      </c>
      <c r="B12" s="30">
        <v>1</v>
      </c>
      <c r="C12" s="119">
        <v>1</v>
      </c>
      <c r="D12" s="168">
        <v>119000</v>
      </c>
      <c r="E12" s="165" t="s">
        <v>21</v>
      </c>
      <c r="F12" s="122">
        <v>2707</v>
      </c>
      <c r="G12" s="122">
        <v>4201</v>
      </c>
      <c r="H12" s="123">
        <v>1738</v>
      </c>
      <c r="I12" s="122">
        <v>3232</v>
      </c>
      <c r="J12" s="122">
        <v>969.00000000000011</v>
      </c>
      <c r="K12" s="123">
        <v>473.00000000000011</v>
      </c>
      <c r="L12" s="122">
        <v>496</v>
      </c>
      <c r="M12" s="169"/>
      <c r="N12" s="169"/>
      <c r="O12" s="169"/>
    </row>
    <row r="13" spans="1:17" ht="12.75">
      <c r="A13" s="30">
        <v>1</v>
      </c>
      <c r="B13" s="30">
        <v>1</v>
      </c>
      <c r="C13" s="30">
        <v>1</v>
      </c>
      <c r="D13" s="35">
        <v>124000</v>
      </c>
      <c r="E13" s="22" t="s">
        <v>24</v>
      </c>
      <c r="F13" s="122">
        <v>3601</v>
      </c>
      <c r="G13" s="122">
        <v>3706</v>
      </c>
      <c r="H13" s="123">
        <v>2080</v>
      </c>
      <c r="I13" s="122">
        <v>2185</v>
      </c>
      <c r="J13" s="122">
        <v>1521</v>
      </c>
      <c r="K13" s="123">
        <v>457</v>
      </c>
      <c r="L13" s="122">
        <v>1064</v>
      </c>
    </row>
    <row r="14" spans="1:17" ht="13.15">
      <c r="A14" s="39"/>
      <c r="B14" s="39"/>
      <c r="C14" s="39"/>
      <c r="D14" s="297"/>
      <c r="E14" s="298" t="s">
        <v>207</v>
      </c>
      <c r="F14" s="363">
        <v>27423</v>
      </c>
      <c r="G14" s="363">
        <v>36508</v>
      </c>
      <c r="H14" s="364">
        <v>15335</v>
      </c>
      <c r="I14" s="364">
        <v>24420</v>
      </c>
      <c r="J14" s="363">
        <v>12088</v>
      </c>
      <c r="K14" s="364">
        <v>4747.0000000000009</v>
      </c>
      <c r="L14" s="363">
        <v>7341</v>
      </c>
    </row>
    <row r="15" spans="1:17" ht="12.75">
      <c r="A15" s="30">
        <v>2</v>
      </c>
      <c r="B15" s="30">
        <v>2</v>
      </c>
      <c r="C15" s="30">
        <v>1</v>
      </c>
      <c r="D15" s="35">
        <v>334002</v>
      </c>
      <c r="E15" s="22" t="s">
        <v>247</v>
      </c>
      <c r="F15" s="122">
        <v>2098</v>
      </c>
      <c r="G15" s="122">
        <v>3123</v>
      </c>
      <c r="H15" s="123">
        <v>1326</v>
      </c>
      <c r="I15" s="122">
        <v>2351</v>
      </c>
      <c r="J15" s="122">
        <v>771.99999999999989</v>
      </c>
      <c r="K15" s="123">
        <v>224</v>
      </c>
      <c r="L15" s="122">
        <v>547.99999999999989</v>
      </c>
    </row>
    <row r="16" spans="1:17" ht="12.75">
      <c r="A16" s="30">
        <v>2</v>
      </c>
      <c r="B16" s="30">
        <v>2</v>
      </c>
      <c r="C16" s="30">
        <v>1</v>
      </c>
      <c r="D16" s="35">
        <v>711000</v>
      </c>
      <c r="E16" s="22" t="s">
        <v>353</v>
      </c>
      <c r="F16" s="122">
        <v>2887</v>
      </c>
      <c r="G16" s="122">
        <v>3826</v>
      </c>
      <c r="H16" s="123">
        <v>1552</v>
      </c>
      <c r="I16" s="122">
        <v>2491</v>
      </c>
      <c r="J16" s="122">
        <v>1335</v>
      </c>
      <c r="K16" s="123">
        <v>477</v>
      </c>
      <c r="L16" s="122">
        <v>858</v>
      </c>
    </row>
    <row r="17" spans="1:19" ht="12.75">
      <c r="A17" s="119">
        <v>2</v>
      </c>
      <c r="B17" s="119">
        <v>2</v>
      </c>
      <c r="C17" s="119">
        <v>1</v>
      </c>
      <c r="D17" s="35">
        <v>911000</v>
      </c>
      <c r="E17" s="227" t="s">
        <v>131</v>
      </c>
      <c r="F17" s="299">
        <v>2436</v>
      </c>
      <c r="G17" s="299">
        <v>3900</v>
      </c>
      <c r="H17" s="299">
        <v>1281</v>
      </c>
      <c r="I17" s="299">
        <v>2745</v>
      </c>
      <c r="J17" s="299">
        <v>1155</v>
      </c>
      <c r="K17" s="299">
        <v>446</v>
      </c>
      <c r="L17" s="299">
        <v>708.99999999999989</v>
      </c>
      <c r="M17" s="5"/>
      <c r="N17" s="5"/>
      <c r="O17" s="5"/>
      <c r="P17" s="5"/>
      <c r="Q17" s="5"/>
      <c r="R17" s="5"/>
      <c r="S17" s="5"/>
    </row>
    <row r="18" spans="1:19" ht="12.75">
      <c r="A18" s="30">
        <v>2</v>
      </c>
      <c r="B18" s="30">
        <v>2</v>
      </c>
      <c r="C18" s="119">
        <v>1</v>
      </c>
      <c r="D18" s="168">
        <v>314000</v>
      </c>
      <c r="E18" s="165" t="s">
        <v>54</v>
      </c>
      <c r="F18" s="122">
        <v>1643</v>
      </c>
      <c r="G18" s="122">
        <v>1972</v>
      </c>
      <c r="H18" s="123">
        <v>994</v>
      </c>
      <c r="I18" s="123">
        <v>1323</v>
      </c>
      <c r="J18" s="122">
        <v>649</v>
      </c>
      <c r="K18" s="123">
        <v>200.99999999999994</v>
      </c>
      <c r="L18" s="122">
        <v>448</v>
      </c>
      <c r="M18" s="169"/>
      <c r="N18" s="169"/>
    </row>
    <row r="19" spans="1:19" ht="12.75">
      <c r="A19" s="30">
        <v>2</v>
      </c>
      <c r="B19" s="30">
        <v>2</v>
      </c>
      <c r="C19" s="119">
        <v>1</v>
      </c>
      <c r="D19" s="168">
        <v>512000</v>
      </c>
      <c r="E19" s="165" t="s">
        <v>94</v>
      </c>
      <c r="F19" s="122">
        <v>951</v>
      </c>
      <c r="G19" s="122">
        <v>960</v>
      </c>
      <c r="H19" s="123">
        <v>565</v>
      </c>
      <c r="I19" s="123">
        <v>574</v>
      </c>
      <c r="J19" s="122">
        <v>386</v>
      </c>
      <c r="K19" s="123">
        <v>204</v>
      </c>
      <c r="L19" s="122">
        <v>182</v>
      </c>
      <c r="M19" s="169"/>
      <c r="N19" s="169"/>
    </row>
    <row r="20" spans="1:19" ht="12.75">
      <c r="A20" s="30">
        <v>2</v>
      </c>
      <c r="B20" s="30">
        <v>3</v>
      </c>
      <c r="C20" s="119">
        <v>1</v>
      </c>
      <c r="D20" s="168">
        <v>111000</v>
      </c>
      <c r="E20" s="165" t="s">
        <v>15</v>
      </c>
      <c r="F20" s="122">
        <v>3696</v>
      </c>
      <c r="G20" s="122">
        <v>5772</v>
      </c>
      <c r="H20" s="123">
        <v>1964</v>
      </c>
      <c r="I20" s="123">
        <v>4040</v>
      </c>
      <c r="J20" s="122">
        <v>1731.9999999999998</v>
      </c>
      <c r="K20" s="123">
        <v>394</v>
      </c>
      <c r="L20" s="122">
        <v>1337.9999999999998</v>
      </c>
      <c r="M20" s="169"/>
      <c r="N20" s="169"/>
    </row>
    <row r="21" spans="1:19" ht="12.75">
      <c r="A21" s="30">
        <v>2</v>
      </c>
      <c r="B21" s="30">
        <v>3</v>
      </c>
      <c r="C21" s="119">
        <v>1</v>
      </c>
      <c r="D21" s="168">
        <v>915000</v>
      </c>
      <c r="E21" s="165" t="s">
        <v>134</v>
      </c>
      <c r="F21" s="122">
        <v>2426</v>
      </c>
      <c r="G21" s="122">
        <v>3454</v>
      </c>
      <c r="H21" s="123">
        <v>1459</v>
      </c>
      <c r="I21" s="123">
        <v>2487</v>
      </c>
      <c r="J21" s="122">
        <v>967.00000000000011</v>
      </c>
      <c r="K21" s="123">
        <v>400.00000000000011</v>
      </c>
      <c r="L21" s="122">
        <v>567</v>
      </c>
      <c r="M21" s="169"/>
      <c r="N21" s="169"/>
    </row>
    <row r="22" spans="1:19" ht="12.75">
      <c r="A22" s="30">
        <v>2</v>
      </c>
      <c r="B22" s="30">
        <v>2</v>
      </c>
      <c r="C22" s="119">
        <v>1</v>
      </c>
      <c r="D22" s="168">
        <v>315000</v>
      </c>
      <c r="E22" s="165" t="s">
        <v>55</v>
      </c>
      <c r="F22" s="122">
        <v>7104</v>
      </c>
      <c r="G22" s="122">
        <v>10240</v>
      </c>
      <c r="H22" s="123">
        <v>4476</v>
      </c>
      <c r="I22" s="123">
        <v>7612</v>
      </c>
      <c r="J22" s="122">
        <v>2628</v>
      </c>
      <c r="K22" s="123">
        <v>885</v>
      </c>
      <c r="L22" s="122">
        <v>1743.0000000000002</v>
      </c>
      <c r="M22" s="169"/>
      <c r="N22" s="169"/>
    </row>
    <row r="23" spans="1:19" ht="12.75">
      <c r="A23" s="30">
        <v>2</v>
      </c>
      <c r="B23" s="30">
        <v>2</v>
      </c>
      <c r="C23" s="119">
        <v>1</v>
      </c>
      <c r="D23" s="168">
        <v>114000</v>
      </c>
      <c r="E23" s="165" t="s">
        <v>18</v>
      </c>
      <c r="F23" s="122">
        <v>2127</v>
      </c>
      <c r="G23" s="122">
        <v>2617</v>
      </c>
      <c r="H23" s="123">
        <v>1037</v>
      </c>
      <c r="I23" s="122">
        <v>1527</v>
      </c>
      <c r="J23" s="122">
        <v>1090.0000000000002</v>
      </c>
      <c r="K23" s="123">
        <v>500.00000000000017</v>
      </c>
      <c r="L23" s="122">
        <v>590</v>
      </c>
      <c r="M23" s="169"/>
      <c r="N23" s="169"/>
    </row>
    <row r="24" spans="1:19" ht="12.75">
      <c r="A24" s="30">
        <v>2</v>
      </c>
      <c r="B24" s="30">
        <v>2</v>
      </c>
      <c r="C24" s="119">
        <v>1</v>
      </c>
      <c r="D24" s="168">
        <v>316000</v>
      </c>
      <c r="E24" s="165" t="s">
        <v>56</v>
      </c>
      <c r="F24" s="122">
        <v>1207</v>
      </c>
      <c r="G24" s="122">
        <v>1260</v>
      </c>
      <c r="H24" s="123">
        <v>772</v>
      </c>
      <c r="I24" s="123">
        <v>825</v>
      </c>
      <c r="J24" s="122">
        <v>435</v>
      </c>
      <c r="K24" s="123">
        <v>155.99999999999997</v>
      </c>
      <c r="L24" s="122">
        <v>279</v>
      </c>
      <c r="M24" s="169"/>
      <c r="N24" s="169"/>
    </row>
    <row r="25" spans="1:19" ht="12.75">
      <c r="A25" s="30">
        <v>2</v>
      </c>
      <c r="B25" s="30">
        <v>3</v>
      </c>
      <c r="C25" s="119">
        <v>1</v>
      </c>
      <c r="D25" s="168">
        <v>515000</v>
      </c>
      <c r="E25" s="165" t="s">
        <v>96</v>
      </c>
      <c r="F25" s="122">
        <v>2178</v>
      </c>
      <c r="G25" s="122">
        <v>3365</v>
      </c>
      <c r="H25" s="123">
        <v>1170</v>
      </c>
      <c r="I25" s="122">
        <v>2357</v>
      </c>
      <c r="J25" s="122">
        <v>1008</v>
      </c>
      <c r="K25" s="123">
        <v>398</v>
      </c>
      <c r="L25" s="122">
        <v>610</v>
      </c>
      <c r="M25" s="169"/>
      <c r="N25" s="169"/>
    </row>
    <row r="26" spans="1:19" ht="12.75">
      <c r="A26" s="30">
        <v>2</v>
      </c>
      <c r="B26" s="30">
        <v>2</v>
      </c>
      <c r="C26" s="119">
        <v>1</v>
      </c>
      <c r="D26" s="168">
        <v>120000</v>
      </c>
      <c r="E26" s="165" t="s">
        <v>22</v>
      </c>
      <c r="F26" s="122">
        <v>1053</v>
      </c>
      <c r="G26" s="122">
        <v>1536</v>
      </c>
      <c r="H26" s="123">
        <v>569</v>
      </c>
      <c r="I26" s="122">
        <v>1052</v>
      </c>
      <c r="J26" s="122">
        <v>484</v>
      </c>
      <c r="K26" s="123">
        <v>176.00000000000003</v>
      </c>
      <c r="L26" s="122">
        <v>308</v>
      </c>
      <c r="M26" s="169"/>
      <c r="N26" s="169"/>
    </row>
    <row r="27" spans="1:19" ht="12.75">
      <c r="A27" s="30">
        <v>2</v>
      </c>
      <c r="B27" s="30">
        <v>2</v>
      </c>
      <c r="C27" s="30">
        <v>1</v>
      </c>
      <c r="D27" s="35">
        <v>122000</v>
      </c>
      <c r="E27" s="22" t="s">
        <v>23</v>
      </c>
      <c r="F27" s="122">
        <v>1529</v>
      </c>
      <c r="G27" s="122">
        <v>2150</v>
      </c>
      <c r="H27" s="123">
        <v>878</v>
      </c>
      <c r="I27" s="122">
        <v>1499</v>
      </c>
      <c r="J27" s="122">
        <v>651</v>
      </c>
      <c r="K27" s="123">
        <v>255</v>
      </c>
      <c r="L27" s="122">
        <v>396</v>
      </c>
    </row>
    <row r="28" spans="1:19" ht="13.15">
      <c r="A28" s="36"/>
      <c r="B28" s="36"/>
      <c r="C28" s="36"/>
      <c r="D28" s="37"/>
      <c r="E28" s="34" t="s">
        <v>214</v>
      </c>
      <c r="F28" s="365">
        <v>31335</v>
      </c>
      <c r="G28" s="365">
        <v>44175</v>
      </c>
      <c r="H28" s="365">
        <v>18043</v>
      </c>
      <c r="I28" s="365">
        <v>30883</v>
      </c>
      <c r="J28" s="365">
        <v>13292</v>
      </c>
      <c r="K28" s="365">
        <v>4716</v>
      </c>
      <c r="L28" s="365">
        <v>8576</v>
      </c>
      <c r="M28" s="5"/>
      <c r="N28" s="5"/>
      <c r="O28" s="5"/>
      <c r="P28" s="5"/>
      <c r="Q28" s="5"/>
      <c r="R28" s="5"/>
      <c r="S28" s="5"/>
    </row>
    <row r="29" spans="1:19" ht="14.25">
      <c r="A29" s="30">
        <v>3</v>
      </c>
      <c r="B29" s="30">
        <v>3</v>
      </c>
      <c r="C29" s="30">
        <v>2</v>
      </c>
      <c r="D29" s="35">
        <v>334000</v>
      </c>
      <c r="E29" s="38" t="s">
        <v>255</v>
      </c>
      <c r="F29" s="122">
        <v>714</v>
      </c>
      <c r="G29" s="122">
        <v>990</v>
      </c>
      <c r="H29" s="123">
        <v>412</v>
      </c>
      <c r="I29" s="122">
        <v>688</v>
      </c>
      <c r="J29" s="122">
        <v>302</v>
      </c>
      <c r="K29" s="123">
        <v>190</v>
      </c>
      <c r="L29" s="122">
        <v>112</v>
      </c>
      <c r="N29" s="313"/>
      <c r="O29" s="313"/>
      <c r="P29" s="312"/>
    </row>
    <row r="30" spans="1:19" ht="12.75">
      <c r="A30" s="30">
        <v>3</v>
      </c>
      <c r="B30" s="30">
        <v>4</v>
      </c>
      <c r="C30" s="30">
        <v>2</v>
      </c>
      <c r="D30" s="35">
        <v>554000</v>
      </c>
      <c r="E30" s="22" t="s">
        <v>262</v>
      </c>
      <c r="F30" s="122">
        <v>1226</v>
      </c>
      <c r="G30" s="122">
        <v>1655</v>
      </c>
      <c r="H30" s="123">
        <v>511</v>
      </c>
      <c r="I30" s="123">
        <v>940</v>
      </c>
      <c r="J30" s="122">
        <v>715</v>
      </c>
      <c r="K30" s="123">
        <v>372.00000000000006</v>
      </c>
      <c r="L30" s="122">
        <v>343</v>
      </c>
    </row>
    <row r="31" spans="1:19" ht="12.75">
      <c r="A31" s="30">
        <v>3</v>
      </c>
      <c r="B31" s="30">
        <v>4</v>
      </c>
      <c r="C31" s="30">
        <v>2</v>
      </c>
      <c r="D31" s="35">
        <v>558000</v>
      </c>
      <c r="E31" s="22" t="s">
        <v>263</v>
      </c>
      <c r="F31" s="122">
        <v>596</v>
      </c>
      <c r="G31" s="122">
        <v>772</v>
      </c>
      <c r="H31" s="123">
        <v>244</v>
      </c>
      <c r="I31" s="122">
        <v>420</v>
      </c>
      <c r="J31" s="122">
        <v>352</v>
      </c>
      <c r="K31" s="123">
        <v>205.00000000000003</v>
      </c>
      <c r="L31" s="122">
        <v>147</v>
      </c>
    </row>
    <row r="32" spans="1:19" ht="12.75">
      <c r="A32" s="30">
        <v>3</v>
      </c>
      <c r="B32" s="30">
        <v>4</v>
      </c>
      <c r="C32" s="30">
        <v>2</v>
      </c>
      <c r="D32" s="168">
        <v>358000</v>
      </c>
      <c r="E32" s="165" t="s">
        <v>256</v>
      </c>
      <c r="F32" s="122">
        <v>1435</v>
      </c>
      <c r="G32" s="122">
        <v>1941</v>
      </c>
      <c r="H32" s="123">
        <v>793</v>
      </c>
      <c r="I32" s="122">
        <v>1299</v>
      </c>
      <c r="J32" s="122">
        <v>642</v>
      </c>
      <c r="K32" s="123">
        <v>339.00000000000006</v>
      </c>
      <c r="L32" s="122">
        <v>303</v>
      </c>
      <c r="M32" s="169"/>
      <c r="N32" s="169"/>
      <c r="O32" s="169"/>
    </row>
    <row r="33" spans="1:15" ht="12.75">
      <c r="A33" s="30">
        <v>3</v>
      </c>
      <c r="B33" s="30">
        <v>4</v>
      </c>
      <c r="C33" s="30">
        <v>2</v>
      </c>
      <c r="D33" s="168">
        <v>366000</v>
      </c>
      <c r="E33" s="165" t="s">
        <v>257</v>
      </c>
      <c r="F33" s="122">
        <v>1232</v>
      </c>
      <c r="G33" s="122">
        <v>1567</v>
      </c>
      <c r="H33" s="123">
        <v>595</v>
      </c>
      <c r="I33" s="122">
        <v>930</v>
      </c>
      <c r="J33" s="122">
        <v>637</v>
      </c>
      <c r="K33" s="123">
        <v>316.00000000000006</v>
      </c>
      <c r="L33" s="122">
        <v>320.99999999999989</v>
      </c>
      <c r="M33" s="169"/>
      <c r="N33" s="169"/>
      <c r="O33" s="169"/>
    </row>
    <row r="34" spans="1:15" ht="12.75">
      <c r="A34" s="30">
        <v>3</v>
      </c>
      <c r="B34" s="30">
        <v>4</v>
      </c>
      <c r="C34" s="30">
        <v>2</v>
      </c>
      <c r="D34" s="168">
        <v>754000</v>
      </c>
      <c r="E34" s="165" t="s">
        <v>266</v>
      </c>
      <c r="F34" s="122">
        <v>1643</v>
      </c>
      <c r="G34" s="122">
        <v>2368</v>
      </c>
      <c r="H34" s="123">
        <v>978</v>
      </c>
      <c r="I34" s="122">
        <v>1703</v>
      </c>
      <c r="J34" s="122">
        <v>665</v>
      </c>
      <c r="K34" s="123">
        <v>268.00000000000006</v>
      </c>
      <c r="L34" s="122">
        <v>396.99999999999989</v>
      </c>
      <c r="M34" s="169"/>
      <c r="N34" s="169"/>
      <c r="O34" s="169"/>
    </row>
    <row r="35" spans="1:15" ht="12.75">
      <c r="A35" s="30">
        <v>3</v>
      </c>
      <c r="B35" s="30">
        <v>4</v>
      </c>
      <c r="C35" s="30">
        <v>2</v>
      </c>
      <c r="D35" s="168">
        <v>370000</v>
      </c>
      <c r="E35" s="165" t="s">
        <v>258</v>
      </c>
      <c r="F35" s="122">
        <v>459</v>
      </c>
      <c r="G35" s="122">
        <v>594</v>
      </c>
      <c r="H35" s="123">
        <v>281</v>
      </c>
      <c r="I35" s="122">
        <v>416</v>
      </c>
      <c r="J35" s="122">
        <v>178</v>
      </c>
      <c r="K35" s="123">
        <v>83</v>
      </c>
      <c r="L35" s="122">
        <v>95</v>
      </c>
      <c r="M35" s="169"/>
      <c r="N35" s="169"/>
      <c r="O35" s="169"/>
    </row>
    <row r="36" spans="1:15" ht="12.75">
      <c r="A36" s="30">
        <v>3</v>
      </c>
      <c r="B36" s="30">
        <v>4</v>
      </c>
      <c r="C36" s="30">
        <v>2</v>
      </c>
      <c r="D36" s="35">
        <v>758000</v>
      </c>
      <c r="E36" s="22" t="s">
        <v>268</v>
      </c>
      <c r="F36" s="122">
        <v>606</v>
      </c>
      <c r="G36" s="122">
        <v>826</v>
      </c>
      <c r="H36" s="123">
        <v>303</v>
      </c>
      <c r="I36" s="122">
        <v>523</v>
      </c>
      <c r="J36" s="122">
        <v>302.99999999999994</v>
      </c>
      <c r="K36" s="123">
        <v>131</v>
      </c>
      <c r="L36" s="122">
        <v>171.99999999999994</v>
      </c>
    </row>
    <row r="37" spans="1:15" ht="12.75">
      <c r="A37" s="30">
        <v>3</v>
      </c>
      <c r="B37" s="30">
        <v>4</v>
      </c>
      <c r="C37" s="30">
        <v>2</v>
      </c>
      <c r="D37" s="35">
        <v>958000</v>
      </c>
      <c r="E37" s="22" t="s">
        <v>273</v>
      </c>
      <c r="F37" s="122">
        <v>718</v>
      </c>
      <c r="G37" s="122">
        <v>1021</v>
      </c>
      <c r="H37" s="123">
        <v>340</v>
      </c>
      <c r="I37" s="122">
        <v>643</v>
      </c>
      <c r="J37" s="122">
        <v>378</v>
      </c>
      <c r="K37" s="123">
        <v>155.00000000000003</v>
      </c>
      <c r="L37" s="122">
        <v>223</v>
      </c>
    </row>
    <row r="38" spans="1:15" ht="12.75">
      <c r="A38" s="30">
        <v>3</v>
      </c>
      <c r="B38" s="30">
        <v>4</v>
      </c>
      <c r="C38" s="30">
        <v>2</v>
      </c>
      <c r="D38" s="35">
        <v>762000</v>
      </c>
      <c r="E38" s="22" t="s">
        <v>269</v>
      </c>
      <c r="F38" s="122">
        <v>1024.0000000000002</v>
      </c>
      <c r="G38" s="122">
        <v>1350.0000000000002</v>
      </c>
      <c r="H38" s="123">
        <v>519</v>
      </c>
      <c r="I38" s="122">
        <v>845</v>
      </c>
      <c r="J38" s="122">
        <v>505.00000000000017</v>
      </c>
      <c r="K38" s="123">
        <v>216.00000000000006</v>
      </c>
      <c r="L38" s="122">
        <v>289.00000000000011</v>
      </c>
    </row>
    <row r="39" spans="1:15" ht="12.75">
      <c r="A39" s="30">
        <v>3</v>
      </c>
      <c r="B39" s="30">
        <v>4</v>
      </c>
      <c r="C39" s="30">
        <v>2</v>
      </c>
      <c r="D39" s="35">
        <v>154000</v>
      </c>
      <c r="E39" s="22" t="s">
        <v>250</v>
      </c>
      <c r="F39" s="122">
        <v>909</v>
      </c>
      <c r="G39" s="122">
        <v>911</v>
      </c>
      <c r="H39" s="123">
        <v>327</v>
      </c>
      <c r="I39" s="122">
        <v>329</v>
      </c>
      <c r="J39" s="122">
        <v>582</v>
      </c>
      <c r="K39" s="123">
        <v>424.99999999999994</v>
      </c>
      <c r="L39" s="122">
        <v>157</v>
      </c>
    </row>
    <row r="40" spans="1:15" ht="12.75">
      <c r="A40" s="30">
        <v>3</v>
      </c>
      <c r="B40" s="30">
        <v>4</v>
      </c>
      <c r="C40" s="30">
        <v>2</v>
      </c>
      <c r="D40" s="35">
        <v>766000</v>
      </c>
      <c r="E40" s="22" t="s">
        <v>270</v>
      </c>
      <c r="F40" s="122">
        <v>815</v>
      </c>
      <c r="G40" s="122">
        <v>1083</v>
      </c>
      <c r="H40" s="123">
        <v>379</v>
      </c>
      <c r="I40" s="122">
        <v>647</v>
      </c>
      <c r="J40" s="122">
        <v>436</v>
      </c>
      <c r="K40" s="123">
        <v>218</v>
      </c>
      <c r="L40" s="122">
        <v>218</v>
      </c>
    </row>
    <row r="41" spans="1:15" ht="12.75">
      <c r="A41" s="30">
        <v>3</v>
      </c>
      <c r="B41" s="30">
        <v>4</v>
      </c>
      <c r="C41" s="30">
        <v>2</v>
      </c>
      <c r="D41" s="35">
        <v>962000</v>
      </c>
      <c r="E41" s="22" t="s">
        <v>274</v>
      </c>
      <c r="F41" s="122">
        <v>1012</v>
      </c>
      <c r="G41" s="122">
        <v>1531</v>
      </c>
      <c r="H41" s="123">
        <v>528</v>
      </c>
      <c r="I41" s="122">
        <v>1047</v>
      </c>
      <c r="J41" s="122">
        <v>484</v>
      </c>
      <c r="K41" s="123">
        <v>220</v>
      </c>
      <c r="L41" s="122">
        <v>264</v>
      </c>
    </row>
    <row r="42" spans="1:15" ht="12.75">
      <c r="A42" s="30">
        <v>3</v>
      </c>
      <c r="B42" s="30">
        <v>4</v>
      </c>
      <c r="C42" s="30">
        <v>2</v>
      </c>
      <c r="D42" s="35">
        <v>770000</v>
      </c>
      <c r="E42" s="22" t="s">
        <v>271</v>
      </c>
      <c r="F42" s="122">
        <v>1127</v>
      </c>
      <c r="G42" s="122">
        <v>1655</v>
      </c>
      <c r="H42" s="123">
        <v>673</v>
      </c>
      <c r="I42" s="122">
        <v>1201</v>
      </c>
      <c r="J42" s="122">
        <v>454</v>
      </c>
      <c r="K42" s="123">
        <v>199</v>
      </c>
      <c r="L42" s="122">
        <v>255</v>
      </c>
    </row>
    <row r="43" spans="1:15" ht="12.75">
      <c r="A43" s="30">
        <v>3</v>
      </c>
      <c r="B43" s="30">
        <v>4</v>
      </c>
      <c r="C43" s="30">
        <v>2</v>
      </c>
      <c r="D43" s="35">
        <v>162000</v>
      </c>
      <c r="E43" s="22" t="s">
        <v>251</v>
      </c>
      <c r="F43" s="122">
        <v>513</v>
      </c>
      <c r="G43" s="122">
        <v>697</v>
      </c>
      <c r="H43" s="123">
        <v>320</v>
      </c>
      <c r="I43" s="122">
        <v>504</v>
      </c>
      <c r="J43" s="122">
        <v>193</v>
      </c>
      <c r="K43" s="123">
        <v>87.000000000000014</v>
      </c>
      <c r="L43" s="122">
        <v>106</v>
      </c>
    </row>
    <row r="44" spans="1:15" ht="12.75">
      <c r="A44" s="30">
        <v>3</v>
      </c>
      <c r="B44" s="30">
        <v>4</v>
      </c>
      <c r="C44" s="30">
        <v>2</v>
      </c>
      <c r="D44" s="35">
        <v>374000</v>
      </c>
      <c r="E44" s="22" t="s">
        <v>259</v>
      </c>
      <c r="F44" s="122">
        <v>1413</v>
      </c>
      <c r="G44" s="122">
        <v>1786</v>
      </c>
      <c r="H44" s="123">
        <v>830</v>
      </c>
      <c r="I44" s="122">
        <v>1203</v>
      </c>
      <c r="J44" s="122">
        <v>583</v>
      </c>
      <c r="K44" s="123">
        <v>312</v>
      </c>
      <c r="L44" s="122">
        <v>271</v>
      </c>
    </row>
    <row r="45" spans="1:15" ht="12.75">
      <c r="A45" s="30">
        <v>3</v>
      </c>
      <c r="B45" s="30">
        <v>4</v>
      </c>
      <c r="C45" s="30">
        <v>2</v>
      </c>
      <c r="D45" s="35">
        <v>966000</v>
      </c>
      <c r="E45" s="22" t="s">
        <v>275</v>
      </c>
      <c r="F45" s="122">
        <v>1064</v>
      </c>
      <c r="G45" s="122">
        <v>1473</v>
      </c>
      <c r="H45" s="123">
        <v>705</v>
      </c>
      <c r="I45" s="122">
        <v>1114</v>
      </c>
      <c r="J45" s="122">
        <v>359.00000000000006</v>
      </c>
      <c r="K45" s="123">
        <v>175.00000000000003</v>
      </c>
      <c r="L45" s="122">
        <v>184.00000000000003</v>
      </c>
    </row>
    <row r="46" spans="1:15" ht="12.75">
      <c r="A46" s="30">
        <v>3</v>
      </c>
      <c r="B46" s="30">
        <v>4</v>
      </c>
      <c r="C46" s="30">
        <v>2</v>
      </c>
      <c r="D46" s="35">
        <v>774000</v>
      </c>
      <c r="E46" s="22" t="s">
        <v>272</v>
      </c>
      <c r="F46" s="122">
        <v>1147</v>
      </c>
      <c r="G46" s="122">
        <v>1530</v>
      </c>
      <c r="H46" s="123">
        <v>686</v>
      </c>
      <c r="I46" s="122">
        <v>1069</v>
      </c>
      <c r="J46" s="122">
        <v>461</v>
      </c>
      <c r="K46" s="123">
        <v>212</v>
      </c>
      <c r="L46" s="122">
        <v>249.00000000000003</v>
      </c>
    </row>
    <row r="47" spans="1:15" ht="12.75">
      <c r="A47" s="30">
        <v>3</v>
      </c>
      <c r="B47" s="30">
        <v>4</v>
      </c>
      <c r="C47" s="30">
        <v>2</v>
      </c>
      <c r="D47" s="35">
        <v>378000</v>
      </c>
      <c r="E47" s="22" t="s">
        <v>260</v>
      </c>
      <c r="F47" s="122">
        <v>318</v>
      </c>
      <c r="G47" s="122">
        <v>412</v>
      </c>
      <c r="H47" s="123">
        <v>150</v>
      </c>
      <c r="I47" s="122">
        <v>244</v>
      </c>
      <c r="J47" s="122">
        <v>167.99999999999997</v>
      </c>
      <c r="K47" s="123">
        <v>72</v>
      </c>
      <c r="L47" s="122">
        <v>95.999999999999972</v>
      </c>
    </row>
    <row r="48" spans="1:15" ht="12.75">
      <c r="A48" s="30">
        <v>3</v>
      </c>
      <c r="B48" s="30">
        <v>4</v>
      </c>
      <c r="C48" s="30">
        <v>2</v>
      </c>
      <c r="D48" s="35">
        <v>382000</v>
      </c>
      <c r="E48" s="22" t="s">
        <v>261</v>
      </c>
      <c r="F48" s="122">
        <v>1031</v>
      </c>
      <c r="G48" s="122">
        <v>1291</v>
      </c>
      <c r="H48" s="123">
        <v>561</v>
      </c>
      <c r="I48" s="122">
        <v>821</v>
      </c>
      <c r="J48" s="122">
        <v>470.00000000000011</v>
      </c>
      <c r="K48" s="123">
        <v>228</v>
      </c>
      <c r="L48" s="122">
        <v>242.00000000000009</v>
      </c>
    </row>
    <row r="49" spans="1:19" ht="12.75">
      <c r="A49" s="30">
        <v>3</v>
      </c>
      <c r="B49" s="30">
        <v>4</v>
      </c>
      <c r="C49" s="30">
        <v>2</v>
      </c>
      <c r="D49" s="35">
        <v>970000</v>
      </c>
      <c r="E49" s="22" t="s">
        <v>276</v>
      </c>
      <c r="F49" s="166">
        <v>1171</v>
      </c>
      <c r="G49" s="166">
        <v>1545</v>
      </c>
      <c r="H49" s="166">
        <v>583</v>
      </c>
      <c r="I49" s="166">
        <v>957</v>
      </c>
      <c r="J49" s="166">
        <v>588.00000000000011</v>
      </c>
      <c r="K49" s="166">
        <v>282</v>
      </c>
      <c r="L49" s="166">
        <v>306.00000000000011</v>
      </c>
    </row>
    <row r="50" spans="1:19" ht="12.75">
      <c r="A50" s="30">
        <v>3</v>
      </c>
      <c r="B50" s="30">
        <v>4</v>
      </c>
      <c r="C50" s="119">
        <v>2</v>
      </c>
      <c r="D50" s="168">
        <v>974000</v>
      </c>
      <c r="E50" s="165" t="s">
        <v>277</v>
      </c>
      <c r="F50" s="122">
        <v>1245</v>
      </c>
      <c r="G50" s="122">
        <v>1676</v>
      </c>
      <c r="H50" s="123">
        <v>700</v>
      </c>
      <c r="I50" s="122">
        <v>1131</v>
      </c>
      <c r="J50" s="122">
        <v>545</v>
      </c>
      <c r="K50" s="123">
        <v>264</v>
      </c>
      <c r="L50" s="122">
        <v>281</v>
      </c>
    </row>
    <row r="51" spans="1:19" ht="14.25">
      <c r="A51" s="30">
        <v>3</v>
      </c>
      <c r="B51" s="30">
        <v>4</v>
      </c>
      <c r="C51" s="119">
        <v>2</v>
      </c>
      <c r="D51" s="168">
        <v>566000</v>
      </c>
      <c r="E51" s="165" t="s">
        <v>264</v>
      </c>
      <c r="F51" s="122">
        <v>1400</v>
      </c>
      <c r="G51" s="122">
        <v>1785</v>
      </c>
      <c r="H51" s="123">
        <v>579</v>
      </c>
      <c r="I51" s="122">
        <v>964</v>
      </c>
      <c r="J51" s="122">
        <v>821</v>
      </c>
      <c r="K51" s="123">
        <v>357</v>
      </c>
      <c r="L51" s="122">
        <v>463.99999999999994</v>
      </c>
      <c r="N51" s="313"/>
      <c r="O51" s="313"/>
      <c r="P51" s="314"/>
    </row>
    <row r="52" spans="1:19" ht="12.75">
      <c r="A52" s="30">
        <v>3</v>
      </c>
      <c r="B52" s="30">
        <v>3</v>
      </c>
      <c r="C52" s="119">
        <v>2</v>
      </c>
      <c r="D52" s="168">
        <v>978000</v>
      </c>
      <c r="E52" s="119" t="s">
        <v>278</v>
      </c>
      <c r="F52" s="122">
        <v>575</v>
      </c>
      <c r="G52" s="122">
        <v>714</v>
      </c>
      <c r="H52" s="123">
        <v>334</v>
      </c>
      <c r="I52" s="122">
        <v>473</v>
      </c>
      <c r="J52" s="122">
        <v>241</v>
      </c>
      <c r="K52" s="123">
        <v>132</v>
      </c>
      <c r="L52" s="122">
        <v>109</v>
      </c>
    </row>
    <row r="53" spans="1:19" ht="12.75">
      <c r="A53" s="30">
        <v>3</v>
      </c>
      <c r="B53" s="30">
        <v>4</v>
      </c>
      <c r="C53" s="119">
        <v>2</v>
      </c>
      <c r="D53" s="168">
        <v>166000</v>
      </c>
      <c r="E53" s="165" t="s">
        <v>252</v>
      </c>
      <c r="F53" s="122">
        <v>769</v>
      </c>
      <c r="G53" s="122">
        <v>798</v>
      </c>
      <c r="H53" s="123">
        <v>452</v>
      </c>
      <c r="I53" s="122">
        <v>481</v>
      </c>
      <c r="J53" s="122">
        <v>316.99999999999994</v>
      </c>
      <c r="K53" s="123">
        <v>217.99999999999994</v>
      </c>
      <c r="L53" s="122">
        <v>99.000000000000014</v>
      </c>
    </row>
    <row r="54" spans="1:19" ht="12.75">
      <c r="A54" s="30">
        <v>3</v>
      </c>
      <c r="B54" s="30">
        <v>4</v>
      </c>
      <c r="C54" s="119">
        <v>2</v>
      </c>
      <c r="D54" s="168">
        <v>570000</v>
      </c>
      <c r="E54" s="165" t="s">
        <v>265</v>
      </c>
      <c r="F54" s="122">
        <v>1459</v>
      </c>
      <c r="G54" s="122">
        <v>1664</v>
      </c>
      <c r="H54" s="123">
        <v>665</v>
      </c>
      <c r="I54" s="122">
        <v>870</v>
      </c>
      <c r="J54" s="122">
        <v>794</v>
      </c>
      <c r="K54" s="123">
        <v>216</v>
      </c>
      <c r="L54" s="122">
        <v>578</v>
      </c>
    </row>
    <row r="55" spans="1:19" ht="12.75">
      <c r="A55" s="30">
        <v>3</v>
      </c>
      <c r="B55" s="30">
        <v>4</v>
      </c>
      <c r="C55" s="119">
        <v>2</v>
      </c>
      <c r="D55" s="168">
        <v>170000</v>
      </c>
      <c r="E55" s="165" t="s">
        <v>254</v>
      </c>
      <c r="F55" s="122">
        <v>1109</v>
      </c>
      <c r="G55" s="122">
        <v>1113</v>
      </c>
      <c r="H55" s="123">
        <v>557</v>
      </c>
      <c r="I55" s="122">
        <v>561</v>
      </c>
      <c r="J55" s="122">
        <v>552</v>
      </c>
      <c r="K55" s="123">
        <v>349</v>
      </c>
      <c r="L55" s="122">
        <v>203</v>
      </c>
    </row>
    <row r="56" spans="1:19" ht="13.15">
      <c r="A56" s="36"/>
      <c r="B56" s="36"/>
      <c r="C56" s="36"/>
      <c r="D56" s="37"/>
      <c r="E56" s="34" t="s">
        <v>208</v>
      </c>
      <c r="F56" s="365">
        <v>26730</v>
      </c>
      <c r="G56" s="365">
        <v>34748</v>
      </c>
      <c r="H56" s="365">
        <v>14005</v>
      </c>
      <c r="I56" s="365">
        <v>22023</v>
      </c>
      <c r="J56" s="365">
        <v>12725</v>
      </c>
      <c r="K56" s="365">
        <v>6241</v>
      </c>
      <c r="L56" s="365">
        <v>6484</v>
      </c>
      <c r="M56" s="5"/>
      <c r="N56" s="5"/>
      <c r="O56" s="5"/>
      <c r="P56" s="5"/>
      <c r="Q56" s="5"/>
      <c r="R56" s="5"/>
      <c r="S56" s="5"/>
    </row>
    <row r="57" spans="1:19" ht="12.75">
      <c r="A57" s="30">
        <v>4</v>
      </c>
      <c r="B57" s="30">
        <v>2</v>
      </c>
      <c r="C57" s="30">
        <v>3</v>
      </c>
      <c r="D57" s="35">
        <v>334004</v>
      </c>
      <c r="E57" s="22" t="s">
        <v>57</v>
      </c>
      <c r="F57" s="122">
        <v>604</v>
      </c>
      <c r="G57" s="122">
        <v>821</v>
      </c>
      <c r="H57" s="123">
        <v>320</v>
      </c>
      <c r="I57" s="122">
        <v>537</v>
      </c>
      <c r="J57" s="122">
        <v>284</v>
      </c>
      <c r="K57" s="123">
        <v>161.00000000000003</v>
      </c>
      <c r="L57" s="122">
        <v>123</v>
      </c>
    </row>
    <row r="58" spans="1:19" ht="12.75">
      <c r="A58" s="30">
        <v>4</v>
      </c>
      <c r="B58" s="30">
        <v>2</v>
      </c>
      <c r="C58" s="119">
        <v>3</v>
      </c>
      <c r="D58" s="168">
        <v>962004</v>
      </c>
      <c r="E58" s="165" t="s">
        <v>147</v>
      </c>
      <c r="F58" s="122">
        <v>173</v>
      </c>
      <c r="G58" s="122">
        <v>259</v>
      </c>
      <c r="H58" s="123">
        <v>101</v>
      </c>
      <c r="I58" s="122">
        <v>187</v>
      </c>
      <c r="J58" s="122">
        <v>72</v>
      </c>
      <c r="K58" s="123">
        <v>38</v>
      </c>
      <c r="L58" s="122">
        <v>34</v>
      </c>
      <c r="M58" s="169"/>
      <c r="N58" s="169"/>
    </row>
    <row r="59" spans="1:19" ht="12.75">
      <c r="A59" s="30">
        <v>4</v>
      </c>
      <c r="B59" s="30">
        <v>2</v>
      </c>
      <c r="C59" s="119">
        <v>3</v>
      </c>
      <c r="D59" s="168">
        <v>978004</v>
      </c>
      <c r="E59" s="165" t="s">
        <v>158</v>
      </c>
      <c r="F59" s="122">
        <v>630</v>
      </c>
      <c r="G59" s="122">
        <v>1023</v>
      </c>
      <c r="H59" s="123">
        <v>437</v>
      </c>
      <c r="I59" s="122">
        <v>830</v>
      </c>
      <c r="J59" s="122">
        <v>193</v>
      </c>
      <c r="K59" s="123">
        <v>81</v>
      </c>
      <c r="L59" s="122">
        <v>112</v>
      </c>
      <c r="M59" s="169"/>
      <c r="N59" s="169"/>
    </row>
    <row r="60" spans="1:19" ht="12.75">
      <c r="A60" s="30">
        <v>4</v>
      </c>
      <c r="B60" s="30">
        <v>2</v>
      </c>
      <c r="C60" s="119">
        <v>3</v>
      </c>
      <c r="D60" s="168">
        <v>562008</v>
      </c>
      <c r="E60" s="165" t="s">
        <v>104</v>
      </c>
      <c r="F60" s="122">
        <v>278</v>
      </c>
      <c r="G60" s="122">
        <v>362</v>
      </c>
      <c r="H60" s="123">
        <v>108</v>
      </c>
      <c r="I60" s="122">
        <v>192</v>
      </c>
      <c r="J60" s="122">
        <v>170</v>
      </c>
      <c r="K60" s="123">
        <v>73</v>
      </c>
      <c r="L60" s="122">
        <v>97</v>
      </c>
      <c r="M60" s="169"/>
      <c r="N60" s="169"/>
    </row>
    <row r="61" spans="1:19" ht="12.75">
      <c r="A61" s="30">
        <v>4</v>
      </c>
      <c r="B61" s="30">
        <v>2</v>
      </c>
      <c r="C61" s="119">
        <v>3</v>
      </c>
      <c r="D61" s="168">
        <v>158004</v>
      </c>
      <c r="E61" s="165" t="s">
        <v>30</v>
      </c>
      <c r="F61" s="122">
        <v>309</v>
      </c>
      <c r="G61" s="122">
        <v>401</v>
      </c>
      <c r="H61" s="123">
        <v>196</v>
      </c>
      <c r="I61" s="122">
        <v>288</v>
      </c>
      <c r="J61" s="122">
        <v>113</v>
      </c>
      <c r="K61" s="123">
        <v>50</v>
      </c>
      <c r="L61" s="122">
        <v>63</v>
      </c>
      <c r="M61" s="169"/>
      <c r="N61" s="169"/>
    </row>
    <row r="62" spans="1:19" ht="12.75">
      <c r="A62" s="30">
        <v>4</v>
      </c>
      <c r="B62" s="30">
        <v>2</v>
      </c>
      <c r="C62" s="119">
        <v>3</v>
      </c>
      <c r="D62" s="168">
        <v>954012</v>
      </c>
      <c r="E62" s="165" t="s">
        <v>137</v>
      </c>
      <c r="F62" s="122">
        <v>148</v>
      </c>
      <c r="G62" s="122">
        <v>191</v>
      </c>
      <c r="H62" s="123">
        <v>82</v>
      </c>
      <c r="I62" s="122">
        <v>125</v>
      </c>
      <c r="J62" s="122">
        <v>66</v>
      </c>
      <c r="K62" s="123">
        <v>30.000000000000007</v>
      </c>
      <c r="L62" s="122">
        <v>36</v>
      </c>
      <c r="M62" s="169"/>
      <c r="N62" s="169"/>
    </row>
    <row r="63" spans="1:19" ht="12.75">
      <c r="A63" s="30">
        <v>4</v>
      </c>
      <c r="B63" s="30">
        <v>2</v>
      </c>
      <c r="C63" s="119">
        <v>3</v>
      </c>
      <c r="D63" s="168">
        <v>158012</v>
      </c>
      <c r="E63" s="165" t="s">
        <v>32</v>
      </c>
      <c r="F63" s="122">
        <v>268</v>
      </c>
      <c r="G63" s="122">
        <v>389</v>
      </c>
      <c r="H63" s="123">
        <v>151</v>
      </c>
      <c r="I63" s="122">
        <v>272</v>
      </c>
      <c r="J63" s="122">
        <v>117</v>
      </c>
      <c r="K63" s="123">
        <v>69</v>
      </c>
      <c r="L63" s="122">
        <v>48</v>
      </c>
      <c r="M63" s="169"/>
      <c r="N63" s="169"/>
    </row>
    <row r="64" spans="1:19" ht="12.75">
      <c r="A64" s="30">
        <v>4</v>
      </c>
      <c r="B64" s="30">
        <v>2</v>
      </c>
      <c r="C64" s="119">
        <v>3</v>
      </c>
      <c r="D64" s="168">
        <v>158026</v>
      </c>
      <c r="E64" s="165" t="s">
        <v>36</v>
      </c>
      <c r="F64" s="122">
        <v>486</v>
      </c>
      <c r="G64" s="122">
        <v>659</v>
      </c>
      <c r="H64" s="123">
        <v>306</v>
      </c>
      <c r="I64" s="122">
        <v>479</v>
      </c>
      <c r="J64" s="122">
        <v>180</v>
      </c>
      <c r="K64" s="123">
        <v>61.000000000000007</v>
      </c>
      <c r="L64" s="122">
        <v>119</v>
      </c>
      <c r="M64" s="169"/>
      <c r="N64" s="169"/>
    </row>
    <row r="65" spans="1:19" ht="12.75">
      <c r="A65" s="30">
        <v>4</v>
      </c>
      <c r="B65" s="30">
        <v>2</v>
      </c>
      <c r="C65" s="119">
        <v>3</v>
      </c>
      <c r="D65" s="168">
        <v>954024</v>
      </c>
      <c r="E65" s="165" t="s">
        <v>140</v>
      </c>
      <c r="F65" s="122">
        <v>273</v>
      </c>
      <c r="G65" s="122">
        <v>357</v>
      </c>
      <c r="H65" s="123">
        <v>162</v>
      </c>
      <c r="I65" s="122">
        <v>246</v>
      </c>
      <c r="J65" s="122">
        <v>111</v>
      </c>
      <c r="K65" s="123">
        <v>49</v>
      </c>
      <c r="L65" s="122">
        <v>62</v>
      </c>
      <c r="M65" s="169"/>
      <c r="N65" s="169"/>
    </row>
    <row r="66" spans="1:19" ht="12.75">
      <c r="A66" s="30">
        <v>4</v>
      </c>
      <c r="B66" s="30">
        <v>2</v>
      </c>
      <c r="C66" s="119">
        <v>3</v>
      </c>
      <c r="D66" s="168">
        <v>962060</v>
      </c>
      <c r="E66" s="165" t="s">
        <v>153</v>
      </c>
      <c r="F66" s="122">
        <v>112</v>
      </c>
      <c r="G66" s="122">
        <v>166</v>
      </c>
      <c r="H66" s="123">
        <v>63</v>
      </c>
      <c r="I66" s="122">
        <v>117</v>
      </c>
      <c r="J66" s="122">
        <v>49</v>
      </c>
      <c r="K66" s="123">
        <v>24</v>
      </c>
      <c r="L66" s="122">
        <v>25</v>
      </c>
      <c r="M66" s="169"/>
      <c r="N66" s="169"/>
    </row>
    <row r="67" spans="1:19" ht="13.15">
      <c r="A67" s="39"/>
      <c r="B67" s="39"/>
      <c r="C67" s="39"/>
      <c r="D67" s="297"/>
      <c r="E67" s="298" t="s">
        <v>209</v>
      </c>
      <c r="F67" s="363">
        <v>3281</v>
      </c>
      <c r="G67" s="363">
        <v>4628</v>
      </c>
      <c r="H67" s="364">
        <v>1926</v>
      </c>
      <c r="I67" s="363">
        <v>3273</v>
      </c>
      <c r="J67" s="363">
        <v>1355</v>
      </c>
      <c r="K67" s="364">
        <v>636</v>
      </c>
      <c r="L67" s="363">
        <v>719</v>
      </c>
      <c r="M67" s="169"/>
      <c r="N67" s="169"/>
    </row>
    <row r="68" spans="1:19" ht="12.75">
      <c r="A68" s="30">
        <v>5</v>
      </c>
      <c r="B68" s="30">
        <v>3</v>
      </c>
      <c r="C68" s="119">
        <v>3</v>
      </c>
      <c r="D68" s="168">
        <v>570008</v>
      </c>
      <c r="E68" s="165" t="s">
        <v>117</v>
      </c>
      <c r="F68" s="122">
        <v>384</v>
      </c>
      <c r="G68" s="122">
        <v>579</v>
      </c>
      <c r="H68" s="123">
        <v>238</v>
      </c>
      <c r="I68" s="122">
        <v>433</v>
      </c>
      <c r="J68" s="122">
        <v>146</v>
      </c>
      <c r="K68" s="123">
        <v>50</v>
      </c>
      <c r="L68" s="122">
        <v>96</v>
      </c>
      <c r="M68" s="169"/>
      <c r="N68" s="169"/>
    </row>
    <row r="69" spans="1:19" ht="12.75">
      <c r="A69" s="30">
        <v>5</v>
      </c>
      <c r="B69" s="30">
        <v>3</v>
      </c>
      <c r="C69" s="119">
        <v>3</v>
      </c>
      <c r="D69" s="168">
        <v>758004</v>
      </c>
      <c r="E69" s="165" t="s">
        <v>120</v>
      </c>
      <c r="F69" s="122">
        <v>224</v>
      </c>
      <c r="G69" s="122">
        <v>342</v>
      </c>
      <c r="H69" s="123">
        <v>117</v>
      </c>
      <c r="I69" s="122">
        <v>235</v>
      </c>
      <c r="J69" s="122">
        <v>107</v>
      </c>
      <c r="K69" s="123">
        <v>41</v>
      </c>
      <c r="L69" s="122">
        <v>66</v>
      </c>
      <c r="M69" s="169"/>
      <c r="N69" s="169"/>
    </row>
    <row r="70" spans="1:19" ht="12.75">
      <c r="A70" s="30">
        <v>5</v>
      </c>
      <c r="B70" s="30">
        <v>3</v>
      </c>
      <c r="C70" s="119">
        <v>3</v>
      </c>
      <c r="D70" s="168">
        <v>362016</v>
      </c>
      <c r="E70" s="165" t="s">
        <v>237</v>
      </c>
      <c r="F70" s="122">
        <v>125</v>
      </c>
      <c r="G70" s="122">
        <v>136</v>
      </c>
      <c r="H70" s="123">
        <v>63</v>
      </c>
      <c r="I70" s="122">
        <v>74</v>
      </c>
      <c r="J70" s="122">
        <v>62</v>
      </c>
      <c r="K70" s="123">
        <v>33</v>
      </c>
      <c r="L70" s="122">
        <v>29</v>
      </c>
      <c r="M70" s="169"/>
      <c r="N70" s="169"/>
    </row>
    <row r="71" spans="1:19" ht="12.75">
      <c r="A71" s="30">
        <v>5</v>
      </c>
      <c r="B71" s="30">
        <v>3</v>
      </c>
      <c r="C71" s="119">
        <v>3</v>
      </c>
      <c r="D71" s="168">
        <v>154008</v>
      </c>
      <c r="E71" s="165" t="s">
        <v>25</v>
      </c>
      <c r="F71" s="122">
        <v>210</v>
      </c>
      <c r="G71" s="122">
        <v>210</v>
      </c>
      <c r="H71" s="123">
        <v>90</v>
      </c>
      <c r="I71" s="122">
        <v>90</v>
      </c>
      <c r="J71" s="122">
        <v>120</v>
      </c>
      <c r="K71" s="123">
        <v>77</v>
      </c>
      <c r="L71" s="122">
        <v>43</v>
      </c>
      <c r="M71" s="169"/>
      <c r="N71" s="169"/>
    </row>
    <row r="72" spans="1:19" ht="12.75">
      <c r="A72" s="30">
        <v>5</v>
      </c>
      <c r="B72" s="30">
        <v>3</v>
      </c>
      <c r="C72" s="119">
        <v>3</v>
      </c>
      <c r="D72" s="168">
        <v>954008</v>
      </c>
      <c r="E72" s="165" t="s">
        <v>136</v>
      </c>
      <c r="F72" s="122">
        <v>275</v>
      </c>
      <c r="G72" s="122">
        <v>366</v>
      </c>
      <c r="H72" s="123">
        <v>113</v>
      </c>
      <c r="I72" s="122">
        <v>204</v>
      </c>
      <c r="J72" s="122">
        <v>162.00000000000003</v>
      </c>
      <c r="K72" s="123">
        <v>74</v>
      </c>
      <c r="L72" s="122">
        <v>88.000000000000028</v>
      </c>
      <c r="M72" s="169"/>
      <c r="N72" s="169"/>
    </row>
    <row r="73" spans="1:19" ht="14.25">
      <c r="A73" s="30">
        <v>5</v>
      </c>
      <c r="B73" s="30">
        <v>3</v>
      </c>
      <c r="C73" s="119">
        <v>3</v>
      </c>
      <c r="D73" s="168">
        <v>370012</v>
      </c>
      <c r="E73" s="165" t="s">
        <v>354</v>
      </c>
      <c r="F73" s="122">
        <v>203</v>
      </c>
      <c r="G73" s="122">
        <v>286</v>
      </c>
      <c r="H73" s="123">
        <v>105</v>
      </c>
      <c r="I73" s="122">
        <v>188</v>
      </c>
      <c r="J73" s="122">
        <v>98</v>
      </c>
      <c r="K73" s="123">
        <v>57</v>
      </c>
      <c r="L73" s="122">
        <v>41</v>
      </c>
      <c r="M73" s="169"/>
      <c r="N73" s="313"/>
      <c r="O73" s="313"/>
      <c r="P73" s="314"/>
    </row>
    <row r="74" spans="1:19" ht="12.75">
      <c r="A74" s="30">
        <v>5</v>
      </c>
      <c r="B74" s="30">
        <v>3</v>
      </c>
      <c r="C74" s="119">
        <v>3</v>
      </c>
      <c r="D74" s="168">
        <v>154012</v>
      </c>
      <c r="E74" s="165" t="s">
        <v>26</v>
      </c>
      <c r="F74" s="122">
        <v>330</v>
      </c>
      <c r="G74" s="122">
        <v>339</v>
      </c>
      <c r="H74" s="123">
        <v>184</v>
      </c>
      <c r="I74" s="122">
        <v>193</v>
      </c>
      <c r="J74" s="122">
        <v>146</v>
      </c>
      <c r="K74" s="123">
        <v>79</v>
      </c>
      <c r="L74" s="122">
        <v>67</v>
      </c>
      <c r="M74" s="169"/>
      <c r="N74" s="244"/>
      <c r="O74" s="243"/>
      <c r="P74" s="243"/>
    </row>
    <row r="75" spans="1:19" ht="12.75">
      <c r="A75" s="30">
        <v>5</v>
      </c>
      <c r="B75" s="30">
        <v>3</v>
      </c>
      <c r="C75" s="119">
        <v>3</v>
      </c>
      <c r="D75" s="168">
        <v>154016</v>
      </c>
      <c r="E75" s="165" t="s">
        <v>27</v>
      </c>
      <c r="F75" s="122">
        <v>309</v>
      </c>
      <c r="G75" s="122">
        <v>309</v>
      </c>
      <c r="H75" s="123">
        <v>146</v>
      </c>
      <c r="I75" s="122">
        <v>146</v>
      </c>
      <c r="J75" s="122">
        <v>163</v>
      </c>
      <c r="K75" s="123">
        <v>94</v>
      </c>
      <c r="L75" s="122">
        <v>69</v>
      </c>
      <c r="M75" s="169"/>
      <c r="N75" s="169"/>
    </row>
    <row r="76" spans="1:19" ht="12.75">
      <c r="A76" s="119">
        <v>5</v>
      </c>
      <c r="B76" s="119">
        <v>3</v>
      </c>
      <c r="C76" s="119">
        <v>3</v>
      </c>
      <c r="D76" s="168">
        <v>158008</v>
      </c>
      <c r="E76" s="227" t="s">
        <v>31</v>
      </c>
      <c r="F76" s="299">
        <v>134</v>
      </c>
      <c r="G76" s="299">
        <v>180</v>
      </c>
      <c r="H76" s="299">
        <v>55</v>
      </c>
      <c r="I76" s="299">
        <v>101</v>
      </c>
      <c r="J76" s="299">
        <v>79</v>
      </c>
      <c r="K76" s="299">
        <v>32.000000000000007</v>
      </c>
      <c r="L76" s="299">
        <v>47</v>
      </c>
      <c r="M76" s="5"/>
      <c r="N76" s="5"/>
      <c r="O76" s="5"/>
      <c r="P76" s="5"/>
      <c r="Q76" s="5"/>
      <c r="R76" s="5"/>
      <c r="S76" s="5"/>
    </row>
    <row r="77" spans="1:19" ht="12.75">
      <c r="A77" s="30">
        <v>5</v>
      </c>
      <c r="B77" s="30">
        <v>3</v>
      </c>
      <c r="C77" s="30">
        <v>3</v>
      </c>
      <c r="D77" s="35">
        <v>370016</v>
      </c>
      <c r="E77" s="22" t="s">
        <v>72</v>
      </c>
      <c r="F77" s="122">
        <v>316</v>
      </c>
      <c r="G77" s="122">
        <v>326</v>
      </c>
      <c r="H77" s="123">
        <v>154</v>
      </c>
      <c r="I77" s="122">
        <v>164</v>
      </c>
      <c r="J77" s="122">
        <v>162.00000000000003</v>
      </c>
      <c r="K77" s="123">
        <v>85.000000000000028</v>
      </c>
      <c r="L77" s="122">
        <v>77</v>
      </c>
    </row>
    <row r="78" spans="1:19" ht="12.75">
      <c r="A78" s="30">
        <v>5</v>
      </c>
      <c r="B78" s="30">
        <v>3</v>
      </c>
      <c r="C78" s="30">
        <v>3</v>
      </c>
      <c r="D78" s="35">
        <v>962016</v>
      </c>
      <c r="E78" s="22" t="s">
        <v>148</v>
      </c>
      <c r="F78" s="122">
        <v>143</v>
      </c>
      <c r="G78" s="122">
        <v>182</v>
      </c>
      <c r="H78" s="123">
        <v>54</v>
      </c>
      <c r="I78" s="122">
        <v>93</v>
      </c>
      <c r="J78" s="122">
        <v>89</v>
      </c>
      <c r="K78" s="123">
        <v>50</v>
      </c>
      <c r="L78" s="122">
        <v>39</v>
      </c>
    </row>
    <row r="79" spans="1:19" ht="12.75">
      <c r="A79" s="30">
        <v>5</v>
      </c>
      <c r="B79" s="30">
        <v>3</v>
      </c>
      <c r="C79" s="30">
        <v>3</v>
      </c>
      <c r="D79" s="35">
        <v>954020</v>
      </c>
      <c r="E79" s="22" t="s">
        <v>139</v>
      </c>
      <c r="F79" s="122">
        <v>121</v>
      </c>
      <c r="G79" s="122">
        <v>146</v>
      </c>
      <c r="H79" s="123">
        <v>63</v>
      </c>
      <c r="I79" s="122">
        <v>88</v>
      </c>
      <c r="J79" s="122">
        <v>58</v>
      </c>
      <c r="K79" s="123">
        <v>25</v>
      </c>
      <c r="L79" s="122">
        <v>33</v>
      </c>
    </row>
    <row r="80" spans="1:19" ht="12.75">
      <c r="A80" s="30">
        <v>5</v>
      </c>
      <c r="B80" s="30">
        <v>3</v>
      </c>
      <c r="C80" s="30">
        <v>3</v>
      </c>
      <c r="D80" s="35">
        <v>334016</v>
      </c>
      <c r="E80" s="22" t="s">
        <v>59</v>
      </c>
      <c r="F80" s="122">
        <v>443</v>
      </c>
      <c r="G80" s="122">
        <v>506</v>
      </c>
      <c r="H80" s="123">
        <v>288</v>
      </c>
      <c r="I80" s="122">
        <v>351</v>
      </c>
      <c r="J80" s="122">
        <v>155</v>
      </c>
      <c r="K80" s="123">
        <v>104</v>
      </c>
      <c r="L80" s="122">
        <v>51</v>
      </c>
    </row>
    <row r="81" spans="1:13" ht="12.75">
      <c r="A81" s="30">
        <v>5</v>
      </c>
      <c r="B81" s="30">
        <v>3</v>
      </c>
      <c r="C81" s="110">
        <v>3</v>
      </c>
      <c r="D81" s="168">
        <v>370020</v>
      </c>
      <c r="E81" s="165" t="s">
        <v>73</v>
      </c>
      <c r="F81" s="122">
        <v>340</v>
      </c>
      <c r="G81" s="122">
        <v>495</v>
      </c>
      <c r="H81" s="123">
        <v>170</v>
      </c>
      <c r="I81" s="122">
        <v>325</v>
      </c>
      <c r="J81" s="122">
        <v>170</v>
      </c>
      <c r="K81" s="123">
        <v>110</v>
      </c>
      <c r="L81" s="122">
        <v>60</v>
      </c>
    </row>
    <row r="82" spans="1:13" ht="12.75">
      <c r="A82" s="30">
        <v>5</v>
      </c>
      <c r="B82" s="30">
        <v>3</v>
      </c>
      <c r="C82" s="30">
        <v>3</v>
      </c>
      <c r="D82" s="35">
        <v>978020</v>
      </c>
      <c r="E82" s="22" t="s">
        <v>159</v>
      </c>
      <c r="F82" s="122">
        <v>437</v>
      </c>
      <c r="G82" s="122">
        <v>519</v>
      </c>
      <c r="H82" s="123">
        <v>232</v>
      </c>
      <c r="I82" s="122">
        <v>314</v>
      </c>
      <c r="J82" s="122">
        <v>205</v>
      </c>
      <c r="K82" s="123">
        <v>95.000000000000014</v>
      </c>
      <c r="L82" s="122">
        <v>110</v>
      </c>
    </row>
    <row r="83" spans="1:13" ht="12.75">
      <c r="A83" s="30">
        <v>5</v>
      </c>
      <c r="B83" s="30">
        <v>3</v>
      </c>
      <c r="C83" s="30">
        <v>3</v>
      </c>
      <c r="D83" s="35">
        <v>170020</v>
      </c>
      <c r="E83" s="22" t="s">
        <v>49</v>
      </c>
      <c r="F83" s="122">
        <v>464</v>
      </c>
      <c r="G83" s="122">
        <v>464</v>
      </c>
      <c r="H83" s="123">
        <v>279</v>
      </c>
      <c r="I83" s="122">
        <v>279</v>
      </c>
      <c r="J83" s="122">
        <v>185</v>
      </c>
      <c r="K83" s="123">
        <v>109.00000000000001</v>
      </c>
      <c r="L83" s="122">
        <v>76</v>
      </c>
    </row>
    <row r="84" spans="1:13" ht="12.75">
      <c r="A84" s="30">
        <v>5</v>
      </c>
      <c r="B84" s="30">
        <v>3</v>
      </c>
      <c r="C84" s="30">
        <v>3</v>
      </c>
      <c r="D84" s="35">
        <v>766040</v>
      </c>
      <c r="E84" s="22" t="s">
        <v>125</v>
      </c>
      <c r="F84" s="122">
        <v>227</v>
      </c>
      <c r="G84" s="122">
        <v>339</v>
      </c>
      <c r="H84" s="123">
        <v>129</v>
      </c>
      <c r="I84" s="122">
        <v>241</v>
      </c>
      <c r="J84" s="122">
        <v>98</v>
      </c>
      <c r="K84" s="123">
        <v>56</v>
      </c>
      <c r="L84" s="122">
        <v>42</v>
      </c>
    </row>
    <row r="85" spans="1:13" ht="12.75">
      <c r="A85" s="30">
        <v>5</v>
      </c>
      <c r="B85" s="30">
        <v>3</v>
      </c>
      <c r="C85" s="30">
        <v>3</v>
      </c>
      <c r="D85" s="35">
        <v>758024</v>
      </c>
      <c r="E85" s="22" t="s">
        <v>122</v>
      </c>
      <c r="F85" s="122">
        <v>243</v>
      </c>
      <c r="G85" s="122">
        <v>315</v>
      </c>
      <c r="H85" s="123">
        <v>103</v>
      </c>
      <c r="I85" s="122">
        <v>175</v>
      </c>
      <c r="J85" s="122">
        <v>140</v>
      </c>
      <c r="K85" s="123">
        <v>68</v>
      </c>
      <c r="L85" s="122">
        <v>72</v>
      </c>
    </row>
    <row r="86" spans="1:13" ht="12.75">
      <c r="A86" s="30">
        <v>5</v>
      </c>
      <c r="B86" s="30">
        <v>3</v>
      </c>
      <c r="C86" s="30">
        <v>3</v>
      </c>
      <c r="D86" s="35">
        <v>158024</v>
      </c>
      <c r="E86" s="22" t="s">
        <v>35</v>
      </c>
      <c r="F86" s="122">
        <v>398</v>
      </c>
      <c r="G86" s="122">
        <v>583</v>
      </c>
      <c r="H86" s="123">
        <v>255</v>
      </c>
      <c r="I86" s="122">
        <v>440</v>
      </c>
      <c r="J86" s="122">
        <v>143</v>
      </c>
      <c r="K86" s="123">
        <v>60</v>
      </c>
      <c r="L86" s="122">
        <v>83</v>
      </c>
    </row>
    <row r="87" spans="1:13" ht="12.75">
      <c r="A87" s="30">
        <v>5</v>
      </c>
      <c r="B87" s="30">
        <v>3</v>
      </c>
      <c r="C87" s="30">
        <v>3</v>
      </c>
      <c r="D87" s="35">
        <v>562028</v>
      </c>
      <c r="E87" s="22" t="s">
        <v>110</v>
      </c>
      <c r="F87" s="122">
        <v>237</v>
      </c>
      <c r="G87" s="122">
        <v>280</v>
      </c>
      <c r="H87" s="123">
        <v>76</v>
      </c>
      <c r="I87" s="122">
        <v>119</v>
      </c>
      <c r="J87" s="122">
        <v>161</v>
      </c>
      <c r="K87" s="123">
        <v>103.00000000000001</v>
      </c>
      <c r="L87" s="122">
        <v>58</v>
      </c>
    </row>
    <row r="88" spans="1:13" ht="12.75">
      <c r="A88" s="30">
        <v>5</v>
      </c>
      <c r="B88" s="30">
        <v>3</v>
      </c>
      <c r="C88" s="30">
        <v>3</v>
      </c>
      <c r="D88" s="35">
        <v>962052</v>
      </c>
      <c r="E88" s="22" t="s">
        <v>152</v>
      </c>
      <c r="F88" s="122">
        <v>154</v>
      </c>
      <c r="G88" s="122">
        <v>216</v>
      </c>
      <c r="H88" s="123">
        <v>79</v>
      </c>
      <c r="I88" s="122">
        <v>141</v>
      </c>
      <c r="J88" s="122">
        <v>75</v>
      </c>
      <c r="K88" s="123">
        <v>41</v>
      </c>
      <c r="L88" s="122">
        <v>34</v>
      </c>
    </row>
    <row r="89" spans="1:13" ht="12.75">
      <c r="A89" s="30">
        <v>5</v>
      </c>
      <c r="B89" s="30">
        <v>3</v>
      </c>
      <c r="C89" s="30">
        <v>3</v>
      </c>
      <c r="D89" s="35">
        <v>770032</v>
      </c>
      <c r="E89" s="22" t="s">
        <v>129</v>
      </c>
      <c r="F89" s="122">
        <v>188</v>
      </c>
      <c r="G89" s="122">
        <v>242</v>
      </c>
      <c r="H89" s="123">
        <v>71</v>
      </c>
      <c r="I89" s="122">
        <v>125</v>
      </c>
      <c r="J89" s="122">
        <v>117</v>
      </c>
      <c r="K89" s="123">
        <v>82</v>
      </c>
      <c r="L89" s="122">
        <v>35</v>
      </c>
    </row>
    <row r="90" spans="1:13" ht="12.75">
      <c r="A90" s="30">
        <v>5</v>
      </c>
      <c r="B90" s="30">
        <v>3</v>
      </c>
      <c r="C90" s="30">
        <v>3</v>
      </c>
      <c r="D90" s="35">
        <v>374036</v>
      </c>
      <c r="E90" s="22" t="s">
        <v>75</v>
      </c>
      <c r="F90" s="122">
        <v>191</v>
      </c>
      <c r="G90" s="122">
        <v>199</v>
      </c>
      <c r="H90" s="123">
        <v>120</v>
      </c>
      <c r="I90" s="122">
        <v>128</v>
      </c>
      <c r="J90" s="122">
        <v>71</v>
      </c>
      <c r="K90" s="123">
        <v>34</v>
      </c>
      <c r="L90" s="122">
        <v>37</v>
      </c>
    </row>
    <row r="91" spans="1:13" ht="12.75">
      <c r="A91" s="30">
        <v>5</v>
      </c>
      <c r="B91" s="30">
        <v>3</v>
      </c>
      <c r="C91" s="119">
        <v>3</v>
      </c>
      <c r="D91" s="168">
        <v>978028</v>
      </c>
      <c r="E91" s="165" t="s">
        <v>161</v>
      </c>
      <c r="F91" s="122">
        <v>513</v>
      </c>
      <c r="G91" s="122">
        <v>634</v>
      </c>
      <c r="H91" s="123">
        <v>347</v>
      </c>
      <c r="I91" s="122">
        <v>468</v>
      </c>
      <c r="J91" s="122">
        <v>166</v>
      </c>
      <c r="K91" s="123">
        <v>67</v>
      </c>
      <c r="L91" s="122">
        <v>99</v>
      </c>
      <c r="M91" s="169"/>
    </row>
    <row r="92" spans="1:13" ht="12.75">
      <c r="A92" s="30">
        <v>5</v>
      </c>
      <c r="B92" s="30">
        <v>3</v>
      </c>
      <c r="C92" s="119">
        <v>3</v>
      </c>
      <c r="D92" s="168">
        <v>978032</v>
      </c>
      <c r="E92" s="165" t="s">
        <v>162</v>
      </c>
      <c r="F92" s="122">
        <v>206</v>
      </c>
      <c r="G92" s="122">
        <v>258</v>
      </c>
      <c r="H92" s="123">
        <v>76</v>
      </c>
      <c r="I92" s="122">
        <v>128</v>
      </c>
      <c r="J92" s="122">
        <v>130</v>
      </c>
      <c r="K92" s="123">
        <v>64</v>
      </c>
      <c r="L92" s="122">
        <v>66.000000000000014</v>
      </c>
      <c r="M92" s="169"/>
    </row>
    <row r="93" spans="1:13" ht="12.75">
      <c r="A93" s="30">
        <v>5</v>
      </c>
      <c r="B93" s="30">
        <v>3</v>
      </c>
      <c r="C93" s="119">
        <v>3</v>
      </c>
      <c r="D93" s="168">
        <v>382060</v>
      </c>
      <c r="E93" s="165" t="s">
        <v>92</v>
      </c>
      <c r="F93" s="122">
        <v>240</v>
      </c>
      <c r="G93" s="122">
        <v>318</v>
      </c>
      <c r="H93" s="123">
        <v>143</v>
      </c>
      <c r="I93" s="122">
        <v>221</v>
      </c>
      <c r="J93" s="122">
        <v>97</v>
      </c>
      <c r="K93" s="123">
        <v>49</v>
      </c>
      <c r="L93" s="122">
        <v>48</v>
      </c>
      <c r="M93" s="169"/>
    </row>
    <row r="94" spans="1:13" ht="12.75">
      <c r="A94" s="30">
        <v>5</v>
      </c>
      <c r="B94" s="30">
        <v>3</v>
      </c>
      <c r="C94" s="119">
        <v>3</v>
      </c>
      <c r="D94" s="168">
        <v>974040</v>
      </c>
      <c r="E94" s="165" t="s">
        <v>156</v>
      </c>
      <c r="F94" s="122">
        <v>286</v>
      </c>
      <c r="G94" s="122">
        <v>303</v>
      </c>
      <c r="H94" s="123">
        <v>131</v>
      </c>
      <c r="I94" s="122">
        <v>148</v>
      </c>
      <c r="J94" s="122">
        <v>155</v>
      </c>
      <c r="K94" s="123">
        <v>73</v>
      </c>
      <c r="L94" s="122">
        <v>82</v>
      </c>
      <c r="M94" s="169"/>
    </row>
    <row r="95" spans="1:13" ht="12.75">
      <c r="A95" s="30">
        <v>5</v>
      </c>
      <c r="B95" s="30">
        <v>3</v>
      </c>
      <c r="C95" s="119">
        <v>3</v>
      </c>
      <c r="D95" s="168">
        <v>170044</v>
      </c>
      <c r="E95" s="165" t="s">
        <v>52</v>
      </c>
      <c r="F95" s="122">
        <v>357</v>
      </c>
      <c r="G95" s="122">
        <v>357</v>
      </c>
      <c r="H95" s="123">
        <v>190</v>
      </c>
      <c r="I95" s="122">
        <v>190</v>
      </c>
      <c r="J95" s="122">
        <v>167</v>
      </c>
      <c r="K95" s="123">
        <v>98.000000000000014</v>
      </c>
      <c r="L95" s="122">
        <v>69</v>
      </c>
      <c r="M95" s="169"/>
    </row>
    <row r="96" spans="1:13" ht="12.75">
      <c r="A96" s="30">
        <v>5</v>
      </c>
      <c r="B96" s="30">
        <v>3</v>
      </c>
      <c r="C96" s="119">
        <v>3</v>
      </c>
      <c r="D96" s="168">
        <v>562036</v>
      </c>
      <c r="E96" s="165" t="s">
        <v>112</v>
      </c>
      <c r="F96" s="122">
        <v>206</v>
      </c>
      <c r="G96" s="122">
        <v>274</v>
      </c>
      <c r="H96" s="123">
        <v>103</v>
      </c>
      <c r="I96" s="122">
        <v>171</v>
      </c>
      <c r="J96" s="122">
        <v>103</v>
      </c>
      <c r="K96" s="123">
        <v>39.000000000000007</v>
      </c>
      <c r="L96" s="122">
        <v>64</v>
      </c>
      <c r="M96" s="169"/>
    </row>
    <row r="97" spans="1:19" ht="12.75">
      <c r="A97" s="30">
        <v>5</v>
      </c>
      <c r="B97" s="30">
        <v>3</v>
      </c>
      <c r="C97" s="119">
        <v>3</v>
      </c>
      <c r="D97" s="168">
        <v>974044</v>
      </c>
      <c r="E97" s="165" t="s">
        <v>157</v>
      </c>
      <c r="F97" s="122">
        <v>287</v>
      </c>
      <c r="G97" s="122">
        <v>368</v>
      </c>
      <c r="H97" s="123">
        <v>121</v>
      </c>
      <c r="I97" s="122">
        <v>202</v>
      </c>
      <c r="J97" s="122">
        <v>166</v>
      </c>
      <c r="K97" s="123">
        <v>74</v>
      </c>
      <c r="L97" s="122">
        <v>92</v>
      </c>
      <c r="M97" s="169"/>
    </row>
    <row r="98" spans="1:19" ht="12.75">
      <c r="A98" s="30">
        <v>5</v>
      </c>
      <c r="B98" s="30">
        <v>3</v>
      </c>
      <c r="C98" s="30">
        <v>3</v>
      </c>
      <c r="D98" s="35">
        <v>362040</v>
      </c>
      <c r="E98" s="22" t="s">
        <v>70</v>
      </c>
      <c r="F98" s="122">
        <v>270</v>
      </c>
      <c r="G98" s="122">
        <v>367</v>
      </c>
      <c r="H98" s="123">
        <v>159</v>
      </c>
      <c r="I98" s="122">
        <v>256</v>
      </c>
      <c r="J98" s="122">
        <v>111</v>
      </c>
      <c r="K98" s="123">
        <v>54</v>
      </c>
      <c r="L98" s="122">
        <v>57</v>
      </c>
    </row>
    <row r="99" spans="1:19" ht="12.75">
      <c r="A99" s="30">
        <v>5</v>
      </c>
      <c r="B99" s="30">
        <v>3</v>
      </c>
      <c r="C99" s="30">
        <v>3</v>
      </c>
      <c r="D99" s="35">
        <v>954032</v>
      </c>
      <c r="E99" s="22" t="s">
        <v>142</v>
      </c>
      <c r="F99" s="122">
        <v>198</v>
      </c>
      <c r="G99" s="122">
        <v>231</v>
      </c>
      <c r="H99" s="123">
        <v>118</v>
      </c>
      <c r="I99" s="122">
        <v>151</v>
      </c>
      <c r="J99" s="122">
        <v>80</v>
      </c>
      <c r="K99" s="123">
        <v>48</v>
      </c>
      <c r="L99" s="122">
        <v>32</v>
      </c>
    </row>
    <row r="100" spans="1:19" ht="12.75">
      <c r="A100" s="30">
        <v>5</v>
      </c>
      <c r="B100" s="30">
        <v>3</v>
      </c>
      <c r="C100" s="30">
        <v>3</v>
      </c>
      <c r="D100" s="35">
        <v>158036</v>
      </c>
      <c r="E100" s="22" t="s">
        <v>39</v>
      </c>
      <c r="F100" s="122">
        <v>154</v>
      </c>
      <c r="G100" s="122">
        <v>163</v>
      </c>
      <c r="H100" s="123">
        <v>87</v>
      </c>
      <c r="I100" s="122">
        <v>96</v>
      </c>
      <c r="J100" s="122">
        <v>67</v>
      </c>
      <c r="K100" s="123">
        <v>39</v>
      </c>
      <c r="L100" s="122">
        <v>28</v>
      </c>
    </row>
    <row r="101" spans="1:19" ht="12.75">
      <c r="A101" s="30">
        <v>5</v>
      </c>
      <c r="B101" s="30">
        <v>3</v>
      </c>
      <c r="C101" s="30">
        <v>3</v>
      </c>
      <c r="D101" s="35">
        <v>334036</v>
      </c>
      <c r="E101" s="22" t="s">
        <v>61</v>
      </c>
      <c r="F101" s="122">
        <v>311</v>
      </c>
      <c r="G101" s="122">
        <v>387</v>
      </c>
      <c r="H101" s="123">
        <v>202</v>
      </c>
      <c r="I101" s="122">
        <v>278</v>
      </c>
      <c r="J101" s="122">
        <v>109.00000000000001</v>
      </c>
      <c r="K101" s="123">
        <v>69.000000000000014</v>
      </c>
      <c r="L101" s="122">
        <v>40</v>
      </c>
    </row>
    <row r="102" spans="1:19" ht="13.15">
      <c r="A102" s="39"/>
      <c r="B102" s="39"/>
      <c r="C102" s="39"/>
      <c r="D102" s="297"/>
      <c r="E102" s="298" t="s">
        <v>210</v>
      </c>
      <c r="F102" s="363">
        <v>9124</v>
      </c>
      <c r="G102" s="363">
        <v>11219</v>
      </c>
      <c r="H102" s="364">
        <v>4861</v>
      </c>
      <c r="I102" s="363">
        <v>6956</v>
      </c>
      <c r="J102" s="363">
        <v>4263</v>
      </c>
      <c r="K102" s="364">
        <v>2233</v>
      </c>
      <c r="L102" s="363">
        <v>2030</v>
      </c>
    </row>
    <row r="103" spans="1:19" ht="14.25">
      <c r="A103" s="30">
        <v>6</v>
      </c>
      <c r="B103" s="30">
        <v>4</v>
      </c>
      <c r="C103" s="30">
        <v>3</v>
      </c>
      <c r="D103" s="35">
        <v>554004</v>
      </c>
      <c r="E103" s="22" t="s">
        <v>97</v>
      </c>
      <c r="F103" s="122">
        <v>251</v>
      </c>
      <c r="G103" s="122">
        <v>289</v>
      </c>
      <c r="H103" s="123">
        <v>125</v>
      </c>
      <c r="I103" s="122">
        <v>163</v>
      </c>
      <c r="J103" s="122">
        <v>126</v>
      </c>
      <c r="K103" s="123">
        <v>59</v>
      </c>
      <c r="L103" s="122">
        <v>67</v>
      </c>
      <c r="N103" s="313"/>
      <c r="O103" s="313"/>
      <c r="P103" s="314"/>
    </row>
    <row r="104" spans="1:19" ht="12.75">
      <c r="A104" s="30">
        <v>6</v>
      </c>
      <c r="B104" s="30">
        <v>4</v>
      </c>
      <c r="C104" s="30">
        <v>3</v>
      </c>
      <c r="D104" s="35">
        <v>382008</v>
      </c>
      <c r="E104" s="22" t="s">
        <v>83</v>
      </c>
      <c r="F104" s="122">
        <v>131</v>
      </c>
      <c r="G104" s="122">
        <v>188</v>
      </c>
      <c r="H104" s="123">
        <v>70</v>
      </c>
      <c r="I104" s="122">
        <v>127</v>
      </c>
      <c r="J104" s="122">
        <v>61.000000000000007</v>
      </c>
      <c r="K104" s="123">
        <v>14</v>
      </c>
      <c r="L104" s="122">
        <v>47.000000000000007</v>
      </c>
    </row>
    <row r="105" spans="1:19" ht="12.75">
      <c r="A105" s="30">
        <v>6</v>
      </c>
      <c r="B105" s="30">
        <v>4</v>
      </c>
      <c r="C105" s="30">
        <v>3</v>
      </c>
      <c r="D105" s="35">
        <v>362004</v>
      </c>
      <c r="E105" s="22" t="s">
        <v>236</v>
      </c>
      <c r="F105" s="122">
        <v>199</v>
      </c>
      <c r="G105" s="122">
        <v>228</v>
      </c>
      <c r="H105" s="123">
        <v>119</v>
      </c>
      <c r="I105" s="122">
        <v>148</v>
      </c>
      <c r="J105" s="122">
        <v>80</v>
      </c>
      <c r="K105" s="123">
        <v>48.000000000000007</v>
      </c>
      <c r="L105" s="122">
        <v>32</v>
      </c>
    </row>
    <row r="106" spans="1:19" ht="12.75">
      <c r="A106" s="30">
        <v>6</v>
      </c>
      <c r="B106" s="30">
        <v>4</v>
      </c>
      <c r="C106" s="30">
        <v>3</v>
      </c>
      <c r="D106" s="35">
        <v>554012</v>
      </c>
      <c r="E106" s="22" t="s">
        <v>99</v>
      </c>
      <c r="F106" s="122">
        <v>343</v>
      </c>
      <c r="G106" s="122">
        <v>470</v>
      </c>
      <c r="H106" s="123">
        <v>198</v>
      </c>
      <c r="I106" s="122">
        <v>325</v>
      </c>
      <c r="J106" s="122">
        <v>145</v>
      </c>
      <c r="K106" s="123">
        <v>66</v>
      </c>
      <c r="L106" s="122">
        <v>79</v>
      </c>
    </row>
    <row r="107" spans="1:19" ht="12.75">
      <c r="A107" s="30">
        <v>6</v>
      </c>
      <c r="B107" s="30">
        <v>4</v>
      </c>
      <c r="C107" s="30">
        <v>3</v>
      </c>
      <c r="D107" s="35">
        <v>382012</v>
      </c>
      <c r="E107" s="22" t="s">
        <v>84</v>
      </c>
      <c r="F107" s="122">
        <v>342</v>
      </c>
      <c r="G107" s="122">
        <v>343</v>
      </c>
      <c r="H107" s="123">
        <v>219</v>
      </c>
      <c r="I107" s="122">
        <v>220</v>
      </c>
      <c r="J107" s="122">
        <v>123</v>
      </c>
      <c r="K107" s="123">
        <v>54.999999999999993</v>
      </c>
      <c r="L107" s="122">
        <v>68</v>
      </c>
    </row>
    <row r="108" spans="1:19" ht="12.75">
      <c r="A108" s="119">
        <v>6</v>
      </c>
      <c r="B108" s="119">
        <v>4</v>
      </c>
      <c r="C108" s="119">
        <v>3</v>
      </c>
      <c r="D108" s="35">
        <v>362012</v>
      </c>
      <c r="E108" s="119" t="s">
        <v>64</v>
      </c>
      <c r="F108" s="299">
        <v>234</v>
      </c>
      <c r="G108" s="299">
        <v>427</v>
      </c>
      <c r="H108" s="299">
        <v>151</v>
      </c>
      <c r="I108" s="299">
        <v>344</v>
      </c>
      <c r="J108" s="299">
        <v>83</v>
      </c>
      <c r="K108" s="299">
        <v>40.000000000000007</v>
      </c>
      <c r="L108" s="299">
        <v>43</v>
      </c>
      <c r="M108" s="5"/>
      <c r="N108" s="5"/>
      <c r="O108" s="5"/>
      <c r="P108" s="5"/>
      <c r="Q108" s="5"/>
      <c r="R108" s="5"/>
      <c r="S108" s="5"/>
    </row>
    <row r="109" spans="1:19" ht="12.75">
      <c r="A109" s="30">
        <v>6</v>
      </c>
      <c r="B109" s="30">
        <v>4</v>
      </c>
      <c r="C109" s="30">
        <v>3</v>
      </c>
      <c r="D109" s="35">
        <v>558012</v>
      </c>
      <c r="E109" s="22" t="s">
        <v>101</v>
      </c>
      <c r="F109" s="122">
        <v>298</v>
      </c>
      <c r="G109" s="122">
        <v>476</v>
      </c>
      <c r="H109" s="123">
        <v>170</v>
      </c>
      <c r="I109" s="122">
        <v>348</v>
      </c>
      <c r="J109" s="122">
        <v>128</v>
      </c>
      <c r="K109" s="123">
        <v>44</v>
      </c>
      <c r="L109" s="122">
        <v>84</v>
      </c>
    </row>
    <row r="110" spans="1:19" ht="12.75">
      <c r="A110" s="30">
        <v>6</v>
      </c>
      <c r="B110" s="30">
        <v>4</v>
      </c>
      <c r="C110" s="30">
        <v>3</v>
      </c>
      <c r="D110" s="35">
        <v>558016</v>
      </c>
      <c r="E110" s="22" t="s">
        <v>102</v>
      </c>
      <c r="F110" s="122">
        <v>492</v>
      </c>
      <c r="G110" s="122">
        <v>680</v>
      </c>
      <c r="H110" s="123">
        <v>268</v>
      </c>
      <c r="I110" s="122">
        <v>456</v>
      </c>
      <c r="J110" s="122">
        <v>224</v>
      </c>
      <c r="K110" s="123">
        <v>94</v>
      </c>
      <c r="L110" s="122">
        <v>130</v>
      </c>
    </row>
    <row r="111" spans="1:19" ht="12.75">
      <c r="A111" s="30">
        <v>6</v>
      </c>
      <c r="B111" s="30">
        <v>4</v>
      </c>
      <c r="C111" s="23">
        <v>3</v>
      </c>
      <c r="D111" s="35">
        <v>566008</v>
      </c>
      <c r="E111" s="22" t="s">
        <v>113</v>
      </c>
      <c r="F111" s="122">
        <v>241</v>
      </c>
      <c r="G111" s="122">
        <v>275</v>
      </c>
      <c r="H111" s="123">
        <v>117</v>
      </c>
      <c r="I111" s="122">
        <v>151</v>
      </c>
      <c r="J111" s="122">
        <v>124</v>
      </c>
      <c r="K111" s="123">
        <v>54</v>
      </c>
      <c r="L111" s="122">
        <v>70</v>
      </c>
    </row>
    <row r="112" spans="1:19" ht="12.75">
      <c r="A112" s="30">
        <v>6</v>
      </c>
      <c r="B112" s="30">
        <v>4</v>
      </c>
      <c r="C112" s="119">
        <v>3</v>
      </c>
      <c r="D112" s="168">
        <v>362020</v>
      </c>
      <c r="E112" s="165" t="s">
        <v>65</v>
      </c>
      <c r="F112" s="122">
        <v>167</v>
      </c>
      <c r="G112" s="122">
        <v>218</v>
      </c>
      <c r="H112" s="123">
        <v>95</v>
      </c>
      <c r="I112" s="122">
        <v>146</v>
      </c>
      <c r="J112" s="122">
        <v>72</v>
      </c>
      <c r="K112" s="123">
        <v>29</v>
      </c>
      <c r="L112" s="122">
        <v>43</v>
      </c>
      <c r="M112" s="169"/>
      <c r="N112" s="169"/>
      <c r="O112" s="169"/>
    </row>
    <row r="113" spans="1:15" ht="12.75">
      <c r="A113" s="30">
        <v>6</v>
      </c>
      <c r="B113" s="30">
        <v>4</v>
      </c>
      <c r="C113" s="119">
        <v>3</v>
      </c>
      <c r="D113" s="168">
        <v>370004</v>
      </c>
      <c r="E113" s="165" t="s">
        <v>71</v>
      </c>
      <c r="F113" s="122">
        <v>242</v>
      </c>
      <c r="G113" s="122">
        <v>346</v>
      </c>
      <c r="H113" s="123">
        <v>115</v>
      </c>
      <c r="I113" s="122">
        <v>219</v>
      </c>
      <c r="J113" s="122">
        <v>127.00000000000001</v>
      </c>
      <c r="K113" s="123">
        <v>66.000000000000014</v>
      </c>
      <c r="L113" s="122">
        <v>61</v>
      </c>
      <c r="M113" s="169"/>
      <c r="N113" s="223"/>
      <c r="O113" s="169"/>
    </row>
    <row r="114" spans="1:15" ht="12.75">
      <c r="A114" s="30">
        <v>6</v>
      </c>
      <c r="B114" s="30">
        <v>4</v>
      </c>
      <c r="C114" s="119">
        <v>3</v>
      </c>
      <c r="D114" s="168">
        <v>566012</v>
      </c>
      <c r="E114" s="165" t="s">
        <v>400</v>
      </c>
      <c r="F114" s="122">
        <v>140</v>
      </c>
      <c r="G114" s="122">
        <v>161</v>
      </c>
      <c r="H114" s="123">
        <v>54</v>
      </c>
      <c r="I114" s="122">
        <v>75</v>
      </c>
      <c r="J114" s="122">
        <v>86</v>
      </c>
      <c r="K114" s="123">
        <v>32</v>
      </c>
      <c r="L114" s="122">
        <v>54</v>
      </c>
      <c r="M114" s="169"/>
      <c r="N114" s="169"/>
      <c r="O114" s="169"/>
    </row>
    <row r="115" spans="1:15" ht="12.75">
      <c r="A115" s="30">
        <v>6</v>
      </c>
      <c r="B115" s="30">
        <v>4</v>
      </c>
      <c r="C115" s="119">
        <v>3</v>
      </c>
      <c r="D115" s="168">
        <v>562016</v>
      </c>
      <c r="E115" s="165" t="s">
        <v>107</v>
      </c>
      <c r="F115" s="122">
        <v>201</v>
      </c>
      <c r="G115" s="122">
        <v>297</v>
      </c>
      <c r="H115" s="123">
        <v>89</v>
      </c>
      <c r="I115" s="122">
        <v>185</v>
      </c>
      <c r="J115" s="122">
        <v>112</v>
      </c>
      <c r="K115" s="123">
        <v>59</v>
      </c>
      <c r="L115" s="122">
        <v>53</v>
      </c>
      <c r="M115" s="169"/>
      <c r="N115" s="169"/>
      <c r="O115" s="169"/>
    </row>
    <row r="116" spans="1:15" ht="12.75">
      <c r="A116" s="30">
        <v>6</v>
      </c>
      <c r="B116" s="30">
        <v>4</v>
      </c>
      <c r="C116" s="119">
        <v>3</v>
      </c>
      <c r="D116" s="168">
        <v>382020</v>
      </c>
      <c r="E116" s="165" t="s">
        <v>85</v>
      </c>
      <c r="F116" s="122">
        <v>455</v>
      </c>
      <c r="G116" s="122">
        <v>585</v>
      </c>
      <c r="H116" s="123">
        <v>309</v>
      </c>
      <c r="I116" s="122">
        <v>439</v>
      </c>
      <c r="J116" s="122">
        <v>146</v>
      </c>
      <c r="K116" s="123">
        <v>66</v>
      </c>
      <c r="L116" s="122">
        <v>80</v>
      </c>
      <c r="M116" s="169"/>
      <c r="N116" s="169"/>
      <c r="O116" s="169"/>
    </row>
    <row r="117" spans="1:15" ht="12.75">
      <c r="A117" s="30">
        <v>6</v>
      </c>
      <c r="B117" s="30">
        <v>4</v>
      </c>
      <c r="C117" s="119">
        <v>3</v>
      </c>
      <c r="D117" s="168">
        <v>162016</v>
      </c>
      <c r="E117" s="165" t="s">
        <v>42</v>
      </c>
      <c r="F117" s="122">
        <v>276</v>
      </c>
      <c r="G117" s="122">
        <v>362</v>
      </c>
      <c r="H117" s="123">
        <v>205</v>
      </c>
      <c r="I117" s="122">
        <v>291</v>
      </c>
      <c r="J117" s="122">
        <v>71</v>
      </c>
      <c r="K117" s="123">
        <v>15</v>
      </c>
      <c r="L117" s="122">
        <v>56</v>
      </c>
      <c r="M117" s="169"/>
      <c r="N117" s="169"/>
      <c r="O117" s="169"/>
    </row>
    <row r="118" spans="1:15" ht="12.75">
      <c r="A118" s="30">
        <v>6</v>
      </c>
      <c r="B118" s="30">
        <v>4</v>
      </c>
      <c r="C118" s="119">
        <v>3</v>
      </c>
      <c r="D118" s="168">
        <v>166012</v>
      </c>
      <c r="E118" s="165" t="s">
        <v>45</v>
      </c>
      <c r="F118" s="122">
        <v>231</v>
      </c>
      <c r="G118" s="122">
        <v>231</v>
      </c>
      <c r="H118" s="123">
        <v>151</v>
      </c>
      <c r="I118" s="122">
        <v>151</v>
      </c>
      <c r="J118" s="122">
        <v>80</v>
      </c>
      <c r="K118" s="123">
        <v>38</v>
      </c>
      <c r="L118" s="122">
        <v>42</v>
      </c>
      <c r="M118" s="169"/>
      <c r="N118" s="169"/>
      <c r="O118" s="169"/>
    </row>
    <row r="119" spans="1:15" ht="12.75">
      <c r="A119" s="30">
        <v>6</v>
      </c>
      <c r="B119" s="30">
        <v>4</v>
      </c>
      <c r="C119" s="119">
        <v>3</v>
      </c>
      <c r="D119" s="168">
        <v>154032</v>
      </c>
      <c r="E119" s="165" t="s">
        <v>28</v>
      </c>
      <c r="F119" s="122">
        <v>303</v>
      </c>
      <c r="G119" s="122">
        <v>304</v>
      </c>
      <c r="H119" s="123">
        <v>144</v>
      </c>
      <c r="I119" s="122">
        <v>145</v>
      </c>
      <c r="J119" s="122">
        <v>159</v>
      </c>
      <c r="K119" s="123">
        <v>80</v>
      </c>
      <c r="L119" s="122">
        <v>79</v>
      </c>
      <c r="M119" s="169"/>
      <c r="N119" s="169"/>
      <c r="O119" s="169"/>
    </row>
    <row r="120" spans="1:15" ht="12.75">
      <c r="A120" s="30">
        <v>6</v>
      </c>
      <c r="B120" s="30">
        <v>4</v>
      </c>
      <c r="C120" s="119">
        <v>3</v>
      </c>
      <c r="D120" s="168">
        <v>382024</v>
      </c>
      <c r="E120" s="165" t="s">
        <v>86</v>
      </c>
      <c r="F120" s="122">
        <v>171</v>
      </c>
      <c r="G120" s="122">
        <v>174</v>
      </c>
      <c r="H120" s="123">
        <v>50</v>
      </c>
      <c r="I120" s="122">
        <v>53</v>
      </c>
      <c r="J120" s="122">
        <v>121</v>
      </c>
      <c r="K120" s="123">
        <v>51.999999999999993</v>
      </c>
      <c r="L120" s="122">
        <v>69</v>
      </c>
      <c r="M120" s="169"/>
      <c r="N120" s="169"/>
      <c r="O120" s="169"/>
    </row>
    <row r="121" spans="1:15" ht="12.75">
      <c r="A121" s="30">
        <v>6</v>
      </c>
      <c r="B121" s="30">
        <v>4</v>
      </c>
      <c r="C121" s="119">
        <v>3</v>
      </c>
      <c r="D121" s="168">
        <v>378016</v>
      </c>
      <c r="E121" s="165" t="s">
        <v>79</v>
      </c>
      <c r="F121" s="122">
        <v>160</v>
      </c>
      <c r="G121" s="122">
        <v>162</v>
      </c>
      <c r="H121" s="123">
        <v>95</v>
      </c>
      <c r="I121" s="122">
        <v>97</v>
      </c>
      <c r="J121" s="122">
        <v>65</v>
      </c>
      <c r="K121" s="123">
        <v>20</v>
      </c>
      <c r="L121" s="122">
        <v>45</v>
      </c>
      <c r="M121" s="169"/>
      <c r="N121" s="169"/>
      <c r="O121" s="169"/>
    </row>
    <row r="122" spans="1:15" ht="12.75">
      <c r="A122" s="30">
        <v>6</v>
      </c>
      <c r="B122" s="30">
        <v>4</v>
      </c>
      <c r="C122" s="119">
        <v>3</v>
      </c>
      <c r="D122" s="168">
        <v>766044</v>
      </c>
      <c r="E122" s="165" t="s">
        <v>126</v>
      </c>
      <c r="F122" s="122">
        <v>286</v>
      </c>
      <c r="G122" s="122">
        <v>349</v>
      </c>
      <c r="H122" s="123">
        <v>145</v>
      </c>
      <c r="I122" s="122">
        <v>208</v>
      </c>
      <c r="J122" s="122">
        <v>141</v>
      </c>
      <c r="K122" s="123">
        <v>68</v>
      </c>
      <c r="L122" s="122">
        <v>73</v>
      </c>
      <c r="M122" s="169"/>
      <c r="N122" s="169"/>
      <c r="O122" s="169"/>
    </row>
    <row r="123" spans="1:15" ht="12.75">
      <c r="A123" s="30">
        <v>6</v>
      </c>
      <c r="B123" s="30">
        <v>4</v>
      </c>
      <c r="C123" s="119">
        <v>3</v>
      </c>
      <c r="D123" s="168">
        <v>382028</v>
      </c>
      <c r="E123" s="165" t="s">
        <v>87</v>
      </c>
      <c r="F123" s="122">
        <v>142</v>
      </c>
      <c r="G123" s="122">
        <v>142</v>
      </c>
      <c r="H123" s="123">
        <v>72</v>
      </c>
      <c r="I123" s="122">
        <v>72</v>
      </c>
      <c r="J123" s="122">
        <v>70</v>
      </c>
      <c r="K123" s="123">
        <v>32</v>
      </c>
      <c r="L123" s="122">
        <v>38</v>
      </c>
      <c r="M123" s="169"/>
      <c r="N123" s="169"/>
      <c r="O123" s="169"/>
    </row>
    <row r="124" spans="1:15" ht="12.75">
      <c r="A124" s="30">
        <v>6</v>
      </c>
      <c r="B124" s="30">
        <v>4</v>
      </c>
      <c r="C124" s="119">
        <v>3</v>
      </c>
      <c r="D124" s="168">
        <v>382032</v>
      </c>
      <c r="E124" s="165" t="s">
        <v>88</v>
      </c>
      <c r="F124" s="122">
        <v>141</v>
      </c>
      <c r="G124" s="122">
        <v>181</v>
      </c>
      <c r="H124" s="123">
        <v>90</v>
      </c>
      <c r="I124" s="122">
        <v>130</v>
      </c>
      <c r="J124" s="122">
        <v>51</v>
      </c>
      <c r="K124" s="123">
        <v>20</v>
      </c>
      <c r="L124" s="122">
        <v>31</v>
      </c>
      <c r="M124" s="169"/>
      <c r="N124" s="169"/>
      <c r="O124" s="169"/>
    </row>
    <row r="125" spans="1:15" ht="12.75">
      <c r="A125" s="30">
        <v>6</v>
      </c>
      <c r="B125" s="30">
        <v>4</v>
      </c>
      <c r="C125" s="119">
        <v>3</v>
      </c>
      <c r="D125" s="168">
        <v>166016</v>
      </c>
      <c r="E125" s="165" t="s">
        <v>253</v>
      </c>
      <c r="F125" s="122">
        <v>408</v>
      </c>
      <c r="G125" s="122">
        <v>408</v>
      </c>
      <c r="H125" s="123">
        <v>215</v>
      </c>
      <c r="I125" s="122">
        <v>215</v>
      </c>
      <c r="J125" s="122">
        <v>193</v>
      </c>
      <c r="K125" s="123">
        <v>107</v>
      </c>
      <c r="L125" s="122">
        <v>85.999999999999986</v>
      </c>
      <c r="M125" s="169"/>
      <c r="N125" s="169"/>
      <c r="O125" s="169"/>
    </row>
    <row r="126" spans="1:15" ht="12.75">
      <c r="A126" s="30">
        <v>6</v>
      </c>
      <c r="B126" s="30">
        <v>4</v>
      </c>
      <c r="C126" s="119">
        <v>3</v>
      </c>
      <c r="D126" s="168">
        <v>382044</v>
      </c>
      <c r="E126" s="165" t="s">
        <v>89</v>
      </c>
      <c r="F126" s="122">
        <v>347</v>
      </c>
      <c r="G126" s="122">
        <v>388</v>
      </c>
      <c r="H126" s="123">
        <v>245</v>
      </c>
      <c r="I126" s="122">
        <v>286</v>
      </c>
      <c r="J126" s="122">
        <v>102</v>
      </c>
      <c r="K126" s="123">
        <v>27</v>
      </c>
      <c r="L126" s="122">
        <v>75</v>
      </c>
      <c r="M126" s="169"/>
      <c r="N126" s="169"/>
      <c r="O126" s="169"/>
    </row>
    <row r="127" spans="1:15" ht="12.75">
      <c r="A127" s="30">
        <v>6</v>
      </c>
      <c r="B127" s="30">
        <v>4</v>
      </c>
      <c r="C127" s="119">
        <v>3</v>
      </c>
      <c r="D127" s="168">
        <v>570028</v>
      </c>
      <c r="E127" s="165" t="s">
        <v>118</v>
      </c>
      <c r="F127" s="122">
        <v>457</v>
      </c>
      <c r="G127" s="122">
        <v>513</v>
      </c>
      <c r="H127" s="123">
        <v>352</v>
      </c>
      <c r="I127" s="122">
        <v>408</v>
      </c>
      <c r="J127" s="122">
        <v>105</v>
      </c>
      <c r="K127" s="123">
        <v>25</v>
      </c>
      <c r="L127" s="122">
        <v>80</v>
      </c>
      <c r="M127" s="169"/>
      <c r="N127" s="169"/>
      <c r="O127" s="169"/>
    </row>
    <row r="128" spans="1:15" ht="12.75">
      <c r="A128" s="30">
        <v>6</v>
      </c>
      <c r="B128" s="30">
        <v>4</v>
      </c>
      <c r="C128" s="119">
        <v>3</v>
      </c>
      <c r="D128" s="168">
        <v>378024</v>
      </c>
      <c r="E128" s="165" t="s">
        <v>80</v>
      </c>
      <c r="F128" s="122">
        <v>221</v>
      </c>
      <c r="G128" s="122">
        <v>285</v>
      </c>
      <c r="H128" s="123">
        <v>135</v>
      </c>
      <c r="I128" s="122">
        <v>199</v>
      </c>
      <c r="J128" s="122">
        <v>86</v>
      </c>
      <c r="K128" s="123">
        <v>27</v>
      </c>
      <c r="L128" s="122">
        <v>59</v>
      </c>
      <c r="M128" s="169"/>
      <c r="N128" s="169"/>
      <c r="O128" s="169"/>
    </row>
    <row r="129" spans="1:15" ht="12.75">
      <c r="A129" s="30">
        <v>6</v>
      </c>
      <c r="B129" s="30">
        <v>4</v>
      </c>
      <c r="C129" s="119">
        <v>3</v>
      </c>
      <c r="D129" s="168">
        <v>754028</v>
      </c>
      <c r="E129" s="165" t="s">
        <v>267</v>
      </c>
      <c r="F129" s="122">
        <v>391</v>
      </c>
      <c r="G129" s="122">
        <v>596</v>
      </c>
      <c r="H129" s="123">
        <v>260</v>
      </c>
      <c r="I129" s="122">
        <v>465</v>
      </c>
      <c r="J129" s="122">
        <v>131</v>
      </c>
      <c r="K129" s="123">
        <v>56</v>
      </c>
      <c r="L129" s="122">
        <v>75</v>
      </c>
      <c r="M129" s="169"/>
      <c r="N129" s="169"/>
      <c r="O129" s="169"/>
    </row>
    <row r="130" spans="1:15" ht="12.75">
      <c r="A130" s="30">
        <v>6</v>
      </c>
      <c r="B130" s="30">
        <v>4</v>
      </c>
      <c r="C130" s="119">
        <v>3</v>
      </c>
      <c r="D130" s="168">
        <v>382048</v>
      </c>
      <c r="E130" s="165" t="s">
        <v>90</v>
      </c>
      <c r="F130" s="122">
        <v>155</v>
      </c>
      <c r="G130" s="122">
        <v>197</v>
      </c>
      <c r="H130" s="123">
        <v>91</v>
      </c>
      <c r="I130" s="122">
        <v>133</v>
      </c>
      <c r="J130" s="122">
        <v>64</v>
      </c>
      <c r="K130" s="123">
        <v>21</v>
      </c>
      <c r="L130" s="122">
        <v>43</v>
      </c>
      <c r="M130" s="169"/>
      <c r="N130" s="169"/>
      <c r="O130" s="169"/>
    </row>
    <row r="131" spans="1:15" ht="12.75">
      <c r="A131" s="30">
        <v>6</v>
      </c>
      <c r="B131" s="30">
        <v>4</v>
      </c>
      <c r="C131" s="119">
        <v>3</v>
      </c>
      <c r="D131" s="168">
        <v>170032</v>
      </c>
      <c r="E131" s="165" t="s">
        <v>51</v>
      </c>
      <c r="F131" s="122">
        <v>293</v>
      </c>
      <c r="G131" s="122">
        <v>298</v>
      </c>
      <c r="H131" s="123">
        <v>167</v>
      </c>
      <c r="I131" s="122">
        <v>172</v>
      </c>
      <c r="J131" s="122">
        <v>126</v>
      </c>
      <c r="K131" s="123">
        <v>56.999999999999993</v>
      </c>
      <c r="L131" s="122">
        <v>69</v>
      </c>
      <c r="M131" s="169"/>
      <c r="N131" s="169"/>
      <c r="O131" s="169"/>
    </row>
    <row r="132" spans="1:15" ht="12.75">
      <c r="A132" s="30">
        <v>6</v>
      </c>
      <c r="B132" s="30">
        <v>4</v>
      </c>
      <c r="C132" s="30">
        <v>3</v>
      </c>
      <c r="D132" s="35">
        <v>378028</v>
      </c>
      <c r="E132" s="22" t="s">
        <v>81</v>
      </c>
      <c r="F132" s="122">
        <v>177</v>
      </c>
      <c r="G132" s="122">
        <v>252</v>
      </c>
      <c r="H132" s="123">
        <v>99</v>
      </c>
      <c r="I132" s="122">
        <v>174</v>
      </c>
      <c r="J132" s="122">
        <v>78</v>
      </c>
      <c r="K132" s="123">
        <v>22</v>
      </c>
      <c r="L132" s="122">
        <v>56.000000000000007</v>
      </c>
    </row>
    <row r="133" spans="1:15" ht="12.75">
      <c r="A133" s="30">
        <v>6</v>
      </c>
      <c r="B133" s="30">
        <v>4</v>
      </c>
      <c r="C133" s="30">
        <v>3</v>
      </c>
      <c r="D133" s="35">
        <v>958040</v>
      </c>
      <c r="E133" s="22" t="s">
        <v>145</v>
      </c>
      <c r="F133" s="122">
        <v>172</v>
      </c>
      <c r="G133" s="122">
        <v>239</v>
      </c>
      <c r="H133" s="123">
        <v>85</v>
      </c>
      <c r="I133" s="122">
        <v>152</v>
      </c>
      <c r="J133" s="122">
        <v>87</v>
      </c>
      <c r="K133" s="123">
        <v>34</v>
      </c>
      <c r="L133" s="122">
        <v>53</v>
      </c>
    </row>
    <row r="134" spans="1:15" ht="12.75">
      <c r="A134" s="30">
        <v>6</v>
      </c>
      <c r="B134" s="30">
        <v>4</v>
      </c>
      <c r="C134" s="30">
        <v>3</v>
      </c>
      <c r="D134" s="35">
        <v>954028</v>
      </c>
      <c r="E134" s="22" t="s">
        <v>141</v>
      </c>
      <c r="F134" s="122">
        <v>194</v>
      </c>
      <c r="G134" s="122">
        <v>194</v>
      </c>
      <c r="H134" s="123">
        <v>114</v>
      </c>
      <c r="I134" s="122">
        <v>114</v>
      </c>
      <c r="J134" s="122">
        <v>80</v>
      </c>
      <c r="K134" s="123">
        <v>56.999999999999993</v>
      </c>
      <c r="L134" s="122">
        <v>23</v>
      </c>
    </row>
    <row r="135" spans="1:15" ht="12.75">
      <c r="A135" s="30">
        <v>6</v>
      </c>
      <c r="B135" s="30">
        <v>4</v>
      </c>
      <c r="C135" s="30">
        <v>3</v>
      </c>
      <c r="D135" s="35">
        <v>958044</v>
      </c>
      <c r="E135" s="22" t="s">
        <v>146</v>
      </c>
      <c r="F135" s="122">
        <v>177</v>
      </c>
      <c r="G135" s="122">
        <v>198</v>
      </c>
      <c r="H135" s="123">
        <v>83</v>
      </c>
      <c r="I135" s="122">
        <v>104</v>
      </c>
      <c r="J135" s="122">
        <v>94</v>
      </c>
      <c r="K135" s="123">
        <v>49</v>
      </c>
      <c r="L135" s="122">
        <v>45</v>
      </c>
    </row>
    <row r="136" spans="1:15" ht="12.75">
      <c r="A136" s="30">
        <v>6</v>
      </c>
      <c r="B136" s="30">
        <v>4</v>
      </c>
      <c r="C136" s="30">
        <v>3</v>
      </c>
      <c r="D136" s="35">
        <v>754044</v>
      </c>
      <c r="E136" s="22" t="s">
        <v>218</v>
      </c>
      <c r="F136" s="122">
        <v>139</v>
      </c>
      <c r="G136" s="122">
        <v>225</v>
      </c>
      <c r="H136" s="123">
        <v>92</v>
      </c>
      <c r="I136" s="122">
        <v>178</v>
      </c>
      <c r="J136" s="122">
        <v>47</v>
      </c>
      <c r="K136" s="123">
        <v>23</v>
      </c>
      <c r="L136" s="122">
        <v>24</v>
      </c>
    </row>
    <row r="137" spans="1:15" ht="12.75">
      <c r="A137" s="30">
        <v>6</v>
      </c>
      <c r="B137" s="30">
        <v>4</v>
      </c>
      <c r="C137" s="30">
        <v>3</v>
      </c>
      <c r="D137" s="35">
        <v>378032</v>
      </c>
      <c r="E137" s="22" t="s">
        <v>82</v>
      </c>
      <c r="F137" s="122">
        <v>352</v>
      </c>
      <c r="G137" s="122">
        <v>596</v>
      </c>
      <c r="H137" s="123">
        <v>214</v>
      </c>
      <c r="I137" s="122">
        <v>458</v>
      </c>
      <c r="J137" s="122">
        <v>138</v>
      </c>
      <c r="K137" s="123">
        <v>64</v>
      </c>
      <c r="L137" s="122">
        <v>74</v>
      </c>
    </row>
    <row r="138" spans="1:15" ht="12.75">
      <c r="A138" s="30">
        <v>6</v>
      </c>
      <c r="B138" s="30">
        <v>4</v>
      </c>
      <c r="C138" s="30">
        <v>3</v>
      </c>
      <c r="D138" s="35">
        <v>978040</v>
      </c>
      <c r="E138" s="22" t="s">
        <v>164</v>
      </c>
      <c r="F138" s="122">
        <v>235</v>
      </c>
      <c r="G138" s="122">
        <v>328</v>
      </c>
      <c r="H138" s="123">
        <v>139</v>
      </c>
      <c r="I138" s="122">
        <v>232</v>
      </c>
      <c r="J138" s="122">
        <v>96</v>
      </c>
      <c r="K138" s="123">
        <v>42</v>
      </c>
      <c r="L138" s="122">
        <v>53.999999999999993</v>
      </c>
    </row>
    <row r="139" spans="1:15" ht="12.75">
      <c r="A139" s="30">
        <v>6</v>
      </c>
      <c r="B139" s="30">
        <v>4</v>
      </c>
      <c r="C139" s="30">
        <v>3</v>
      </c>
      <c r="D139" s="35">
        <v>374048</v>
      </c>
      <c r="E139" s="22" t="s">
        <v>76</v>
      </c>
      <c r="F139" s="122">
        <v>145</v>
      </c>
      <c r="G139" s="122">
        <v>146</v>
      </c>
      <c r="H139" s="123">
        <v>40</v>
      </c>
      <c r="I139" s="122">
        <v>41</v>
      </c>
      <c r="J139" s="122">
        <v>105</v>
      </c>
      <c r="K139" s="123">
        <v>43.000000000000007</v>
      </c>
      <c r="L139" s="122">
        <v>62</v>
      </c>
    </row>
    <row r="140" spans="1:15" ht="12.75">
      <c r="A140" s="30">
        <v>6</v>
      </c>
      <c r="B140" s="30">
        <v>4</v>
      </c>
      <c r="C140" s="30">
        <v>3</v>
      </c>
      <c r="D140" s="35">
        <v>166036</v>
      </c>
      <c r="E140" s="22" t="s">
        <v>47</v>
      </c>
      <c r="F140" s="122">
        <v>307</v>
      </c>
      <c r="G140" s="122">
        <v>307</v>
      </c>
      <c r="H140" s="123">
        <v>177</v>
      </c>
      <c r="I140" s="122">
        <v>177</v>
      </c>
      <c r="J140" s="122">
        <v>130</v>
      </c>
      <c r="K140" s="123">
        <v>74</v>
      </c>
      <c r="L140" s="122">
        <v>56</v>
      </c>
    </row>
    <row r="141" spans="1:15" ht="12.75">
      <c r="A141" s="30">
        <v>6</v>
      </c>
      <c r="B141" s="30">
        <v>4</v>
      </c>
      <c r="C141" s="30">
        <v>3</v>
      </c>
      <c r="D141" s="35">
        <v>374052</v>
      </c>
      <c r="E141" s="22" t="s">
        <v>77</v>
      </c>
      <c r="F141" s="122">
        <v>107</v>
      </c>
      <c r="G141" s="122">
        <v>135</v>
      </c>
      <c r="H141" s="123">
        <v>54</v>
      </c>
      <c r="I141" s="122">
        <v>82</v>
      </c>
      <c r="J141" s="122">
        <v>53</v>
      </c>
      <c r="K141" s="123">
        <v>18</v>
      </c>
      <c r="L141" s="122">
        <v>35</v>
      </c>
    </row>
    <row r="142" spans="1:15" ht="13.15">
      <c r="A142" s="39"/>
      <c r="B142" s="39"/>
      <c r="C142" s="39"/>
      <c r="D142" s="297"/>
      <c r="E142" s="298" t="s">
        <v>211</v>
      </c>
      <c r="F142" s="363">
        <v>9723</v>
      </c>
      <c r="G142" s="363">
        <v>12193</v>
      </c>
      <c r="H142" s="364">
        <v>5613</v>
      </c>
      <c r="I142" s="363">
        <v>8083</v>
      </c>
      <c r="J142" s="363">
        <v>4110</v>
      </c>
      <c r="K142" s="364">
        <v>1797</v>
      </c>
      <c r="L142" s="363">
        <v>2313</v>
      </c>
    </row>
    <row r="143" spans="1:15" ht="12.75">
      <c r="A143" s="30">
        <v>7</v>
      </c>
      <c r="B143" s="30">
        <v>1</v>
      </c>
      <c r="C143" s="30">
        <v>4</v>
      </c>
      <c r="D143" s="35">
        <v>358008</v>
      </c>
      <c r="E143" s="22" t="s">
        <v>62</v>
      </c>
      <c r="F143" s="122">
        <v>664</v>
      </c>
      <c r="G143" s="122">
        <v>934</v>
      </c>
      <c r="H143" s="123">
        <v>302</v>
      </c>
      <c r="I143" s="122">
        <v>572</v>
      </c>
      <c r="J143" s="122">
        <v>362</v>
      </c>
      <c r="K143" s="123">
        <v>170.00000000000003</v>
      </c>
      <c r="L143" s="122">
        <v>191.99999999999997</v>
      </c>
    </row>
    <row r="144" spans="1:15" ht="12.75">
      <c r="A144" s="30">
        <v>7</v>
      </c>
      <c r="B144" s="30">
        <v>1</v>
      </c>
      <c r="C144" s="30">
        <v>4</v>
      </c>
      <c r="D144" s="35">
        <v>562014</v>
      </c>
      <c r="E144" s="22" t="s">
        <v>106</v>
      </c>
      <c r="F144" s="122">
        <v>1273</v>
      </c>
      <c r="G144" s="122">
        <v>1364</v>
      </c>
      <c r="H144" s="123">
        <v>834</v>
      </c>
      <c r="I144" s="122">
        <v>925</v>
      </c>
      <c r="J144" s="122">
        <v>439</v>
      </c>
      <c r="K144" s="123">
        <v>238</v>
      </c>
      <c r="L144" s="122">
        <v>201</v>
      </c>
    </row>
    <row r="145" spans="1:19" ht="12.75">
      <c r="A145" s="119">
        <v>7</v>
      </c>
      <c r="B145" s="119">
        <v>1</v>
      </c>
      <c r="C145" s="119">
        <v>4</v>
      </c>
      <c r="D145" s="35">
        <v>978024</v>
      </c>
      <c r="E145" s="119" t="s">
        <v>160</v>
      </c>
      <c r="F145" s="299">
        <v>726</v>
      </c>
      <c r="G145" s="299">
        <v>788</v>
      </c>
      <c r="H145" s="299">
        <v>209</v>
      </c>
      <c r="I145" s="299">
        <v>271</v>
      </c>
      <c r="J145" s="299">
        <v>517</v>
      </c>
      <c r="K145" s="299">
        <v>331.00000000000006</v>
      </c>
      <c r="L145" s="299">
        <v>186</v>
      </c>
      <c r="M145" s="5"/>
      <c r="N145" s="5"/>
      <c r="O145" s="5"/>
      <c r="P145" s="5"/>
      <c r="Q145" s="5"/>
      <c r="R145" s="5"/>
      <c r="S145" s="5"/>
    </row>
    <row r="146" spans="1:19" ht="12.75">
      <c r="A146" s="30">
        <v>7</v>
      </c>
      <c r="B146" s="30">
        <v>1</v>
      </c>
      <c r="C146" s="30">
        <v>4</v>
      </c>
      <c r="D146" s="35">
        <v>562024</v>
      </c>
      <c r="E146" s="22" t="s">
        <v>109</v>
      </c>
      <c r="F146" s="122">
        <v>528</v>
      </c>
      <c r="G146" s="122">
        <v>750</v>
      </c>
      <c r="H146" s="123">
        <v>241</v>
      </c>
      <c r="I146" s="122">
        <v>463</v>
      </c>
      <c r="J146" s="122">
        <v>287.00000000000006</v>
      </c>
      <c r="K146" s="123">
        <v>113.00000000000001</v>
      </c>
      <c r="L146" s="122">
        <v>174.00000000000003</v>
      </c>
      <c r="N146" s="243"/>
      <c r="O146" s="243"/>
      <c r="P146" s="243"/>
    </row>
    <row r="147" spans="1:19" ht="14.25">
      <c r="A147" s="30">
        <v>7</v>
      </c>
      <c r="B147" s="30">
        <v>1</v>
      </c>
      <c r="C147" s="30">
        <v>4</v>
      </c>
      <c r="D147" s="35">
        <v>770024</v>
      </c>
      <c r="E147" s="22" t="s">
        <v>128</v>
      </c>
      <c r="F147" s="122">
        <v>730</v>
      </c>
      <c r="G147" s="122">
        <v>1051</v>
      </c>
      <c r="H147" s="123">
        <v>448</v>
      </c>
      <c r="I147" s="122">
        <v>769</v>
      </c>
      <c r="J147" s="122">
        <v>282</v>
      </c>
      <c r="K147" s="123">
        <v>115.00000000000003</v>
      </c>
      <c r="L147" s="122">
        <v>166.99999999999997</v>
      </c>
      <c r="N147" s="313"/>
      <c r="O147" s="313"/>
      <c r="P147" s="314"/>
    </row>
    <row r="148" spans="1:19" ht="12.75">
      <c r="A148" s="30">
        <v>7</v>
      </c>
      <c r="B148" s="30">
        <v>1</v>
      </c>
      <c r="C148" s="30">
        <v>4</v>
      </c>
      <c r="D148" s="35">
        <v>562032</v>
      </c>
      <c r="E148" s="22" t="s">
        <v>111</v>
      </c>
      <c r="F148" s="122">
        <v>841.00000000000011</v>
      </c>
      <c r="G148" s="122">
        <v>972.00000000000011</v>
      </c>
      <c r="H148" s="123">
        <v>498</v>
      </c>
      <c r="I148" s="122">
        <v>629</v>
      </c>
      <c r="J148" s="122">
        <v>343.00000000000011</v>
      </c>
      <c r="K148" s="123">
        <v>160.00000000000006</v>
      </c>
      <c r="L148" s="122">
        <v>183.00000000000003</v>
      </c>
    </row>
    <row r="149" spans="1:19" ht="13.15">
      <c r="A149" s="39"/>
      <c r="B149" s="39"/>
      <c r="C149" s="39"/>
      <c r="D149" s="297"/>
      <c r="E149" s="298" t="s">
        <v>212</v>
      </c>
      <c r="F149" s="363">
        <v>4762</v>
      </c>
      <c r="G149" s="363">
        <v>5859</v>
      </c>
      <c r="H149" s="364">
        <v>2532</v>
      </c>
      <c r="I149" s="363">
        <v>3629</v>
      </c>
      <c r="J149" s="363">
        <v>2230</v>
      </c>
      <c r="K149" s="364">
        <v>1127</v>
      </c>
      <c r="L149" s="363">
        <v>1103</v>
      </c>
      <c r="M149" s="169"/>
    </row>
    <row r="150" spans="1:19" ht="12.75">
      <c r="A150" s="30">
        <v>8</v>
      </c>
      <c r="B150" s="30">
        <v>2</v>
      </c>
      <c r="C150" s="119">
        <v>4</v>
      </c>
      <c r="D150" s="168">
        <v>570004</v>
      </c>
      <c r="E150" s="165" t="s">
        <v>116</v>
      </c>
      <c r="F150" s="122">
        <v>330</v>
      </c>
      <c r="G150" s="122">
        <v>439</v>
      </c>
      <c r="H150" s="123">
        <v>162</v>
      </c>
      <c r="I150" s="122">
        <v>271</v>
      </c>
      <c r="J150" s="122">
        <v>168</v>
      </c>
      <c r="K150" s="123">
        <v>72</v>
      </c>
      <c r="L150" s="122">
        <v>96.000000000000014</v>
      </c>
      <c r="M150" s="169"/>
    </row>
    <row r="151" spans="1:19" ht="12.75">
      <c r="A151" s="30">
        <v>8</v>
      </c>
      <c r="B151" s="30">
        <v>2</v>
      </c>
      <c r="C151" s="119">
        <v>4</v>
      </c>
      <c r="D151" s="168">
        <v>766008</v>
      </c>
      <c r="E151" s="165" t="s">
        <v>123</v>
      </c>
      <c r="F151" s="122">
        <v>403</v>
      </c>
      <c r="G151" s="122">
        <v>551</v>
      </c>
      <c r="H151" s="123">
        <v>258</v>
      </c>
      <c r="I151" s="122">
        <v>406</v>
      </c>
      <c r="J151" s="122">
        <v>145</v>
      </c>
      <c r="K151" s="123">
        <v>69</v>
      </c>
      <c r="L151" s="122">
        <v>76</v>
      </c>
      <c r="M151" s="169"/>
    </row>
    <row r="152" spans="1:19" ht="12.75">
      <c r="A152" s="30">
        <v>8</v>
      </c>
      <c r="B152" s="30">
        <v>2</v>
      </c>
      <c r="C152" s="119">
        <v>4</v>
      </c>
      <c r="D152" s="168">
        <v>362008</v>
      </c>
      <c r="E152" s="165" t="s">
        <v>63</v>
      </c>
      <c r="F152" s="122">
        <v>426</v>
      </c>
      <c r="G152" s="122">
        <v>514</v>
      </c>
      <c r="H152" s="123">
        <v>176</v>
      </c>
      <c r="I152" s="122">
        <v>264</v>
      </c>
      <c r="J152" s="122">
        <v>250</v>
      </c>
      <c r="K152" s="123">
        <v>86</v>
      </c>
      <c r="L152" s="122">
        <v>164</v>
      </c>
      <c r="M152" s="169"/>
    </row>
    <row r="153" spans="1:19" ht="12.75">
      <c r="A153" s="30">
        <v>8</v>
      </c>
      <c r="B153" s="30">
        <v>2</v>
      </c>
      <c r="C153" s="119">
        <v>4</v>
      </c>
      <c r="D153" s="168">
        <v>562004</v>
      </c>
      <c r="E153" s="165" t="s">
        <v>103</v>
      </c>
      <c r="F153" s="122">
        <v>877</v>
      </c>
      <c r="G153" s="122">
        <v>1224</v>
      </c>
      <c r="H153" s="123">
        <v>477</v>
      </c>
      <c r="I153" s="122">
        <v>824</v>
      </c>
      <c r="J153" s="122">
        <v>400</v>
      </c>
      <c r="K153" s="123">
        <v>158.00000000000003</v>
      </c>
      <c r="L153" s="122">
        <v>242</v>
      </c>
      <c r="M153" s="169"/>
    </row>
    <row r="154" spans="1:19" ht="12.75">
      <c r="A154" s="30">
        <v>8</v>
      </c>
      <c r="B154" s="30">
        <v>2</v>
      </c>
      <c r="C154" s="119">
        <v>4</v>
      </c>
      <c r="D154" s="168">
        <v>766020</v>
      </c>
      <c r="E154" s="165" t="s">
        <v>124</v>
      </c>
      <c r="F154" s="122">
        <v>693</v>
      </c>
      <c r="G154" s="122">
        <v>996</v>
      </c>
      <c r="H154" s="123">
        <v>359</v>
      </c>
      <c r="I154" s="122">
        <v>662</v>
      </c>
      <c r="J154" s="122">
        <v>334</v>
      </c>
      <c r="K154" s="123">
        <v>135.99999999999997</v>
      </c>
      <c r="L154" s="122">
        <v>198</v>
      </c>
      <c r="M154" s="169"/>
    </row>
    <row r="155" spans="1:19" ht="12.75">
      <c r="A155" s="30">
        <v>8</v>
      </c>
      <c r="B155" s="30">
        <v>2</v>
      </c>
      <c r="C155" s="30">
        <v>4</v>
      </c>
      <c r="D155" s="35">
        <v>334012</v>
      </c>
      <c r="E155" s="22" t="s">
        <v>58</v>
      </c>
      <c r="F155" s="122">
        <v>527</v>
      </c>
      <c r="G155" s="122">
        <v>687</v>
      </c>
      <c r="H155" s="123">
        <v>277</v>
      </c>
      <c r="I155" s="122">
        <v>437</v>
      </c>
      <c r="J155" s="122">
        <v>250</v>
      </c>
      <c r="K155" s="123">
        <v>149</v>
      </c>
      <c r="L155" s="122">
        <v>101</v>
      </c>
    </row>
    <row r="156" spans="1:19" ht="12.75">
      <c r="A156" s="30">
        <v>8</v>
      </c>
      <c r="B156" s="30">
        <v>2</v>
      </c>
      <c r="C156" s="30">
        <v>4</v>
      </c>
      <c r="D156" s="35">
        <v>758012</v>
      </c>
      <c r="E156" s="22" t="s">
        <v>121</v>
      </c>
      <c r="F156" s="122">
        <v>789</v>
      </c>
      <c r="G156" s="122">
        <v>1097</v>
      </c>
      <c r="H156" s="123">
        <v>463</v>
      </c>
      <c r="I156" s="122">
        <v>771</v>
      </c>
      <c r="J156" s="122">
        <v>326.00000000000006</v>
      </c>
      <c r="K156" s="123">
        <v>128.00000000000003</v>
      </c>
      <c r="L156" s="122">
        <v>198.00000000000003</v>
      </c>
    </row>
    <row r="157" spans="1:19" ht="12.75">
      <c r="A157" s="119">
        <v>8</v>
      </c>
      <c r="B157" s="119">
        <v>2</v>
      </c>
      <c r="C157" s="119">
        <v>4</v>
      </c>
      <c r="D157" s="35">
        <v>562020</v>
      </c>
      <c r="E157" s="119" t="s">
        <v>108</v>
      </c>
      <c r="F157" s="299">
        <v>670</v>
      </c>
      <c r="G157" s="299">
        <v>975</v>
      </c>
      <c r="H157" s="299">
        <v>411</v>
      </c>
      <c r="I157" s="299">
        <v>716</v>
      </c>
      <c r="J157" s="299">
        <v>259</v>
      </c>
      <c r="K157" s="299">
        <v>100</v>
      </c>
      <c r="L157" s="299">
        <v>159</v>
      </c>
      <c r="M157" s="5"/>
      <c r="N157" s="5"/>
      <c r="O157" s="5"/>
      <c r="P157" s="5"/>
      <c r="Q157" s="5"/>
      <c r="R157" s="5"/>
      <c r="S157" s="5"/>
    </row>
    <row r="158" spans="1:19" ht="12.75">
      <c r="A158" s="30">
        <v>8</v>
      </c>
      <c r="B158" s="30">
        <v>2</v>
      </c>
      <c r="C158" s="30">
        <v>4</v>
      </c>
      <c r="D158" s="35">
        <v>962024</v>
      </c>
      <c r="E158" s="22" t="s">
        <v>149</v>
      </c>
      <c r="F158" s="122">
        <v>425</v>
      </c>
      <c r="G158" s="122">
        <v>585</v>
      </c>
      <c r="H158" s="123">
        <v>166</v>
      </c>
      <c r="I158" s="122">
        <v>326</v>
      </c>
      <c r="J158" s="122">
        <v>259</v>
      </c>
      <c r="K158" s="123">
        <v>126</v>
      </c>
      <c r="L158" s="122">
        <v>133</v>
      </c>
    </row>
    <row r="159" spans="1:19" ht="12.75">
      <c r="A159" s="30">
        <v>8</v>
      </c>
      <c r="B159" s="30">
        <v>2</v>
      </c>
      <c r="C159" s="30">
        <v>4</v>
      </c>
      <c r="D159" s="35">
        <v>962032</v>
      </c>
      <c r="E159" s="22" t="s">
        <v>150</v>
      </c>
      <c r="F159" s="122">
        <v>577</v>
      </c>
      <c r="G159" s="122">
        <v>843</v>
      </c>
      <c r="H159" s="123">
        <v>294</v>
      </c>
      <c r="I159" s="122">
        <v>560</v>
      </c>
      <c r="J159" s="122">
        <v>283</v>
      </c>
      <c r="K159" s="123">
        <v>95</v>
      </c>
      <c r="L159" s="122">
        <v>188.00000000000003</v>
      </c>
    </row>
    <row r="160" spans="1:19" ht="12.75">
      <c r="A160" s="30">
        <v>8</v>
      </c>
      <c r="B160" s="30">
        <v>2</v>
      </c>
      <c r="C160" s="30">
        <v>4</v>
      </c>
      <c r="D160" s="35">
        <v>170024</v>
      </c>
      <c r="E160" s="22" t="s">
        <v>50</v>
      </c>
      <c r="F160" s="122">
        <v>1001</v>
      </c>
      <c r="G160" s="122">
        <v>1006</v>
      </c>
      <c r="H160" s="123">
        <v>612</v>
      </c>
      <c r="I160" s="122">
        <v>617</v>
      </c>
      <c r="J160" s="122">
        <v>389</v>
      </c>
      <c r="K160" s="123">
        <v>141</v>
      </c>
      <c r="L160" s="122">
        <v>248</v>
      </c>
    </row>
    <row r="161" spans="1:19" ht="12.75">
      <c r="A161" s="30">
        <v>8</v>
      </c>
      <c r="B161" s="30">
        <v>2</v>
      </c>
      <c r="C161" s="30">
        <v>4</v>
      </c>
      <c r="D161" s="35">
        <v>970040</v>
      </c>
      <c r="E161" s="22" t="s">
        <v>154</v>
      </c>
      <c r="F161" s="122">
        <v>845</v>
      </c>
      <c r="G161" s="122">
        <v>1209</v>
      </c>
      <c r="H161" s="123">
        <v>471</v>
      </c>
      <c r="I161" s="122">
        <v>835</v>
      </c>
      <c r="J161" s="122">
        <v>374.00000000000006</v>
      </c>
      <c r="K161" s="123">
        <v>160.00000000000006</v>
      </c>
      <c r="L161" s="122">
        <v>214</v>
      </c>
    </row>
    <row r="162" spans="1:19" ht="12.75">
      <c r="A162" s="30">
        <v>8</v>
      </c>
      <c r="B162" s="30">
        <v>2</v>
      </c>
      <c r="C162" s="30">
        <v>4</v>
      </c>
      <c r="D162" s="35">
        <v>334032</v>
      </c>
      <c r="E162" s="22" t="s">
        <v>60</v>
      </c>
      <c r="F162" s="122">
        <v>538</v>
      </c>
      <c r="G162" s="122">
        <v>626</v>
      </c>
      <c r="H162" s="123">
        <v>232</v>
      </c>
      <c r="I162" s="122">
        <v>320</v>
      </c>
      <c r="J162" s="122">
        <v>306</v>
      </c>
      <c r="K162" s="123">
        <v>148</v>
      </c>
      <c r="L162" s="122">
        <v>158</v>
      </c>
    </row>
    <row r="163" spans="1:19" ht="12.75">
      <c r="A163" s="30">
        <v>8</v>
      </c>
      <c r="B163" s="30">
        <v>2</v>
      </c>
      <c r="C163" s="119">
        <v>4</v>
      </c>
      <c r="D163" s="168">
        <v>158032</v>
      </c>
      <c r="E163" s="165" t="s">
        <v>38</v>
      </c>
      <c r="F163" s="122">
        <v>625</v>
      </c>
      <c r="G163" s="122">
        <v>693</v>
      </c>
      <c r="H163" s="123">
        <v>318</v>
      </c>
      <c r="I163" s="122">
        <v>386</v>
      </c>
      <c r="J163" s="122">
        <v>307</v>
      </c>
      <c r="K163" s="123">
        <v>116.99999999999999</v>
      </c>
      <c r="L163" s="122">
        <v>190</v>
      </c>
      <c r="M163" s="169"/>
      <c r="N163" s="169"/>
    </row>
    <row r="164" spans="1:19" ht="12.75">
      <c r="A164" s="30">
        <v>8</v>
      </c>
      <c r="B164" s="30">
        <v>2</v>
      </c>
      <c r="C164" s="119">
        <v>4</v>
      </c>
      <c r="D164" s="168">
        <v>954036</v>
      </c>
      <c r="E164" s="165" t="s">
        <v>143</v>
      </c>
      <c r="F164" s="122">
        <v>969</v>
      </c>
      <c r="G164" s="122">
        <v>1375</v>
      </c>
      <c r="H164" s="123">
        <v>578</v>
      </c>
      <c r="I164" s="122">
        <v>984</v>
      </c>
      <c r="J164" s="122">
        <v>391.00000000000006</v>
      </c>
      <c r="K164" s="123">
        <v>176.00000000000003</v>
      </c>
      <c r="L164" s="122">
        <v>215.00000000000003</v>
      </c>
      <c r="M164" s="169"/>
      <c r="N164" s="169"/>
    </row>
    <row r="165" spans="1:19" ht="14.25">
      <c r="A165" s="39"/>
      <c r="B165" s="39"/>
      <c r="C165" s="39"/>
      <c r="D165" s="297"/>
      <c r="E165" s="298" t="s">
        <v>213</v>
      </c>
      <c r="F165" s="363">
        <v>9695</v>
      </c>
      <c r="G165" s="363">
        <v>12820</v>
      </c>
      <c r="H165" s="364">
        <v>5254</v>
      </c>
      <c r="I165" s="363">
        <v>8379</v>
      </c>
      <c r="J165" s="363">
        <v>4441</v>
      </c>
      <c r="K165" s="364">
        <v>1861</v>
      </c>
      <c r="L165" s="363">
        <v>2580</v>
      </c>
      <c r="M165" s="169"/>
      <c r="N165" s="313"/>
      <c r="O165" s="313"/>
      <c r="P165" s="314"/>
    </row>
    <row r="166" spans="1:19" ht="12.75">
      <c r="A166" s="30">
        <v>9</v>
      </c>
      <c r="B166" s="30">
        <v>3</v>
      </c>
      <c r="C166" s="119">
        <v>4</v>
      </c>
      <c r="D166" s="168">
        <v>958004</v>
      </c>
      <c r="E166" s="165" t="s">
        <v>144</v>
      </c>
      <c r="F166" s="122">
        <v>630</v>
      </c>
      <c r="G166" s="122">
        <v>700</v>
      </c>
      <c r="H166" s="123">
        <v>355</v>
      </c>
      <c r="I166" s="122">
        <v>425</v>
      </c>
      <c r="J166" s="122">
        <v>275</v>
      </c>
      <c r="K166" s="123">
        <v>102</v>
      </c>
      <c r="L166" s="122">
        <v>173</v>
      </c>
      <c r="M166" s="169"/>
      <c r="N166" s="169"/>
    </row>
    <row r="167" spans="1:19" ht="12.75">
      <c r="A167" s="30">
        <v>9</v>
      </c>
      <c r="B167" s="30">
        <v>3</v>
      </c>
      <c r="C167" s="119">
        <v>4</v>
      </c>
      <c r="D167" s="168">
        <v>770004</v>
      </c>
      <c r="E167" s="165" t="s">
        <v>127</v>
      </c>
      <c r="F167" s="122">
        <v>239</v>
      </c>
      <c r="G167" s="122">
        <v>321</v>
      </c>
      <c r="H167" s="123">
        <v>139</v>
      </c>
      <c r="I167" s="122">
        <v>221</v>
      </c>
      <c r="J167" s="122">
        <v>100</v>
      </c>
      <c r="K167" s="123">
        <v>49.000000000000007</v>
      </c>
      <c r="L167" s="122">
        <v>51</v>
      </c>
      <c r="M167" s="169"/>
      <c r="N167" s="169"/>
    </row>
    <row r="168" spans="1:19" ht="12.75">
      <c r="A168" s="30">
        <v>9</v>
      </c>
      <c r="B168" s="30">
        <v>3</v>
      </c>
      <c r="C168" s="119">
        <v>4</v>
      </c>
      <c r="D168" s="168">
        <v>378004</v>
      </c>
      <c r="E168" s="165" t="s">
        <v>78</v>
      </c>
      <c r="F168" s="122">
        <v>594</v>
      </c>
      <c r="G168" s="122">
        <v>773</v>
      </c>
      <c r="H168" s="123">
        <v>307</v>
      </c>
      <c r="I168" s="122">
        <v>486</v>
      </c>
      <c r="J168" s="122">
        <v>287</v>
      </c>
      <c r="K168" s="123">
        <v>88</v>
      </c>
      <c r="L168" s="122">
        <v>199</v>
      </c>
      <c r="M168" s="169"/>
      <c r="N168" s="169"/>
    </row>
    <row r="169" spans="1:19" ht="12.75">
      <c r="A169" s="30">
        <v>9</v>
      </c>
      <c r="B169" s="30">
        <v>3</v>
      </c>
      <c r="C169" s="119">
        <v>4</v>
      </c>
      <c r="D169" s="168">
        <v>170008</v>
      </c>
      <c r="E169" s="165" t="s">
        <v>48</v>
      </c>
      <c r="F169" s="122">
        <v>887</v>
      </c>
      <c r="G169" s="122">
        <v>887</v>
      </c>
      <c r="H169" s="123">
        <v>550</v>
      </c>
      <c r="I169" s="122">
        <v>550</v>
      </c>
      <c r="J169" s="122">
        <v>337.00000000000006</v>
      </c>
      <c r="K169" s="123">
        <v>156</v>
      </c>
      <c r="L169" s="122">
        <v>181.00000000000006</v>
      </c>
      <c r="M169" s="169"/>
      <c r="N169" s="169"/>
    </row>
    <row r="170" spans="1:19" ht="12.75">
      <c r="A170" s="30">
        <v>9</v>
      </c>
      <c r="B170" s="30">
        <v>3</v>
      </c>
      <c r="C170" s="119">
        <v>4</v>
      </c>
      <c r="D170" s="168">
        <v>162004</v>
      </c>
      <c r="E170" s="165" t="s">
        <v>40</v>
      </c>
      <c r="F170" s="122">
        <v>437</v>
      </c>
      <c r="G170" s="122">
        <v>537</v>
      </c>
      <c r="H170" s="123">
        <v>232</v>
      </c>
      <c r="I170" s="122">
        <v>332</v>
      </c>
      <c r="J170" s="122">
        <v>205</v>
      </c>
      <c r="K170" s="123">
        <v>85</v>
      </c>
      <c r="L170" s="122">
        <v>120</v>
      </c>
      <c r="M170" s="169"/>
      <c r="N170" s="169"/>
    </row>
    <row r="171" spans="1:19" ht="12.75">
      <c r="A171" s="30">
        <v>9</v>
      </c>
      <c r="B171" s="30">
        <v>3</v>
      </c>
      <c r="C171" s="119">
        <v>4</v>
      </c>
      <c r="D171" s="168">
        <v>562012</v>
      </c>
      <c r="E171" s="165" t="s">
        <v>105</v>
      </c>
      <c r="F171" s="122">
        <v>457</v>
      </c>
      <c r="G171" s="122">
        <v>606</v>
      </c>
      <c r="H171" s="123">
        <v>208</v>
      </c>
      <c r="I171" s="122">
        <v>357</v>
      </c>
      <c r="J171" s="122">
        <v>249.00000000000003</v>
      </c>
      <c r="K171" s="123">
        <v>115</v>
      </c>
      <c r="L171" s="122">
        <v>134.00000000000003</v>
      </c>
      <c r="M171" s="169"/>
      <c r="N171" s="169"/>
    </row>
    <row r="172" spans="1:19" ht="12.75">
      <c r="A172" s="30">
        <v>9</v>
      </c>
      <c r="B172" s="30">
        <v>3</v>
      </c>
      <c r="C172" s="119">
        <v>4</v>
      </c>
      <c r="D172" s="168">
        <v>362024</v>
      </c>
      <c r="E172" s="165" t="s">
        <v>66</v>
      </c>
      <c r="F172" s="122">
        <v>592</v>
      </c>
      <c r="G172" s="122">
        <v>833</v>
      </c>
      <c r="H172" s="123">
        <v>408</v>
      </c>
      <c r="I172" s="122">
        <v>649</v>
      </c>
      <c r="J172" s="122">
        <v>184</v>
      </c>
      <c r="K172" s="123">
        <v>71</v>
      </c>
      <c r="L172" s="122">
        <v>113</v>
      </c>
      <c r="M172" s="169"/>
      <c r="N172" s="169"/>
    </row>
    <row r="173" spans="1:19" ht="12.75">
      <c r="A173" s="30">
        <v>9</v>
      </c>
      <c r="B173" s="30">
        <v>3</v>
      </c>
      <c r="C173" s="30">
        <v>4</v>
      </c>
      <c r="D173" s="35">
        <v>162008</v>
      </c>
      <c r="E173" s="22" t="s">
        <v>41</v>
      </c>
      <c r="F173" s="122">
        <v>510</v>
      </c>
      <c r="G173" s="122">
        <v>694</v>
      </c>
      <c r="H173" s="123">
        <v>303</v>
      </c>
      <c r="I173" s="122">
        <v>487</v>
      </c>
      <c r="J173" s="122">
        <v>207.00000000000003</v>
      </c>
      <c r="K173" s="123">
        <v>84</v>
      </c>
      <c r="L173" s="122">
        <v>123.00000000000003</v>
      </c>
    </row>
    <row r="174" spans="1:19" ht="12.75">
      <c r="A174" s="30">
        <v>9</v>
      </c>
      <c r="B174" s="30">
        <v>3</v>
      </c>
      <c r="C174" s="30">
        <v>4</v>
      </c>
      <c r="D174" s="35">
        <v>374012</v>
      </c>
      <c r="E174" s="22" t="s">
        <v>74</v>
      </c>
      <c r="F174" s="122">
        <v>502.00000000000006</v>
      </c>
      <c r="G174" s="122">
        <v>609</v>
      </c>
      <c r="H174" s="123">
        <v>297</v>
      </c>
      <c r="I174" s="122">
        <v>404</v>
      </c>
      <c r="J174" s="122">
        <v>205.00000000000006</v>
      </c>
      <c r="K174" s="123">
        <v>107.00000000000001</v>
      </c>
      <c r="L174" s="122">
        <v>98.000000000000028</v>
      </c>
    </row>
    <row r="175" spans="1:19" ht="12.75">
      <c r="A175" s="119">
        <v>9</v>
      </c>
      <c r="B175" s="119">
        <v>3</v>
      </c>
      <c r="C175" s="119">
        <v>4</v>
      </c>
      <c r="D175" s="35">
        <v>754008</v>
      </c>
      <c r="E175" s="119" t="s">
        <v>119</v>
      </c>
      <c r="F175" s="299">
        <v>832</v>
      </c>
      <c r="G175" s="299">
        <v>1080</v>
      </c>
      <c r="H175" s="299">
        <v>562</v>
      </c>
      <c r="I175" s="299">
        <v>810</v>
      </c>
      <c r="J175" s="299">
        <v>270</v>
      </c>
      <c r="K175" s="299">
        <v>80</v>
      </c>
      <c r="L175" s="299">
        <v>190</v>
      </c>
      <c r="M175" s="5"/>
      <c r="N175" s="5"/>
      <c r="O175" s="5"/>
      <c r="P175" s="5"/>
      <c r="Q175" s="5"/>
      <c r="R175" s="5"/>
      <c r="S175" s="5"/>
    </row>
    <row r="176" spans="1:19" ht="12.75">
      <c r="A176" s="30">
        <v>9</v>
      </c>
      <c r="B176" s="30">
        <v>3</v>
      </c>
      <c r="C176" s="30">
        <v>4</v>
      </c>
      <c r="D176" s="35">
        <v>954016</v>
      </c>
      <c r="E176" s="22" t="s">
        <v>138</v>
      </c>
      <c r="F176" s="122">
        <v>429</v>
      </c>
      <c r="G176" s="122">
        <v>630</v>
      </c>
      <c r="H176" s="123">
        <v>283</v>
      </c>
      <c r="I176" s="122">
        <v>484</v>
      </c>
      <c r="J176" s="122">
        <v>146</v>
      </c>
      <c r="K176" s="123">
        <v>69</v>
      </c>
      <c r="L176" s="122">
        <v>77</v>
      </c>
    </row>
    <row r="177" spans="1:16" ht="12.75">
      <c r="A177" s="30">
        <v>9</v>
      </c>
      <c r="B177" s="30">
        <v>3</v>
      </c>
      <c r="C177" s="30">
        <v>4</v>
      </c>
      <c r="D177" s="35">
        <v>158016</v>
      </c>
      <c r="E177" s="22" t="s">
        <v>33</v>
      </c>
      <c r="F177" s="122">
        <v>243</v>
      </c>
      <c r="G177" s="122">
        <v>304</v>
      </c>
      <c r="H177" s="123">
        <v>113</v>
      </c>
      <c r="I177" s="122">
        <v>174</v>
      </c>
      <c r="J177" s="122">
        <v>130</v>
      </c>
      <c r="K177" s="123">
        <v>48</v>
      </c>
      <c r="L177" s="122">
        <v>82</v>
      </c>
    </row>
    <row r="178" spans="1:16" ht="12.75">
      <c r="A178" s="30">
        <v>9</v>
      </c>
      <c r="B178" s="30">
        <v>3</v>
      </c>
      <c r="C178" s="30">
        <v>4</v>
      </c>
      <c r="D178" s="35">
        <v>362032</v>
      </c>
      <c r="E178" s="22" t="s">
        <v>68</v>
      </c>
      <c r="F178" s="122">
        <v>519</v>
      </c>
      <c r="G178" s="122">
        <v>721</v>
      </c>
      <c r="H178" s="123">
        <v>302</v>
      </c>
      <c r="I178" s="122">
        <v>504</v>
      </c>
      <c r="J178" s="122">
        <v>217.00000000000006</v>
      </c>
      <c r="K178" s="123">
        <v>78.000000000000014</v>
      </c>
      <c r="L178" s="122">
        <v>139.00000000000003</v>
      </c>
    </row>
    <row r="179" spans="1:16" ht="12.75">
      <c r="A179" s="30">
        <v>9</v>
      </c>
      <c r="B179" s="30">
        <v>3</v>
      </c>
      <c r="C179" s="119">
        <v>4</v>
      </c>
      <c r="D179" s="168">
        <v>154036</v>
      </c>
      <c r="E179" s="165" t="s">
        <v>29</v>
      </c>
      <c r="F179" s="122">
        <v>507.00000000000006</v>
      </c>
      <c r="G179" s="122">
        <v>509.00000000000006</v>
      </c>
      <c r="H179" s="123">
        <v>285</v>
      </c>
      <c r="I179" s="122">
        <v>287</v>
      </c>
      <c r="J179" s="122">
        <v>222.00000000000006</v>
      </c>
      <c r="K179" s="123">
        <v>100.00000000000001</v>
      </c>
      <c r="L179" s="122">
        <v>122.00000000000003</v>
      </c>
      <c r="M179" s="169"/>
    </row>
    <row r="180" spans="1:16" ht="12.75">
      <c r="A180" s="30">
        <v>9</v>
      </c>
      <c r="B180" s="30">
        <v>3</v>
      </c>
      <c r="C180" s="119">
        <v>4</v>
      </c>
      <c r="D180" s="168">
        <v>974028</v>
      </c>
      <c r="E180" s="165" t="s">
        <v>155</v>
      </c>
      <c r="F180" s="122">
        <v>517</v>
      </c>
      <c r="G180" s="122">
        <v>658</v>
      </c>
      <c r="H180" s="123">
        <v>325</v>
      </c>
      <c r="I180" s="122">
        <v>466</v>
      </c>
      <c r="J180" s="122">
        <v>192</v>
      </c>
      <c r="K180" s="123">
        <v>77.000000000000014</v>
      </c>
      <c r="L180" s="122">
        <v>115</v>
      </c>
      <c r="M180" s="169"/>
    </row>
    <row r="181" spans="1:16" ht="12.75">
      <c r="A181" s="30">
        <v>9</v>
      </c>
      <c r="B181" s="30">
        <v>3</v>
      </c>
      <c r="C181" s="119">
        <v>4</v>
      </c>
      <c r="D181" s="168">
        <v>962040</v>
      </c>
      <c r="E181" s="165" t="s">
        <v>151</v>
      </c>
      <c r="F181" s="122">
        <v>369</v>
      </c>
      <c r="G181" s="122">
        <v>490</v>
      </c>
      <c r="H181" s="123">
        <v>243</v>
      </c>
      <c r="I181" s="122">
        <v>364</v>
      </c>
      <c r="J181" s="122">
        <v>126</v>
      </c>
      <c r="K181" s="123">
        <v>78</v>
      </c>
      <c r="L181" s="122">
        <v>48.000000000000007</v>
      </c>
      <c r="M181" s="169"/>
    </row>
    <row r="182" spans="1:16" ht="12.75">
      <c r="A182" s="30">
        <v>9</v>
      </c>
      <c r="B182" s="30">
        <v>3</v>
      </c>
      <c r="C182" s="119">
        <v>4</v>
      </c>
      <c r="D182" s="168">
        <v>162024</v>
      </c>
      <c r="E182" s="165" t="s">
        <v>44</v>
      </c>
      <c r="F182" s="122">
        <v>1148</v>
      </c>
      <c r="G182" s="122">
        <v>1586</v>
      </c>
      <c r="H182" s="123">
        <v>679</v>
      </c>
      <c r="I182" s="122">
        <v>1117</v>
      </c>
      <c r="J182" s="122">
        <v>469</v>
      </c>
      <c r="K182" s="123">
        <v>158</v>
      </c>
      <c r="L182" s="122">
        <v>311</v>
      </c>
      <c r="M182" s="169"/>
    </row>
    <row r="183" spans="1:16" ht="12.75">
      <c r="A183" s="30">
        <v>9</v>
      </c>
      <c r="B183" s="30">
        <v>3</v>
      </c>
      <c r="C183" s="119">
        <v>4</v>
      </c>
      <c r="D183" s="168">
        <v>774032</v>
      </c>
      <c r="E183" s="165" t="s">
        <v>130</v>
      </c>
      <c r="F183" s="122">
        <v>1321</v>
      </c>
      <c r="G183" s="122">
        <v>1698</v>
      </c>
      <c r="H183" s="123">
        <v>762</v>
      </c>
      <c r="I183" s="122">
        <v>1139</v>
      </c>
      <c r="J183" s="122">
        <v>559</v>
      </c>
      <c r="K183" s="123">
        <v>211.00000000000003</v>
      </c>
      <c r="L183" s="122">
        <v>348</v>
      </c>
      <c r="M183" s="169"/>
    </row>
    <row r="184" spans="1:16" ht="12.75">
      <c r="A184" s="30">
        <v>9</v>
      </c>
      <c r="B184" s="30">
        <v>3</v>
      </c>
      <c r="C184" s="119">
        <v>4</v>
      </c>
      <c r="D184" s="168">
        <v>158028</v>
      </c>
      <c r="E184" s="165" t="s">
        <v>37</v>
      </c>
      <c r="F184" s="122">
        <v>634</v>
      </c>
      <c r="G184" s="122">
        <v>787</v>
      </c>
      <c r="H184" s="123">
        <v>407</v>
      </c>
      <c r="I184" s="122">
        <v>560</v>
      </c>
      <c r="J184" s="122">
        <v>227</v>
      </c>
      <c r="K184" s="123">
        <v>65</v>
      </c>
      <c r="L184" s="122">
        <v>162</v>
      </c>
      <c r="M184" s="169"/>
    </row>
    <row r="185" spans="1:16" ht="12.75">
      <c r="A185" s="30">
        <v>9</v>
      </c>
      <c r="B185" s="30">
        <v>3</v>
      </c>
      <c r="C185" s="119">
        <v>4</v>
      </c>
      <c r="D185" s="168">
        <v>566076</v>
      </c>
      <c r="E185" s="165" t="s">
        <v>115</v>
      </c>
      <c r="F185" s="122">
        <v>514</v>
      </c>
      <c r="G185" s="122">
        <v>691</v>
      </c>
      <c r="H185" s="123">
        <v>259</v>
      </c>
      <c r="I185" s="122">
        <v>436</v>
      </c>
      <c r="J185" s="122">
        <v>255</v>
      </c>
      <c r="K185" s="123">
        <v>131</v>
      </c>
      <c r="L185" s="122">
        <v>124</v>
      </c>
      <c r="M185" s="169"/>
    </row>
    <row r="186" spans="1:16" ht="12.75">
      <c r="A186" s="30">
        <v>9</v>
      </c>
      <c r="B186" s="30">
        <v>3</v>
      </c>
      <c r="C186" s="119">
        <v>4</v>
      </c>
      <c r="D186" s="168">
        <v>382056</v>
      </c>
      <c r="E186" s="165" t="s">
        <v>91</v>
      </c>
      <c r="F186" s="122">
        <v>454</v>
      </c>
      <c r="G186" s="122">
        <v>560</v>
      </c>
      <c r="H186" s="123">
        <v>267</v>
      </c>
      <c r="I186" s="122">
        <v>373</v>
      </c>
      <c r="J186" s="122">
        <v>187</v>
      </c>
      <c r="K186" s="123">
        <v>83</v>
      </c>
      <c r="L186" s="122">
        <v>104.00000000000001</v>
      </c>
      <c r="M186" s="169"/>
    </row>
    <row r="187" spans="1:16" ht="12.75">
      <c r="A187" s="30">
        <v>9</v>
      </c>
      <c r="B187" s="30">
        <v>3</v>
      </c>
      <c r="C187" s="119">
        <v>4</v>
      </c>
      <c r="D187" s="168">
        <v>382068</v>
      </c>
      <c r="E187" s="165" t="s">
        <v>93</v>
      </c>
      <c r="F187" s="122">
        <v>538</v>
      </c>
      <c r="G187" s="122">
        <v>574</v>
      </c>
      <c r="H187" s="123">
        <v>255</v>
      </c>
      <c r="I187" s="122">
        <v>291</v>
      </c>
      <c r="J187" s="122">
        <v>283</v>
      </c>
      <c r="K187" s="123">
        <v>103</v>
      </c>
      <c r="L187" s="122">
        <v>180</v>
      </c>
      <c r="M187" s="169"/>
    </row>
    <row r="188" spans="1:16" ht="12.75">
      <c r="A188" s="30">
        <v>9</v>
      </c>
      <c r="B188" s="30">
        <v>3</v>
      </c>
      <c r="C188" s="119">
        <v>4</v>
      </c>
      <c r="D188" s="168">
        <v>978036</v>
      </c>
      <c r="E188" s="165" t="s">
        <v>163</v>
      </c>
      <c r="F188" s="122">
        <v>384</v>
      </c>
      <c r="G188" s="122">
        <v>458</v>
      </c>
      <c r="H188" s="123">
        <v>110</v>
      </c>
      <c r="I188" s="122">
        <v>184</v>
      </c>
      <c r="J188" s="122">
        <v>274</v>
      </c>
      <c r="K188" s="123">
        <v>134</v>
      </c>
      <c r="L188" s="122">
        <v>140.00000000000003</v>
      </c>
      <c r="M188" s="169"/>
    </row>
    <row r="189" spans="1:16" ht="12.75">
      <c r="A189" s="30">
        <v>9</v>
      </c>
      <c r="B189" s="30">
        <v>3</v>
      </c>
      <c r="C189" s="119">
        <v>4</v>
      </c>
      <c r="D189" s="168">
        <v>166032</v>
      </c>
      <c r="E189" s="165" t="s">
        <v>46</v>
      </c>
      <c r="F189" s="122">
        <v>635</v>
      </c>
      <c r="G189" s="122">
        <v>635</v>
      </c>
      <c r="H189" s="123">
        <v>339</v>
      </c>
      <c r="I189" s="122">
        <v>339</v>
      </c>
      <c r="J189" s="122">
        <v>296</v>
      </c>
      <c r="K189" s="123">
        <v>136</v>
      </c>
      <c r="L189" s="122">
        <v>160</v>
      </c>
      <c r="M189" s="169"/>
    </row>
    <row r="190" spans="1:16" ht="12.75">
      <c r="A190" s="30">
        <v>9</v>
      </c>
      <c r="B190" s="30">
        <v>3</v>
      </c>
      <c r="C190" s="30">
        <v>4</v>
      </c>
      <c r="D190" s="35">
        <v>170048</v>
      </c>
      <c r="E190" s="22" t="s">
        <v>53</v>
      </c>
      <c r="F190" s="122">
        <v>606</v>
      </c>
      <c r="G190" s="122">
        <v>606</v>
      </c>
      <c r="H190" s="123">
        <v>319</v>
      </c>
      <c r="I190" s="122">
        <v>319</v>
      </c>
      <c r="J190" s="122">
        <v>287</v>
      </c>
      <c r="K190" s="123">
        <v>134</v>
      </c>
      <c r="L190" s="122">
        <v>152.99999999999997</v>
      </c>
    </row>
    <row r="191" spans="1:16" ht="13.15">
      <c r="A191" s="39"/>
      <c r="B191" s="39"/>
      <c r="C191" s="39"/>
      <c r="D191" s="297"/>
      <c r="E191" s="298" t="s">
        <v>216</v>
      </c>
      <c r="F191" s="363">
        <v>14498</v>
      </c>
      <c r="G191" s="363">
        <v>17947</v>
      </c>
      <c r="H191" s="364">
        <v>8309</v>
      </c>
      <c r="I191" s="363">
        <v>11758</v>
      </c>
      <c r="J191" s="363">
        <v>6189</v>
      </c>
      <c r="K191" s="364">
        <v>2542</v>
      </c>
      <c r="L191" s="363">
        <v>3647</v>
      </c>
    </row>
    <row r="192" spans="1:16" ht="14.25">
      <c r="A192" s="30">
        <v>10</v>
      </c>
      <c r="B192" s="30">
        <v>4</v>
      </c>
      <c r="C192" s="30">
        <v>4</v>
      </c>
      <c r="D192" s="35">
        <v>554008</v>
      </c>
      <c r="E192" s="22" t="s">
        <v>98</v>
      </c>
      <c r="F192" s="122">
        <v>554</v>
      </c>
      <c r="G192" s="122">
        <v>699</v>
      </c>
      <c r="H192" s="123">
        <v>292</v>
      </c>
      <c r="I192" s="122">
        <v>437</v>
      </c>
      <c r="J192" s="122">
        <v>262</v>
      </c>
      <c r="K192" s="123">
        <v>146</v>
      </c>
      <c r="L192" s="122">
        <v>116</v>
      </c>
      <c r="N192" s="313"/>
      <c r="O192" s="313"/>
      <c r="P192" s="314"/>
    </row>
    <row r="193" spans="1:20" ht="12.75">
      <c r="A193" s="119">
        <v>10</v>
      </c>
      <c r="B193" s="30">
        <v>4</v>
      </c>
      <c r="C193" s="30">
        <v>4</v>
      </c>
      <c r="D193" s="35">
        <v>554020</v>
      </c>
      <c r="E193" s="119" t="s">
        <v>100</v>
      </c>
      <c r="F193" s="299">
        <v>497</v>
      </c>
      <c r="G193" s="299">
        <v>584</v>
      </c>
      <c r="H193" s="299">
        <v>296</v>
      </c>
      <c r="I193" s="299">
        <v>383</v>
      </c>
      <c r="J193" s="299">
        <v>201</v>
      </c>
      <c r="K193" s="299">
        <v>122</v>
      </c>
      <c r="L193" s="299">
        <v>79</v>
      </c>
      <c r="N193" s="5"/>
      <c r="O193" s="5"/>
      <c r="P193" s="5"/>
      <c r="Q193" s="5"/>
      <c r="R193" s="5"/>
      <c r="S193" s="5"/>
      <c r="T193" s="5"/>
    </row>
    <row r="194" spans="1:20" ht="12.75">
      <c r="A194" s="30">
        <v>10</v>
      </c>
      <c r="B194" s="30">
        <v>4</v>
      </c>
      <c r="C194" s="30">
        <v>4</v>
      </c>
      <c r="D194" s="35">
        <v>362028</v>
      </c>
      <c r="E194" s="22" t="s">
        <v>67</v>
      </c>
      <c r="F194" s="122">
        <v>354</v>
      </c>
      <c r="G194" s="122">
        <v>466</v>
      </c>
      <c r="H194" s="123">
        <v>224</v>
      </c>
      <c r="I194" s="122">
        <v>336</v>
      </c>
      <c r="J194" s="122">
        <v>130</v>
      </c>
      <c r="K194" s="123">
        <v>69</v>
      </c>
      <c r="L194" s="122">
        <v>61</v>
      </c>
    </row>
    <row r="195" spans="1:20" ht="12.75">
      <c r="A195" s="30">
        <v>10</v>
      </c>
      <c r="B195" s="30">
        <v>4</v>
      </c>
      <c r="C195" s="119">
        <v>4</v>
      </c>
      <c r="D195" s="168">
        <v>566028</v>
      </c>
      <c r="E195" s="165" t="s">
        <v>114</v>
      </c>
      <c r="F195" s="122">
        <v>399</v>
      </c>
      <c r="G195" s="122">
        <v>516</v>
      </c>
      <c r="H195" s="123">
        <v>207</v>
      </c>
      <c r="I195" s="122">
        <v>324</v>
      </c>
      <c r="J195" s="122">
        <v>192</v>
      </c>
      <c r="K195" s="123">
        <v>76</v>
      </c>
      <c r="L195" s="122">
        <v>116</v>
      </c>
      <c r="M195" s="169"/>
    </row>
    <row r="196" spans="1:20" ht="12.75">
      <c r="A196" s="30">
        <v>10</v>
      </c>
      <c r="B196" s="30">
        <v>4</v>
      </c>
      <c r="C196" s="119">
        <v>4</v>
      </c>
      <c r="D196" s="168">
        <v>158020</v>
      </c>
      <c r="E196" s="165" t="s">
        <v>401</v>
      </c>
      <c r="F196" s="122">
        <v>489</v>
      </c>
      <c r="G196" s="122">
        <v>534</v>
      </c>
      <c r="H196" s="123">
        <v>258</v>
      </c>
      <c r="I196" s="122">
        <v>303</v>
      </c>
      <c r="J196" s="122">
        <v>231</v>
      </c>
      <c r="K196" s="123">
        <v>120</v>
      </c>
      <c r="L196" s="122">
        <v>111.00000000000001</v>
      </c>
      <c r="M196" s="169"/>
    </row>
    <row r="197" spans="1:20" ht="12.75">
      <c r="A197" s="30">
        <v>10</v>
      </c>
      <c r="B197" s="30">
        <v>4</v>
      </c>
      <c r="C197" s="119">
        <v>4</v>
      </c>
      <c r="D197" s="168">
        <v>162022</v>
      </c>
      <c r="E197" s="165" t="s">
        <v>43</v>
      </c>
      <c r="F197" s="122">
        <v>314</v>
      </c>
      <c r="G197" s="122">
        <v>455</v>
      </c>
      <c r="H197" s="123">
        <v>236</v>
      </c>
      <c r="I197" s="122">
        <v>377</v>
      </c>
      <c r="J197" s="122">
        <v>78</v>
      </c>
      <c r="K197" s="123">
        <v>27</v>
      </c>
      <c r="L197" s="122">
        <v>51</v>
      </c>
      <c r="M197" s="169"/>
    </row>
    <row r="198" spans="1:20" ht="12.75">
      <c r="A198" s="30">
        <v>10</v>
      </c>
      <c r="B198" s="30">
        <v>4</v>
      </c>
      <c r="C198" s="119">
        <v>4</v>
      </c>
      <c r="D198" s="168">
        <v>362036</v>
      </c>
      <c r="E198" s="165" t="s">
        <v>69</v>
      </c>
      <c r="F198" s="122">
        <v>369</v>
      </c>
      <c r="G198" s="122">
        <v>450</v>
      </c>
      <c r="H198" s="123">
        <v>280</v>
      </c>
      <c r="I198" s="122">
        <v>361</v>
      </c>
      <c r="J198" s="122">
        <v>89.000000000000014</v>
      </c>
      <c r="K198" s="123">
        <v>48.000000000000014</v>
      </c>
      <c r="L198" s="122">
        <v>41</v>
      </c>
      <c r="M198" s="169"/>
    </row>
    <row r="199" spans="1:20" customFormat="1" ht="13.15">
      <c r="A199" s="36"/>
      <c r="B199" s="40"/>
      <c r="C199" s="40"/>
      <c r="D199" s="41"/>
      <c r="E199" s="39" t="s">
        <v>285</v>
      </c>
      <c r="F199" s="365">
        <v>2976</v>
      </c>
      <c r="G199" s="365">
        <v>3704</v>
      </c>
      <c r="H199" s="365">
        <v>1793</v>
      </c>
      <c r="I199" s="365">
        <v>2521</v>
      </c>
      <c r="J199" s="365">
        <v>1183</v>
      </c>
      <c r="K199" s="365">
        <v>608</v>
      </c>
      <c r="L199" s="365">
        <v>575</v>
      </c>
      <c r="M199" s="9"/>
      <c r="N199" s="9"/>
      <c r="O199" s="9"/>
      <c r="P199" s="9"/>
      <c r="Q199" s="9"/>
      <c r="R199" s="9"/>
      <c r="S199" s="9"/>
    </row>
    <row r="200" spans="1:20" ht="13.15">
      <c r="E200" s="14" t="s">
        <v>177</v>
      </c>
      <c r="F200" s="120">
        <v>139547</v>
      </c>
      <c r="G200" s="120">
        <v>183801</v>
      </c>
      <c r="H200" s="120">
        <v>77671</v>
      </c>
      <c r="I200" s="120">
        <v>121925</v>
      </c>
      <c r="J200" s="120">
        <v>61876</v>
      </c>
      <c r="K200" s="120">
        <v>26508</v>
      </c>
      <c r="L200" s="120">
        <v>35368</v>
      </c>
    </row>
    <row r="201" spans="1:20" ht="13.15">
      <c r="E201" s="8" t="s">
        <v>198</v>
      </c>
      <c r="F201" s="120">
        <v>74267</v>
      </c>
      <c r="G201" s="120">
        <v>96173</v>
      </c>
      <c r="H201" s="120">
        <v>42638</v>
      </c>
      <c r="I201" s="120">
        <v>64544</v>
      </c>
      <c r="J201" s="120">
        <v>31629</v>
      </c>
      <c r="K201" s="120">
        <v>13228</v>
      </c>
      <c r="L201" s="120">
        <v>18401</v>
      </c>
    </row>
    <row r="202" spans="1:20" ht="13.15">
      <c r="E202" s="8" t="s">
        <v>199</v>
      </c>
      <c r="F202" s="120">
        <v>65280</v>
      </c>
      <c r="G202" s="120">
        <v>87628</v>
      </c>
      <c r="H202" s="120">
        <v>35033</v>
      </c>
      <c r="I202" s="120">
        <v>57381</v>
      </c>
      <c r="J202" s="120">
        <v>30247</v>
      </c>
      <c r="K202" s="120">
        <v>13280</v>
      </c>
      <c r="L202" s="120">
        <v>16967</v>
      </c>
    </row>
    <row r="203" spans="1:20" ht="13.15">
      <c r="E203" s="8"/>
      <c r="F203" s="120"/>
      <c r="G203" s="120"/>
      <c r="H203" s="120"/>
      <c r="I203" s="120"/>
      <c r="J203" s="120"/>
      <c r="K203" s="120"/>
      <c r="L203" s="120"/>
    </row>
    <row r="204" spans="1:20" customFormat="1" ht="13.25" customHeight="1">
      <c r="A204" s="23" t="s">
        <v>387</v>
      </c>
      <c r="B204" s="441" t="s">
        <v>359</v>
      </c>
      <c r="C204" s="441"/>
      <c r="D204" s="441"/>
      <c r="E204" s="441"/>
      <c r="F204" s="441"/>
      <c r="G204" s="441"/>
      <c r="H204" s="441"/>
      <c r="I204" s="441"/>
      <c r="J204" s="441"/>
      <c r="K204" s="441"/>
      <c r="L204" s="441"/>
      <c r="M204" s="9"/>
      <c r="N204" s="9"/>
      <c r="O204" s="9"/>
      <c r="P204" s="9"/>
      <c r="Q204" s="9"/>
      <c r="R204" s="9"/>
      <c r="S204" s="9"/>
    </row>
    <row r="205" spans="1:20" customFormat="1" ht="13.25" customHeight="1">
      <c r="A205" s="110" t="s">
        <v>386</v>
      </c>
      <c r="B205" s="441" t="s">
        <v>374</v>
      </c>
      <c r="C205" s="441"/>
      <c r="D205" s="441"/>
      <c r="E205" s="441"/>
      <c r="F205" s="441"/>
      <c r="G205" s="441"/>
      <c r="H205" s="441"/>
      <c r="I205" s="441"/>
      <c r="J205" s="441"/>
      <c r="K205" s="441"/>
      <c r="L205" s="441"/>
      <c r="M205" s="9"/>
      <c r="N205" s="9"/>
      <c r="O205" s="9"/>
      <c r="P205" s="9"/>
      <c r="Q205" s="9"/>
      <c r="R205" s="9"/>
      <c r="S205" s="9"/>
    </row>
    <row r="206" spans="1:20" customFormat="1" ht="13.25" customHeight="1">
      <c r="A206" s="23"/>
      <c r="B206" s="441"/>
      <c r="C206" s="441"/>
      <c r="D206" s="441"/>
      <c r="E206" s="441"/>
      <c r="F206" s="441"/>
      <c r="G206" s="441"/>
      <c r="H206" s="441"/>
      <c r="I206" s="441"/>
      <c r="J206" s="441"/>
      <c r="K206" s="441"/>
      <c r="L206" s="441"/>
      <c r="M206" s="9"/>
      <c r="N206" s="9"/>
      <c r="O206" s="9"/>
      <c r="P206" s="9"/>
      <c r="Q206" s="9"/>
      <c r="R206" s="9"/>
      <c r="S206" s="9"/>
    </row>
    <row r="207" spans="1:20" customFormat="1" ht="13.25" customHeight="1">
      <c r="A207" s="23"/>
      <c r="B207" s="353"/>
      <c r="C207" s="353"/>
      <c r="D207" s="353"/>
      <c r="E207" s="353"/>
      <c r="F207" s="353"/>
      <c r="G207" s="353"/>
      <c r="H207" s="353"/>
      <c r="I207" s="353"/>
      <c r="J207" s="353"/>
      <c r="K207" s="353"/>
      <c r="L207" s="353"/>
      <c r="M207" s="9"/>
      <c r="N207" s="9"/>
      <c r="O207" s="9"/>
      <c r="P207" s="9"/>
      <c r="Q207" s="9"/>
      <c r="R207" s="9"/>
      <c r="S207" s="9"/>
    </row>
    <row r="208" spans="1:20" ht="11.65">
      <c r="A208" s="17" t="s">
        <v>352</v>
      </c>
      <c r="F208" s="5"/>
      <c r="G208" s="5"/>
      <c r="H208" s="5"/>
      <c r="I208" s="5"/>
      <c r="J208" s="5"/>
      <c r="K208" s="5"/>
      <c r="L208" s="5"/>
    </row>
    <row r="209" spans="6:12">
      <c r="F209" s="5"/>
      <c r="G209" s="5"/>
      <c r="H209" s="5"/>
      <c r="I209" s="5"/>
      <c r="J209" s="5"/>
      <c r="K209" s="5"/>
      <c r="L209" s="5"/>
    </row>
    <row r="210" spans="6:12" ht="12.75">
      <c r="F210" s="84"/>
      <c r="G210" s="84"/>
      <c r="H210" s="84"/>
      <c r="I210" s="84"/>
      <c r="J210" s="84"/>
      <c r="K210" s="84"/>
      <c r="L210" s="84"/>
    </row>
    <row r="211" spans="6:12">
      <c r="F211" s="5"/>
      <c r="G211" s="5"/>
      <c r="H211" s="5"/>
      <c r="I211" s="5"/>
      <c r="J211" s="5"/>
      <c r="K211" s="5"/>
      <c r="L211" s="5"/>
    </row>
  </sheetData>
  <sortState xmlns:xlrd2="http://schemas.microsoft.com/office/spreadsheetml/2017/richdata2" ref="A30:AA56">
    <sortCondition ref="E30:E56"/>
  </sortState>
  <mergeCells count="2">
    <mergeCell ref="B205:L206"/>
    <mergeCell ref="B204:L204"/>
  </mergeCells>
  <printOptions horizontalCentered="1"/>
  <pageMargins left="0.15748031496062992" right="0.11811023622047245" top="0.62992125984251968" bottom="0.31496062992125984" header="0.51181102362204722" footer="0.23622047244094491"/>
  <pageSetup paperSize="9"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P218"/>
  <sheetViews>
    <sheetView zoomScaleNormal="100" workbookViewId="0">
      <pane ySplit="3" topLeftCell="A4" activePane="bottomLeft" state="frozen"/>
      <selection activeCell="B192" sqref="B192:F195"/>
      <selection pane="bottomLeft"/>
    </sheetView>
  </sheetViews>
  <sheetFormatPr baseColWidth="10" defaultColWidth="11.19921875" defaultRowHeight="10.15"/>
  <cols>
    <col min="1" max="1" width="12.53125" style="1" customWidth="1"/>
    <col min="2" max="3" width="11.19921875" style="1"/>
    <col min="4" max="4" width="9.53125" style="2" customWidth="1"/>
    <col min="5" max="5" width="40.796875" style="1" customWidth="1"/>
    <col min="6" max="10" width="11.19921875" style="1"/>
    <col min="11" max="12" width="11.19921875" style="1" customWidth="1"/>
    <col min="13" max="16384" width="11.19921875" style="1"/>
  </cols>
  <sheetData>
    <row r="1" spans="1:14" ht="18.75" customHeight="1">
      <c r="A1" s="18" t="s">
        <v>425</v>
      </c>
      <c r="E1" s="12"/>
    </row>
    <row r="2" spans="1:14" ht="12.75" customHeight="1">
      <c r="A2" s="4"/>
      <c r="E2" s="12"/>
    </row>
    <row r="3" spans="1:14" s="11" customFormat="1" ht="115.5" customHeight="1">
      <c r="A3" s="93" t="s">
        <v>402</v>
      </c>
      <c r="B3" s="93" t="s">
        <v>405</v>
      </c>
      <c r="C3" s="93" t="s">
        <v>403</v>
      </c>
      <c r="D3" s="92" t="s">
        <v>6</v>
      </c>
      <c r="E3" s="92" t="s">
        <v>0</v>
      </c>
      <c r="F3" s="98" t="s">
        <v>13</v>
      </c>
      <c r="G3" s="99" t="s">
        <v>14</v>
      </c>
      <c r="H3" s="94" t="s">
        <v>203</v>
      </c>
      <c r="I3" s="100" t="s">
        <v>204</v>
      </c>
      <c r="J3" s="98" t="s">
        <v>166</v>
      </c>
      <c r="K3" s="93" t="s">
        <v>242</v>
      </c>
      <c r="L3" s="93" t="s">
        <v>243</v>
      </c>
      <c r="N3" s="101"/>
    </row>
    <row r="4" spans="1:14" ht="12.75">
      <c r="A4" s="42">
        <v>1</v>
      </c>
      <c r="B4" s="42">
        <v>1</v>
      </c>
      <c r="C4" s="43">
        <v>1</v>
      </c>
      <c r="D4" s="35">
        <v>913000</v>
      </c>
      <c r="E4" s="165" t="s">
        <v>132</v>
      </c>
      <c r="F4" s="140">
        <v>389.43716142125334</v>
      </c>
      <c r="G4" s="140">
        <v>521.34989607371404</v>
      </c>
      <c r="H4" s="140">
        <v>199.99672673115009</v>
      </c>
      <c r="I4" s="140">
        <v>331.90946138361073</v>
      </c>
      <c r="J4" s="140">
        <v>189.44043469010327</v>
      </c>
      <c r="K4" s="140">
        <v>69.311467897415781</v>
      </c>
      <c r="L4" s="140">
        <v>120.12896679268751</v>
      </c>
    </row>
    <row r="5" spans="1:14" ht="12.75">
      <c r="A5" s="42">
        <v>1</v>
      </c>
      <c r="B5" s="42">
        <v>1</v>
      </c>
      <c r="C5" s="43">
        <v>1</v>
      </c>
      <c r="D5" s="35">
        <v>112000</v>
      </c>
      <c r="E5" s="22" t="s">
        <v>16</v>
      </c>
      <c r="F5" s="140">
        <v>669.23994402652181</v>
      </c>
      <c r="G5" s="140">
        <v>888.15635007841922</v>
      </c>
      <c r="H5" s="140">
        <v>395.66487288573336</v>
      </c>
      <c r="I5" s="140">
        <v>614.58127893763094</v>
      </c>
      <c r="J5" s="140">
        <v>273.5750711407884</v>
      </c>
      <c r="K5" s="140">
        <v>103.49458578686878</v>
      </c>
      <c r="L5" s="140">
        <v>170.08048535391958</v>
      </c>
    </row>
    <row r="6" spans="1:14" ht="12.75">
      <c r="A6" s="42">
        <v>1</v>
      </c>
      <c r="B6" s="42">
        <v>1</v>
      </c>
      <c r="C6" s="43">
        <v>1</v>
      </c>
      <c r="D6" s="35">
        <v>113000</v>
      </c>
      <c r="E6" s="22" t="s">
        <v>17</v>
      </c>
      <c r="F6" s="334" t="s">
        <v>372</v>
      </c>
      <c r="G6" s="334" t="s">
        <v>372</v>
      </c>
      <c r="H6" s="334" t="s">
        <v>372</v>
      </c>
      <c r="I6" s="334" t="s">
        <v>372</v>
      </c>
      <c r="J6" s="334" t="s">
        <v>372</v>
      </c>
      <c r="K6" s="334" t="s">
        <v>372</v>
      </c>
      <c r="L6" s="334" t="s">
        <v>372</v>
      </c>
    </row>
    <row r="7" spans="1:14" ht="12.75">
      <c r="A7" s="42">
        <v>1</v>
      </c>
      <c r="B7" s="42">
        <v>1</v>
      </c>
      <c r="C7" s="43">
        <v>1</v>
      </c>
      <c r="D7" s="35">
        <v>513000</v>
      </c>
      <c r="E7" s="22" t="s">
        <v>95</v>
      </c>
      <c r="F7" s="140">
        <v>312.30822815252185</v>
      </c>
      <c r="G7" s="140">
        <v>422.10538536811902</v>
      </c>
      <c r="H7" s="140">
        <v>163.36888195976317</v>
      </c>
      <c r="I7" s="140">
        <v>273.16603917536031</v>
      </c>
      <c r="J7" s="140">
        <v>148.93934619275871</v>
      </c>
      <c r="K7" s="140">
        <v>73.142819232746746</v>
      </c>
      <c r="L7" s="140">
        <v>75.796526960011931</v>
      </c>
    </row>
    <row r="8" spans="1:14" ht="12.75">
      <c r="A8" s="42">
        <v>1</v>
      </c>
      <c r="B8" s="42">
        <v>1</v>
      </c>
      <c r="C8" s="43">
        <v>1</v>
      </c>
      <c r="D8" s="35">
        <v>914000</v>
      </c>
      <c r="E8" s="22" t="s">
        <v>133</v>
      </c>
      <c r="F8" s="140">
        <v>391.14391143911439</v>
      </c>
      <c r="G8" s="140">
        <v>399.75399753997539</v>
      </c>
      <c r="H8" s="140">
        <v>194.83394833948338</v>
      </c>
      <c r="I8" s="140">
        <v>203.44403444034441</v>
      </c>
      <c r="J8" s="140">
        <v>196.30996309963098</v>
      </c>
      <c r="K8" s="140">
        <v>81.672816728167277</v>
      </c>
      <c r="L8" s="140">
        <v>114.63714637146371</v>
      </c>
    </row>
    <row r="9" spans="1:14" ht="12.75">
      <c r="A9" s="42">
        <v>1</v>
      </c>
      <c r="B9" s="42">
        <v>1</v>
      </c>
      <c r="C9" s="43">
        <v>1</v>
      </c>
      <c r="D9" s="35">
        <v>916000</v>
      </c>
      <c r="E9" s="22" t="s">
        <v>135</v>
      </c>
      <c r="F9" s="140">
        <v>492.73809898868973</v>
      </c>
      <c r="G9" s="140">
        <v>737.84694874137551</v>
      </c>
      <c r="H9" s="140">
        <v>230.93160265902145</v>
      </c>
      <c r="I9" s="140">
        <v>476.04045241170729</v>
      </c>
      <c r="J9" s="140">
        <v>261.80649632966828</v>
      </c>
      <c r="K9" s="140">
        <v>138.30692164708105</v>
      </c>
      <c r="L9" s="140">
        <v>123.49957468258718</v>
      </c>
    </row>
    <row r="10" spans="1:14" ht="12.75">
      <c r="A10" s="42">
        <v>1</v>
      </c>
      <c r="B10" s="42">
        <v>1</v>
      </c>
      <c r="C10" s="43">
        <v>1</v>
      </c>
      <c r="D10" s="35">
        <v>116000</v>
      </c>
      <c r="E10" s="22" t="s">
        <v>19</v>
      </c>
      <c r="F10" s="140">
        <v>534.0319973242656</v>
      </c>
      <c r="G10" s="140">
        <v>818.14296597729344</v>
      </c>
      <c r="H10" s="140">
        <v>282.81026441459022</v>
      </c>
      <c r="I10" s="140">
        <v>566.921233067618</v>
      </c>
      <c r="J10" s="140">
        <v>251.22173290967538</v>
      </c>
      <c r="K10" s="140">
        <v>94.579779623539025</v>
      </c>
      <c r="L10" s="140">
        <v>156.64195328613636</v>
      </c>
    </row>
    <row r="11" spans="1:14" ht="12.75">
      <c r="A11" s="42">
        <v>1</v>
      </c>
      <c r="B11" s="42">
        <v>1</v>
      </c>
      <c r="C11" s="43">
        <v>1</v>
      </c>
      <c r="D11" s="35">
        <v>117000</v>
      </c>
      <c r="E11" s="22" t="s">
        <v>20</v>
      </c>
      <c r="F11" s="140">
        <v>387.67892308144485</v>
      </c>
      <c r="G11" s="140">
        <v>546.10116685771391</v>
      </c>
      <c r="H11" s="140">
        <v>243.36478264703288</v>
      </c>
      <c r="I11" s="140">
        <v>401.78702642330188</v>
      </c>
      <c r="J11" s="140">
        <v>144.314140434412</v>
      </c>
      <c r="K11" s="140">
        <v>43.206066484437002</v>
      </c>
      <c r="L11" s="140">
        <v>101.10807394997499</v>
      </c>
    </row>
    <row r="12" spans="1:14" ht="12.75">
      <c r="A12" s="42">
        <v>1</v>
      </c>
      <c r="B12" s="42">
        <v>1</v>
      </c>
      <c r="C12" s="43">
        <v>1</v>
      </c>
      <c r="D12" s="35">
        <v>119000</v>
      </c>
      <c r="E12" s="22" t="s">
        <v>21</v>
      </c>
      <c r="F12" s="140">
        <v>637.7064241796038</v>
      </c>
      <c r="G12" s="140">
        <v>989.65817804895289</v>
      </c>
      <c r="H12" s="140">
        <v>409.43249546514642</v>
      </c>
      <c r="I12" s="140">
        <v>761.38424933449551</v>
      </c>
      <c r="J12" s="140">
        <v>228.27392871445736</v>
      </c>
      <c r="K12" s="140">
        <v>111.42783104431203</v>
      </c>
      <c r="L12" s="140">
        <v>116.84609767014535</v>
      </c>
    </row>
    <row r="13" spans="1:14" ht="12.75">
      <c r="A13" s="42">
        <v>1</v>
      </c>
      <c r="B13" s="42">
        <v>1</v>
      </c>
      <c r="C13" s="43">
        <v>1</v>
      </c>
      <c r="D13" s="35">
        <v>124000</v>
      </c>
      <c r="E13" s="22" t="s">
        <v>24</v>
      </c>
      <c r="F13" s="140">
        <v>484.08345432058934</v>
      </c>
      <c r="G13" s="140">
        <v>498.19863418830994</v>
      </c>
      <c r="H13" s="140">
        <v>279.61499166532235</v>
      </c>
      <c r="I13" s="140">
        <v>293.73017153304295</v>
      </c>
      <c r="J13" s="140">
        <v>204.46846265526699</v>
      </c>
      <c r="K13" s="140">
        <v>61.434639995698227</v>
      </c>
      <c r="L13" s="140">
        <v>143.03382265956876</v>
      </c>
    </row>
    <row r="14" spans="1:14" ht="13.15">
      <c r="A14" s="300"/>
      <c r="B14" s="300"/>
      <c r="C14" s="301"/>
      <c r="D14" s="297"/>
      <c r="E14" s="298" t="s">
        <v>207</v>
      </c>
      <c r="F14" s="366">
        <v>402.86114710315462</v>
      </c>
      <c r="G14" s="366">
        <v>536.32552085628743</v>
      </c>
      <c r="H14" s="366">
        <v>225.28081139287738</v>
      </c>
      <c r="I14" s="366">
        <v>358.74518514601016</v>
      </c>
      <c r="J14" s="366">
        <v>177.58033571027727</v>
      </c>
      <c r="K14" s="366">
        <v>69.736420716138838</v>
      </c>
      <c r="L14" s="366">
        <v>107.84391499413844</v>
      </c>
    </row>
    <row r="15" spans="1:14" ht="12.75">
      <c r="A15" s="42">
        <v>2</v>
      </c>
      <c r="B15" s="42">
        <v>2</v>
      </c>
      <c r="C15" s="43">
        <v>1</v>
      </c>
      <c r="D15" s="35">
        <v>334002</v>
      </c>
      <c r="E15" s="22" t="s">
        <v>247</v>
      </c>
      <c r="F15" s="140">
        <v>449.6356622374625</v>
      </c>
      <c r="G15" s="140">
        <v>669.30990141448774</v>
      </c>
      <c r="H15" s="140">
        <v>284.18345477925419</v>
      </c>
      <c r="I15" s="140">
        <v>503.85769395627943</v>
      </c>
      <c r="J15" s="140">
        <v>165.45220745820828</v>
      </c>
      <c r="K15" s="140">
        <v>48.006858122588945</v>
      </c>
      <c r="L15" s="140">
        <v>117.44534933561935</v>
      </c>
    </row>
    <row r="16" spans="1:14" ht="12.75">
      <c r="A16" s="42">
        <v>2</v>
      </c>
      <c r="B16" s="42">
        <v>2</v>
      </c>
      <c r="C16" s="43">
        <v>1</v>
      </c>
      <c r="D16" s="35">
        <v>711000</v>
      </c>
      <c r="E16" s="22" t="s">
        <v>353</v>
      </c>
      <c r="F16" s="140">
        <v>423.82958732768623</v>
      </c>
      <c r="G16" s="140">
        <v>561.6806377262651</v>
      </c>
      <c r="H16" s="140">
        <v>227.84326966836471</v>
      </c>
      <c r="I16" s="140">
        <v>365.69432006694365</v>
      </c>
      <c r="J16" s="140">
        <v>195.98631765932146</v>
      </c>
      <c r="K16" s="140">
        <v>70.02657192771261</v>
      </c>
      <c r="L16" s="140">
        <v>125.95974573160885</v>
      </c>
    </row>
    <row r="17" spans="1:12" ht="12.75">
      <c r="A17" s="119">
        <v>2</v>
      </c>
      <c r="B17" s="119">
        <v>2</v>
      </c>
      <c r="C17" s="119">
        <v>1</v>
      </c>
      <c r="D17" s="35">
        <v>911000</v>
      </c>
      <c r="E17" s="227" t="s">
        <v>131</v>
      </c>
      <c r="F17" s="140">
        <v>371.8175712802979</v>
      </c>
      <c r="G17" s="140">
        <v>595.27443677880206</v>
      </c>
      <c r="H17" s="140">
        <v>195.52475731119117</v>
      </c>
      <c r="I17" s="140">
        <v>418.98162280969535</v>
      </c>
      <c r="J17" s="140">
        <v>176.29281396910679</v>
      </c>
      <c r="K17" s="140">
        <v>68.074974052139936</v>
      </c>
      <c r="L17" s="140">
        <v>108.21783991696682</v>
      </c>
    </row>
    <row r="18" spans="1:12" ht="12.75">
      <c r="A18" s="42">
        <v>2</v>
      </c>
      <c r="B18" s="42">
        <v>2</v>
      </c>
      <c r="C18" s="43">
        <v>1</v>
      </c>
      <c r="D18" s="35">
        <v>314000</v>
      </c>
      <c r="E18" s="22" t="s">
        <v>54</v>
      </c>
      <c r="F18" s="140">
        <v>253.63157813488939</v>
      </c>
      <c r="G18" s="140">
        <v>304.41964216798652</v>
      </c>
      <c r="H18" s="140">
        <v>153.4447892063786</v>
      </c>
      <c r="I18" s="140">
        <v>204.23285323947576</v>
      </c>
      <c r="J18" s="140">
        <v>100.18678892851079</v>
      </c>
      <c r="K18" s="140">
        <v>31.028574074931683</v>
      </c>
      <c r="L18" s="140">
        <v>69.158214853579096</v>
      </c>
    </row>
    <row r="19" spans="1:12" ht="12.75">
      <c r="A19" s="42">
        <v>2</v>
      </c>
      <c r="B19" s="42">
        <v>2</v>
      </c>
      <c r="C19" s="43">
        <v>1</v>
      </c>
      <c r="D19" s="35">
        <v>512000</v>
      </c>
      <c r="E19" s="165" t="s">
        <v>94</v>
      </c>
      <c r="F19" s="140">
        <v>418.99810547649469</v>
      </c>
      <c r="G19" s="140">
        <v>422.96338723179275</v>
      </c>
      <c r="H19" s="140">
        <v>248.93157686037802</v>
      </c>
      <c r="I19" s="140">
        <v>252.89685861567608</v>
      </c>
      <c r="J19" s="140">
        <v>170.06652861611667</v>
      </c>
      <c r="K19" s="140">
        <v>89.879719786755956</v>
      </c>
      <c r="L19" s="140">
        <v>80.1868088293607</v>
      </c>
    </row>
    <row r="20" spans="1:12" ht="12.75">
      <c r="A20" s="42">
        <v>2</v>
      </c>
      <c r="B20" s="42">
        <v>3</v>
      </c>
      <c r="C20" s="43">
        <v>1</v>
      </c>
      <c r="D20" s="35">
        <v>111000</v>
      </c>
      <c r="E20" s="165" t="s">
        <v>15</v>
      </c>
      <c r="F20" s="140">
        <v>324.28733121002341</v>
      </c>
      <c r="G20" s="140">
        <v>506.43573477928987</v>
      </c>
      <c r="H20" s="140">
        <v>172.32151474472025</v>
      </c>
      <c r="I20" s="140">
        <v>354.46991831398662</v>
      </c>
      <c r="J20" s="140">
        <v>151.96581646530316</v>
      </c>
      <c r="K20" s="140">
        <v>34.569591043492757</v>
      </c>
      <c r="L20" s="140">
        <v>117.39622542181041</v>
      </c>
    </row>
    <row r="21" spans="1:12" ht="12.75">
      <c r="A21" s="42">
        <v>2</v>
      </c>
      <c r="B21" s="42">
        <v>3</v>
      </c>
      <c r="C21" s="43">
        <v>1</v>
      </c>
      <c r="D21" s="35">
        <v>915000</v>
      </c>
      <c r="E21" s="22" t="s">
        <v>134</v>
      </c>
      <c r="F21" s="140">
        <v>652.36097665913735</v>
      </c>
      <c r="G21" s="140">
        <v>928.79423469936535</v>
      </c>
      <c r="H21" s="140">
        <v>392.33085941701626</v>
      </c>
      <c r="I21" s="140">
        <v>668.7641174572442</v>
      </c>
      <c r="J21" s="140">
        <v>260.03011724212115</v>
      </c>
      <c r="K21" s="140">
        <v>107.5615790039798</v>
      </c>
      <c r="L21" s="140">
        <v>152.46853823814135</v>
      </c>
    </row>
    <row r="22" spans="1:12" ht="12.75">
      <c r="A22" s="42">
        <v>2</v>
      </c>
      <c r="B22" s="42">
        <v>2</v>
      </c>
      <c r="C22" s="43">
        <v>1</v>
      </c>
      <c r="D22" s="35">
        <v>315000</v>
      </c>
      <c r="E22" s="22" t="s">
        <v>55</v>
      </c>
      <c r="F22" s="140">
        <v>368.79756626831266</v>
      </c>
      <c r="G22" s="140">
        <v>531.60009552189217</v>
      </c>
      <c r="H22" s="140">
        <v>232.36738550351458</v>
      </c>
      <c r="I22" s="140">
        <v>395.16991475709403</v>
      </c>
      <c r="J22" s="140">
        <v>136.43018076479811</v>
      </c>
      <c r="K22" s="140">
        <v>45.943953568054155</v>
      </c>
      <c r="L22" s="140">
        <v>90.486227196743954</v>
      </c>
    </row>
    <row r="23" spans="1:12" ht="12.75">
      <c r="A23" s="42">
        <v>2</v>
      </c>
      <c r="B23" s="42">
        <v>2</v>
      </c>
      <c r="C23" s="43">
        <v>1</v>
      </c>
      <c r="D23" s="35">
        <v>114000</v>
      </c>
      <c r="E23" s="22" t="s">
        <v>18</v>
      </c>
      <c r="F23" s="140">
        <v>465.18239874026773</v>
      </c>
      <c r="G23" s="140">
        <v>572.34712623567486</v>
      </c>
      <c r="H23" s="140">
        <v>226.79555594436181</v>
      </c>
      <c r="I23" s="140">
        <v>333.96028343976906</v>
      </c>
      <c r="J23" s="140">
        <v>238.38684279590592</v>
      </c>
      <c r="K23" s="140">
        <v>109.35176275041557</v>
      </c>
      <c r="L23" s="140">
        <v>129.03508004549033</v>
      </c>
    </row>
    <row r="24" spans="1:12" ht="12.75">
      <c r="A24" s="42">
        <v>2</v>
      </c>
      <c r="B24" s="42">
        <v>2</v>
      </c>
      <c r="C24" s="43">
        <v>1</v>
      </c>
      <c r="D24" s="35">
        <v>316000</v>
      </c>
      <c r="E24" s="22" t="s">
        <v>56</v>
      </c>
      <c r="F24" s="140">
        <v>354.78087063872317</v>
      </c>
      <c r="G24" s="140">
        <v>370.35948384821137</v>
      </c>
      <c r="H24" s="140">
        <v>226.91866788160254</v>
      </c>
      <c r="I24" s="140">
        <v>242.4972810910908</v>
      </c>
      <c r="J24" s="140">
        <v>127.8622027571206</v>
      </c>
      <c r="K24" s="140">
        <v>45.854031333588068</v>
      </c>
      <c r="L24" s="140">
        <v>82.008171423532517</v>
      </c>
    </row>
    <row r="25" spans="1:12" ht="12.75">
      <c r="A25" s="42">
        <v>2</v>
      </c>
      <c r="B25" s="42">
        <v>3</v>
      </c>
      <c r="C25" s="43">
        <v>1</v>
      </c>
      <c r="D25" s="35">
        <v>515000</v>
      </c>
      <c r="E25" s="22" t="s">
        <v>96</v>
      </c>
      <c r="F25" s="140">
        <v>371.48851251087348</v>
      </c>
      <c r="G25" s="140">
        <v>573.94804618874616</v>
      </c>
      <c r="H25" s="140">
        <v>199.55994473724607</v>
      </c>
      <c r="I25" s="140">
        <v>402.01947841511884</v>
      </c>
      <c r="J25" s="140">
        <v>171.92856777362741</v>
      </c>
      <c r="K25" s="140">
        <v>67.884494021729864</v>
      </c>
      <c r="L25" s="140">
        <v>104.04407375189751</v>
      </c>
    </row>
    <row r="26" spans="1:12" ht="12.75">
      <c r="A26" s="42">
        <v>2</v>
      </c>
      <c r="B26" s="42">
        <v>2</v>
      </c>
      <c r="C26" s="43">
        <v>1</v>
      </c>
      <c r="D26" s="35">
        <v>120000</v>
      </c>
      <c r="E26" s="22" t="s">
        <v>22</v>
      </c>
      <c r="F26" s="140">
        <v>462.89783717249867</v>
      </c>
      <c r="G26" s="140">
        <v>675.2241955336732</v>
      </c>
      <c r="H26" s="140">
        <v>250.13187972569017</v>
      </c>
      <c r="I26" s="140">
        <v>462.45823808686475</v>
      </c>
      <c r="J26" s="140">
        <v>212.7659574468085</v>
      </c>
      <c r="K26" s="140">
        <v>77.369439071566745</v>
      </c>
      <c r="L26" s="140">
        <v>135.39651837524178</v>
      </c>
    </row>
    <row r="27" spans="1:12" ht="12.75">
      <c r="A27" s="42">
        <v>2</v>
      </c>
      <c r="B27" s="42">
        <v>2</v>
      </c>
      <c r="C27" s="43">
        <v>1</v>
      </c>
      <c r="D27" s="35">
        <v>122000</v>
      </c>
      <c r="E27" s="22" t="s">
        <v>23</v>
      </c>
      <c r="F27" s="140">
        <v>463.26314194818968</v>
      </c>
      <c r="G27" s="140">
        <v>651.41645205271925</v>
      </c>
      <c r="H27" s="140">
        <v>266.02029995455234</v>
      </c>
      <c r="I27" s="140">
        <v>454.17361005908197</v>
      </c>
      <c r="J27" s="140">
        <v>197.24284199363731</v>
      </c>
      <c r="K27" s="140">
        <v>77.261021057415547</v>
      </c>
      <c r="L27" s="140">
        <v>119.98182093622179</v>
      </c>
    </row>
    <row r="28" spans="1:12" ht="13.15">
      <c r="A28" s="36"/>
      <c r="B28" s="36"/>
      <c r="C28" s="36"/>
      <c r="D28" s="44"/>
      <c r="E28" s="34" t="s">
        <v>214</v>
      </c>
      <c r="F28" s="366">
        <v>388.92467633051706</v>
      </c>
      <c r="G28" s="366">
        <v>548.29256667945083</v>
      </c>
      <c r="H28" s="366">
        <v>223.94663906275792</v>
      </c>
      <c r="I28" s="366">
        <v>383.31452941169175</v>
      </c>
      <c r="J28" s="366">
        <v>164.97803726775916</v>
      </c>
      <c r="K28" s="366">
        <v>58.534187763673799</v>
      </c>
      <c r="L28" s="366">
        <v>106.44384950408535</v>
      </c>
    </row>
    <row r="29" spans="1:12" ht="12.75">
      <c r="A29" s="42">
        <v>3</v>
      </c>
      <c r="B29" s="42">
        <v>3</v>
      </c>
      <c r="C29" s="43">
        <v>2</v>
      </c>
      <c r="D29" s="35">
        <v>334000</v>
      </c>
      <c r="E29" s="236" t="s">
        <v>255</v>
      </c>
      <c r="F29" s="140">
        <v>527.1317829457364</v>
      </c>
      <c r="G29" s="140">
        <v>730.89700996677743</v>
      </c>
      <c r="H29" s="140">
        <v>304.17128091546698</v>
      </c>
      <c r="I29" s="140">
        <v>507.93650793650795</v>
      </c>
      <c r="J29" s="140">
        <v>222.96050203026948</v>
      </c>
      <c r="K29" s="140">
        <v>140.27316352897748</v>
      </c>
      <c r="L29" s="140">
        <v>82.68733850129199</v>
      </c>
    </row>
    <row r="30" spans="1:12" ht="12.75">
      <c r="A30" s="42">
        <v>3</v>
      </c>
      <c r="B30" s="42">
        <v>4</v>
      </c>
      <c r="C30" s="43">
        <v>2</v>
      </c>
      <c r="D30" s="35">
        <v>554000</v>
      </c>
      <c r="E30" s="22" t="s">
        <v>262</v>
      </c>
      <c r="F30" s="140">
        <v>325.7000159396419</v>
      </c>
      <c r="G30" s="140">
        <v>439.66845544870091</v>
      </c>
      <c r="H30" s="140">
        <v>135.75261675787684</v>
      </c>
      <c r="I30" s="140">
        <v>249.72105626693588</v>
      </c>
      <c r="J30" s="140">
        <v>189.94739918176504</v>
      </c>
      <c r="K30" s="140">
        <v>98.825779714149107</v>
      </c>
      <c r="L30" s="140">
        <v>91.121619467615972</v>
      </c>
    </row>
    <row r="31" spans="1:12" ht="12.75">
      <c r="A31" s="42">
        <v>3</v>
      </c>
      <c r="B31" s="42">
        <v>4</v>
      </c>
      <c r="C31" s="43">
        <v>2</v>
      </c>
      <c r="D31" s="35">
        <v>558000</v>
      </c>
      <c r="E31" s="22" t="s">
        <v>263</v>
      </c>
      <c r="F31" s="140">
        <v>203.66320393657736</v>
      </c>
      <c r="G31" s="140">
        <v>263.80535811919083</v>
      </c>
      <c r="H31" s="140">
        <v>83.378895571350455</v>
      </c>
      <c r="I31" s="140">
        <v>143.52104975396392</v>
      </c>
      <c r="J31" s="140">
        <v>120.28430836522689</v>
      </c>
      <c r="K31" s="140">
        <v>70.051940951339532</v>
      </c>
      <c r="L31" s="140">
        <v>50.232367413887374</v>
      </c>
    </row>
    <row r="32" spans="1:12" ht="12.75">
      <c r="A32" s="42">
        <v>3</v>
      </c>
      <c r="B32" s="42">
        <v>4</v>
      </c>
      <c r="C32" s="43">
        <v>2</v>
      </c>
      <c r="D32" s="35">
        <v>358000</v>
      </c>
      <c r="E32" s="22" t="s">
        <v>256</v>
      </c>
      <c r="F32" s="140">
        <v>395.91667816250515</v>
      </c>
      <c r="G32" s="140">
        <v>535.52214098496347</v>
      </c>
      <c r="H32" s="140">
        <v>218.78879845495931</v>
      </c>
      <c r="I32" s="140">
        <v>358.39426127741757</v>
      </c>
      <c r="J32" s="140">
        <v>177.12787970754587</v>
      </c>
      <c r="K32" s="140">
        <v>93.530142088563949</v>
      </c>
      <c r="L32" s="140">
        <v>83.597737618981924</v>
      </c>
    </row>
    <row r="33" spans="1:12" ht="12.75">
      <c r="A33" s="42">
        <v>3</v>
      </c>
      <c r="B33" s="42">
        <v>4</v>
      </c>
      <c r="C33" s="43">
        <v>2</v>
      </c>
      <c r="D33" s="35">
        <v>366000</v>
      </c>
      <c r="E33" s="22" t="s">
        <v>257</v>
      </c>
      <c r="F33" s="140">
        <v>306.20106872126257</v>
      </c>
      <c r="G33" s="140">
        <v>389.46191127128128</v>
      </c>
      <c r="H33" s="140">
        <v>147.88119796197341</v>
      </c>
      <c r="I33" s="140">
        <v>231.14204051199204</v>
      </c>
      <c r="J33" s="140">
        <v>158.31987075928919</v>
      </c>
      <c r="K33" s="140">
        <v>78.538585808375814</v>
      </c>
      <c r="L33" s="140">
        <v>79.781284950913346</v>
      </c>
    </row>
    <row r="34" spans="1:12" ht="12.75">
      <c r="A34" s="42">
        <v>3</v>
      </c>
      <c r="B34" s="42">
        <v>4</v>
      </c>
      <c r="C34" s="43">
        <v>2</v>
      </c>
      <c r="D34" s="35">
        <v>754000</v>
      </c>
      <c r="E34" s="22" t="s">
        <v>266</v>
      </c>
      <c r="F34" s="140">
        <v>406.91482774847071</v>
      </c>
      <c r="G34" s="140">
        <v>586.47249671842883</v>
      </c>
      <c r="H34" s="140">
        <v>242.21710379671597</v>
      </c>
      <c r="I34" s="140">
        <v>421.77477276667412</v>
      </c>
      <c r="J34" s="140">
        <v>164.69772395175474</v>
      </c>
      <c r="K34" s="140">
        <v>66.374421081308682</v>
      </c>
      <c r="L34" s="140">
        <v>98.323302870446014</v>
      </c>
    </row>
    <row r="35" spans="1:12" ht="12.75">
      <c r="A35" s="42">
        <v>3</v>
      </c>
      <c r="B35" s="42">
        <v>4</v>
      </c>
      <c r="C35" s="43">
        <v>2</v>
      </c>
      <c r="D35" s="35">
        <v>370000</v>
      </c>
      <c r="E35" s="22" t="s">
        <v>258</v>
      </c>
      <c r="F35" s="140">
        <v>222.73984568350562</v>
      </c>
      <c r="G35" s="140">
        <v>288.25156500218372</v>
      </c>
      <c r="H35" s="140">
        <v>136.36143058184112</v>
      </c>
      <c r="I35" s="140">
        <v>201.87314990051922</v>
      </c>
      <c r="J35" s="140">
        <v>86.378415101664473</v>
      </c>
      <c r="K35" s="140">
        <v>40.277575581113219</v>
      </c>
      <c r="L35" s="140">
        <v>46.100839520551268</v>
      </c>
    </row>
    <row r="36" spans="1:12" ht="12.75">
      <c r="A36" s="42">
        <v>3</v>
      </c>
      <c r="B36" s="42">
        <v>4</v>
      </c>
      <c r="C36" s="43">
        <v>2</v>
      </c>
      <c r="D36" s="35">
        <v>758000</v>
      </c>
      <c r="E36" s="22" t="s">
        <v>268</v>
      </c>
      <c r="F36" s="140">
        <v>300.69964769513223</v>
      </c>
      <c r="G36" s="140">
        <v>409.86453629732546</v>
      </c>
      <c r="H36" s="140">
        <v>150.34982384756611</v>
      </c>
      <c r="I36" s="140">
        <v>259.51471244975937</v>
      </c>
      <c r="J36" s="140">
        <v>150.34982384756609</v>
      </c>
      <c r="K36" s="140">
        <v>65.002729122215058</v>
      </c>
      <c r="L36" s="140">
        <v>85.347094725351027</v>
      </c>
    </row>
    <row r="37" spans="1:12" ht="12.75">
      <c r="A37" s="42">
        <v>3</v>
      </c>
      <c r="B37" s="42">
        <v>4</v>
      </c>
      <c r="C37" s="43">
        <v>2</v>
      </c>
      <c r="D37" s="35">
        <v>958000</v>
      </c>
      <c r="E37" s="22" t="s">
        <v>273</v>
      </c>
      <c r="F37" s="140">
        <v>280.14046039797114</v>
      </c>
      <c r="G37" s="140">
        <v>398.36129535700348</v>
      </c>
      <c r="H37" s="140">
        <v>132.65704252828715</v>
      </c>
      <c r="I37" s="140">
        <v>250.87787748731955</v>
      </c>
      <c r="J37" s="140">
        <v>147.48341786968396</v>
      </c>
      <c r="K37" s="140">
        <v>60.476004682013276</v>
      </c>
      <c r="L37" s="140">
        <v>87.007413187670693</v>
      </c>
    </row>
    <row r="38" spans="1:12" ht="12.75">
      <c r="A38" s="42">
        <v>3</v>
      </c>
      <c r="B38" s="42">
        <v>4</v>
      </c>
      <c r="C38" s="43">
        <v>2</v>
      </c>
      <c r="D38" s="35">
        <v>762000</v>
      </c>
      <c r="E38" s="22" t="s">
        <v>269</v>
      </c>
      <c r="F38" s="140">
        <v>374.98169034715113</v>
      </c>
      <c r="G38" s="140">
        <v>494.36062692251363</v>
      </c>
      <c r="H38" s="140">
        <v>190.05419657243297</v>
      </c>
      <c r="I38" s="140">
        <v>309.43313314779556</v>
      </c>
      <c r="J38" s="140">
        <v>184.9274937747181</v>
      </c>
      <c r="K38" s="140">
        <v>79.097700307602196</v>
      </c>
      <c r="L38" s="140">
        <v>105.82979346711591</v>
      </c>
    </row>
    <row r="39" spans="1:12" ht="12.75">
      <c r="A39" s="42">
        <v>3</v>
      </c>
      <c r="B39" s="42">
        <v>4</v>
      </c>
      <c r="C39" s="43">
        <v>2</v>
      </c>
      <c r="D39" s="35">
        <v>154000</v>
      </c>
      <c r="E39" s="22" t="s">
        <v>250</v>
      </c>
      <c r="F39" s="140">
        <v>332.50420659887334</v>
      </c>
      <c r="G39" s="140">
        <v>333.23578901163211</v>
      </c>
      <c r="H39" s="140">
        <v>119.61372448606336</v>
      </c>
      <c r="I39" s="140">
        <v>120.34530689882216</v>
      </c>
      <c r="J39" s="140">
        <v>212.89048211281002</v>
      </c>
      <c r="K39" s="140">
        <v>155.46126271124439</v>
      </c>
      <c r="L39" s="140">
        <v>57.429219401565582</v>
      </c>
    </row>
    <row r="40" spans="1:12" ht="12.75">
      <c r="A40" s="42">
        <v>3</v>
      </c>
      <c r="B40" s="42">
        <v>4</v>
      </c>
      <c r="C40" s="43">
        <v>2</v>
      </c>
      <c r="D40" s="35">
        <v>766000</v>
      </c>
      <c r="E40" s="22" t="s">
        <v>270</v>
      </c>
      <c r="F40" s="140">
        <v>269.13678092596263</v>
      </c>
      <c r="G40" s="140">
        <v>357.63820091143253</v>
      </c>
      <c r="H40" s="140">
        <v>125.15685886004889</v>
      </c>
      <c r="I40" s="140">
        <v>213.65827884551879</v>
      </c>
      <c r="J40" s="140">
        <v>143.97992206591374</v>
      </c>
      <c r="K40" s="140">
        <v>71.98996103295687</v>
      </c>
      <c r="L40" s="140">
        <v>71.98996103295687</v>
      </c>
    </row>
    <row r="41" spans="1:12" ht="12.75">
      <c r="A41" s="42">
        <v>3</v>
      </c>
      <c r="B41" s="42">
        <v>4</v>
      </c>
      <c r="C41" s="43">
        <v>2</v>
      </c>
      <c r="D41" s="35">
        <v>962000</v>
      </c>
      <c r="E41" s="22" t="s">
        <v>274</v>
      </c>
      <c r="F41" s="140">
        <v>498.66955750468117</v>
      </c>
      <c r="G41" s="140">
        <v>754.41017049374193</v>
      </c>
      <c r="H41" s="140">
        <v>260.17542130679016</v>
      </c>
      <c r="I41" s="140">
        <v>515.91603429585098</v>
      </c>
      <c r="J41" s="140">
        <v>238.49413619789101</v>
      </c>
      <c r="K41" s="140">
        <v>108.40642554449592</v>
      </c>
      <c r="L41" s="140">
        <v>130.08771065339508</v>
      </c>
    </row>
    <row r="42" spans="1:12" ht="12.75">
      <c r="A42" s="42">
        <v>3</v>
      </c>
      <c r="B42" s="42">
        <v>4</v>
      </c>
      <c r="C42" s="43">
        <v>2</v>
      </c>
      <c r="D42" s="35">
        <v>770000</v>
      </c>
      <c r="E42" s="22" t="s">
        <v>271</v>
      </c>
      <c r="F42" s="140">
        <v>359.39792078576443</v>
      </c>
      <c r="G42" s="140">
        <v>527.77600612283948</v>
      </c>
      <c r="H42" s="140">
        <v>214.61827922699152</v>
      </c>
      <c r="I42" s="140">
        <v>382.9963645640666</v>
      </c>
      <c r="J42" s="140">
        <v>144.77964155877288</v>
      </c>
      <c r="K42" s="140">
        <v>63.460679890299133</v>
      </c>
      <c r="L42" s="140">
        <v>81.318961668473762</v>
      </c>
    </row>
    <row r="43" spans="1:12" ht="12.75">
      <c r="A43" s="42">
        <v>3</v>
      </c>
      <c r="B43" s="42">
        <v>4</v>
      </c>
      <c r="C43" s="43">
        <v>2</v>
      </c>
      <c r="D43" s="35">
        <v>162000</v>
      </c>
      <c r="E43" s="22" t="s">
        <v>251</v>
      </c>
      <c r="F43" s="140">
        <v>354.55110926809039</v>
      </c>
      <c r="G43" s="140">
        <v>481.71953832331195</v>
      </c>
      <c r="H43" s="140">
        <v>221.1624853134287</v>
      </c>
      <c r="I43" s="140">
        <v>348.33091436865021</v>
      </c>
      <c r="J43" s="140">
        <v>133.38862395466168</v>
      </c>
      <c r="K43" s="140">
        <v>60.128550694588441</v>
      </c>
      <c r="L43" s="140">
        <v>73.260073260073256</v>
      </c>
    </row>
    <row r="44" spans="1:12" ht="12.75">
      <c r="A44" s="42">
        <v>3</v>
      </c>
      <c r="B44" s="42">
        <v>4</v>
      </c>
      <c r="C44" s="43">
        <v>2</v>
      </c>
      <c r="D44" s="35">
        <v>374000</v>
      </c>
      <c r="E44" s="22" t="s">
        <v>259</v>
      </c>
      <c r="F44" s="140">
        <v>430.97663636918202</v>
      </c>
      <c r="G44" s="140">
        <v>544.74470810711887</v>
      </c>
      <c r="H44" s="140">
        <v>253.15683523455132</v>
      </c>
      <c r="I44" s="140">
        <v>366.9249069724882</v>
      </c>
      <c r="J44" s="140">
        <v>177.81980113463064</v>
      </c>
      <c r="K44" s="140">
        <v>95.162569389373502</v>
      </c>
      <c r="L44" s="140">
        <v>82.657231745257121</v>
      </c>
    </row>
    <row r="45" spans="1:12" ht="12.75">
      <c r="A45" s="42">
        <v>3</v>
      </c>
      <c r="B45" s="42">
        <v>4</v>
      </c>
      <c r="C45" s="43">
        <v>2</v>
      </c>
      <c r="D45" s="35">
        <v>966000</v>
      </c>
      <c r="E45" s="22" t="s">
        <v>275</v>
      </c>
      <c r="F45" s="140">
        <v>401.44883791125864</v>
      </c>
      <c r="G45" s="140">
        <v>555.76516752188343</v>
      </c>
      <c r="H45" s="140">
        <v>265.99758527014791</v>
      </c>
      <c r="I45" s="140">
        <v>420.31391488077276</v>
      </c>
      <c r="J45" s="140">
        <v>135.45125264111081</v>
      </c>
      <c r="K45" s="140">
        <v>66.027769393299138</v>
      </c>
      <c r="L45" s="140">
        <v>69.42348324781166</v>
      </c>
    </row>
    <row r="46" spans="1:12" ht="12.75">
      <c r="A46" s="42">
        <v>3</v>
      </c>
      <c r="B46" s="42">
        <v>4</v>
      </c>
      <c r="C46" s="43">
        <v>2</v>
      </c>
      <c r="D46" s="35">
        <v>774000</v>
      </c>
      <c r="E46" s="22" t="s">
        <v>272</v>
      </c>
      <c r="F46" s="140">
        <v>329.59770114942529</v>
      </c>
      <c r="G46" s="140">
        <v>439.65517241379308</v>
      </c>
      <c r="H46" s="140">
        <v>197.12643678160919</v>
      </c>
      <c r="I46" s="140">
        <v>307.18390804597703</v>
      </c>
      <c r="J46" s="140">
        <v>132.47126436781608</v>
      </c>
      <c r="K46" s="140">
        <v>60.919540229885051</v>
      </c>
      <c r="L46" s="140">
        <v>71.551724137931046</v>
      </c>
    </row>
    <row r="47" spans="1:12" ht="12.75">
      <c r="A47" s="42">
        <v>3</v>
      </c>
      <c r="B47" s="42">
        <v>4</v>
      </c>
      <c r="C47" s="43">
        <v>2</v>
      </c>
      <c r="D47" s="35">
        <v>378000</v>
      </c>
      <c r="E47" s="22" t="s">
        <v>260</v>
      </c>
      <c r="F47" s="140">
        <v>285.58599012123932</v>
      </c>
      <c r="G47" s="140">
        <v>370.00449034575661</v>
      </c>
      <c r="H47" s="140">
        <v>134.7103726986978</v>
      </c>
      <c r="I47" s="140">
        <v>219.12887292321508</v>
      </c>
      <c r="J47" s="140">
        <v>150.87561742254152</v>
      </c>
      <c r="K47" s="140">
        <v>64.660978895374939</v>
      </c>
      <c r="L47" s="140">
        <v>86.214638527166571</v>
      </c>
    </row>
    <row r="48" spans="1:12" ht="12.75">
      <c r="A48" s="42">
        <v>3</v>
      </c>
      <c r="B48" s="42">
        <v>4</v>
      </c>
      <c r="C48" s="43">
        <v>2</v>
      </c>
      <c r="D48" s="35">
        <v>382000</v>
      </c>
      <c r="E48" s="22" t="s">
        <v>261</v>
      </c>
      <c r="F48" s="140">
        <v>340.86025060336561</v>
      </c>
      <c r="G48" s="140">
        <v>426.81918867986911</v>
      </c>
      <c r="H48" s="140">
        <v>185.47293946507091</v>
      </c>
      <c r="I48" s="140">
        <v>271.43187754157435</v>
      </c>
      <c r="J48" s="140">
        <v>155.38731113829473</v>
      </c>
      <c r="K48" s="140">
        <v>75.379376467087639</v>
      </c>
      <c r="L48" s="140">
        <v>80.007934671207096</v>
      </c>
    </row>
    <row r="49" spans="1:12" ht="12.75">
      <c r="A49" s="42">
        <v>3</v>
      </c>
      <c r="B49" s="42">
        <v>4</v>
      </c>
      <c r="C49" s="43">
        <v>2</v>
      </c>
      <c r="D49" s="35">
        <v>970000</v>
      </c>
      <c r="E49" s="22" t="s">
        <v>276</v>
      </c>
      <c r="F49" s="343">
        <v>341.12095082731298</v>
      </c>
      <c r="G49" s="343">
        <v>450.06991377301324</v>
      </c>
      <c r="H49" s="343">
        <v>169.83220694476813</v>
      </c>
      <c r="I49" s="343">
        <v>278.78116989046845</v>
      </c>
      <c r="J49" s="343">
        <v>171.28874388254491</v>
      </c>
      <c r="K49" s="343">
        <v>82.148683290608261</v>
      </c>
      <c r="L49" s="343">
        <v>89.140060591936646</v>
      </c>
    </row>
    <row r="50" spans="1:12" ht="12.75">
      <c r="A50" s="42">
        <v>3</v>
      </c>
      <c r="B50" s="42">
        <v>4</v>
      </c>
      <c r="C50" s="43">
        <v>2</v>
      </c>
      <c r="D50" s="35">
        <v>974000</v>
      </c>
      <c r="E50" s="22" t="s">
        <v>277</v>
      </c>
      <c r="F50" s="140">
        <v>393.3649289099526</v>
      </c>
      <c r="G50" s="140">
        <v>529.5418641390205</v>
      </c>
      <c r="H50" s="140">
        <v>221.16903633491313</v>
      </c>
      <c r="I50" s="140">
        <v>357.34597156398104</v>
      </c>
      <c r="J50" s="140">
        <v>172.19589257503949</v>
      </c>
      <c r="K50" s="140">
        <v>83.412322274881518</v>
      </c>
      <c r="L50" s="140">
        <v>88.783570300157976</v>
      </c>
    </row>
    <row r="51" spans="1:12" ht="12.75">
      <c r="A51" s="42">
        <v>3</v>
      </c>
      <c r="B51" s="42">
        <v>4</v>
      </c>
      <c r="C51" s="43">
        <v>2</v>
      </c>
      <c r="D51" s="35">
        <v>566000</v>
      </c>
      <c r="E51" s="22" t="s">
        <v>264</v>
      </c>
      <c r="F51" s="140">
        <v>265.87158402491593</v>
      </c>
      <c r="G51" s="140">
        <v>338.98626963176781</v>
      </c>
      <c r="H51" s="140">
        <v>109.95689082173311</v>
      </c>
      <c r="I51" s="140">
        <v>183.07157642858499</v>
      </c>
      <c r="J51" s="140">
        <v>155.91469320318285</v>
      </c>
      <c r="K51" s="140">
        <v>67.797253926353562</v>
      </c>
      <c r="L51" s="140">
        <v>88.117439276829273</v>
      </c>
    </row>
    <row r="52" spans="1:12" ht="12.75">
      <c r="A52" s="42">
        <v>3</v>
      </c>
      <c r="B52" s="42">
        <v>3</v>
      </c>
      <c r="C52" s="43">
        <v>2</v>
      </c>
      <c r="D52" s="35">
        <v>978000</v>
      </c>
      <c r="E52" s="30" t="s">
        <v>278</v>
      </c>
      <c r="F52" s="140">
        <v>536.23053250023315</v>
      </c>
      <c r="G52" s="140">
        <v>665.85843513941995</v>
      </c>
      <c r="H52" s="140">
        <v>311.47999626970068</v>
      </c>
      <c r="I52" s="140">
        <v>441.10789890888742</v>
      </c>
      <c r="J52" s="140">
        <v>224.7505362305325</v>
      </c>
      <c r="K52" s="140">
        <v>123.09987876527092</v>
      </c>
      <c r="L52" s="140">
        <v>101.65065746526159</v>
      </c>
    </row>
    <row r="53" spans="1:12" ht="12.75">
      <c r="A53" s="42">
        <v>3</v>
      </c>
      <c r="B53" s="42">
        <v>4</v>
      </c>
      <c r="C53" s="43">
        <v>2</v>
      </c>
      <c r="D53" s="35">
        <v>166000</v>
      </c>
      <c r="E53" s="22" t="s">
        <v>252</v>
      </c>
      <c r="F53" s="140">
        <v>433.8504936530324</v>
      </c>
      <c r="G53" s="140">
        <v>450.21156558533141</v>
      </c>
      <c r="H53" s="140">
        <v>255.00705218617773</v>
      </c>
      <c r="I53" s="140">
        <v>271.36812411847671</v>
      </c>
      <c r="J53" s="140">
        <v>178.8434414668547</v>
      </c>
      <c r="K53" s="140">
        <v>122.99012693935117</v>
      </c>
      <c r="L53" s="140">
        <v>55.853314527503535</v>
      </c>
    </row>
    <row r="54" spans="1:12" ht="12.75">
      <c r="A54" s="42">
        <v>3</v>
      </c>
      <c r="B54" s="42">
        <v>4</v>
      </c>
      <c r="C54" s="43">
        <v>2</v>
      </c>
      <c r="D54" s="35">
        <v>570000</v>
      </c>
      <c r="E54" s="22" t="s">
        <v>265</v>
      </c>
      <c r="F54" s="140">
        <v>427.05772157826948</v>
      </c>
      <c r="G54" s="140">
        <v>487.06240487062405</v>
      </c>
      <c r="H54" s="140">
        <v>194.64933848495494</v>
      </c>
      <c r="I54" s="140">
        <v>254.65402177730945</v>
      </c>
      <c r="J54" s="140">
        <v>232.4083830933146</v>
      </c>
      <c r="K54" s="140">
        <v>63.224446786090624</v>
      </c>
      <c r="L54" s="140">
        <v>169.18393630722397</v>
      </c>
    </row>
    <row r="55" spans="1:12" ht="12.75">
      <c r="A55" s="42">
        <v>3</v>
      </c>
      <c r="B55" s="42">
        <v>4</v>
      </c>
      <c r="C55" s="43">
        <v>2</v>
      </c>
      <c r="D55" s="35">
        <v>170000</v>
      </c>
      <c r="E55" s="165" t="s">
        <v>254</v>
      </c>
      <c r="F55" s="140">
        <v>478.1408985082349</v>
      </c>
      <c r="G55" s="140">
        <v>479.86548245235838</v>
      </c>
      <c r="H55" s="140">
        <v>240.14831421919462</v>
      </c>
      <c r="I55" s="140">
        <v>241.8728981633181</v>
      </c>
      <c r="J55" s="140">
        <v>237.99258428904028</v>
      </c>
      <c r="K55" s="140">
        <v>150.46994912477365</v>
      </c>
      <c r="L55" s="140">
        <v>87.522635164266617</v>
      </c>
    </row>
    <row r="56" spans="1:12" ht="13.15">
      <c r="A56" s="36"/>
      <c r="B56" s="36"/>
      <c r="C56" s="36"/>
      <c r="D56" s="44"/>
      <c r="E56" s="34" t="s">
        <v>208</v>
      </c>
      <c r="F56" s="366">
        <v>354.19924204277419</v>
      </c>
      <c r="G56" s="366">
        <v>460.44576365515593</v>
      </c>
      <c r="H56" s="366">
        <v>185.58026130972888</v>
      </c>
      <c r="I56" s="366">
        <v>291.82678292211062</v>
      </c>
      <c r="J56" s="366">
        <v>168.61898073304536</v>
      </c>
      <c r="K56" s="366">
        <v>82.699493811782787</v>
      </c>
      <c r="L56" s="366">
        <v>85.91948692126256</v>
      </c>
    </row>
    <row r="57" spans="1:12" ht="12.75">
      <c r="A57" s="42">
        <v>4</v>
      </c>
      <c r="B57" s="42">
        <v>2</v>
      </c>
      <c r="C57" s="43">
        <v>3</v>
      </c>
      <c r="D57" s="35">
        <v>334004</v>
      </c>
      <c r="E57" s="22" t="s">
        <v>57</v>
      </c>
      <c r="F57" s="140">
        <v>601.17447994426198</v>
      </c>
      <c r="G57" s="140">
        <v>817.15935105006463</v>
      </c>
      <c r="H57" s="140">
        <v>318.50303573205929</v>
      </c>
      <c r="I57" s="140">
        <v>534.48790683786206</v>
      </c>
      <c r="J57" s="140">
        <v>282.67144421220263</v>
      </c>
      <c r="K57" s="140">
        <v>160.2468398526924</v>
      </c>
      <c r="L57" s="140">
        <v>122.42460435951031</v>
      </c>
    </row>
    <row r="58" spans="1:12" ht="12.75">
      <c r="A58" s="42">
        <v>4</v>
      </c>
      <c r="B58" s="42">
        <v>2</v>
      </c>
      <c r="C58" s="43">
        <v>3</v>
      </c>
      <c r="D58" s="35">
        <v>962004</v>
      </c>
      <c r="E58" s="22" t="s">
        <v>147</v>
      </c>
      <c r="F58" s="140">
        <v>564.8057460006529</v>
      </c>
      <c r="G58" s="140">
        <v>845.57623245184459</v>
      </c>
      <c r="H58" s="140">
        <v>329.74208292523667</v>
      </c>
      <c r="I58" s="140">
        <v>610.51256937642836</v>
      </c>
      <c r="J58" s="140">
        <v>235.06366307541626</v>
      </c>
      <c r="K58" s="140">
        <v>124.06137773424747</v>
      </c>
      <c r="L58" s="140">
        <v>111.0022853411688</v>
      </c>
    </row>
    <row r="59" spans="1:12" ht="12.75">
      <c r="A59" s="42">
        <v>4</v>
      </c>
      <c r="B59" s="42">
        <v>2</v>
      </c>
      <c r="C59" s="43">
        <v>3</v>
      </c>
      <c r="D59" s="35">
        <v>978004</v>
      </c>
      <c r="E59" s="22" t="s">
        <v>158</v>
      </c>
      <c r="F59" s="140">
        <v>630.94641962944411</v>
      </c>
      <c r="G59" s="140">
        <v>1024.5368052078118</v>
      </c>
      <c r="H59" s="140">
        <v>437.65648472709063</v>
      </c>
      <c r="I59" s="140">
        <v>831.24687030545817</v>
      </c>
      <c r="J59" s="140">
        <v>193.28993490235351</v>
      </c>
      <c r="K59" s="140">
        <v>81.121682523785665</v>
      </c>
      <c r="L59" s="140">
        <v>112.16825237856784</v>
      </c>
    </row>
    <row r="60" spans="1:12" ht="12.75">
      <c r="A60" s="42">
        <v>4</v>
      </c>
      <c r="B60" s="42">
        <v>2</v>
      </c>
      <c r="C60" s="43">
        <v>3</v>
      </c>
      <c r="D60" s="35">
        <v>562008</v>
      </c>
      <c r="E60" s="22" t="s">
        <v>104</v>
      </c>
      <c r="F60" s="140">
        <v>399.31054294742893</v>
      </c>
      <c r="G60" s="140">
        <v>519.9655271473714</v>
      </c>
      <c r="H60" s="140">
        <v>155.12783682849755</v>
      </c>
      <c r="I60" s="140">
        <v>275.78282102844008</v>
      </c>
      <c r="J60" s="140">
        <v>244.18270611893135</v>
      </c>
      <c r="K60" s="140">
        <v>104.85492674518817</v>
      </c>
      <c r="L60" s="140">
        <v>139.32777937374317</v>
      </c>
    </row>
    <row r="61" spans="1:12" ht="12.75">
      <c r="A61" s="42">
        <v>4</v>
      </c>
      <c r="B61" s="42">
        <v>2</v>
      </c>
      <c r="C61" s="43">
        <v>3</v>
      </c>
      <c r="D61" s="35">
        <v>158004</v>
      </c>
      <c r="E61" s="22" t="s">
        <v>30</v>
      </c>
      <c r="F61" s="140">
        <v>363.65776156290457</v>
      </c>
      <c r="G61" s="140">
        <v>471.93126985995059</v>
      </c>
      <c r="H61" s="140">
        <v>230.66964811109804</v>
      </c>
      <c r="I61" s="140">
        <v>338.94315640814403</v>
      </c>
      <c r="J61" s="140">
        <v>132.98811345180653</v>
      </c>
      <c r="K61" s="140">
        <v>58.84429798752501</v>
      </c>
      <c r="L61" s="140">
        <v>74.143815464281516</v>
      </c>
    </row>
    <row r="62" spans="1:12" ht="12.75">
      <c r="A62" s="42">
        <v>4</v>
      </c>
      <c r="B62" s="42">
        <v>2</v>
      </c>
      <c r="C62" s="43">
        <v>3</v>
      </c>
      <c r="D62" s="35">
        <v>954012</v>
      </c>
      <c r="E62" s="22" t="s">
        <v>137</v>
      </c>
      <c r="F62" s="140">
        <v>265.75686837852396</v>
      </c>
      <c r="G62" s="140">
        <v>342.97001256958163</v>
      </c>
      <c r="H62" s="140">
        <v>147.24367031783086</v>
      </c>
      <c r="I62" s="140">
        <v>224.4568145088885</v>
      </c>
      <c r="J62" s="140">
        <v>118.51319806069313</v>
      </c>
      <c r="K62" s="140">
        <v>53.869635482133255</v>
      </c>
      <c r="L62" s="140">
        <v>64.64356257855988</v>
      </c>
    </row>
    <row r="63" spans="1:12" ht="12.75">
      <c r="A63" s="42">
        <v>4</v>
      </c>
      <c r="B63" s="42">
        <v>2</v>
      </c>
      <c r="C63" s="45">
        <v>3</v>
      </c>
      <c r="D63" s="35">
        <v>158012</v>
      </c>
      <c r="E63" s="22" t="s">
        <v>32</v>
      </c>
      <c r="F63" s="140">
        <v>507.6719075582497</v>
      </c>
      <c r="G63" s="140">
        <v>736.88198522447431</v>
      </c>
      <c r="H63" s="140">
        <v>286.03902254214813</v>
      </c>
      <c r="I63" s="140">
        <v>515.24910020837274</v>
      </c>
      <c r="J63" s="140">
        <v>221.63288501610151</v>
      </c>
      <c r="K63" s="140">
        <v>130.70657321462397</v>
      </c>
      <c r="L63" s="140">
        <v>90.926311801477553</v>
      </c>
    </row>
    <row r="64" spans="1:12" ht="12.75">
      <c r="A64" s="42">
        <v>4</v>
      </c>
      <c r="B64" s="42">
        <v>2</v>
      </c>
      <c r="C64" s="43">
        <v>3</v>
      </c>
      <c r="D64" s="35">
        <v>158026</v>
      </c>
      <c r="E64" s="22" t="s">
        <v>36</v>
      </c>
      <c r="F64" s="140">
        <v>483.00536672629693</v>
      </c>
      <c r="G64" s="140">
        <v>654.9393758696084</v>
      </c>
      <c r="H64" s="140">
        <v>304.11449016100181</v>
      </c>
      <c r="I64" s="140">
        <v>476.04849930431328</v>
      </c>
      <c r="J64" s="140">
        <v>178.89087656529517</v>
      </c>
      <c r="K64" s="140">
        <v>60.624130391572258</v>
      </c>
      <c r="L64" s="140">
        <v>118.26674617372291</v>
      </c>
    </row>
    <row r="65" spans="1:12" ht="12.75">
      <c r="A65" s="42">
        <v>4</v>
      </c>
      <c r="B65" s="42">
        <v>2</v>
      </c>
      <c r="C65" s="43">
        <v>3</v>
      </c>
      <c r="D65" s="35">
        <v>954024</v>
      </c>
      <c r="E65" s="165" t="s">
        <v>140</v>
      </c>
      <c r="F65" s="140">
        <v>490.83063646170439</v>
      </c>
      <c r="G65" s="140">
        <v>641.8554476806903</v>
      </c>
      <c r="H65" s="140">
        <v>291.26213592233012</v>
      </c>
      <c r="I65" s="140">
        <v>442.28694714131609</v>
      </c>
      <c r="J65" s="140">
        <v>199.56850053937433</v>
      </c>
      <c r="K65" s="140">
        <v>88.097806544408485</v>
      </c>
      <c r="L65" s="140">
        <v>111.47069399496584</v>
      </c>
    </row>
    <row r="66" spans="1:12" ht="12.75">
      <c r="A66" s="42">
        <v>4</v>
      </c>
      <c r="B66" s="42">
        <v>2</v>
      </c>
      <c r="C66" s="45">
        <v>3</v>
      </c>
      <c r="D66" s="35">
        <v>962060</v>
      </c>
      <c r="E66" s="165" t="s">
        <v>153</v>
      </c>
      <c r="F66" s="140">
        <v>290.38112522686026</v>
      </c>
      <c r="G66" s="140">
        <v>430.38631060409642</v>
      </c>
      <c r="H66" s="140">
        <v>163.33938294010889</v>
      </c>
      <c r="I66" s="140">
        <v>303.34456831734508</v>
      </c>
      <c r="J66" s="140">
        <v>127.04174228675136</v>
      </c>
      <c r="K66" s="140">
        <v>62.2245268343272</v>
      </c>
      <c r="L66" s="140">
        <v>64.817215452424165</v>
      </c>
    </row>
    <row r="67" spans="1:12" ht="13.15">
      <c r="A67" s="300"/>
      <c r="B67" s="300"/>
      <c r="C67" s="301"/>
      <c r="D67" s="297"/>
      <c r="E67" s="298" t="s">
        <v>209</v>
      </c>
      <c r="F67" s="366">
        <v>476.31491079076113</v>
      </c>
      <c r="G67" s="366">
        <v>671.86388513856832</v>
      </c>
      <c r="H67" s="366">
        <v>279.6045468402944</v>
      </c>
      <c r="I67" s="366">
        <v>475.15352118810154</v>
      </c>
      <c r="J67" s="366">
        <v>196.71036395046673</v>
      </c>
      <c r="K67" s="366">
        <v>92.330473411436785</v>
      </c>
      <c r="L67" s="366">
        <v>104.37989053902994</v>
      </c>
    </row>
    <row r="68" spans="1:12" ht="12.75">
      <c r="A68" s="42">
        <v>5</v>
      </c>
      <c r="B68" s="42">
        <v>3</v>
      </c>
      <c r="C68" s="43">
        <v>3</v>
      </c>
      <c r="D68" s="35">
        <v>570008</v>
      </c>
      <c r="E68" s="22" t="s">
        <v>117</v>
      </c>
      <c r="F68" s="140">
        <v>513.02605210420836</v>
      </c>
      <c r="G68" s="140">
        <v>773.54709418837683</v>
      </c>
      <c r="H68" s="140">
        <v>317.96927187708752</v>
      </c>
      <c r="I68" s="140">
        <v>578.49031396125588</v>
      </c>
      <c r="J68" s="140">
        <v>195.05678022712092</v>
      </c>
      <c r="K68" s="140">
        <v>66.800267201068806</v>
      </c>
      <c r="L68" s="140">
        <v>128.25651302605209</v>
      </c>
    </row>
    <row r="69" spans="1:12" ht="12.75">
      <c r="A69" s="42">
        <v>5</v>
      </c>
      <c r="B69" s="42">
        <v>3</v>
      </c>
      <c r="C69" s="43">
        <v>3</v>
      </c>
      <c r="D69" s="35">
        <v>758004</v>
      </c>
      <c r="E69" s="22" t="s">
        <v>120</v>
      </c>
      <c r="F69" s="140">
        <v>241.7701025364274</v>
      </c>
      <c r="G69" s="140">
        <v>369.13113869400973</v>
      </c>
      <c r="H69" s="140">
        <v>126.28170534268753</v>
      </c>
      <c r="I69" s="140">
        <v>253.64274150026984</v>
      </c>
      <c r="J69" s="140">
        <v>115.48839719373987</v>
      </c>
      <c r="K69" s="140">
        <v>44.252563410685376</v>
      </c>
      <c r="L69" s="140">
        <v>71.235833783054503</v>
      </c>
    </row>
    <row r="70" spans="1:12" ht="12.75">
      <c r="A70" s="42">
        <v>5</v>
      </c>
      <c r="B70" s="42">
        <v>3</v>
      </c>
      <c r="C70" s="43">
        <v>3</v>
      </c>
      <c r="D70" s="35">
        <v>362016</v>
      </c>
      <c r="E70" s="22" t="s">
        <v>237</v>
      </c>
      <c r="F70" s="140">
        <v>278.58257187430354</v>
      </c>
      <c r="G70" s="140">
        <v>303.09783819924223</v>
      </c>
      <c r="H70" s="140">
        <v>140.40561622464898</v>
      </c>
      <c r="I70" s="140">
        <v>164.9208825495877</v>
      </c>
      <c r="J70" s="140">
        <v>138.17695564965456</v>
      </c>
      <c r="K70" s="140">
        <v>73.545798974816137</v>
      </c>
      <c r="L70" s="140">
        <v>64.631156674838422</v>
      </c>
    </row>
    <row r="71" spans="1:12" ht="12.75">
      <c r="A71" s="42">
        <v>5</v>
      </c>
      <c r="B71" s="42">
        <v>3</v>
      </c>
      <c r="C71" s="43">
        <v>3</v>
      </c>
      <c r="D71" s="35">
        <v>154008</v>
      </c>
      <c r="E71" s="22" t="s">
        <v>25</v>
      </c>
      <c r="F71" s="140">
        <v>324.92650471917068</v>
      </c>
      <c r="G71" s="140">
        <v>324.92650471917068</v>
      </c>
      <c r="H71" s="140">
        <v>139.254216308216</v>
      </c>
      <c r="I71" s="140">
        <v>139.254216308216</v>
      </c>
      <c r="J71" s="140">
        <v>185.67228841095465</v>
      </c>
      <c r="K71" s="140">
        <v>119.13971839702924</v>
      </c>
      <c r="L71" s="140">
        <v>66.532570013925422</v>
      </c>
    </row>
    <row r="72" spans="1:12" ht="12.75">
      <c r="A72" s="42">
        <v>5</v>
      </c>
      <c r="B72" s="42">
        <v>3</v>
      </c>
      <c r="C72" s="43">
        <v>3</v>
      </c>
      <c r="D72" s="35">
        <v>954008</v>
      </c>
      <c r="E72" s="22" t="s">
        <v>136</v>
      </c>
      <c r="F72" s="140">
        <v>357.46782789548939</v>
      </c>
      <c r="G72" s="140">
        <v>475.7571818536332</v>
      </c>
      <c r="H72" s="140">
        <v>146.88678018978291</v>
      </c>
      <c r="I72" s="140">
        <v>265.17613414792669</v>
      </c>
      <c r="J72" s="140">
        <v>210.58104770570654</v>
      </c>
      <c r="K72" s="140">
        <v>96.191342779149878</v>
      </c>
      <c r="L72" s="140">
        <v>114.38970492655665</v>
      </c>
    </row>
    <row r="73" spans="1:12" ht="12.75">
      <c r="A73" s="42">
        <v>5</v>
      </c>
      <c r="B73" s="42">
        <v>3</v>
      </c>
      <c r="C73" s="43">
        <v>3</v>
      </c>
      <c r="D73" s="35">
        <v>370012</v>
      </c>
      <c r="E73" s="22" t="s">
        <v>354</v>
      </c>
      <c r="F73" s="140">
        <v>337.2653264661904</v>
      </c>
      <c r="G73" s="140">
        <v>475.16198704103675</v>
      </c>
      <c r="H73" s="140">
        <v>174.44758265492609</v>
      </c>
      <c r="I73" s="140">
        <v>312.34424322977242</v>
      </c>
      <c r="J73" s="140">
        <v>162.81774381126431</v>
      </c>
      <c r="K73" s="140">
        <v>94.700116298388423</v>
      </c>
      <c r="L73" s="140">
        <v>68.117627512875899</v>
      </c>
    </row>
    <row r="74" spans="1:12" ht="12.75">
      <c r="A74" s="42">
        <v>5</v>
      </c>
      <c r="B74" s="42">
        <v>3</v>
      </c>
      <c r="C74" s="43">
        <v>3</v>
      </c>
      <c r="D74" s="35">
        <v>154012</v>
      </c>
      <c r="E74" s="22" t="s">
        <v>26</v>
      </c>
      <c r="F74" s="140">
        <v>487.66070636914441</v>
      </c>
      <c r="G74" s="140">
        <v>500.96054381557559</v>
      </c>
      <c r="H74" s="140">
        <v>271.90778779370476</v>
      </c>
      <c r="I74" s="140">
        <v>285.20762524013594</v>
      </c>
      <c r="J74" s="140">
        <v>215.75291857543962</v>
      </c>
      <c r="K74" s="140">
        <v>116.74301758534062</v>
      </c>
      <c r="L74" s="140">
        <v>99.009900990099013</v>
      </c>
    </row>
    <row r="75" spans="1:12" ht="12.75">
      <c r="A75" s="42">
        <v>5</v>
      </c>
      <c r="B75" s="42">
        <v>3</v>
      </c>
      <c r="C75" s="43">
        <v>3</v>
      </c>
      <c r="D75" s="35">
        <v>154016</v>
      </c>
      <c r="E75" s="22" t="s">
        <v>27</v>
      </c>
      <c r="F75" s="140">
        <v>440.42189281641964</v>
      </c>
      <c r="G75" s="140">
        <v>440.42189281641964</v>
      </c>
      <c r="H75" s="140">
        <v>208.0957810718358</v>
      </c>
      <c r="I75" s="140">
        <v>208.0957810718358</v>
      </c>
      <c r="J75" s="140">
        <v>232.32611174458381</v>
      </c>
      <c r="K75" s="140">
        <v>133.97947548460661</v>
      </c>
      <c r="L75" s="140">
        <v>98.346636259977188</v>
      </c>
    </row>
    <row r="76" spans="1:12" s="169" customFormat="1" ht="12.75">
      <c r="A76" s="119">
        <v>5</v>
      </c>
      <c r="B76" s="119">
        <v>3</v>
      </c>
      <c r="C76" s="119">
        <v>3</v>
      </c>
      <c r="D76" s="35">
        <v>158008</v>
      </c>
      <c r="E76" s="227" t="s">
        <v>31</v>
      </c>
      <c r="F76" s="140">
        <v>239.24299232279949</v>
      </c>
      <c r="G76" s="140">
        <v>321.37118371719333</v>
      </c>
      <c r="H76" s="140">
        <v>98.196750580253521</v>
      </c>
      <c r="I76" s="140">
        <v>180.32494197464737</v>
      </c>
      <c r="J76" s="140">
        <v>141.04624174254599</v>
      </c>
      <c r="K76" s="140">
        <v>57.13265488305661</v>
      </c>
      <c r="L76" s="140">
        <v>83.913586859489385</v>
      </c>
    </row>
    <row r="77" spans="1:12" ht="12.75">
      <c r="A77" s="42">
        <v>5</v>
      </c>
      <c r="B77" s="42">
        <v>3</v>
      </c>
      <c r="C77" s="43">
        <v>3</v>
      </c>
      <c r="D77" s="35">
        <v>370016</v>
      </c>
      <c r="E77" s="22" t="s">
        <v>72</v>
      </c>
      <c r="F77" s="140">
        <v>373.7433471318746</v>
      </c>
      <c r="G77" s="140">
        <v>385.57066824364279</v>
      </c>
      <c r="H77" s="140">
        <v>182.14074512123003</v>
      </c>
      <c r="I77" s="140">
        <v>193.96806623299824</v>
      </c>
      <c r="J77" s="140">
        <v>191.60260201064463</v>
      </c>
      <c r="K77" s="140">
        <v>100.5322294500296</v>
      </c>
      <c r="L77" s="140">
        <v>91.070372560615013</v>
      </c>
    </row>
    <row r="78" spans="1:12" ht="12.75">
      <c r="A78" s="42">
        <v>5</v>
      </c>
      <c r="B78" s="42">
        <v>3</v>
      </c>
      <c r="C78" s="43">
        <v>3</v>
      </c>
      <c r="D78" s="35">
        <v>962016</v>
      </c>
      <c r="E78" s="165" t="s">
        <v>148</v>
      </c>
      <c r="F78" s="140">
        <v>204.57796852646638</v>
      </c>
      <c r="G78" s="140">
        <v>260.37195994277539</v>
      </c>
      <c r="H78" s="140">
        <v>77.253218884120173</v>
      </c>
      <c r="I78" s="140">
        <v>133.04721030042919</v>
      </c>
      <c r="J78" s="140">
        <v>127.32474964234622</v>
      </c>
      <c r="K78" s="140">
        <v>71.530758226037193</v>
      </c>
      <c r="L78" s="140">
        <v>55.793991416309012</v>
      </c>
    </row>
    <row r="79" spans="1:12" ht="12.75">
      <c r="A79" s="42">
        <v>5</v>
      </c>
      <c r="B79" s="42">
        <v>3</v>
      </c>
      <c r="C79" s="43">
        <v>3</v>
      </c>
      <c r="D79" s="35">
        <v>954020</v>
      </c>
      <c r="E79" s="22" t="s">
        <v>139</v>
      </c>
      <c r="F79" s="140">
        <v>296.13313754282916</v>
      </c>
      <c r="G79" s="140">
        <v>357.31767009300052</v>
      </c>
      <c r="H79" s="140">
        <v>154.18502202643171</v>
      </c>
      <c r="I79" s="140">
        <v>215.36955457660301</v>
      </c>
      <c r="J79" s="140">
        <v>141.94811551639745</v>
      </c>
      <c r="K79" s="140">
        <v>61.184532550171319</v>
      </c>
      <c r="L79" s="140">
        <v>80.763582966226139</v>
      </c>
    </row>
    <row r="80" spans="1:12" ht="12.75">
      <c r="A80" s="42">
        <v>5</v>
      </c>
      <c r="B80" s="42">
        <v>3</v>
      </c>
      <c r="C80" s="43">
        <v>3</v>
      </c>
      <c r="D80" s="35">
        <v>334016</v>
      </c>
      <c r="E80" s="22" t="s">
        <v>59</v>
      </c>
      <c r="F80" s="140">
        <v>477.73104712606494</v>
      </c>
      <c r="G80" s="140">
        <v>545.67022538552783</v>
      </c>
      <c r="H80" s="140">
        <v>310.57910061468777</v>
      </c>
      <c r="I80" s="140">
        <v>378.51827887415078</v>
      </c>
      <c r="J80" s="140">
        <v>167.15194651137713</v>
      </c>
      <c r="K80" s="140">
        <v>112.15356411085949</v>
      </c>
      <c r="L80" s="140">
        <v>54.998382400517634</v>
      </c>
    </row>
    <row r="81" spans="1:12" ht="12.75">
      <c r="A81" s="42">
        <v>5</v>
      </c>
      <c r="B81" s="42">
        <v>3</v>
      </c>
      <c r="C81" s="46">
        <v>3</v>
      </c>
      <c r="D81" s="35">
        <v>370020</v>
      </c>
      <c r="E81" s="22" t="s">
        <v>73</v>
      </c>
      <c r="F81" s="140">
        <v>389.77416026596359</v>
      </c>
      <c r="G81" s="140">
        <v>567.46532156368221</v>
      </c>
      <c r="H81" s="140">
        <v>194.88708013298179</v>
      </c>
      <c r="I81" s="140">
        <v>372.57824143070042</v>
      </c>
      <c r="J81" s="140">
        <v>194.88708013298179</v>
      </c>
      <c r="K81" s="140">
        <v>126.10340479192938</v>
      </c>
      <c r="L81" s="140">
        <v>68.783675341052387</v>
      </c>
    </row>
    <row r="82" spans="1:12" ht="12.75">
      <c r="A82" s="42">
        <v>5</v>
      </c>
      <c r="B82" s="42">
        <v>3</v>
      </c>
      <c r="C82" s="43">
        <v>3</v>
      </c>
      <c r="D82" s="35">
        <v>978020</v>
      </c>
      <c r="E82" s="22" t="s">
        <v>159</v>
      </c>
      <c r="F82" s="140">
        <v>553.58500126678496</v>
      </c>
      <c r="G82" s="140">
        <v>657.46136306055234</v>
      </c>
      <c r="H82" s="140">
        <v>293.89409678236638</v>
      </c>
      <c r="I82" s="140">
        <v>397.77045857613382</v>
      </c>
      <c r="J82" s="140">
        <v>259.69090448441852</v>
      </c>
      <c r="K82" s="140">
        <v>120.34456549277935</v>
      </c>
      <c r="L82" s="140">
        <v>139.34633899163921</v>
      </c>
    </row>
    <row r="83" spans="1:12" ht="12.75">
      <c r="A83" s="42">
        <v>5</v>
      </c>
      <c r="B83" s="42">
        <v>3</v>
      </c>
      <c r="C83" s="43">
        <v>3</v>
      </c>
      <c r="D83" s="35">
        <v>170020</v>
      </c>
      <c r="E83" s="22" t="s">
        <v>49</v>
      </c>
      <c r="F83" s="140">
        <v>600.25873221216034</v>
      </c>
      <c r="G83" s="140">
        <v>600.25873221216034</v>
      </c>
      <c r="H83" s="140">
        <v>360.93143596377746</v>
      </c>
      <c r="I83" s="140">
        <v>360.93143596377746</v>
      </c>
      <c r="J83" s="140">
        <v>239.32729624838291</v>
      </c>
      <c r="K83" s="140">
        <v>141.00905562742562</v>
      </c>
      <c r="L83" s="140">
        <v>98.318240620957312</v>
      </c>
    </row>
    <row r="84" spans="1:12" ht="12.75">
      <c r="A84" s="42">
        <v>5</v>
      </c>
      <c r="B84" s="42">
        <v>3</v>
      </c>
      <c r="C84" s="43">
        <v>3</v>
      </c>
      <c r="D84" s="35">
        <v>766040</v>
      </c>
      <c r="E84" s="22" t="s">
        <v>125</v>
      </c>
      <c r="F84" s="140">
        <v>270.36684135302522</v>
      </c>
      <c r="G84" s="140">
        <v>403.76369699857077</v>
      </c>
      <c r="H84" s="140">
        <v>153.64459266317294</v>
      </c>
      <c r="I84" s="140">
        <v>287.04144830871843</v>
      </c>
      <c r="J84" s="140">
        <v>116.72224868985231</v>
      </c>
      <c r="K84" s="140">
        <v>66.698427822772743</v>
      </c>
      <c r="L84" s="140">
        <v>50.023820867079564</v>
      </c>
    </row>
    <row r="85" spans="1:12" ht="12.75">
      <c r="A85" s="42">
        <v>5</v>
      </c>
      <c r="B85" s="42">
        <v>3</v>
      </c>
      <c r="C85" s="43">
        <v>3</v>
      </c>
      <c r="D85" s="35">
        <v>758024</v>
      </c>
      <c r="E85" s="22" t="s">
        <v>122</v>
      </c>
      <c r="F85" s="140">
        <v>301.1898859692613</v>
      </c>
      <c r="G85" s="140">
        <v>390.43133366385723</v>
      </c>
      <c r="H85" s="140">
        <v>127.66484878532474</v>
      </c>
      <c r="I85" s="140">
        <v>216.90629647992066</v>
      </c>
      <c r="J85" s="140">
        <v>173.52503718393655</v>
      </c>
      <c r="K85" s="140">
        <v>84.283589489340599</v>
      </c>
      <c r="L85" s="140">
        <v>89.241447694595934</v>
      </c>
    </row>
    <row r="86" spans="1:12" ht="12.75">
      <c r="A86" s="42">
        <v>5</v>
      </c>
      <c r="B86" s="42">
        <v>3</v>
      </c>
      <c r="C86" s="43">
        <v>3</v>
      </c>
      <c r="D86" s="35">
        <v>158024</v>
      </c>
      <c r="E86" s="22" t="s">
        <v>35</v>
      </c>
      <c r="F86" s="140">
        <v>493.18463444857497</v>
      </c>
      <c r="G86" s="140">
        <v>722.42874845105337</v>
      </c>
      <c r="H86" s="140">
        <v>315.98513011152414</v>
      </c>
      <c r="I86" s="140">
        <v>545.22924411400243</v>
      </c>
      <c r="J86" s="140">
        <v>177.1995043370508</v>
      </c>
      <c r="K86" s="140">
        <v>74.34944237918215</v>
      </c>
      <c r="L86" s="140">
        <v>102.85006195786865</v>
      </c>
    </row>
    <row r="87" spans="1:12" ht="12.75">
      <c r="A87" s="42">
        <v>5</v>
      </c>
      <c r="B87" s="42">
        <v>3</v>
      </c>
      <c r="C87" s="43">
        <v>3</v>
      </c>
      <c r="D87" s="35">
        <v>562028</v>
      </c>
      <c r="E87" s="22" t="s">
        <v>110</v>
      </c>
      <c r="F87" s="140">
        <v>380.11226944667203</v>
      </c>
      <c r="G87" s="140">
        <v>449.07778668805133</v>
      </c>
      <c r="H87" s="140">
        <v>121.89254210104249</v>
      </c>
      <c r="I87" s="140">
        <v>190.8580593424218</v>
      </c>
      <c r="J87" s="140">
        <v>258.21972734562951</v>
      </c>
      <c r="K87" s="140">
        <v>165.19647153167605</v>
      </c>
      <c r="L87" s="140">
        <v>93.023255813953483</v>
      </c>
    </row>
    <row r="88" spans="1:12" ht="12.75">
      <c r="A88" s="42">
        <v>5</v>
      </c>
      <c r="B88" s="42">
        <v>3</v>
      </c>
      <c r="C88" s="43">
        <v>3</v>
      </c>
      <c r="D88" s="35">
        <v>962052</v>
      </c>
      <c r="E88" s="22" t="s">
        <v>152</v>
      </c>
      <c r="F88" s="140">
        <v>315.89743589743591</v>
      </c>
      <c r="G88" s="140">
        <v>443.07692307692304</v>
      </c>
      <c r="H88" s="140">
        <v>162.05128205128204</v>
      </c>
      <c r="I88" s="140">
        <v>289.23076923076923</v>
      </c>
      <c r="J88" s="140">
        <v>153.84615384615387</v>
      </c>
      <c r="K88" s="140">
        <v>84.102564102564102</v>
      </c>
      <c r="L88" s="140">
        <v>69.743589743589752</v>
      </c>
    </row>
    <row r="89" spans="1:12" ht="12.75">
      <c r="A89" s="42">
        <v>5</v>
      </c>
      <c r="B89" s="42">
        <v>3</v>
      </c>
      <c r="C89" s="43">
        <v>3</v>
      </c>
      <c r="D89" s="35">
        <v>770032</v>
      </c>
      <c r="E89" s="22" t="s">
        <v>129</v>
      </c>
      <c r="F89" s="140">
        <v>251.20256547300909</v>
      </c>
      <c r="G89" s="140">
        <v>323.35649385355424</v>
      </c>
      <c r="H89" s="140">
        <v>94.869053981827889</v>
      </c>
      <c r="I89" s="140">
        <v>167.02298236237306</v>
      </c>
      <c r="J89" s="140">
        <v>156.33351149118118</v>
      </c>
      <c r="K89" s="140">
        <v>109.56707642971674</v>
      </c>
      <c r="L89" s="140">
        <v>46.766435061464456</v>
      </c>
    </row>
    <row r="90" spans="1:12" ht="12.75">
      <c r="A90" s="42">
        <v>5</v>
      </c>
      <c r="B90" s="42">
        <v>3</v>
      </c>
      <c r="C90" s="43">
        <v>3</v>
      </c>
      <c r="D90" s="35">
        <v>374036</v>
      </c>
      <c r="E90" s="22" t="s">
        <v>75</v>
      </c>
      <c r="F90" s="140">
        <v>453.46628679962009</v>
      </c>
      <c r="G90" s="140">
        <v>472.45963912630577</v>
      </c>
      <c r="H90" s="140">
        <v>284.90028490028493</v>
      </c>
      <c r="I90" s="140">
        <v>303.89363722697055</v>
      </c>
      <c r="J90" s="140">
        <v>168.56600189933522</v>
      </c>
      <c r="K90" s="140">
        <v>80.721747388414059</v>
      </c>
      <c r="L90" s="140">
        <v>87.844254510921175</v>
      </c>
    </row>
    <row r="91" spans="1:12" ht="12.75">
      <c r="A91" s="42">
        <v>5</v>
      </c>
      <c r="B91" s="42">
        <v>3</v>
      </c>
      <c r="C91" s="43">
        <v>3</v>
      </c>
      <c r="D91" s="35">
        <v>978028</v>
      </c>
      <c r="E91" s="22" t="s">
        <v>161</v>
      </c>
      <c r="F91" s="140">
        <v>610.20578089687172</v>
      </c>
      <c r="G91" s="140">
        <v>754.13346021172833</v>
      </c>
      <c r="H91" s="140">
        <v>412.7512786963245</v>
      </c>
      <c r="I91" s="140">
        <v>556.67895801118118</v>
      </c>
      <c r="J91" s="140">
        <v>197.45450220054715</v>
      </c>
      <c r="K91" s="140">
        <v>79.69549185202807</v>
      </c>
      <c r="L91" s="140">
        <v>117.7590103485191</v>
      </c>
    </row>
    <row r="92" spans="1:12" ht="12.75">
      <c r="A92" s="42">
        <v>5</v>
      </c>
      <c r="B92" s="42">
        <v>3</v>
      </c>
      <c r="C92" s="43">
        <v>3</v>
      </c>
      <c r="D92" s="35">
        <v>978032</v>
      </c>
      <c r="E92" s="22" t="s">
        <v>162</v>
      </c>
      <c r="F92" s="140">
        <v>408.3250743310208</v>
      </c>
      <c r="G92" s="140">
        <v>511.39742319127851</v>
      </c>
      <c r="H92" s="140">
        <v>150.64420218037662</v>
      </c>
      <c r="I92" s="140">
        <v>253.71655104063427</v>
      </c>
      <c r="J92" s="140">
        <v>257.68087215064418</v>
      </c>
      <c r="K92" s="140">
        <v>126.85827552031714</v>
      </c>
      <c r="L92" s="140">
        <v>130.8225966303271</v>
      </c>
    </row>
    <row r="93" spans="1:12" ht="12.75">
      <c r="A93" s="42">
        <v>5</v>
      </c>
      <c r="B93" s="42">
        <v>3</v>
      </c>
      <c r="C93" s="43">
        <v>3</v>
      </c>
      <c r="D93" s="35">
        <v>382060</v>
      </c>
      <c r="E93" s="22" t="s">
        <v>92</v>
      </c>
      <c r="F93" s="140">
        <v>284.12454125725111</v>
      </c>
      <c r="G93" s="140">
        <v>376.46501716585766</v>
      </c>
      <c r="H93" s="140">
        <v>169.29087249911211</v>
      </c>
      <c r="I93" s="140">
        <v>261.63134840771875</v>
      </c>
      <c r="J93" s="140">
        <v>114.83366875813898</v>
      </c>
      <c r="K93" s="140">
        <v>58.008760506688759</v>
      </c>
      <c r="L93" s="140">
        <v>56.824908251450218</v>
      </c>
    </row>
    <row r="94" spans="1:12" ht="12.75">
      <c r="A94" s="42">
        <v>5</v>
      </c>
      <c r="B94" s="42">
        <v>3</v>
      </c>
      <c r="C94" s="43">
        <v>3</v>
      </c>
      <c r="D94" s="35">
        <v>974040</v>
      </c>
      <c r="E94" s="22" t="s">
        <v>156</v>
      </c>
      <c r="F94" s="140">
        <v>304.57933972310968</v>
      </c>
      <c r="G94" s="140">
        <v>322.68370607028749</v>
      </c>
      <c r="H94" s="140">
        <v>139.5101171458999</v>
      </c>
      <c r="I94" s="140">
        <v>157.61448349307776</v>
      </c>
      <c r="J94" s="140">
        <v>165.06922257720981</v>
      </c>
      <c r="K94" s="140">
        <v>77.742279020234292</v>
      </c>
      <c r="L94" s="140">
        <v>87.326943556975507</v>
      </c>
    </row>
    <row r="95" spans="1:12" ht="12.75">
      <c r="A95" s="42">
        <v>5</v>
      </c>
      <c r="B95" s="42">
        <v>3</v>
      </c>
      <c r="C95" s="43">
        <v>3</v>
      </c>
      <c r="D95" s="35">
        <v>170044</v>
      </c>
      <c r="E95" s="22" t="s">
        <v>52</v>
      </c>
      <c r="F95" s="140">
        <v>526.70404249041019</v>
      </c>
      <c r="G95" s="140">
        <v>526.70404249041019</v>
      </c>
      <c r="H95" s="140">
        <v>280.31867807612866</v>
      </c>
      <c r="I95" s="140">
        <v>280.31867807612866</v>
      </c>
      <c r="J95" s="140">
        <v>246.3853644142815</v>
      </c>
      <c r="K95" s="140">
        <v>144.58542342874006</v>
      </c>
      <c r="L95" s="140">
        <v>101.79994098554145</v>
      </c>
    </row>
    <row r="96" spans="1:12" ht="12.75">
      <c r="A96" s="42">
        <v>5</v>
      </c>
      <c r="B96" s="42">
        <v>3</v>
      </c>
      <c r="C96" s="43">
        <v>3</v>
      </c>
      <c r="D96" s="35">
        <v>562036</v>
      </c>
      <c r="E96" s="22" t="s">
        <v>112</v>
      </c>
      <c r="F96" s="140">
        <v>384.83093592378106</v>
      </c>
      <c r="G96" s="140">
        <v>511.86250700541751</v>
      </c>
      <c r="H96" s="140">
        <v>192.41546796189053</v>
      </c>
      <c r="I96" s="140">
        <v>319.44703904352701</v>
      </c>
      <c r="J96" s="140">
        <v>192.41546796189053</v>
      </c>
      <c r="K96" s="140">
        <v>72.856342237997396</v>
      </c>
      <c r="L96" s="140">
        <v>119.55912572389313</v>
      </c>
    </row>
    <row r="97" spans="1:12" ht="12.75">
      <c r="A97" s="42">
        <v>5</v>
      </c>
      <c r="B97" s="42">
        <v>3</v>
      </c>
      <c r="C97" s="43">
        <v>3</v>
      </c>
      <c r="D97" s="35">
        <v>974044</v>
      </c>
      <c r="E97" s="22" t="s">
        <v>157</v>
      </c>
      <c r="F97" s="140">
        <v>639.91081382385721</v>
      </c>
      <c r="G97" s="140">
        <v>820.51282051282055</v>
      </c>
      <c r="H97" s="140">
        <v>269.78818283166112</v>
      </c>
      <c r="I97" s="140">
        <v>450.39018952062429</v>
      </c>
      <c r="J97" s="140">
        <v>370.12263099219621</v>
      </c>
      <c r="K97" s="140">
        <v>164.9944258639911</v>
      </c>
      <c r="L97" s="140">
        <v>205.12820512820514</v>
      </c>
    </row>
    <row r="98" spans="1:12" ht="12.75">
      <c r="A98" s="42">
        <v>5</v>
      </c>
      <c r="B98" s="42">
        <v>3</v>
      </c>
      <c r="C98" s="43">
        <v>3</v>
      </c>
      <c r="D98" s="35">
        <v>362040</v>
      </c>
      <c r="E98" s="22" t="s">
        <v>70</v>
      </c>
      <c r="F98" s="140">
        <v>325.77220077220073</v>
      </c>
      <c r="G98" s="140">
        <v>442.8088803088803</v>
      </c>
      <c r="H98" s="140">
        <v>191.84362934362935</v>
      </c>
      <c r="I98" s="140">
        <v>308.88030888030886</v>
      </c>
      <c r="J98" s="140">
        <v>133.92857142857142</v>
      </c>
      <c r="K98" s="140">
        <v>65.154440154440152</v>
      </c>
      <c r="L98" s="140">
        <v>68.774131274131278</v>
      </c>
    </row>
    <row r="99" spans="1:12" ht="12.75">
      <c r="A99" s="42">
        <v>5</v>
      </c>
      <c r="B99" s="42">
        <v>3</v>
      </c>
      <c r="C99" s="43">
        <v>3</v>
      </c>
      <c r="D99" s="35">
        <v>954032</v>
      </c>
      <c r="E99" s="22" t="s">
        <v>142</v>
      </c>
      <c r="F99" s="140">
        <v>401.29712201053917</v>
      </c>
      <c r="G99" s="140">
        <v>468.17997567896231</v>
      </c>
      <c r="H99" s="140">
        <v>239.15687069314959</v>
      </c>
      <c r="I99" s="140">
        <v>306.03972436157278</v>
      </c>
      <c r="J99" s="140">
        <v>162.14025131738953</v>
      </c>
      <c r="K99" s="140">
        <v>97.284150790433728</v>
      </c>
      <c r="L99" s="140">
        <v>64.856100526955814</v>
      </c>
    </row>
    <row r="100" spans="1:12" ht="12.75">
      <c r="A100" s="42">
        <v>5</v>
      </c>
      <c r="B100" s="42">
        <v>3</v>
      </c>
      <c r="C100" s="43">
        <v>3</v>
      </c>
      <c r="D100" s="35">
        <v>158036</v>
      </c>
      <c r="E100" s="22" t="s">
        <v>39</v>
      </c>
      <c r="F100" s="140">
        <v>379.40379403794037</v>
      </c>
      <c r="G100" s="140">
        <v>401.57674304015768</v>
      </c>
      <c r="H100" s="140">
        <v>214.33850702143386</v>
      </c>
      <c r="I100" s="140">
        <v>236.51145602365114</v>
      </c>
      <c r="J100" s="140">
        <v>165.06528701650655</v>
      </c>
      <c r="K100" s="140">
        <v>96.082779009608288</v>
      </c>
      <c r="L100" s="140">
        <v>68.982508006898257</v>
      </c>
    </row>
    <row r="101" spans="1:12" ht="12.75">
      <c r="A101" s="42">
        <v>5</v>
      </c>
      <c r="B101" s="42">
        <v>3</v>
      </c>
      <c r="C101" s="43">
        <v>3</v>
      </c>
      <c r="D101" s="35">
        <v>334036</v>
      </c>
      <c r="E101" s="22" t="s">
        <v>61</v>
      </c>
      <c r="F101" s="140">
        <v>398.30942622950818</v>
      </c>
      <c r="G101" s="140">
        <v>495.64549180327867</v>
      </c>
      <c r="H101" s="140">
        <v>258.70901639344265</v>
      </c>
      <c r="I101" s="140">
        <v>356.04508196721315</v>
      </c>
      <c r="J101" s="140">
        <v>139.60040983606558</v>
      </c>
      <c r="K101" s="140">
        <v>88.370901639344268</v>
      </c>
      <c r="L101" s="140">
        <v>51.229508196721305</v>
      </c>
    </row>
    <row r="102" spans="1:12" ht="13.15">
      <c r="A102" s="300"/>
      <c r="B102" s="300"/>
      <c r="C102" s="301"/>
      <c r="D102" s="297"/>
      <c r="E102" s="298" t="s">
        <v>210</v>
      </c>
      <c r="F102" s="366">
        <v>389.44686082097996</v>
      </c>
      <c r="G102" s="366">
        <v>478.86939188410497</v>
      </c>
      <c r="H102" s="366">
        <v>207.48588233787629</v>
      </c>
      <c r="I102" s="366">
        <v>296.90841340100133</v>
      </c>
      <c r="J102" s="366">
        <v>181.96097848310362</v>
      </c>
      <c r="K102" s="366">
        <v>95.312893491149524</v>
      </c>
      <c r="L102" s="366">
        <v>86.648084991954107</v>
      </c>
    </row>
    <row r="103" spans="1:12" ht="12.75">
      <c r="A103" s="42">
        <v>6</v>
      </c>
      <c r="B103" s="42">
        <v>4</v>
      </c>
      <c r="C103" s="43">
        <v>3</v>
      </c>
      <c r="D103" s="35">
        <v>554004</v>
      </c>
      <c r="E103" s="22" t="s">
        <v>97</v>
      </c>
      <c r="F103" s="140">
        <v>279.01289461983106</v>
      </c>
      <c r="G103" s="140">
        <v>321.25389061805248</v>
      </c>
      <c r="H103" s="140">
        <v>138.95064473099157</v>
      </c>
      <c r="I103" s="140">
        <v>181.19164072921296</v>
      </c>
      <c r="J103" s="140">
        <v>140.06224988883949</v>
      </c>
      <c r="K103" s="140">
        <v>65.584704313028013</v>
      </c>
      <c r="L103" s="140">
        <v>74.477545575811476</v>
      </c>
    </row>
    <row r="104" spans="1:12" ht="12.75">
      <c r="A104" s="42">
        <v>6</v>
      </c>
      <c r="B104" s="42">
        <v>4</v>
      </c>
      <c r="C104" s="43">
        <v>3</v>
      </c>
      <c r="D104" s="35">
        <v>382008</v>
      </c>
      <c r="E104" s="22" t="s">
        <v>83</v>
      </c>
      <c r="F104" s="140">
        <v>284.78260869565219</v>
      </c>
      <c r="G104" s="140">
        <v>408.695652173913</v>
      </c>
      <c r="H104" s="140">
        <v>152.17391304347828</v>
      </c>
      <c r="I104" s="140">
        <v>276.08695652173913</v>
      </c>
      <c r="J104" s="140">
        <v>132.60869565217394</v>
      </c>
      <c r="K104" s="140">
        <v>30.434782608695652</v>
      </c>
      <c r="L104" s="140">
        <v>102.17391304347828</v>
      </c>
    </row>
    <row r="105" spans="1:12" ht="12.75">
      <c r="A105" s="42">
        <v>6</v>
      </c>
      <c r="B105" s="42">
        <v>4</v>
      </c>
      <c r="C105" s="43">
        <v>3</v>
      </c>
      <c r="D105" s="35">
        <v>362004</v>
      </c>
      <c r="E105" s="22" t="s">
        <v>236</v>
      </c>
      <c r="F105" s="140">
        <v>393.74752671151566</v>
      </c>
      <c r="G105" s="140">
        <v>451.12781954887214</v>
      </c>
      <c r="H105" s="140">
        <v>235.45706371191136</v>
      </c>
      <c r="I105" s="140">
        <v>292.83735654926789</v>
      </c>
      <c r="J105" s="140">
        <v>158.29046299960427</v>
      </c>
      <c r="K105" s="140">
        <v>94.974277799762575</v>
      </c>
      <c r="L105" s="140">
        <v>63.316185199841712</v>
      </c>
    </row>
    <row r="106" spans="1:12" ht="12.75">
      <c r="A106" s="42">
        <v>6</v>
      </c>
      <c r="B106" s="42">
        <v>4</v>
      </c>
      <c r="C106" s="43">
        <v>3</v>
      </c>
      <c r="D106" s="35">
        <v>554012</v>
      </c>
      <c r="E106" s="165" t="s">
        <v>99</v>
      </c>
      <c r="F106" s="140">
        <v>383.19740811082562</v>
      </c>
      <c r="G106" s="140">
        <v>525.08099653669979</v>
      </c>
      <c r="H106" s="140">
        <v>221.20433471120543</v>
      </c>
      <c r="I106" s="140">
        <v>363.08792313707971</v>
      </c>
      <c r="J106" s="140">
        <v>161.99307339962016</v>
      </c>
      <c r="K106" s="140">
        <v>73.734778237068483</v>
      </c>
      <c r="L106" s="140">
        <v>88.258295162551676</v>
      </c>
    </row>
    <row r="107" spans="1:12" ht="12.75">
      <c r="A107" s="42">
        <v>6</v>
      </c>
      <c r="B107" s="42">
        <v>4</v>
      </c>
      <c r="C107" s="43">
        <v>3</v>
      </c>
      <c r="D107" s="35">
        <v>382012</v>
      </c>
      <c r="E107" s="22" t="s">
        <v>84</v>
      </c>
      <c r="F107" s="140">
        <v>367.34693877551024</v>
      </c>
      <c r="G107" s="140">
        <v>368.4210526315789</v>
      </c>
      <c r="H107" s="140">
        <v>235.23093447905478</v>
      </c>
      <c r="I107" s="140">
        <v>236.30504833512353</v>
      </c>
      <c r="J107" s="140">
        <v>132.11600429645543</v>
      </c>
      <c r="K107" s="140">
        <v>59.076262083780875</v>
      </c>
      <c r="L107" s="140">
        <v>73.03974221267454</v>
      </c>
    </row>
    <row r="108" spans="1:12" ht="12.75">
      <c r="A108" s="119">
        <v>6</v>
      </c>
      <c r="B108" s="119">
        <v>4</v>
      </c>
      <c r="C108" s="119">
        <v>3</v>
      </c>
      <c r="D108" s="35">
        <v>362012</v>
      </c>
      <c r="E108" s="119" t="s">
        <v>64</v>
      </c>
      <c r="F108" s="140">
        <v>267.70392403615148</v>
      </c>
      <c r="G108" s="140">
        <v>488.50245967280631</v>
      </c>
      <c r="H108" s="140">
        <v>172.74911337375588</v>
      </c>
      <c r="I108" s="140">
        <v>393.54764901041068</v>
      </c>
      <c r="J108" s="140">
        <v>94.954810662395602</v>
      </c>
      <c r="K108" s="140">
        <v>45.761354536094281</v>
      </c>
      <c r="L108" s="140">
        <v>49.193456126301335</v>
      </c>
    </row>
    <row r="109" spans="1:12" ht="12.75">
      <c r="A109" s="42">
        <v>6</v>
      </c>
      <c r="B109" s="42">
        <v>4</v>
      </c>
      <c r="C109" s="43">
        <v>3</v>
      </c>
      <c r="D109" s="35">
        <v>558012</v>
      </c>
      <c r="E109" s="22" t="s">
        <v>101</v>
      </c>
      <c r="F109" s="140">
        <v>386.86226145657537</v>
      </c>
      <c r="G109" s="140">
        <v>617.94106192392576</v>
      </c>
      <c r="H109" s="140">
        <v>220.69323640140206</v>
      </c>
      <c r="I109" s="140">
        <v>451.77203686875242</v>
      </c>
      <c r="J109" s="140">
        <v>166.16902505517334</v>
      </c>
      <c r="K109" s="140">
        <v>57.120602362715829</v>
      </c>
      <c r="L109" s="140">
        <v>109.04842269245749</v>
      </c>
    </row>
    <row r="110" spans="1:12" ht="12.75">
      <c r="A110" s="42">
        <v>6</v>
      </c>
      <c r="B110" s="42">
        <v>4</v>
      </c>
      <c r="C110" s="43">
        <v>3</v>
      </c>
      <c r="D110" s="35">
        <v>558016</v>
      </c>
      <c r="E110" s="22" t="s">
        <v>102</v>
      </c>
      <c r="F110" s="140">
        <v>512.17988757026853</v>
      </c>
      <c r="G110" s="140">
        <v>707.89090151988341</v>
      </c>
      <c r="H110" s="140">
        <v>278.99229648136583</v>
      </c>
      <c r="I110" s="140">
        <v>474.70331043098065</v>
      </c>
      <c r="J110" s="140">
        <v>233.18759108890276</v>
      </c>
      <c r="K110" s="140">
        <v>97.855506974807426</v>
      </c>
      <c r="L110" s="140">
        <v>135.33208411409535</v>
      </c>
    </row>
    <row r="111" spans="1:12" ht="12.75">
      <c r="A111" s="42">
        <v>6</v>
      </c>
      <c r="B111" s="42">
        <v>4</v>
      </c>
      <c r="C111" s="46">
        <v>3</v>
      </c>
      <c r="D111" s="35">
        <v>566008</v>
      </c>
      <c r="E111" s="22" t="s">
        <v>113</v>
      </c>
      <c r="F111" s="140">
        <v>338.10325476992142</v>
      </c>
      <c r="G111" s="140">
        <v>385.80246913580243</v>
      </c>
      <c r="H111" s="140">
        <v>164.14141414141415</v>
      </c>
      <c r="I111" s="140">
        <v>211.84062850729518</v>
      </c>
      <c r="J111" s="140">
        <v>173.9618406285073</v>
      </c>
      <c r="K111" s="140">
        <v>75.757575757575765</v>
      </c>
      <c r="L111" s="140">
        <v>98.204264870931539</v>
      </c>
    </row>
    <row r="112" spans="1:12" ht="12.75">
      <c r="A112" s="42">
        <v>6</v>
      </c>
      <c r="B112" s="42">
        <v>4</v>
      </c>
      <c r="C112" s="43">
        <v>3</v>
      </c>
      <c r="D112" s="35">
        <v>362020</v>
      </c>
      <c r="E112" s="165" t="s">
        <v>65</v>
      </c>
      <c r="F112" s="140">
        <v>179.66648735879505</v>
      </c>
      <c r="G112" s="140">
        <v>234.53469607315762</v>
      </c>
      <c r="H112" s="140">
        <v>102.20548682087143</v>
      </c>
      <c r="I112" s="140">
        <v>157.07369553523401</v>
      </c>
      <c r="J112" s="140">
        <v>77.461000537923624</v>
      </c>
      <c r="K112" s="140">
        <v>31.199569661108121</v>
      </c>
      <c r="L112" s="140">
        <v>46.261430876815496</v>
      </c>
    </row>
    <row r="113" spans="1:12" ht="12.75">
      <c r="A113" s="42">
        <v>6</v>
      </c>
      <c r="B113" s="42">
        <v>4</v>
      </c>
      <c r="C113" s="43">
        <v>3</v>
      </c>
      <c r="D113" s="35">
        <v>370004</v>
      </c>
      <c r="E113" s="22" t="s">
        <v>71</v>
      </c>
      <c r="F113" s="140">
        <v>271.48306035449855</v>
      </c>
      <c r="G113" s="140">
        <v>388.15346645725828</v>
      </c>
      <c r="H113" s="140">
        <v>129.01054520978238</v>
      </c>
      <c r="I113" s="140">
        <v>245.68095131254208</v>
      </c>
      <c r="J113" s="140">
        <v>142.4725151447162</v>
      </c>
      <c r="K113" s="140">
        <v>74.040834642135977</v>
      </c>
      <c r="L113" s="140">
        <v>68.431680502580207</v>
      </c>
    </row>
    <row r="114" spans="1:12" ht="12.75">
      <c r="A114" s="42">
        <v>6</v>
      </c>
      <c r="B114" s="42">
        <v>4</v>
      </c>
      <c r="C114" s="43">
        <v>3</v>
      </c>
      <c r="D114" s="35">
        <v>566012</v>
      </c>
      <c r="E114" s="22" t="s">
        <v>400</v>
      </c>
      <c r="F114" s="140">
        <v>167.58439071103663</v>
      </c>
      <c r="G114" s="140">
        <v>192.72204931769213</v>
      </c>
      <c r="H114" s="140">
        <v>64.639693559971263</v>
      </c>
      <c r="I114" s="140">
        <v>89.777352166626756</v>
      </c>
      <c r="J114" s="140">
        <v>102.94469715106536</v>
      </c>
      <c r="K114" s="140">
        <v>38.305003591094085</v>
      </c>
      <c r="L114" s="140">
        <v>64.639693559971263</v>
      </c>
    </row>
    <row r="115" spans="1:12" ht="12.75">
      <c r="A115" s="42">
        <v>6</v>
      </c>
      <c r="B115" s="42">
        <v>4</v>
      </c>
      <c r="C115" s="43">
        <v>3</v>
      </c>
      <c r="D115" s="35">
        <v>562016</v>
      </c>
      <c r="E115" s="22" t="s">
        <v>107</v>
      </c>
      <c r="F115" s="140">
        <v>278.47049044056524</v>
      </c>
      <c r="G115" s="140">
        <v>411.47132169576059</v>
      </c>
      <c r="H115" s="140">
        <v>123.30285397617068</v>
      </c>
      <c r="I115" s="140">
        <v>256.30368523136605</v>
      </c>
      <c r="J115" s="140">
        <v>155.16763646439458</v>
      </c>
      <c r="K115" s="140">
        <v>81.740094208922145</v>
      </c>
      <c r="L115" s="140">
        <v>73.427542255472432</v>
      </c>
    </row>
    <row r="116" spans="1:12" ht="12.75">
      <c r="A116" s="42">
        <v>6</v>
      </c>
      <c r="B116" s="42">
        <v>4</v>
      </c>
      <c r="C116" s="43">
        <v>3</v>
      </c>
      <c r="D116" s="35">
        <v>382020</v>
      </c>
      <c r="E116" s="22" t="s">
        <v>85</v>
      </c>
      <c r="F116" s="140">
        <v>442.34882364378768</v>
      </c>
      <c r="G116" s="140">
        <v>568.73420182772702</v>
      </c>
      <c r="H116" s="140">
        <v>300.4083219910558</v>
      </c>
      <c r="I116" s="140">
        <v>426.79370017499519</v>
      </c>
      <c r="J116" s="140">
        <v>141.94050165273188</v>
      </c>
      <c r="K116" s="140">
        <v>64.164884308769203</v>
      </c>
      <c r="L116" s="140">
        <v>77.775617343962665</v>
      </c>
    </row>
    <row r="117" spans="1:12" ht="12.75">
      <c r="A117" s="42">
        <v>6</v>
      </c>
      <c r="B117" s="42">
        <v>4</v>
      </c>
      <c r="C117" s="43">
        <v>3</v>
      </c>
      <c r="D117" s="35">
        <v>162016</v>
      </c>
      <c r="E117" s="22" t="s">
        <v>42</v>
      </c>
      <c r="F117" s="140">
        <v>317.82588668816209</v>
      </c>
      <c r="G117" s="140">
        <v>416.85859051128512</v>
      </c>
      <c r="H117" s="140">
        <v>236.06632888070013</v>
      </c>
      <c r="I117" s="140">
        <v>335.09903270382313</v>
      </c>
      <c r="J117" s="140">
        <v>81.759557807462002</v>
      </c>
      <c r="K117" s="140">
        <v>17.273146015660984</v>
      </c>
      <c r="L117" s="140">
        <v>64.486411791801004</v>
      </c>
    </row>
    <row r="118" spans="1:12" ht="12.75">
      <c r="A118" s="42">
        <v>6</v>
      </c>
      <c r="B118" s="42">
        <v>4</v>
      </c>
      <c r="C118" s="43">
        <v>3</v>
      </c>
      <c r="D118" s="35">
        <v>166012</v>
      </c>
      <c r="E118" s="22" t="s">
        <v>45</v>
      </c>
      <c r="F118" s="140">
        <v>364.23841059602648</v>
      </c>
      <c r="G118" s="140">
        <v>364.23841059602648</v>
      </c>
      <c r="H118" s="140">
        <v>238.09523809523807</v>
      </c>
      <c r="I118" s="140">
        <v>238.09523809523807</v>
      </c>
      <c r="J118" s="140">
        <v>126.1431725007884</v>
      </c>
      <c r="K118" s="140">
        <v>59.918006937874488</v>
      </c>
      <c r="L118" s="140">
        <v>66.225165562913901</v>
      </c>
    </row>
    <row r="119" spans="1:12" ht="12.75">
      <c r="A119" s="42">
        <v>6</v>
      </c>
      <c r="B119" s="42">
        <v>4</v>
      </c>
      <c r="C119" s="43">
        <v>3</v>
      </c>
      <c r="D119" s="35">
        <v>154032</v>
      </c>
      <c r="E119" s="22" t="s">
        <v>28</v>
      </c>
      <c r="F119" s="140">
        <v>556.7805953693495</v>
      </c>
      <c r="G119" s="140">
        <v>558.61815509004043</v>
      </c>
      <c r="H119" s="140">
        <v>264.60859977949286</v>
      </c>
      <c r="I119" s="140">
        <v>266.44615950018374</v>
      </c>
      <c r="J119" s="140">
        <v>292.17199558985664</v>
      </c>
      <c r="K119" s="140">
        <v>147.00477765527378</v>
      </c>
      <c r="L119" s="140">
        <v>145.16721793458288</v>
      </c>
    </row>
    <row r="120" spans="1:12" ht="12.75">
      <c r="A120" s="42">
        <v>6</v>
      </c>
      <c r="B120" s="42">
        <v>4</v>
      </c>
      <c r="C120" s="43">
        <v>3</v>
      </c>
      <c r="D120" s="35">
        <v>382024</v>
      </c>
      <c r="E120" s="22" t="s">
        <v>86</v>
      </c>
      <c r="F120" s="140">
        <v>210.43563869062268</v>
      </c>
      <c r="G120" s="140">
        <v>214.12749200098449</v>
      </c>
      <c r="H120" s="140">
        <v>61.530888506030031</v>
      </c>
      <c r="I120" s="140">
        <v>65.222741816391832</v>
      </c>
      <c r="J120" s="140">
        <v>148.90475018459267</v>
      </c>
      <c r="K120" s="140">
        <v>63.992124046271222</v>
      </c>
      <c r="L120" s="140">
        <v>84.912626138321443</v>
      </c>
    </row>
    <row r="121" spans="1:12" ht="12.75">
      <c r="A121" s="42">
        <v>6</v>
      </c>
      <c r="B121" s="42">
        <v>4</v>
      </c>
      <c r="C121" s="43">
        <v>3</v>
      </c>
      <c r="D121" s="35">
        <v>378016</v>
      </c>
      <c r="E121" s="22" t="s">
        <v>79</v>
      </c>
      <c r="F121" s="140">
        <v>302.74361400189213</v>
      </c>
      <c r="G121" s="140">
        <v>306.52790917691584</v>
      </c>
      <c r="H121" s="140">
        <v>179.75402081362344</v>
      </c>
      <c r="I121" s="140">
        <v>183.53831598864713</v>
      </c>
      <c r="J121" s="140">
        <v>122.9895931882687</v>
      </c>
      <c r="K121" s="140">
        <v>37.842951750236516</v>
      </c>
      <c r="L121" s="140">
        <v>85.146641438032177</v>
      </c>
    </row>
    <row r="122" spans="1:12" ht="12.75">
      <c r="A122" s="42">
        <v>6</v>
      </c>
      <c r="B122" s="42">
        <v>4</v>
      </c>
      <c r="C122" s="43">
        <v>3</v>
      </c>
      <c r="D122" s="35">
        <v>766044</v>
      </c>
      <c r="E122" s="22" t="s">
        <v>126</v>
      </c>
      <c r="F122" s="140">
        <v>367.60925449871468</v>
      </c>
      <c r="G122" s="140">
        <v>448.58611825192804</v>
      </c>
      <c r="H122" s="140">
        <v>186.37532133676092</v>
      </c>
      <c r="I122" s="140">
        <v>267.35218508997428</v>
      </c>
      <c r="J122" s="140">
        <v>181.23393316195373</v>
      </c>
      <c r="K122" s="140">
        <v>87.403598971722374</v>
      </c>
      <c r="L122" s="140">
        <v>93.830334190231369</v>
      </c>
    </row>
    <row r="123" spans="1:12" ht="12.75">
      <c r="A123" s="42">
        <v>6</v>
      </c>
      <c r="B123" s="42">
        <v>4</v>
      </c>
      <c r="C123" s="43">
        <v>3</v>
      </c>
      <c r="D123" s="35">
        <v>382028</v>
      </c>
      <c r="E123" s="22" t="s">
        <v>87</v>
      </c>
      <c r="F123" s="140">
        <v>219.44058105393293</v>
      </c>
      <c r="G123" s="140">
        <v>219.44058105393293</v>
      </c>
      <c r="H123" s="140">
        <v>111.26564673157162</v>
      </c>
      <c r="I123" s="140">
        <v>111.26564673157162</v>
      </c>
      <c r="J123" s="140">
        <v>108.1749343223613</v>
      </c>
      <c r="K123" s="140">
        <v>49.451398547365173</v>
      </c>
      <c r="L123" s="140">
        <v>58.723535774996137</v>
      </c>
    </row>
    <row r="124" spans="1:12" ht="12.75">
      <c r="A124" s="42">
        <v>6</v>
      </c>
      <c r="B124" s="42">
        <v>4</v>
      </c>
      <c r="C124" s="43">
        <v>3</v>
      </c>
      <c r="D124" s="35">
        <v>382032</v>
      </c>
      <c r="E124" s="22" t="s">
        <v>88</v>
      </c>
      <c r="F124" s="140">
        <v>262.71660145332589</v>
      </c>
      <c r="G124" s="140">
        <v>337.24613378051049</v>
      </c>
      <c r="H124" s="140">
        <v>167.69144773616546</v>
      </c>
      <c r="I124" s="140">
        <v>242.22098006335011</v>
      </c>
      <c r="J124" s="140">
        <v>95.025153717160435</v>
      </c>
      <c r="K124" s="140">
        <v>37.26476616359232</v>
      </c>
      <c r="L124" s="140">
        <v>57.760387553568101</v>
      </c>
    </row>
    <row r="125" spans="1:12" ht="12.75">
      <c r="A125" s="42">
        <v>6</v>
      </c>
      <c r="B125" s="42">
        <v>4</v>
      </c>
      <c r="C125" s="43">
        <v>3</v>
      </c>
      <c r="D125" s="35">
        <v>166016</v>
      </c>
      <c r="E125" s="22" t="s">
        <v>253</v>
      </c>
      <c r="F125" s="140">
        <v>513.85390428211588</v>
      </c>
      <c r="G125" s="140">
        <v>513.85390428211588</v>
      </c>
      <c r="H125" s="140">
        <v>270.78085642317382</v>
      </c>
      <c r="I125" s="140">
        <v>270.78085642317382</v>
      </c>
      <c r="J125" s="140">
        <v>243.07304785894206</v>
      </c>
      <c r="K125" s="140">
        <v>134.76070528967256</v>
      </c>
      <c r="L125" s="140">
        <v>108.3123425692695</v>
      </c>
    </row>
    <row r="126" spans="1:12" ht="12.75">
      <c r="A126" s="42">
        <v>6</v>
      </c>
      <c r="B126" s="42">
        <v>4</v>
      </c>
      <c r="C126" s="43">
        <v>3</v>
      </c>
      <c r="D126" s="35">
        <v>382044</v>
      </c>
      <c r="E126" s="22" t="s">
        <v>89</v>
      </c>
      <c r="F126" s="140">
        <v>434.02126328955598</v>
      </c>
      <c r="G126" s="140">
        <v>485.3033145716073</v>
      </c>
      <c r="H126" s="140">
        <v>306.44152595372105</v>
      </c>
      <c r="I126" s="140">
        <v>357.72357723577238</v>
      </c>
      <c r="J126" s="140">
        <v>127.57973733583489</v>
      </c>
      <c r="K126" s="140">
        <v>33.771106941838646</v>
      </c>
      <c r="L126" s="140">
        <v>93.808630393996253</v>
      </c>
    </row>
    <row r="127" spans="1:12" ht="12.75">
      <c r="A127" s="42">
        <v>6</v>
      </c>
      <c r="B127" s="42">
        <v>4</v>
      </c>
      <c r="C127" s="43">
        <v>3</v>
      </c>
      <c r="D127" s="35">
        <v>570028</v>
      </c>
      <c r="E127" s="22" t="s">
        <v>118</v>
      </c>
      <c r="F127" s="140">
        <v>767.68016126322868</v>
      </c>
      <c r="G127" s="140">
        <v>861.75037796069205</v>
      </c>
      <c r="H127" s="140">
        <v>591.29850495548465</v>
      </c>
      <c r="I127" s="140">
        <v>685.36872165294801</v>
      </c>
      <c r="J127" s="140">
        <v>176.38165630774398</v>
      </c>
      <c r="K127" s="140">
        <v>41.995632454224754</v>
      </c>
      <c r="L127" s="140">
        <v>134.38602385351922</v>
      </c>
    </row>
    <row r="128" spans="1:12" ht="12.75">
      <c r="A128" s="42">
        <v>6</v>
      </c>
      <c r="B128" s="42">
        <v>4</v>
      </c>
      <c r="C128" s="43">
        <v>3</v>
      </c>
      <c r="D128" s="35">
        <v>378024</v>
      </c>
      <c r="E128" s="22" t="s">
        <v>80</v>
      </c>
      <c r="F128" s="140">
        <v>402.55009107468123</v>
      </c>
      <c r="G128" s="140">
        <v>519.12568306010928</v>
      </c>
      <c r="H128" s="140">
        <v>245.90163934426229</v>
      </c>
      <c r="I128" s="140">
        <v>362.47723132969037</v>
      </c>
      <c r="J128" s="140">
        <v>156.64845173041894</v>
      </c>
      <c r="K128" s="140">
        <v>49.180327868852466</v>
      </c>
      <c r="L128" s="140">
        <v>107.46812386156648</v>
      </c>
    </row>
    <row r="129" spans="1:12" ht="12.75">
      <c r="A129" s="42">
        <v>6</v>
      </c>
      <c r="B129" s="42">
        <v>4</v>
      </c>
      <c r="C129" s="43">
        <v>3</v>
      </c>
      <c r="D129" s="35">
        <v>754028</v>
      </c>
      <c r="E129" s="22" t="s">
        <v>267</v>
      </c>
      <c r="F129" s="140">
        <v>400.53267772997339</v>
      </c>
      <c r="G129" s="140">
        <v>610.53062896947347</v>
      </c>
      <c r="H129" s="140">
        <v>266.33886498668306</v>
      </c>
      <c r="I129" s="140">
        <v>476.33681622618315</v>
      </c>
      <c r="J129" s="140">
        <v>134.19381274329032</v>
      </c>
      <c r="K129" s="140">
        <v>57.365293997131737</v>
      </c>
      <c r="L129" s="140">
        <v>76.828518746158579</v>
      </c>
    </row>
    <row r="130" spans="1:12" ht="12.75">
      <c r="A130" s="42">
        <v>6</v>
      </c>
      <c r="B130" s="42">
        <v>4</v>
      </c>
      <c r="C130" s="43">
        <v>3</v>
      </c>
      <c r="D130" s="35">
        <v>382048</v>
      </c>
      <c r="E130" s="22" t="s">
        <v>90</v>
      </c>
      <c r="F130" s="140">
        <v>295.29434177938651</v>
      </c>
      <c r="G130" s="140">
        <v>375.30958277767195</v>
      </c>
      <c r="H130" s="140">
        <v>173.36635549628502</v>
      </c>
      <c r="I130" s="140">
        <v>253.3815964945704</v>
      </c>
      <c r="J130" s="140">
        <v>121.92798628310155</v>
      </c>
      <c r="K130" s="140">
        <v>40.007620499142696</v>
      </c>
      <c r="L130" s="140">
        <v>81.920365783958843</v>
      </c>
    </row>
    <row r="131" spans="1:12" ht="12.75">
      <c r="A131" s="42">
        <v>6</v>
      </c>
      <c r="B131" s="42">
        <v>4</v>
      </c>
      <c r="C131" s="43">
        <v>3</v>
      </c>
      <c r="D131" s="35">
        <v>170032</v>
      </c>
      <c r="E131" s="22" t="s">
        <v>51</v>
      </c>
      <c r="F131" s="140">
        <v>502.05620287868402</v>
      </c>
      <c r="G131" s="140">
        <v>510.62371487320081</v>
      </c>
      <c r="H131" s="140">
        <v>286.15490061686086</v>
      </c>
      <c r="I131" s="140">
        <v>294.72241261137765</v>
      </c>
      <c r="J131" s="140">
        <v>215.90130226182316</v>
      </c>
      <c r="K131" s="140">
        <v>97.669636737491416</v>
      </c>
      <c r="L131" s="140">
        <v>118.23166552433173</v>
      </c>
    </row>
    <row r="132" spans="1:12" ht="12.75">
      <c r="A132" s="42">
        <v>6</v>
      </c>
      <c r="B132" s="42">
        <v>4</v>
      </c>
      <c r="C132" s="43">
        <v>3</v>
      </c>
      <c r="D132" s="35">
        <v>378028</v>
      </c>
      <c r="E132" s="22" t="s">
        <v>81</v>
      </c>
      <c r="F132" s="140">
        <v>300</v>
      </c>
      <c r="G132" s="140">
        <v>427.11864406779659</v>
      </c>
      <c r="H132" s="140">
        <v>167.79661016949152</v>
      </c>
      <c r="I132" s="140">
        <v>294.91525423728814</v>
      </c>
      <c r="J132" s="140">
        <v>132.20338983050848</v>
      </c>
      <c r="K132" s="140">
        <v>37.288135593220339</v>
      </c>
      <c r="L132" s="140">
        <v>94.915254237288153</v>
      </c>
    </row>
    <row r="133" spans="1:12" ht="12.75">
      <c r="A133" s="42">
        <v>6</v>
      </c>
      <c r="B133" s="42">
        <v>4</v>
      </c>
      <c r="C133" s="43">
        <v>3</v>
      </c>
      <c r="D133" s="35">
        <v>958040</v>
      </c>
      <c r="E133" s="165" t="s">
        <v>145</v>
      </c>
      <c r="F133" s="140">
        <v>366.50330279139143</v>
      </c>
      <c r="G133" s="140">
        <v>509.269124227573</v>
      </c>
      <c r="H133" s="140">
        <v>181.12081823993182</v>
      </c>
      <c r="I133" s="140">
        <v>323.88663967611336</v>
      </c>
      <c r="J133" s="140">
        <v>185.38248455145964</v>
      </c>
      <c r="K133" s="140">
        <v>72.448327295972732</v>
      </c>
      <c r="L133" s="140">
        <v>112.93415725548689</v>
      </c>
    </row>
    <row r="134" spans="1:12" ht="12.75">
      <c r="A134" s="42">
        <v>6</v>
      </c>
      <c r="B134" s="42">
        <v>4</v>
      </c>
      <c r="C134" s="43">
        <v>3</v>
      </c>
      <c r="D134" s="35">
        <v>954028</v>
      </c>
      <c r="E134" s="22" t="s">
        <v>141</v>
      </c>
      <c r="F134" s="140">
        <v>450.42953331785463</v>
      </c>
      <c r="G134" s="140">
        <v>450.42953331785463</v>
      </c>
      <c r="H134" s="140">
        <v>264.68539586719294</v>
      </c>
      <c r="I134" s="140">
        <v>264.68539586719294</v>
      </c>
      <c r="J134" s="140">
        <v>185.7441374506617</v>
      </c>
      <c r="K134" s="140">
        <v>132.34269793359644</v>
      </c>
      <c r="L134" s="140">
        <v>53.401439517065249</v>
      </c>
    </row>
    <row r="135" spans="1:12" ht="12.75">
      <c r="A135" s="42">
        <v>6</v>
      </c>
      <c r="B135" s="42">
        <v>4</v>
      </c>
      <c r="C135" s="43">
        <v>3</v>
      </c>
      <c r="D135" s="35">
        <v>958044</v>
      </c>
      <c r="E135" s="22" t="s">
        <v>146</v>
      </c>
      <c r="F135" s="140">
        <v>329.11863146150989</v>
      </c>
      <c r="G135" s="140">
        <v>368.16660468575679</v>
      </c>
      <c r="H135" s="140">
        <v>154.33246560059501</v>
      </c>
      <c r="I135" s="140">
        <v>193.38043882484197</v>
      </c>
      <c r="J135" s="140">
        <v>174.78616586091482</v>
      </c>
      <c r="K135" s="140">
        <v>91.111937523242844</v>
      </c>
      <c r="L135" s="140">
        <v>83.674228337672005</v>
      </c>
    </row>
    <row r="136" spans="1:12" ht="12.75">
      <c r="A136" s="42">
        <v>6</v>
      </c>
      <c r="B136" s="42">
        <v>4</v>
      </c>
      <c r="C136" s="43">
        <v>3</v>
      </c>
      <c r="D136" s="35">
        <v>754044</v>
      </c>
      <c r="E136" s="22" t="s">
        <v>218</v>
      </c>
      <c r="F136" s="140">
        <v>253.27988338192421</v>
      </c>
      <c r="G136" s="140">
        <v>409.98542274052483</v>
      </c>
      <c r="H136" s="140">
        <v>167.63848396501459</v>
      </c>
      <c r="I136" s="140">
        <v>324.34402332361515</v>
      </c>
      <c r="J136" s="140">
        <v>85.641399416909621</v>
      </c>
      <c r="K136" s="140">
        <v>41.909620991253647</v>
      </c>
      <c r="L136" s="140">
        <v>43.731778425655975</v>
      </c>
    </row>
    <row r="137" spans="1:12" ht="12.75">
      <c r="A137" s="42">
        <v>6</v>
      </c>
      <c r="B137" s="42">
        <v>4</v>
      </c>
      <c r="C137" s="43">
        <v>3</v>
      </c>
      <c r="D137" s="35">
        <v>378032</v>
      </c>
      <c r="E137" s="22" t="s">
        <v>82</v>
      </c>
      <c r="F137" s="140">
        <v>532.52647503782146</v>
      </c>
      <c r="G137" s="140">
        <v>901.66414523449328</v>
      </c>
      <c r="H137" s="140">
        <v>323.75189107413007</v>
      </c>
      <c r="I137" s="140">
        <v>692.88956127080178</v>
      </c>
      <c r="J137" s="140">
        <v>208.77458396369136</v>
      </c>
      <c r="K137" s="140">
        <v>96.822995461422082</v>
      </c>
      <c r="L137" s="140">
        <v>111.95158850226929</v>
      </c>
    </row>
    <row r="138" spans="1:12" ht="12.75">
      <c r="A138" s="42">
        <v>6</v>
      </c>
      <c r="B138" s="42">
        <v>4</v>
      </c>
      <c r="C138" s="43">
        <v>3</v>
      </c>
      <c r="D138" s="35">
        <v>978040</v>
      </c>
      <c r="E138" s="22" t="s">
        <v>164</v>
      </c>
      <c r="F138" s="140">
        <v>432.14417065097462</v>
      </c>
      <c r="G138" s="140">
        <v>603.16292754689221</v>
      </c>
      <c r="H138" s="140">
        <v>255.60867966164031</v>
      </c>
      <c r="I138" s="140">
        <v>426.62743655755793</v>
      </c>
      <c r="J138" s="140">
        <v>176.53549098933431</v>
      </c>
      <c r="K138" s="140">
        <v>77.234277307833764</v>
      </c>
      <c r="L138" s="140">
        <v>99.301213681500542</v>
      </c>
    </row>
    <row r="139" spans="1:12" ht="12.75">
      <c r="A139" s="42">
        <v>6</v>
      </c>
      <c r="B139" s="42">
        <v>4</v>
      </c>
      <c r="C139" s="43">
        <v>3</v>
      </c>
      <c r="D139" s="35">
        <v>374048</v>
      </c>
      <c r="E139" s="22" t="s">
        <v>76</v>
      </c>
      <c r="F139" s="140">
        <v>298.78425716051925</v>
      </c>
      <c r="G139" s="140">
        <v>300.8448382443849</v>
      </c>
      <c r="H139" s="140">
        <v>82.42324335462601</v>
      </c>
      <c r="I139" s="140">
        <v>84.483824438491652</v>
      </c>
      <c r="J139" s="140">
        <v>216.36101380589326</v>
      </c>
      <c r="K139" s="140">
        <v>88.604986606222965</v>
      </c>
      <c r="L139" s="140">
        <v>127.75602719967031</v>
      </c>
    </row>
    <row r="140" spans="1:12" ht="12.75">
      <c r="A140" s="42">
        <v>6</v>
      </c>
      <c r="B140" s="42">
        <v>4</v>
      </c>
      <c r="C140" s="43">
        <v>3</v>
      </c>
      <c r="D140" s="35">
        <v>166036</v>
      </c>
      <c r="E140" s="22" t="s">
        <v>47</v>
      </c>
      <c r="F140" s="140">
        <v>327.50160017068487</v>
      </c>
      <c r="G140" s="140">
        <v>327.50160017068487</v>
      </c>
      <c r="H140" s="140">
        <v>188.82014081502027</v>
      </c>
      <c r="I140" s="140">
        <v>188.82014081502027</v>
      </c>
      <c r="J140" s="140">
        <v>138.6814593556646</v>
      </c>
      <c r="K140" s="140">
        <v>78.941753787070624</v>
      </c>
      <c r="L140" s="140">
        <v>59.739705568593983</v>
      </c>
    </row>
    <row r="141" spans="1:12" ht="12.75">
      <c r="A141" s="42">
        <v>6</v>
      </c>
      <c r="B141" s="42">
        <v>4</v>
      </c>
      <c r="C141" s="43">
        <v>3</v>
      </c>
      <c r="D141" s="35">
        <v>374052</v>
      </c>
      <c r="E141" s="22" t="s">
        <v>77</v>
      </c>
      <c r="F141" s="140">
        <v>243.56931481903027</v>
      </c>
      <c r="G141" s="140">
        <v>307.30707944457095</v>
      </c>
      <c r="H141" s="140">
        <v>122.92283177782836</v>
      </c>
      <c r="I141" s="140">
        <v>186.660596403369</v>
      </c>
      <c r="J141" s="140">
        <v>120.64648304120192</v>
      </c>
      <c r="K141" s="140">
        <v>40.974277259276121</v>
      </c>
      <c r="L141" s="140">
        <v>79.672205781925797</v>
      </c>
    </row>
    <row r="142" spans="1:12" ht="13.15">
      <c r="A142" s="300"/>
      <c r="B142" s="300"/>
      <c r="C142" s="301"/>
      <c r="D142" s="297"/>
      <c r="E142" s="298" t="s">
        <v>211</v>
      </c>
      <c r="F142" s="366">
        <v>357.0536737271953</v>
      </c>
      <c r="G142" s="366">
        <v>447.75845353858813</v>
      </c>
      <c r="H142" s="366">
        <v>206.1238579276712</v>
      </c>
      <c r="I142" s="366">
        <v>296.82863773906399</v>
      </c>
      <c r="J142" s="366">
        <v>150.92981579952408</v>
      </c>
      <c r="K142" s="366">
        <v>65.990481506507237</v>
      </c>
      <c r="L142" s="366">
        <v>84.939334293016827</v>
      </c>
    </row>
    <row r="143" spans="1:12" ht="12.75">
      <c r="A143" s="42">
        <v>7</v>
      </c>
      <c r="B143" s="42">
        <v>1</v>
      </c>
      <c r="C143" s="43">
        <v>4</v>
      </c>
      <c r="D143" s="35">
        <v>358008</v>
      </c>
      <c r="E143" s="22" t="s">
        <v>62</v>
      </c>
      <c r="F143" s="140">
        <v>334.27305678614579</v>
      </c>
      <c r="G143" s="140">
        <v>470.19734192509065</v>
      </c>
      <c r="H143" s="140">
        <v>152.03383004430125</v>
      </c>
      <c r="I143" s="140">
        <v>287.95811518324604</v>
      </c>
      <c r="J143" s="140">
        <v>182.23922674184456</v>
      </c>
      <c r="K143" s="140">
        <v>85.581957309706013</v>
      </c>
      <c r="L143" s="140">
        <v>96.65726943213852</v>
      </c>
    </row>
    <row r="144" spans="1:12" ht="12.75">
      <c r="A144" s="42">
        <v>7</v>
      </c>
      <c r="B144" s="42">
        <v>1</v>
      </c>
      <c r="C144" s="43">
        <v>4</v>
      </c>
      <c r="D144" s="35">
        <v>562014</v>
      </c>
      <c r="E144" s="22" t="s">
        <v>106</v>
      </c>
      <c r="F144" s="140">
        <v>767.74621554791634</v>
      </c>
      <c r="G144" s="140">
        <v>822.62830951088597</v>
      </c>
      <c r="H144" s="140">
        <v>502.9853446716121</v>
      </c>
      <c r="I144" s="140">
        <v>557.86743863458173</v>
      </c>
      <c r="J144" s="140">
        <v>264.76087087630418</v>
      </c>
      <c r="K144" s="140">
        <v>143.53778421084374</v>
      </c>
      <c r="L144" s="140">
        <v>121.22308666546046</v>
      </c>
    </row>
    <row r="145" spans="1:12" ht="12.75">
      <c r="A145" s="119">
        <v>7</v>
      </c>
      <c r="B145" s="119">
        <v>1</v>
      </c>
      <c r="C145" s="119">
        <v>4</v>
      </c>
      <c r="D145" s="35">
        <v>978024</v>
      </c>
      <c r="E145" s="119" t="s">
        <v>160</v>
      </c>
      <c r="F145" s="140">
        <v>415.7599358607261</v>
      </c>
      <c r="G145" s="140">
        <v>451.26560531439702</v>
      </c>
      <c r="H145" s="140">
        <v>119.68846638414844</v>
      </c>
      <c r="I145" s="140">
        <v>155.19413583781926</v>
      </c>
      <c r="J145" s="140">
        <v>296.0714694765777</v>
      </c>
      <c r="K145" s="140">
        <v>189.55446111556526</v>
      </c>
      <c r="L145" s="140">
        <v>106.51700836101249</v>
      </c>
    </row>
    <row r="146" spans="1:12" ht="12.75">
      <c r="A146" s="42">
        <v>7</v>
      </c>
      <c r="B146" s="42">
        <v>1</v>
      </c>
      <c r="C146" s="43">
        <v>4</v>
      </c>
      <c r="D146" s="35">
        <v>562024</v>
      </c>
      <c r="E146" s="22" t="s">
        <v>109</v>
      </c>
      <c r="F146" s="140">
        <v>302.70022358539239</v>
      </c>
      <c r="G146" s="140">
        <v>429.97190850197785</v>
      </c>
      <c r="H146" s="140">
        <v>138.16430659863556</v>
      </c>
      <c r="I146" s="140">
        <v>265.43599151522102</v>
      </c>
      <c r="J146" s="140">
        <v>164.53591698675692</v>
      </c>
      <c r="K146" s="140">
        <v>64.782434214298007</v>
      </c>
      <c r="L146" s="140">
        <v>99.753482772458881</v>
      </c>
    </row>
    <row r="147" spans="1:12" ht="12.75">
      <c r="A147" s="42">
        <v>7</v>
      </c>
      <c r="B147" s="42">
        <v>1</v>
      </c>
      <c r="C147" s="43">
        <v>4</v>
      </c>
      <c r="D147" s="35">
        <v>770024</v>
      </c>
      <c r="E147" s="22" t="s">
        <v>128</v>
      </c>
      <c r="F147" s="140">
        <v>404.74606342869816</v>
      </c>
      <c r="G147" s="140">
        <v>582.72344200487919</v>
      </c>
      <c r="H147" s="140">
        <v>248.39210467952984</v>
      </c>
      <c r="I147" s="140">
        <v>426.3694832557108</v>
      </c>
      <c r="J147" s="140">
        <v>156.35395874916833</v>
      </c>
      <c r="K147" s="140">
        <v>63.761366156575754</v>
      </c>
      <c r="L147" s="140">
        <v>92.592592592592567</v>
      </c>
    </row>
    <row r="148" spans="1:12" ht="12.75">
      <c r="A148" s="42">
        <v>7</v>
      </c>
      <c r="B148" s="42">
        <v>1</v>
      </c>
      <c r="C148" s="43">
        <v>4</v>
      </c>
      <c r="D148" s="35">
        <v>562032</v>
      </c>
      <c r="E148" s="22" t="s">
        <v>111</v>
      </c>
      <c r="F148" s="140">
        <v>376.21902120425875</v>
      </c>
      <c r="G148" s="140">
        <v>434.82150845486268</v>
      </c>
      <c r="H148" s="140">
        <v>222.77892099847901</v>
      </c>
      <c r="I148" s="140">
        <v>281.38140824908294</v>
      </c>
      <c r="J148" s="140">
        <v>153.44010020577977</v>
      </c>
      <c r="K148" s="140">
        <v>71.575556947302516</v>
      </c>
      <c r="L148" s="140">
        <v>81.864543258477255</v>
      </c>
    </row>
    <row r="149" spans="1:12" ht="13.15">
      <c r="A149" s="300"/>
      <c r="B149" s="300"/>
      <c r="C149" s="301"/>
      <c r="D149" s="297"/>
      <c r="E149" s="298" t="s">
        <v>212</v>
      </c>
      <c r="F149" s="366">
        <v>426.16788974404864</v>
      </c>
      <c r="G149" s="366">
        <v>524.34222301771968</v>
      </c>
      <c r="H149" s="366">
        <v>226.59745838553783</v>
      </c>
      <c r="I149" s="366">
        <v>324.77179165920887</v>
      </c>
      <c r="J149" s="366">
        <v>199.57043135851086</v>
      </c>
      <c r="K149" s="366">
        <v>100.85913728297834</v>
      </c>
      <c r="L149" s="366">
        <v>98.711294075532493</v>
      </c>
    </row>
    <row r="150" spans="1:12" ht="12.75">
      <c r="A150" s="42">
        <v>8</v>
      </c>
      <c r="B150" s="42">
        <v>2</v>
      </c>
      <c r="C150" s="43">
        <v>4</v>
      </c>
      <c r="D150" s="35">
        <v>570004</v>
      </c>
      <c r="E150" s="22" t="s">
        <v>116</v>
      </c>
      <c r="F150" s="140">
        <v>298.23768639855399</v>
      </c>
      <c r="G150" s="140">
        <v>396.74649796656121</v>
      </c>
      <c r="H150" s="140">
        <v>146.40759150474469</v>
      </c>
      <c r="I150" s="140">
        <v>244.91640307275193</v>
      </c>
      <c r="J150" s="140">
        <v>151.8300948938093</v>
      </c>
      <c r="K150" s="140">
        <v>65.07004066877542</v>
      </c>
      <c r="L150" s="140">
        <v>86.760054225033898</v>
      </c>
    </row>
    <row r="151" spans="1:12" ht="12.75">
      <c r="A151" s="42">
        <v>8</v>
      </c>
      <c r="B151" s="42">
        <v>2</v>
      </c>
      <c r="C151" s="43">
        <v>4</v>
      </c>
      <c r="D151" s="35">
        <v>766008</v>
      </c>
      <c r="E151" s="22" t="s">
        <v>123</v>
      </c>
      <c r="F151" s="140">
        <v>369.75869345811543</v>
      </c>
      <c r="G151" s="140">
        <v>505.55096797871369</v>
      </c>
      <c r="H151" s="140">
        <v>236.71896504266445</v>
      </c>
      <c r="I151" s="140">
        <v>372.51123956326268</v>
      </c>
      <c r="J151" s="140">
        <v>133.03972841545095</v>
      </c>
      <c r="K151" s="140">
        <v>63.30856041838701</v>
      </c>
      <c r="L151" s="140">
        <v>69.731167997063949</v>
      </c>
    </row>
    <row r="152" spans="1:12" ht="12.75">
      <c r="A152" s="42">
        <v>8</v>
      </c>
      <c r="B152" s="42">
        <v>2</v>
      </c>
      <c r="C152" s="43">
        <v>4</v>
      </c>
      <c r="D152" s="35">
        <v>362008</v>
      </c>
      <c r="E152" s="22" t="s">
        <v>63</v>
      </c>
      <c r="F152" s="140">
        <v>318.67145421903052</v>
      </c>
      <c r="G152" s="140">
        <v>384.50029922202276</v>
      </c>
      <c r="H152" s="140">
        <v>131.65769000598445</v>
      </c>
      <c r="I152" s="140">
        <v>197.48653500897666</v>
      </c>
      <c r="J152" s="140">
        <v>187.01376421304607</v>
      </c>
      <c r="K152" s="140">
        <v>64.332734889287849</v>
      </c>
      <c r="L152" s="140">
        <v>122.68102932375824</v>
      </c>
    </row>
    <row r="153" spans="1:12" ht="12.75">
      <c r="A153" s="42">
        <v>8</v>
      </c>
      <c r="B153" s="42">
        <v>2</v>
      </c>
      <c r="C153" s="43">
        <v>4</v>
      </c>
      <c r="D153" s="35">
        <v>562004</v>
      </c>
      <c r="E153" s="165" t="s">
        <v>103</v>
      </c>
      <c r="F153" s="140">
        <v>618.4331147309781</v>
      </c>
      <c r="G153" s="140">
        <v>863.12671884916438</v>
      </c>
      <c r="H153" s="140">
        <v>336.3655595515126</v>
      </c>
      <c r="I153" s="140">
        <v>581.05916366969893</v>
      </c>
      <c r="J153" s="140">
        <v>282.06755517946544</v>
      </c>
      <c r="K153" s="140">
        <v>111.41668429588889</v>
      </c>
      <c r="L153" s="140">
        <v>170.6508708835766</v>
      </c>
    </row>
    <row r="154" spans="1:12" ht="12.75">
      <c r="A154" s="42">
        <v>8</v>
      </c>
      <c r="B154" s="42">
        <v>2</v>
      </c>
      <c r="C154" s="43">
        <v>4</v>
      </c>
      <c r="D154" s="35">
        <v>766020</v>
      </c>
      <c r="E154" s="165" t="s">
        <v>124</v>
      </c>
      <c r="F154" s="140">
        <v>433.72136687945925</v>
      </c>
      <c r="G154" s="140">
        <v>623.35711603454752</v>
      </c>
      <c r="H154" s="140">
        <v>224.68394041807483</v>
      </c>
      <c r="I154" s="140">
        <v>414.31968957316309</v>
      </c>
      <c r="J154" s="140">
        <v>209.0374264613844</v>
      </c>
      <c r="K154" s="140">
        <v>85.117035924396035</v>
      </c>
      <c r="L154" s="140">
        <v>123.92039053698836</v>
      </c>
    </row>
    <row r="155" spans="1:12" ht="12.75">
      <c r="A155" s="42">
        <v>8</v>
      </c>
      <c r="B155" s="42">
        <v>2</v>
      </c>
      <c r="C155" s="43">
        <v>4</v>
      </c>
      <c r="D155" s="35">
        <v>334012</v>
      </c>
      <c r="E155" s="22" t="s">
        <v>58</v>
      </c>
      <c r="F155" s="140">
        <v>453.13843508168526</v>
      </c>
      <c r="G155" s="140">
        <v>590.71367153912297</v>
      </c>
      <c r="H155" s="140">
        <v>238.17712811693895</v>
      </c>
      <c r="I155" s="140">
        <v>375.7523645743766</v>
      </c>
      <c r="J155" s="140">
        <v>214.96130696474634</v>
      </c>
      <c r="K155" s="140">
        <v>128.11693895098884</v>
      </c>
      <c r="L155" s="140">
        <v>86.844368013757531</v>
      </c>
    </row>
    <row r="156" spans="1:12" ht="12.75">
      <c r="A156" s="42">
        <v>8</v>
      </c>
      <c r="B156" s="42">
        <v>2</v>
      </c>
      <c r="C156" s="43">
        <v>4</v>
      </c>
      <c r="D156" s="35">
        <v>758012</v>
      </c>
      <c r="E156" s="22" t="s">
        <v>121</v>
      </c>
      <c r="F156" s="140">
        <v>554.5793210093484</v>
      </c>
      <c r="G156" s="140">
        <v>771.06909397624236</v>
      </c>
      <c r="H156" s="140">
        <v>325.43754832361003</v>
      </c>
      <c r="I156" s="140">
        <v>541.92732129050398</v>
      </c>
      <c r="J156" s="140">
        <v>229.1417726857384</v>
      </c>
      <c r="K156" s="140">
        <v>89.969775778449446</v>
      </c>
      <c r="L156" s="140">
        <v>139.17199690728899</v>
      </c>
    </row>
    <row r="157" spans="1:12" ht="12.75">
      <c r="A157" s="119">
        <v>8</v>
      </c>
      <c r="B157" s="119">
        <v>2</v>
      </c>
      <c r="C157" s="119">
        <v>4</v>
      </c>
      <c r="D157" s="168">
        <v>562020</v>
      </c>
      <c r="E157" s="119" t="s">
        <v>108</v>
      </c>
      <c r="F157" s="140">
        <v>552.16746332619084</v>
      </c>
      <c r="G157" s="140">
        <v>803.52727872094931</v>
      </c>
      <c r="H157" s="140">
        <v>338.71765287621554</v>
      </c>
      <c r="I157" s="140">
        <v>590.07746827097412</v>
      </c>
      <c r="J157" s="140">
        <v>213.4498104499753</v>
      </c>
      <c r="K157" s="140">
        <v>82.413054227789686</v>
      </c>
      <c r="L157" s="140">
        <v>131.0367562221856</v>
      </c>
    </row>
    <row r="158" spans="1:12" ht="12.75">
      <c r="A158" s="42">
        <v>8</v>
      </c>
      <c r="B158" s="42">
        <v>2</v>
      </c>
      <c r="C158" s="43">
        <v>4</v>
      </c>
      <c r="D158" s="35">
        <v>962024</v>
      </c>
      <c r="E158" s="22" t="s">
        <v>149</v>
      </c>
      <c r="F158" s="140">
        <v>234.56040620343285</v>
      </c>
      <c r="G158" s="140">
        <v>322.86550030354874</v>
      </c>
      <c r="H158" s="140">
        <v>91.616535128870254</v>
      </c>
      <c r="I158" s="140">
        <v>179.92162922898615</v>
      </c>
      <c r="J158" s="140">
        <v>142.94387107456262</v>
      </c>
      <c r="K158" s="140">
        <v>69.540261603841273</v>
      </c>
      <c r="L158" s="140">
        <v>73.403609470721335</v>
      </c>
    </row>
    <row r="159" spans="1:12" ht="12.75">
      <c r="A159" s="42">
        <v>8</v>
      </c>
      <c r="B159" s="42">
        <v>2</v>
      </c>
      <c r="C159" s="43">
        <v>4</v>
      </c>
      <c r="D159" s="35">
        <v>962032</v>
      </c>
      <c r="E159" s="22" t="s">
        <v>150</v>
      </c>
      <c r="F159" s="140">
        <v>408.98780833569606</v>
      </c>
      <c r="G159" s="140">
        <v>597.5333144315282</v>
      </c>
      <c r="H159" s="140">
        <v>208.3924014743408</v>
      </c>
      <c r="I159" s="140">
        <v>396.93790757017297</v>
      </c>
      <c r="J159" s="140">
        <v>200.59540686135529</v>
      </c>
      <c r="K159" s="140">
        <v>67.337680748511474</v>
      </c>
      <c r="L159" s="140">
        <v>133.25772611284381</v>
      </c>
    </row>
    <row r="160" spans="1:12" ht="12.75">
      <c r="A160" s="42">
        <v>8</v>
      </c>
      <c r="B160" s="42">
        <v>2</v>
      </c>
      <c r="C160" s="43">
        <v>4</v>
      </c>
      <c r="D160" s="35">
        <v>170024</v>
      </c>
      <c r="E160" s="22" t="s">
        <v>50</v>
      </c>
      <c r="F160" s="140">
        <v>509.00030509508792</v>
      </c>
      <c r="G160" s="140">
        <v>511.54276416149696</v>
      </c>
      <c r="H160" s="140">
        <v>311.19698972846538</v>
      </c>
      <c r="I160" s="140">
        <v>313.73944879487442</v>
      </c>
      <c r="J160" s="140">
        <v>197.80331536662263</v>
      </c>
      <c r="K160" s="140">
        <v>71.69734567273467</v>
      </c>
      <c r="L160" s="140">
        <v>126.10596969388793</v>
      </c>
    </row>
    <row r="161" spans="1:16" ht="12.75">
      <c r="A161" s="42">
        <v>8</v>
      </c>
      <c r="B161" s="42">
        <v>2</v>
      </c>
      <c r="C161" s="43">
        <v>4</v>
      </c>
      <c r="D161" s="35">
        <v>970040</v>
      </c>
      <c r="E161" s="22" t="s">
        <v>154</v>
      </c>
      <c r="F161" s="140">
        <v>417.4282468013634</v>
      </c>
      <c r="G161" s="140">
        <v>597.24349157733536</v>
      </c>
      <c r="H161" s="140">
        <v>232.67302277330435</v>
      </c>
      <c r="I161" s="140">
        <v>412.48826754927632</v>
      </c>
      <c r="J161" s="140">
        <v>184.7552240280591</v>
      </c>
      <c r="K161" s="140">
        <v>79.039668033394278</v>
      </c>
      <c r="L161" s="140">
        <v>105.71555599466481</v>
      </c>
    </row>
    <row r="162" spans="1:16" ht="12.75">
      <c r="A162" s="42">
        <v>8</v>
      </c>
      <c r="B162" s="42">
        <v>2</v>
      </c>
      <c r="C162" s="43">
        <v>4</v>
      </c>
      <c r="D162" s="35">
        <v>334032</v>
      </c>
      <c r="E162" s="22" t="s">
        <v>60</v>
      </c>
      <c r="F162" s="140">
        <v>456.78383426727794</v>
      </c>
      <c r="G162" s="140">
        <v>531.49940567159115</v>
      </c>
      <c r="H162" s="140">
        <v>196.97741552046188</v>
      </c>
      <c r="I162" s="140">
        <v>271.69298692477503</v>
      </c>
      <c r="J162" s="140">
        <v>259.80641874681612</v>
      </c>
      <c r="K162" s="140">
        <v>125.65800645270843</v>
      </c>
      <c r="L162" s="140">
        <v>134.14841229410766</v>
      </c>
    </row>
    <row r="163" spans="1:16" ht="12.75">
      <c r="A163" s="42">
        <v>8</v>
      </c>
      <c r="B163" s="42">
        <v>2</v>
      </c>
      <c r="C163" s="43">
        <v>4</v>
      </c>
      <c r="D163" s="35">
        <v>158032</v>
      </c>
      <c r="E163" s="22" t="s">
        <v>38</v>
      </c>
      <c r="F163" s="140">
        <v>370.87586043199622</v>
      </c>
      <c r="G163" s="140">
        <v>411.22715404699738</v>
      </c>
      <c r="H163" s="140">
        <v>188.70163778779965</v>
      </c>
      <c r="I163" s="140">
        <v>229.05293140280085</v>
      </c>
      <c r="J163" s="140">
        <v>182.17422264419653</v>
      </c>
      <c r="K163" s="140">
        <v>69.427961072869678</v>
      </c>
      <c r="L163" s="140">
        <v>112.74626157132684</v>
      </c>
    </row>
    <row r="164" spans="1:16" ht="12.75">
      <c r="A164" s="42">
        <v>8</v>
      </c>
      <c r="B164" s="42">
        <v>2</v>
      </c>
      <c r="C164" s="43">
        <v>4</v>
      </c>
      <c r="D164" s="35">
        <v>954036</v>
      </c>
      <c r="E164" s="22" t="s">
        <v>143</v>
      </c>
      <c r="F164" s="140">
        <v>574.63084860345134</v>
      </c>
      <c r="G164" s="140">
        <v>815.39465101108931</v>
      </c>
      <c r="H164" s="140">
        <v>342.76226057047978</v>
      </c>
      <c r="I164" s="140">
        <v>583.52606297811781</v>
      </c>
      <c r="J164" s="140">
        <v>231.86858803297162</v>
      </c>
      <c r="K164" s="140">
        <v>104.37051532941945</v>
      </c>
      <c r="L164" s="140">
        <v>127.49807270355218</v>
      </c>
    </row>
    <row r="165" spans="1:16" ht="13.15">
      <c r="A165" s="300"/>
      <c r="B165" s="300"/>
      <c r="C165" s="301"/>
      <c r="D165" s="297"/>
      <c r="E165" s="298" t="s">
        <v>213</v>
      </c>
      <c r="F165" s="366">
        <v>438.46755701887287</v>
      </c>
      <c r="G165" s="366">
        <v>579.79928633129964</v>
      </c>
      <c r="H165" s="366">
        <v>237.61820985839691</v>
      </c>
      <c r="I165" s="366">
        <v>378.94993917082371</v>
      </c>
      <c r="J165" s="366">
        <v>200.84934716047596</v>
      </c>
      <c r="K165" s="366">
        <v>84.165871440136414</v>
      </c>
      <c r="L165" s="366">
        <v>116.68347572033956</v>
      </c>
    </row>
    <row r="166" spans="1:16" ht="12.75">
      <c r="A166" s="42">
        <v>9</v>
      </c>
      <c r="B166" s="42">
        <v>3</v>
      </c>
      <c r="C166" s="43">
        <v>4</v>
      </c>
      <c r="D166" s="35">
        <v>958004</v>
      </c>
      <c r="E166" s="22" t="s">
        <v>144</v>
      </c>
      <c r="F166" s="140">
        <v>435.11292216313279</v>
      </c>
      <c r="G166" s="140">
        <v>483.45880240348089</v>
      </c>
      <c r="H166" s="140">
        <v>245.18267836176531</v>
      </c>
      <c r="I166" s="140">
        <v>293.52855860211338</v>
      </c>
      <c r="J166" s="140">
        <v>189.93024380136748</v>
      </c>
      <c r="K166" s="140">
        <v>70.446854064507207</v>
      </c>
      <c r="L166" s="140">
        <v>119.48338973686029</v>
      </c>
    </row>
    <row r="167" spans="1:16" ht="12.75">
      <c r="A167" s="42">
        <v>9</v>
      </c>
      <c r="B167" s="42">
        <v>3</v>
      </c>
      <c r="C167" s="43">
        <v>4</v>
      </c>
      <c r="D167" s="35">
        <v>770004</v>
      </c>
      <c r="E167" s="22" t="s">
        <v>127</v>
      </c>
      <c r="F167" s="140">
        <v>238.14268632921483</v>
      </c>
      <c r="G167" s="140">
        <v>319.84854523714625</v>
      </c>
      <c r="H167" s="140">
        <v>138.50139497807891</v>
      </c>
      <c r="I167" s="140">
        <v>220.20725388601034</v>
      </c>
      <c r="J167" s="140">
        <v>99.641291351135905</v>
      </c>
      <c r="K167" s="140">
        <v>48.824232762056603</v>
      </c>
      <c r="L167" s="140">
        <v>50.817058589079316</v>
      </c>
    </row>
    <row r="168" spans="1:16" ht="12.75">
      <c r="A168" s="42">
        <v>9</v>
      </c>
      <c r="B168" s="42">
        <v>3</v>
      </c>
      <c r="C168" s="43">
        <v>4</v>
      </c>
      <c r="D168" s="35">
        <v>378004</v>
      </c>
      <c r="E168" s="22" t="s">
        <v>78</v>
      </c>
      <c r="F168" s="140">
        <v>275.86847482816273</v>
      </c>
      <c r="G168" s="140">
        <v>359.00055731005011</v>
      </c>
      <c r="H168" s="140">
        <v>142.5784878320639</v>
      </c>
      <c r="I168" s="140">
        <v>225.71057031395131</v>
      </c>
      <c r="J168" s="140">
        <v>133.28998699609883</v>
      </c>
      <c r="K168" s="140">
        <v>40.869403678246336</v>
      </c>
      <c r="L168" s="140">
        <v>92.42058331785249</v>
      </c>
    </row>
    <row r="169" spans="1:16" ht="12.75">
      <c r="A169" s="42">
        <v>9</v>
      </c>
      <c r="B169" s="42">
        <v>3</v>
      </c>
      <c r="C169" s="43">
        <v>4</v>
      </c>
      <c r="D169" s="35">
        <v>170008</v>
      </c>
      <c r="E169" s="22" t="s">
        <v>48</v>
      </c>
      <c r="F169" s="140">
        <v>718.04419978952478</v>
      </c>
      <c r="G169" s="140">
        <v>718.04419978952478</v>
      </c>
      <c r="H169" s="140">
        <v>445.23597506678539</v>
      </c>
      <c r="I169" s="140">
        <v>445.23597506678539</v>
      </c>
      <c r="J169" s="140">
        <v>272.80822472273945</v>
      </c>
      <c r="K169" s="140">
        <v>126.28511292803367</v>
      </c>
      <c r="L169" s="140">
        <v>146.52311179470578</v>
      </c>
    </row>
    <row r="170" spans="1:16" ht="12.75">
      <c r="A170" s="42">
        <v>9</v>
      </c>
      <c r="B170" s="42">
        <v>3</v>
      </c>
      <c r="C170" s="43">
        <v>4</v>
      </c>
      <c r="D170" s="168">
        <v>162004</v>
      </c>
      <c r="E170" s="165" t="s">
        <v>40</v>
      </c>
      <c r="F170" s="140">
        <v>355.54470750955983</v>
      </c>
      <c r="G170" s="140">
        <v>436.90505247742249</v>
      </c>
      <c r="H170" s="140">
        <v>188.75600032544136</v>
      </c>
      <c r="I170" s="140">
        <v>270.11634529330405</v>
      </c>
      <c r="J170" s="140">
        <v>166.78870718411846</v>
      </c>
      <c r="K170" s="140">
        <v>69.15629322268326</v>
      </c>
      <c r="L170" s="140">
        <v>97.632413961435191</v>
      </c>
      <c r="M170" s="169"/>
      <c r="N170" s="169"/>
      <c r="O170" s="169"/>
    </row>
    <row r="171" spans="1:16" ht="12.75">
      <c r="A171" s="42">
        <v>9</v>
      </c>
      <c r="B171" s="42">
        <v>3</v>
      </c>
      <c r="C171" s="43">
        <v>4</v>
      </c>
      <c r="D171" s="168">
        <v>562012</v>
      </c>
      <c r="E171" s="165" t="s">
        <v>105</v>
      </c>
      <c r="F171" s="140">
        <v>315.30288395198011</v>
      </c>
      <c r="G171" s="140">
        <v>418.10404305229753</v>
      </c>
      <c r="H171" s="140">
        <v>143.50765834138264</v>
      </c>
      <c r="I171" s="140">
        <v>246.3088174417</v>
      </c>
      <c r="J171" s="140">
        <v>171.7952256105975</v>
      </c>
      <c r="K171" s="140">
        <v>79.343176486822131</v>
      </c>
      <c r="L171" s="140">
        <v>92.452049123775382</v>
      </c>
      <c r="M171" s="169"/>
      <c r="N171" s="169"/>
      <c r="O171" s="169"/>
    </row>
    <row r="172" spans="1:16" ht="12.75">
      <c r="A172" s="42">
        <v>9</v>
      </c>
      <c r="B172" s="42">
        <v>3</v>
      </c>
      <c r="C172" s="43">
        <v>4</v>
      </c>
      <c r="D172" s="168">
        <v>362024</v>
      </c>
      <c r="E172" s="165" t="s">
        <v>66</v>
      </c>
      <c r="F172" s="140">
        <v>559.38769725030704</v>
      </c>
      <c r="G172" s="140">
        <v>787.11140508362462</v>
      </c>
      <c r="H172" s="140">
        <v>385.52395351034676</v>
      </c>
      <c r="I172" s="140">
        <v>613.24766134366439</v>
      </c>
      <c r="J172" s="140">
        <v>173.86374373996031</v>
      </c>
      <c r="K172" s="140">
        <v>67.088727204006418</v>
      </c>
      <c r="L172" s="140">
        <v>106.77501653595388</v>
      </c>
      <c r="M172" s="169"/>
      <c r="N172" s="169"/>
      <c r="O172" s="169"/>
    </row>
    <row r="173" spans="1:16" ht="12.75">
      <c r="A173" s="42">
        <v>9</v>
      </c>
      <c r="B173" s="42">
        <v>3</v>
      </c>
      <c r="C173" s="43">
        <v>4</v>
      </c>
      <c r="D173" s="168">
        <v>162008</v>
      </c>
      <c r="E173" s="165" t="s">
        <v>41</v>
      </c>
      <c r="F173" s="140">
        <v>381.39395752318279</v>
      </c>
      <c r="G173" s="140">
        <v>518.994914747233</v>
      </c>
      <c r="H173" s="140">
        <v>226.59288064612625</v>
      </c>
      <c r="I173" s="140">
        <v>364.19383787017654</v>
      </c>
      <c r="J173" s="140">
        <v>154.80107687705657</v>
      </c>
      <c r="K173" s="140">
        <v>62.817828297935989</v>
      </c>
      <c r="L173" s="140">
        <v>91.98324857912057</v>
      </c>
      <c r="M173" s="169"/>
      <c r="N173" s="169"/>
      <c r="O173" s="169"/>
    </row>
    <row r="174" spans="1:16" ht="12.75">
      <c r="A174" s="42">
        <v>9</v>
      </c>
      <c r="B174" s="42">
        <v>3</v>
      </c>
      <c r="C174" s="43">
        <v>4</v>
      </c>
      <c r="D174" s="168">
        <v>374012</v>
      </c>
      <c r="E174" s="165" t="s">
        <v>74</v>
      </c>
      <c r="F174" s="140">
        <v>465.03010653080133</v>
      </c>
      <c r="G174" s="140">
        <v>564.15006947660959</v>
      </c>
      <c r="H174" s="140">
        <v>275.12737378415932</v>
      </c>
      <c r="I174" s="140">
        <v>374.24733672996757</v>
      </c>
      <c r="J174" s="140">
        <v>189.90273274664204</v>
      </c>
      <c r="K174" s="140">
        <v>99.119962945808254</v>
      </c>
      <c r="L174" s="140">
        <v>90.782769800833748</v>
      </c>
      <c r="M174" s="169"/>
      <c r="N174" s="169"/>
      <c r="O174" s="169"/>
    </row>
    <row r="175" spans="1:16" ht="12.75">
      <c r="A175" s="119">
        <v>9</v>
      </c>
      <c r="B175" s="119">
        <v>3</v>
      </c>
      <c r="C175" s="119">
        <v>4</v>
      </c>
      <c r="D175" s="168">
        <v>754008</v>
      </c>
      <c r="E175" s="119" t="s">
        <v>119</v>
      </c>
      <c r="F175" s="140">
        <v>395.38088675569071</v>
      </c>
      <c r="G175" s="140">
        <v>513.23480492325245</v>
      </c>
      <c r="H175" s="140">
        <v>267.07218552487763</v>
      </c>
      <c r="I175" s="140">
        <v>384.92610369243931</v>
      </c>
      <c r="J175" s="140">
        <v>128.30870123081311</v>
      </c>
      <c r="K175" s="140">
        <v>38.017392957277956</v>
      </c>
      <c r="L175" s="140">
        <v>90.291308273535137</v>
      </c>
    </row>
    <row r="176" spans="1:16" ht="12.75">
      <c r="A176" s="42">
        <v>9</v>
      </c>
      <c r="B176" s="42">
        <v>3</v>
      </c>
      <c r="C176" s="43">
        <v>4</v>
      </c>
      <c r="D176" s="168">
        <v>954016</v>
      </c>
      <c r="E176" s="165" t="s">
        <v>138</v>
      </c>
      <c r="F176" s="140">
        <v>445.20547945205476</v>
      </c>
      <c r="G176" s="140">
        <v>653.79825653798252</v>
      </c>
      <c r="H176" s="140">
        <v>293.69032793690326</v>
      </c>
      <c r="I176" s="140">
        <v>502.28310502283102</v>
      </c>
      <c r="J176" s="140">
        <v>151.51515151515153</v>
      </c>
      <c r="K176" s="140">
        <v>71.60647571606475</v>
      </c>
      <c r="L176" s="140">
        <v>79.908675799086751</v>
      </c>
      <c r="M176" s="169"/>
      <c r="N176" s="169"/>
      <c r="O176" s="169"/>
      <c r="P176" s="169"/>
    </row>
    <row r="177" spans="1:16" ht="12.75">
      <c r="A177" s="42">
        <v>9</v>
      </c>
      <c r="B177" s="42">
        <v>3</v>
      </c>
      <c r="C177" s="43">
        <v>4</v>
      </c>
      <c r="D177" s="168">
        <v>158016</v>
      </c>
      <c r="E177" s="165" t="s">
        <v>33</v>
      </c>
      <c r="F177" s="140">
        <v>244.07392527119325</v>
      </c>
      <c r="G177" s="140">
        <v>305.34351145038164</v>
      </c>
      <c r="H177" s="140">
        <v>113.49939734833266</v>
      </c>
      <c r="I177" s="140">
        <v>174.7689835275211</v>
      </c>
      <c r="J177" s="140">
        <v>130.5745279228606</v>
      </c>
      <c r="K177" s="140">
        <v>48.212133386902366</v>
      </c>
      <c r="L177" s="140">
        <v>82.362394535958217</v>
      </c>
      <c r="M177" s="169"/>
      <c r="N177" s="169"/>
      <c r="O177" s="169"/>
      <c r="P177" s="169"/>
    </row>
    <row r="178" spans="1:16" ht="12.75">
      <c r="A178" s="42">
        <v>9</v>
      </c>
      <c r="B178" s="42">
        <v>3</v>
      </c>
      <c r="C178" s="43">
        <v>4</v>
      </c>
      <c r="D178" s="168">
        <v>362032</v>
      </c>
      <c r="E178" s="165" t="s">
        <v>68</v>
      </c>
      <c r="F178" s="140">
        <v>368.73889875666072</v>
      </c>
      <c r="G178" s="140">
        <v>512.25577264653646</v>
      </c>
      <c r="H178" s="140">
        <v>214.56483126110123</v>
      </c>
      <c r="I178" s="140">
        <v>358.08170515097692</v>
      </c>
      <c r="J178" s="140">
        <v>154.17406749555954</v>
      </c>
      <c r="K178" s="140">
        <v>55.417406749555958</v>
      </c>
      <c r="L178" s="140">
        <v>98.756660746003575</v>
      </c>
      <c r="M178" s="169"/>
      <c r="N178" s="169"/>
      <c r="O178" s="169"/>
      <c r="P178" s="169"/>
    </row>
    <row r="179" spans="1:16" ht="12.75">
      <c r="A179" s="42">
        <v>9</v>
      </c>
      <c r="B179" s="42">
        <v>3</v>
      </c>
      <c r="C179" s="43">
        <v>4</v>
      </c>
      <c r="D179" s="168">
        <v>154036</v>
      </c>
      <c r="E179" s="165" t="s">
        <v>29</v>
      </c>
      <c r="F179" s="140">
        <v>498.13322853212821</v>
      </c>
      <c r="G179" s="140">
        <v>500.09825112988807</v>
      </c>
      <c r="H179" s="140">
        <v>280.01572018078207</v>
      </c>
      <c r="I179" s="140">
        <v>281.98074277854192</v>
      </c>
      <c r="J179" s="140">
        <v>218.11750835134609</v>
      </c>
      <c r="K179" s="140">
        <v>98.251129887993727</v>
      </c>
      <c r="L179" s="140">
        <v>119.86637846335236</v>
      </c>
      <c r="M179" s="169"/>
      <c r="N179" s="169"/>
      <c r="O179" s="169"/>
      <c r="P179" s="169"/>
    </row>
    <row r="180" spans="1:16" ht="12.75">
      <c r="A180" s="42">
        <v>9</v>
      </c>
      <c r="B180" s="42">
        <v>3</v>
      </c>
      <c r="C180" s="43">
        <v>4</v>
      </c>
      <c r="D180" s="168">
        <v>974028</v>
      </c>
      <c r="E180" s="165" t="s">
        <v>155</v>
      </c>
      <c r="F180" s="140">
        <v>376.8221574344023</v>
      </c>
      <c r="G180" s="140">
        <v>479.59183673469386</v>
      </c>
      <c r="H180" s="140">
        <v>236.88046647230323</v>
      </c>
      <c r="I180" s="140">
        <v>339.65014577259478</v>
      </c>
      <c r="J180" s="140">
        <v>139.94169096209913</v>
      </c>
      <c r="K180" s="140">
        <v>56.122448979591852</v>
      </c>
      <c r="L180" s="140">
        <v>83.819241982507293</v>
      </c>
      <c r="M180" s="169"/>
      <c r="N180" s="169"/>
      <c r="O180" s="169"/>
      <c r="P180" s="169"/>
    </row>
    <row r="181" spans="1:16" ht="12.75">
      <c r="A181" s="42">
        <v>9</v>
      </c>
      <c r="B181" s="42">
        <v>3</v>
      </c>
      <c r="C181" s="43">
        <v>4</v>
      </c>
      <c r="D181" s="168">
        <v>962040</v>
      </c>
      <c r="E181" s="165" t="s">
        <v>151</v>
      </c>
      <c r="F181" s="140">
        <v>383.89513108614227</v>
      </c>
      <c r="G181" s="140">
        <v>509.77944236371206</v>
      </c>
      <c r="H181" s="140">
        <v>252.80898876404493</v>
      </c>
      <c r="I181" s="140">
        <v>378.69330004161463</v>
      </c>
      <c r="J181" s="140">
        <v>131.08614232209737</v>
      </c>
      <c r="K181" s="140">
        <v>81.148564294631711</v>
      </c>
      <c r="L181" s="140">
        <v>49.937578027465676</v>
      </c>
      <c r="M181" s="169"/>
      <c r="N181" s="169"/>
      <c r="O181" s="169"/>
      <c r="P181" s="169"/>
    </row>
    <row r="182" spans="1:16" ht="12.75">
      <c r="A182" s="42">
        <v>9</v>
      </c>
      <c r="B182" s="42">
        <v>3</v>
      </c>
      <c r="C182" s="43">
        <v>4</v>
      </c>
      <c r="D182" s="168">
        <v>162024</v>
      </c>
      <c r="E182" s="165" t="s">
        <v>44</v>
      </c>
      <c r="F182" s="140">
        <v>358.38042019167733</v>
      </c>
      <c r="G182" s="140">
        <v>495.11441326132422</v>
      </c>
      <c r="H182" s="140">
        <v>211.96890706458964</v>
      </c>
      <c r="I182" s="140">
        <v>348.70290013423659</v>
      </c>
      <c r="J182" s="140">
        <v>146.41151312708769</v>
      </c>
      <c r="K182" s="140">
        <v>49.324134486310996</v>
      </c>
      <c r="L182" s="140">
        <v>97.087378640776691</v>
      </c>
      <c r="M182" s="169"/>
      <c r="N182" s="169"/>
      <c r="O182" s="169"/>
      <c r="P182" s="169"/>
    </row>
    <row r="183" spans="1:16" ht="12.75">
      <c r="A183" s="42">
        <v>9</v>
      </c>
      <c r="B183" s="42">
        <v>3</v>
      </c>
      <c r="C183" s="43">
        <v>4</v>
      </c>
      <c r="D183" s="168">
        <v>774032</v>
      </c>
      <c r="E183" s="165" t="s">
        <v>130</v>
      </c>
      <c r="F183" s="140">
        <v>417.94539184357893</v>
      </c>
      <c r="G183" s="140">
        <v>537.22276710855192</v>
      </c>
      <c r="H183" s="140">
        <v>241.08583541620524</v>
      </c>
      <c r="I183" s="140">
        <v>360.3632106811782</v>
      </c>
      <c r="J183" s="140">
        <v>176.85955642737369</v>
      </c>
      <c r="K183" s="140">
        <v>66.757363875090974</v>
      </c>
      <c r="L183" s="140">
        <v>110.10219255228273</v>
      </c>
      <c r="M183" s="169"/>
      <c r="N183" s="169"/>
      <c r="O183" s="169"/>
      <c r="P183" s="169"/>
    </row>
    <row r="184" spans="1:16" ht="12.75">
      <c r="A184" s="42">
        <v>9</v>
      </c>
      <c r="B184" s="42">
        <v>3</v>
      </c>
      <c r="C184" s="43">
        <v>4</v>
      </c>
      <c r="D184" s="168">
        <v>158028</v>
      </c>
      <c r="E184" s="165" t="s">
        <v>37</v>
      </c>
      <c r="F184" s="140">
        <v>380.46087373979839</v>
      </c>
      <c r="G184" s="140">
        <v>472.27556409025442</v>
      </c>
      <c r="H184" s="140">
        <v>244.23907825252041</v>
      </c>
      <c r="I184" s="140">
        <v>336.05376860297645</v>
      </c>
      <c r="J184" s="140">
        <v>136.22179548727794</v>
      </c>
      <c r="K184" s="140">
        <v>39.006240998559768</v>
      </c>
      <c r="L184" s="140">
        <v>97.215554488718197</v>
      </c>
      <c r="M184" s="169"/>
      <c r="N184" s="169"/>
      <c r="O184" s="169"/>
      <c r="P184" s="169"/>
    </row>
    <row r="185" spans="1:16" ht="12.75">
      <c r="A185" s="42">
        <v>9</v>
      </c>
      <c r="B185" s="42">
        <v>3</v>
      </c>
      <c r="C185" s="43">
        <v>4</v>
      </c>
      <c r="D185" s="168">
        <v>566076</v>
      </c>
      <c r="E185" s="165" t="s">
        <v>115</v>
      </c>
      <c r="F185" s="140">
        <v>323.65720042818464</v>
      </c>
      <c r="G185" s="140">
        <v>435.1111390970342</v>
      </c>
      <c r="H185" s="140">
        <v>163.08796675272339</v>
      </c>
      <c r="I185" s="140">
        <v>274.54190542157295</v>
      </c>
      <c r="J185" s="140">
        <v>160.56923367546122</v>
      </c>
      <c r="K185" s="140">
        <v>82.488508280334997</v>
      </c>
      <c r="L185" s="140">
        <v>78.080725395126251</v>
      </c>
      <c r="M185" s="169"/>
      <c r="N185" s="169"/>
      <c r="O185" s="169"/>
      <c r="P185" s="169"/>
    </row>
    <row r="186" spans="1:16" ht="12.75">
      <c r="A186" s="42">
        <v>9</v>
      </c>
      <c r="B186" s="42">
        <v>3</v>
      </c>
      <c r="C186" s="43">
        <v>4</v>
      </c>
      <c r="D186" s="168">
        <v>382056</v>
      </c>
      <c r="E186" s="165" t="s">
        <v>91</v>
      </c>
      <c r="F186" s="140">
        <v>400.28213718920824</v>
      </c>
      <c r="G186" s="140">
        <v>493.74008111444192</v>
      </c>
      <c r="H186" s="140">
        <v>235.40821724563568</v>
      </c>
      <c r="I186" s="140">
        <v>328.8661611708693</v>
      </c>
      <c r="J186" s="140">
        <v>164.87391994357256</v>
      </c>
      <c r="K186" s="140">
        <v>73.179333450890496</v>
      </c>
      <c r="L186" s="140">
        <v>91.694586492682092</v>
      </c>
      <c r="M186" s="169"/>
      <c r="N186" s="169"/>
      <c r="O186" s="169"/>
      <c r="P186" s="169"/>
    </row>
    <row r="187" spans="1:16" ht="12.75">
      <c r="A187" s="42">
        <v>9</v>
      </c>
      <c r="B187" s="42">
        <v>3</v>
      </c>
      <c r="C187" s="43">
        <v>4</v>
      </c>
      <c r="D187" s="168">
        <v>382068</v>
      </c>
      <c r="E187" s="165" t="s">
        <v>93</v>
      </c>
      <c r="F187" s="140">
        <v>349.48681304404317</v>
      </c>
      <c r="G187" s="140">
        <v>372.87254774587507</v>
      </c>
      <c r="H187" s="140">
        <v>165.64895413797584</v>
      </c>
      <c r="I187" s="140">
        <v>189.0346888398077</v>
      </c>
      <c r="J187" s="140">
        <v>183.83785890606731</v>
      </c>
      <c r="K187" s="140">
        <v>66.909185396907887</v>
      </c>
      <c r="L187" s="140">
        <v>116.92867350915941</v>
      </c>
      <c r="M187" s="169"/>
      <c r="N187" s="169"/>
      <c r="O187" s="169"/>
      <c r="P187" s="169"/>
    </row>
    <row r="188" spans="1:16" ht="12.75">
      <c r="A188" s="42">
        <v>9</v>
      </c>
      <c r="B188" s="42">
        <v>3</v>
      </c>
      <c r="C188" s="43">
        <v>4</v>
      </c>
      <c r="D188" s="168">
        <v>978036</v>
      </c>
      <c r="E188" s="165" t="s">
        <v>163</v>
      </c>
      <c r="F188" s="140">
        <v>346.03947012706135</v>
      </c>
      <c r="G188" s="140">
        <v>412.72415968279711</v>
      </c>
      <c r="H188" s="140">
        <v>99.125889880147795</v>
      </c>
      <c r="I188" s="140">
        <v>165.81057943588357</v>
      </c>
      <c r="J188" s="140">
        <v>246.91358024691357</v>
      </c>
      <c r="K188" s="140">
        <v>120.75335676308913</v>
      </c>
      <c r="L188" s="140">
        <v>126.1602234838245</v>
      </c>
      <c r="M188" s="169"/>
      <c r="N188" s="169"/>
    </row>
    <row r="189" spans="1:16" ht="12.75">
      <c r="A189" s="42">
        <v>9</v>
      </c>
      <c r="B189" s="42">
        <v>3</v>
      </c>
      <c r="C189" s="43">
        <v>4</v>
      </c>
      <c r="D189" s="168">
        <v>166032</v>
      </c>
      <c r="E189" s="165" t="s">
        <v>46</v>
      </c>
      <c r="F189" s="140">
        <v>415.68473422361876</v>
      </c>
      <c r="G189" s="140">
        <v>415.68473422361876</v>
      </c>
      <c r="H189" s="140">
        <v>221.91673212882952</v>
      </c>
      <c r="I189" s="140">
        <v>221.91673212882952</v>
      </c>
      <c r="J189" s="140">
        <v>193.76800209478921</v>
      </c>
      <c r="K189" s="140">
        <v>89.028541503011255</v>
      </c>
      <c r="L189" s="140">
        <v>104.73946059177796</v>
      </c>
      <c r="M189" s="169"/>
      <c r="N189" s="169"/>
    </row>
    <row r="190" spans="1:16" ht="12.75">
      <c r="A190" s="42">
        <v>9</v>
      </c>
      <c r="B190" s="42">
        <v>3</v>
      </c>
      <c r="C190" s="43">
        <v>4</v>
      </c>
      <c r="D190" s="168">
        <v>170048</v>
      </c>
      <c r="E190" s="165" t="s">
        <v>53</v>
      </c>
      <c r="F190" s="140">
        <v>509.2009074867658</v>
      </c>
      <c r="G190" s="140">
        <v>509.2009074867658</v>
      </c>
      <c r="H190" s="140">
        <v>268.04470212587177</v>
      </c>
      <c r="I190" s="140">
        <v>268.04470212587177</v>
      </c>
      <c r="J190" s="140">
        <v>241.15620536089403</v>
      </c>
      <c r="K190" s="140">
        <v>112.59558020334426</v>
      </c>
      <c r="L190" s="140">
        <v>128.56062515754977</v>
      </c>
      <c r="M190" s="169"/>
      <c r="N190" s="169"/>
    </row>
    <row r="191" spans="1:16" ht="13.15">
      <c r="A191" s="300"/>
      <c r="B191" s="300"/>
      <c r="C191" s="301"/>
      <c r="D191" s="297"/>
      <c r="E191" s="298" t="s">
        <v>216</v>
      </c>
      <c r="F191" s="366">
        <v>392.52741302287802</v>
      </c>
      <c r="G191" s="366">
        <v>485.90767564640583</v>
      </c>
      <c r="H191" s="366">
        <v>224.96277243806688</v>
      </c>
      <c r="I191" s="366">
        <v>318.34303506159472</v>
      </c>
      <c r="J191" s="366">
        <v>167.56464058481114</v>
      </c>
      <c r="K191" s="366">
        <v>68.823609042913233</v>
      </c>
      <c r="L191" s="366">
        <v>98.741031541897939</v>
      </c>
      <c r="M191" s="169"/>
      <c r="N191" s="169"/>
    </row>
    <row r="192" spans="1:16" ht="12.75">
      <c r="A192" s="42">
        <v>10</v>
      </c>
      <c r="B192" s="42">
        <v>4</v>
      </c>
      <c r="C192" s="43">
        <v>4</v>
      </c>
      <c r="D192" s="168">
        <v>554008</v>
      </c>
      <c r="E192" s="165" t="s">
        <v>98</v>
      </c>
      <c r="F192" s="140">
        <v>369.25948143704591</v>
      </c>
      <c r="G192" s="140">
        <v>465.90681863627276</v>
      </c>
      <c r="H192" s="140">
        <v>194.62774111844297</v>
      </c>
      <c r="I192" s="140">
        <v>291.2750783176698</v>
      </c>
      <c r="J192" s="140">
        <v>174.63174031860294</v>
      </c>
      <c r="K192" s="140">
        <v>97.313870559221485</v>
      </c>
      <c r="L192" s="140">
        <v>77.317869759381452</v>
      </c>
      <c r="M192" s="169"/>
      <c r="N192" s="169"/>
    </row>
    <row r="193" spans="1:13" ht="12.75">
      <c r="A193" s="119">
        <v>10</v>
      </c>
      <c r="B193" s="119">
        <v>4</v>
      </c>
      <c r="C193" s="119">
        <v>4</v>
      </c>
      <c r="D193" s="168">
        <v>554020</v>
      </c>
      <c r="E193" s="119" t="s">
        <v>100</v>
      </c>
      <c r="F193" s="140">
        <v>433.87167175905716</v>
      </c>
      <c r="G193" s="140">
        <v>509.82103884766474</v>
      </c>
      <c r="H193" s="140">
        <v>258.40244434744653</v>
      </c>
      <c r="I193" s="140">
        <v>334.35181143605416</v>
      </c>
      <c r="J193" s="140">
        <v>175.46922741161066</v>
      </c>
      <c r="K193" s="140">
        <v>106.50371017023133</v>
      </c>
      <c r="L193" s="140">
        <v>68.965517241379303</v>
      </c>
    </row>
    <row r="194" spans="1:13" ht="12.75">
      <c r="A194" s="42">
        <v>10</v>
      </c>
      <c r="B194" s="42">
        <v>4</v>
      </c>
      <c r="C194" s="43">
        <v>4</v>
      </c>
      <c r="D194" s="35">
        <v>362028</v>
      </c>
      <c r="E194" s="22" t="s">
        <v>67</v>
      </c>
      <c r="F194" s="140">
        <v>283.40405091666003</v>
      </c>
      <c r="G194" s="140">
        <v>373.06860939876708</v>
      </c>
      <c r="H194" s="140">
        <v>179.32911696421422</v>
      </c>
      <c r="I194" s="140">
        <v>268.99367544632133</v>
      </c>
      <c r="J194" s="140">
        <v>104.07493395244578</v>
      </c>
      <c r="K194" s="140">
        <v>55.239772636298135</v>
      </c>
      <c r="L194" s="140">
        <v>48.835161316147627</v>
      </c>
    </row>
    <row r="195" spans="1:13" ht="12.75">
      <c r="A195" s="42">
        <v>10</v>
      </c>
      <c r="B195" s="42">
        <v>4</v>
      </c>
      <c r="C195" s="43">
        <v>4</v>
      </c>
      <c r="D195" s="168">
        <v>566028</v>
      </c>
      <c r="E195" s="165" t="s">
        <v>114</v>
      </c>
      <c r="F195" s="140">
        <v>372.02797202797206</v>
      </c>
      <c r="G195" s="140">
        <v>481.11888111888118</v>
      </c>
      <c r="H195" s="140">
        <v>193.00699300699299</v>
      </c>
      <c r="I195" s="140">
        <v>302.09790209790208</v>
      </c>
      <c r="J195" s="140">
        <v>179.02097902097901</v>
      </c>
      <c r="K195" s="140">
        <v>70.862470862470857</v>
      </c>
      <c r="L195" s="140">
        <v>108.15850815850816</v>
      </c>
      <c r="M195" s="169"/>
    </row>
    <row r="196" spans="1:13" ht="12.75">
      <c r="A196" s="42">
        <v>10</v>
      </c>
      <c r="B196" s="42">
        <v>4</v>
      </c>
      <c r="C196" s="43">
        <v>4</v>
      </c>
      <c r="D196" s="168">
        <v>158020</v>
      </c>
      <c r="E196" s="165" t="s">
        <v>401</v>
      </c>
      <c r="F196" s="140">
        <v>425.8469041191326</v>
      </c>
      <c r="G196" s="140">
        <v>465.03526952886875</v>
      </c>
      <c r="H196" s="140">
        <v>224.67996168248715</v>
      </c>
      <c r="I196" s="140">
        <v>263.8683270922233</v>
      </c>
      <c r="J196" s="140">
        <v>201.16694243664548</v>
      </c>
      <c r="K196" s="140">
        <v>104.50230775929634</v>
      </c>
      <c r="L196" s="140">
        <v>96.664634677349127</v>
      </c>
      <c r="M196" s="169"/>
    </row>
    <row r="197" spans="1:13" ht="12.75">
      <c r="A197" s="42">
        <v>10</v>
      </c>
      <c r="B197" s="42">
        <v>4</v>
      </c>
      <c r="C197" s="43">
        <v>4</v>
      </c>
      <c r="D197" s="168">
        <v>162022</v>
      </c>
      <c r="E197" s="165" t="s">
        <v>43</v>
      </c>
      <c r="F197" s="140">
        <v>271.43845089903181</v>
      </c>
      <c r="G197" s="140">
        <v>393.32641770401108</v>
      </c>
      <c r="H197" s="140">
        <v>204.01106500691563</v>
      </c>
      <c r="I197" s="140">
        <v>325.89903181189493</v>
      </c>
      <c r="J197" s="140">
        <v>67.427385892116192</v>
      </c>
      <c r="K197" s="140">
        <v>23.3402489626556</v>
      </c>
      <c r="L197" s="140">
        <v>44.087136929460577</v>
      </c>
      <c r="M197" s="169"/>
    </row>
    <row r="198" spans="1:13" ht="12" customHeight="1">
      <c r="A198" s="42">
        <v>10</v>
      </c>
      <c r="B198" s="42">
        <v>4</v>
      </c>
      <c r="C198" s="43">
        <v>4</v>
      </c>
      <c r="D198" s="35">
        <v>362036</v>
      </c>
      <c r="E198" s="22" t="s">
        <v>69</v>
      </c>
      <c r="F198" s="140">
        <v>321.98952879581157</v>
      </c>
      <c r="G198" s="140">
        <v>392.67015706806285</v>
      </c>
      <c r="H198" s="140">
        <v>244.3280977312391</v>
      </c>
      <c r="I198" s="140">
        <v>315.00872600349038</v>
      </c>
      <c r="J198" s="140">
        <v>77.66143106457244</v>
      </c>
      <c r="K198" s="140">
        <v>41.884816753926714</v>
      </c>
      <c r="L198" s="140">
        <v>35.776614310645719</v>
      </c>
    </row>
    <row r="199" spans="1:13" ht="12" customHeight="1">
      <c r="A199" s="36"/>
      <c r="B199" s="36"/>
      <c r="C199" s="36"/>
      <c r="D199" s="44"/>
      <c r="E199" s="39" t="s">
        <v>285</v>
      </c>
      <c r="F199" s="366">
        <v>353.50715685692222</v>
      </c>
      <c r="G199" s="366">
        <v>439.98336995901883</v>
      </c>
      <c r="H199" s="366">
        <v>212.98331056601532</v>
      </c>
      <c r="I199" s="366">
        <v>299.4595236681119</v>
      </c>
      <c r="J199" s="366">
        <v>140.52384629090693</v>
      </c>
      <c r="K199" s="366">
        <v>72.221892261091654</v>
      </c>
      <c r="L199" s="366">
        <v>68.301954029815292</v>
      </c>
    </row>
    <row r="200" spans="1:13" ht="13.15">
      <c r="E200" s="6" t="s">
        <v>177</v>
      </c>
      <c r="F200" s="333">
        <v>387.31736642953439</v>
      </c>
      <c r="G200" s="333">
        <v>510.14582375196056</v>
      </c>
      <c r="H200" s="333">
        <v>215.57845864080463</v>
      </c>
      <c r="I200" s="333">
        <v>338.40691596323086</v>
      </c>
      <c r="J200" s="333">
        <v>171.73890778872973</v>
      </c>
      <c r="K200" s="333">
        <v>73.57384070824952</v>
      </c>
      <c r="L200" s="333">
        <v>98.165067080480199</v>
      </c>
    </row>
    <row r="201" spans="1:13" ht="13.15">
      <c r="E201" s="8" t="s">
        <v>198</v>
      </c>
      <c r="F201" s="333">
        <v>386.31936226380748</v>
      </c>
      <c r="G201" s="333">
        <v>500.26919125583572</v>
      </c>
      <c r="H201" s="333">
        <v>221.79278775504898</v>
      </c>
      <c r="I201" s="333">
        <v>335.74261674707731</v>
      </c>
      <c r="J201" s="333">
        <v>164.52657450875847</v>
      </c>
      <c r="K201" s="333">
        <v>68.808926225990618</v>
      </c>
      <c r="L201" s="333">
        <v>95.717648282767854</v>
      </c>
    </row>
    <row r="202" spans="1:13" ht="13.15">
      <c r="E202" s="8" t="s">
        <v>199</v>
      </c>
      <c r="F202" s="333">
        <v>388.45905291683476</v>
      </c>
      <c r="G202" s="333">
        <v>521.44439168193014</v>
      </c>
      <c r="H202" s="333">
        <v>208.46945466966105</v>
      </c>
      <c r="I202" s="333">
        <v>341.45479343475637</v>
      </c>
      <c r="J202" s="333">
        <v>179.98959824717372</v>
      </c>
      <c r="K202" s="333">
        <v>79.024758313963929</v>
      </c>
      <c r="L202" s="333">
        <v>100.96483993320979</v>
      </c>
    </row>
    <row r="203" spans="1:13" ht="13.15">
      <c r="E203" s="8"/>
      <c r="F203" s="333"/>
      <c r="G203" s="333"/>
      <c r="H203" s="333"/>
      <c r="I203" s="333"/>
      <c r="J203" s="333"/>
      <c r="K203" s="333"/>
      <c r="L203" s="333"/>
    </row>
    <row r="204" spans="1:13" ht="13.25" customHeight="1">
      <c r="A204" s="23" t="s">
        <v>387</v>
      </c>
      <c r="B204" s="443" t="s">
        <v>388</v>
      </c>
      <c r="C204" s="443"/>
      <c r="D204" s="443"/>
      <c r="E204" s="443"/>
      <c r="F204" s="443"/>
      <c r="G204" s="443"/>
      <c r="H204" s="443"/>
      <c r="I204" s="443"/>
      <c r="J204" s="443"/>
      <c r="K204" s="443"/>
      <c r="L204" s="443"/>
    </row>
    <row r="205" spans="1:13" ht="13.25" customHeight="1">
      <c r="A205" s="110" t="s">
        <v>386</v>
      </c>
      <c r="B205" s="442" t="s">
        <v>374</v>
      </c>
      <c r="C205" s="442"/>
      <c r="D205" s="442"/>
      <c r="E205" s="442"/>
      <c r="F205" s="442"/>
      <c r="G205" s="442"/>
      <c r="H205" s="442"/>
      <c r="I205" s="442"/>
      <c r="J205" s="442"/>
      <c r="K205" s="442"/>
      <c r="L205" s="442"/>
    </row>
    <row r="206" spans="1:13" ht="13.25" customHeight="1">
      <c r="A206" s="23"/>
      <c r="B206" s="442"/>
      <c r="C206" s="442"/>
      <c r="D206" s="442"/>
      <c r="E206" s="442"/>
      <c r="F206" s="442"/>
      <c r="G206" s="442"/>
      <c r="H206" s="442"/>
      <c r="I206" s="442"/>
      <c r="J206" s="442"/>
      <c r="K206" s="442"/>
      <c r="L206" s="442"/>
    </row>
    <row r="207" spans="1:13" ht="13.25" customHeight="1">
      <c r="A207" s="23"/>
      <c r="B207" s="354"/>
      <c r="C207" s="354"/>
      <c r="D207" s="354"/>
      <c r="E207" s="354"/>
      <c r="F207" s="354"/>
      <c r="G207" s="354"/>
      <c r="H207" s="354"/>
      <c r="I207" s="354"/>
      <c r="J207" s="354"/>
      <c r="K207" s="354"/>
      <c r="L207" s="354"/>
    </row>
    <row r="208" spans="1:13" ht="11.65">
      <c r="A208" s="17" t="s">
        <v>352</v>
      </c>
    </row>
    <row r="217" spans="6:12">
      <c r="F217" s="5"/>
      <c r="G217" s="5"/>
      <c r="H217" s="5"/>
      <c r="I217" s="5"/>
      <c r="J217" s="5"/>
      <c r="K217" s="5"/>
      <c r="L217" s="5"/>
    </row>
    <row r="218" spans="6:12">
      <c r="F218" s="5"/>
      <c r="G218" s="5"/>
      <c r="H218" s="5"/>
      <c r="I218" s="5"/>
      <c r="J218" s="5"/>
      <c r="K218" s="5"/>
      <c r="L218" s="5"/>
    </row>
  </sheetData>
  <sortState xmlns:xlrd2="http://schemas.microsoft.com/office/spreadsheetml/2017/richdata2" ref="A30:S56">
    <sortCondition ref="E30:E56"/>
  </sortState>
  <mergeCells count="2">
    <mergeCell ref="B205:L206"/>
    <mergeCell ref="B204:L204"/>
  </mergeCells>
  <pageMargins left="0.7" right="0.7" top="0.78740157499999996" bottom="0.78740157499999996"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AD216"/>
  <sheetViews>
    <sheetView zoomScaleNormal="100" workbookViewId="0">
      <pane ySplit="4" topLeftCell="A5" activePane="bottomLeft" state="frozen"/>
      <selection activeCell="U34" sqref="U34"/>
      <selection pane="bottomLeft"/>
    </sheetView>
  </sheetViews>
  <sheetFormatPr baseColWidth="10" defaultColWidth="11.19921875" defaultRowHeight="10.15"/>
  <cols>
    <col min="1" max="1" width="13.19921875" style="1" customWidth="1"/>
    <col min="2" max="3" width="11.19921875" style="1"/>
    <col min="4" max="4" width="9.53125" style="2" customWidth="1"/>
    <col min="5" max="5" width="40.796875" style="1" customWidth="1"/>
    <col min="6" max="8" width="14.19921875" style="1" customWidth="1"/>
    <col min="9" max="10" width="12.796875" style="1" customWidth="1"/>
    <col min="11" max="11" width="11.19921875" style="1"/>
    <col min="12" max="15" width="11.53125" style="1" bestFit="1" customWidth="1"/>
    <col min="16" max="16" width="11.53125" style="1" customWidth="1"/>
    <col min="17" max="17" width="11.53125" style="1" bestFit="1" customWidth="1"/>
    <col min="18" max="16384" width="11.19921875" style="1"/>
  </cols>
  <sheetData>
    <row r="1" spans="1:30" ht="18.75" customHeight="1">
      <c r="A1" s="18" t="s">
        <v>426</v>
      </c>
      <c r="E1" s="12"/>
      <c r="F1" s="12"/>
      <c r="G1" s="12"/>
      <c r="H1" s="12"/>
      <c r="I1" s="12"/>
      <c r="J1" s="12"/>
    </row>
    <row r="2" spans="1:30" ht="18.75" customHeight="1">
      <c r="A2" s="4"/>
      <c r="E2" s="12"/>
      <c r="F2" s="80"/>
      <c r="G2" s="12"/>
      <c r="H2" s="12"/>
      <c r="I2" s="12"/>
      <c r="J2" s="12"/>
    </row>
    <row r="3" spans="1:30" s="11" customFormat="1" ht="72.75" customHeight="1">
      <c r="A3" s="93" t="s">
        <v>402</v>
      </c>
      <c r="B3" s="93" t="s">
        <v>405</v>
      </c>
      <c r="C3" s="93" t="s">
        <v>403</v>
      </c>
      <c r="D3" s="93" t="s">
        <v>6</v>
      </c>
      <c r="E3" s="96" t="s">
        <v>0</v>
      </c>
      <c r="F3" s="444" t="s">
        <v>202</v>
      </c>
      <c r="G3" s="445"/>
      <c r="H3" s="445"/>
      <c r="I3" s="445"/>
      <c r="J3" s="445"/>
      <c r="K3" s="446"/>
      <c r="L3" s="449" t="s">
        <v>246</v>
      </c>
      <c r="M3" s="449"/>
      <c r="N3" s="449"/>
      <c r="O3" s="449"/>
      <c r="P3" s="449"/>
      <c r="Q3" s="449"/>
      <c r="R3" s="446" t="s">
        <v>7</v>
      </c>
      <c r="S3" s="447"/>
      <c r="T3" s="447"/>
      <c r="U3" s="447"/>
      <c r="V3" s="447"/>
      <c r="W3" s="448"/>
      <c r="X3" s="448" t="s">
        <v>8</v>
      </c>
      <c r="Y3" s="445"/>
      <c r="Z3" s="445"/>
      <c r="AA3" s="445"/>
      <c r="AB3" s="445"/>
      <c r="AC3" s="445"/>
    </row>
    <row r="4" spans="1:30" s="11" customFormat="1" ht="32.25" customHeight="1">
      <c r="A4" s="93"/>
      <c r="B4" s="92"/>
      <c r="C4" s="92"/>
      <c r="D4" s="102"/>
      <c r="E4" s="103"/>
      <c r="F4" s="104" t="s">
        <v>9</v>
      </c>
      <c r="G4" s="104" t="s">
        <v>10</v>
      </c>
      <c r="H4" s="93" t="s">
        <v>201</v>
      </c>
      <c r="I4" s="104" t="s">
        <v>11</v>
      </c>
      <c r="J4" s="93" t="s">
        <v>355</v>
      </c>
      <c r="K4" s="96" t="s">
        <v>357</v>
      </c>
      <c r="L4" s="104" t="s">
        <v>9</v>
      </c>
      <c r="M4" s="104" t="s">
        <v>10</v>
      </c>
      <c r="N4" s="93" t="s">
        <v>201</v>
      </c>
      <c r="O4" s="104" t="s">
        <v>11</v>
      </c>
      <c r="P4" s="93" t="s">
        <v>355</v>
      </c>
      <c r="Q4" s="96" t="s">
        <v>357</v>
      </c>
      <c r="R4" s="104" t="s">
        <v>9</v>
      </c>
      <c r="S4" s="104" t="s">
        <v>10</v>
      </c>
      <c r="T4" s="93" t="s">
        <v>201</v>
      </c>
      <c r="U4" s="104" t="s">
        <v>11</v>
      </c>
      <c r="V4" s="93" t="s">
        <v>355</v>
      </c>
      <c r="W4" s="93" t="s">
        <v>357</v>
      </c>
      <c r="X4" s="98" t="s">
        <v>9</v>
      </c>
      <c r="Y4" s="104" t="s">
        <v>10</v>
      </c>
      <c r="Z4" s="93" t="s">
        <v>201</v>
      </c>
      <c r="AA4" s="104" t="s">
        <v>11</v>
      </c>
      <c r="AB4" s="93" t="s">
        <v>355</v>
      </c>
      <c r="AC4" s="93" t="s">
        <v>357</v>
      </c>
    </row>
    <row r="5" spans="1:30" ht="12.75">
      <c r="A5" s="47">
        <v>1</v>
      </c>
      <c r="B5" s="47">
        <v>1</v>
      </c>
      <c r="C5" s="47">
        <v>1</v>
      </c>
      <c r="D5" s="35">
        <v>913000</v>
      </c>
      <c r="E5" s="22" t="s">
        <v>132</v>
      </c>
      <c r="F5" s="140">
        <v>228.68477087769446</v>
      </c>
      <c r="G5" s="140">
        <v>353.96018988923117</v>
      </c>
      <c r="H5" s="140">
        <v>372.29091876080309</v>
      </c>
      <c r="I5" s="140">
        <v>453.41370724675687</v>
      </c>
      <c r="J5" s="140">
        <v>261.80280774025692</v>
      </c>
      <c r="K5" s="140">
        <v>326.91772638745681</v>
      </c>
      <c r="L5" s="140">
        <v>165.09640346527434</v>
      </c>
      <c r="M5" s="140">
        <v>226.95094528191888</v>
      </c>
      <c r="N5" s="140">
        <v>218.05610955989894</v>
      </c>
      <c r="O5" s="140">
        <v>183.89900843052462</v>
      </c>
      <c r="P5" s="140">
        <v>123.58393408856848</v>
      </c>
      <c r="Q5" s="140">
        <v>184.28503625145251</v>
      </c>
      <c r="R5" s="140">
        <v>54.545984890470471</v>
      </c>
      <c r="S5" s="140">
        <v>69.959190472224478</v>
      </c>
      <c r="T5" s="140">
        <v>74.45818375216065</v>
      </c>
      <c r="U5" s="140">
        <v>76.442580701524605</v>
      </c>
      <c r="V5" s="140">
        <v>18.429183153558466</v>
      </c>
      <c r="W5" s="140">
        <v>59.900819953846927</v>
      </c>
      <c r="X5" s="140">
        <v>9.0423825219496639</v>
      </c>
      <c r="Y5" s="140">
        <v>57.050054135087848</v>
      </c>
      <c r="Z5" s="140">
        <v>79.776625448743488</v>
      </c>
      <c r="AA5" s="140">
        <v>193.07211811470762</v>
      </c>
      <c r="AB5" s="140">
        <v>119.78969049813</v>
      </c>
      <c r="AC5" s="140">
        <v>82.731870182157408</v>
      </c>
    </row>
    <row r="6" spans="1:30" ht="12.75">
      <c r="A6" s="47">
        <v>1</v>
      </c>
      <c r="B6" s="47">
        <v>1</v>
      </c>
      <c r="C6" s="47">
        <v>1</v>
      </c>
      <c r="D6" s="35">
        <v>112000</v>
      </c>
      <c r="E6" s="22" t="s">
        <v>16</v>
      </c>
      <c r="F6" s="140">
        <v>418.31733028939772</v>
      </c>
      <c r="G6" s="140">
        <v>662.51415628539087</v>
      </c>
      <c r="H6" s="140">
        <v>727.71747439229466</v>
      </c>
      <c r="I6" s="140">
        <v>782.25886560047695</v>
      </c>
      <c r="J6" s="140">
        <v>438.89735772357727</v>
      </c>
      <c r="K6" s="140">
        <v>595.79823251533162</v>
      </c>
      <c r="L6" s="140">
        <v>320.62042570335058</v>
      </c>
      <c r="M6" s="140">
        <v>503.49188372970934</v>
      </c>
      <c r="N6" s="140">
        <v>520.81740814350508</v>
      </c>
      <c r="O6" s="140">
        <v>475.31538690771828</v>
      </c>
      <c r="P6" s="140">
        <v>179.7510162601626</v>
      </c>
      <c r="Q6" s="140">
        <v>402.33285436564961</v>
      </c>
      <c r="R6" s="140">
        <v>84.603505002350104</v>
      </c>
      <c r="S6" s="140">
        <v>83.993959984899945</v>
      </c>
      <c r="T6" s="140">
        <v>81.536971920705341</v>
      </c>
      <c r="U6" s="140">
        <v>101.8178206019669</v>
      </c>
      <c r="V6" s="140">
        <v>53.353658536585421</v>
      </c>
      <c r="W6" s="140">
        <v>82.551489026005157</v>
      </c>
      <c r="X6" s="140">
        <v>13.093399583697041</v>
      </c>
      <c r="Y6" s="140">
        <v>75.028312570781651</v>
      </c>
      <c r="Z6" s="140">
        <v>125.36309432808436</v>
      </c>
      <c r="AA6" s="140">
        <v>205.12565809079169</v>
      </c>
      <c r="AB6" s="140">
        <v>205.79268292682917</v>
      </c>
      <c r="AC6" s="140">
        <v>110.913889123677</v>
      </c>
    </row>
    <row r="7" spans="1:30" ht="12.75">
      <c r="A7" s="47">
        <v>1</v>
      </c>
      <c r="B7" s="47">
        <v>1</v>
      </c>
      <c r="C7" s="47">
        <v>1</v>
      </c>
      <c r="D7" s="35">
        <v>113000</v>
      </c>
      <c r="E7" s="22" t="s">
        <v>17</v>
      </c>
      <c r="F7" s="334" t="s">
        <v>372</v>
      </c>
      <c r="G7" s="334" t="s">
        <v>372</v>
      </c>
      <c r="H7" s="334" t="s">
        <v>372</v>
      </c>
      <c r="I7" s="334" t="s">
        <v>372</v>
      </c>
      <c r="J7" s="334" t="s">
        <v>372</v>
      </c>
      <c r="K7" s="334" t="s">
        <v>372</v>
      </c>
      <c r="L7" s="334" t="s">
        <v>372</v>
      </c>
      <c r="M7" s="334" t="s">
        <v>372</v>
      </c>
      <c r="N7" s="334" t="s">
        <v>372</v>
      </c>
      <c r="O7" s="334" t="s">
        <v>372</v>
      </c>
      <c r="P7" s="334" t="s">
        <v>372</v>
      </c>
      <c r="Q7" s="334" t="s">
        <v>372</v>
      </c>
      <c r="R7" s="334" t="s">
        <v>372</v>
      </c>
      <c r="S7" s="334" t="s">
        <v>372</v>
      </c>
      <c r="T7" s="334" t="s">
        <v>372</v>
      </c>
      <c r="U7" s="334" t="s">
        <v>372</v>
      </c>
      <c r="V7" s="334" t="s">
        <v>372</v>
      </c>
      <c r="W7" s="334" t="s">
        <v>372</v>
      </c>
      <c r="X7" s="334" t="s">
        <v>372</v>
      </c>
      <c r="Y7" s="334" t="s">
        <v>372</v>
      </c>
      <c r="Z7" s="334" t="s">
        <v>372</v>
      </c>
      <c r="AA7" s="334" t="s">
        <v>372</v>
      </c>
      <c r="AB7" s="334" t="s">
        <v>372</v>
      </c>
      <c r="AC7" s="334" t="s">
        <v>372</v>
      </c>
    </row>
    <row r="8" spans="1:30" s="169" customFormat="1" ht="12.75">
      <c r="A8" s="167">
        <v>1</v>
      </c>
      <c r="B8" s="167">
        <v>1</v>
      </c>
      <c r="C8" s="167">
        <v>1</v>
      </c>
      <c r="D8" s="168">
        <v>513000</v>
      </c>
      <c r="E8" s="165" t="s">
        <v>95</v>
      </c>
      <c r="F8" s="140">
        <v>187.88542447121202</v>
      </c>
      <c r="G8" s="140">
        <v>302.8528402911403</v>
      </c>
      <c r="H8" s="140">
        <v>337.70253049335514</v>
      </c>
      <c r="I8" s="140">
        <v>396.3035365203483</v>
      </c>
      <c r="J8" s="140">
        <v>172.59115327465997</v>
      </c>
      <c r="K8" s="140">
        <v>274.65874977194699</v>
      </c>
      <c r="L8" s="140">
        <v>124.48850210362515</v>
      </c>
      <c r="M8" s="140">
        <v>181.54438216347361</v>
      </c>
      <c r="N8" s="140">
        <v>187.51137811760424</v>
      </c>
      <c r="O8" s="140">
        <v>187.48889283810203</v>
      </c>
      <c r="P8" s="140">
        <v>105.15487484283919</v>
      </c>
      <c r="Q8" s="140">
        <v>156.23704244273796</v>
      </c>
      <c r="R8" s="140">
        <v>54.175551841392448</v>
      </c>
      <c r="S8" s="140">
        <v>92.027106165816136</v>
      </c>
      <c r="T8" s="140">
        <v>84.653194975423233</v>
      </c>
      <c r="U8" s="140">
        <v>77.305846810023098</v>
      </c>
      <c r="V8" s="140">
        <v>12.572865470339469</v>
      </c>
      <c r="W8" s="140">
        <v>65.513409516859326</v>
      </c>
      <c r="X8" s="140">
        <v>9.2213705261944536</v>
      </c>
      <c r="Y8" s="140">
        <v>29.281351961850561</v>
      </c>
      <c r="Z8" s="140">
        <v>65.537957400327684</v>
      </c>
      <c r="AA8" s="140">
        <v>131.50879687222317</v>
      </c>
      <c r="AB8" s="140">
        <v>54.863412961481323</v>
      </c>
      <c r="AC8" s="140">
        <v>52.908297812349687</v>
      </c>
    </row>
    <row r="9" spans="1:30" ht="12.75">
      <c r="A9" s="47">
        <v>1</v>
      </c>
      <c r="B9" s="47">
        <v>1</v>
      </c>
      <c r="C9" s="47">
        <v>1</v>
      </c>
      <c r="D9" s="168">
        <v>914000</v>
      </c>
      <c r="E9" s="165" t="s">
        <v>133</v>
      </c>
      <c r="F9" s="140">
        <v>167.3749024369092</v>
      </c>
      <c r="G9" s="140">
        <v>268.34541523591503</v>
      </c>
      <c r="H9" s="140">
        <v>275.88964414234306</v>
      </c>
      <c r="I9" s="140">
        <v>334.35818601076107</v>
      </c>
      <c r="J9" s="140">
        <v>119.38792668572393</v>
      </c>
      <c r="K9" s="140">
        <v>231.98031980319803</v>
      </c>
      <c r="L9" s="140">
        <v>89.324429797935991</v>
      </c>
      <c r="M9" s="140">
        <v>143.71105176141421</v>
      </c>
      <c r="N9" s="140">
        <v>106.62401705984273</v>
      </c>
      <c r="O9" s="140">
        <v>119.13912375096079</v>
      </c>
      <c r="P9" s="140">
        <v>38.674962165797879</v>
      </c>
      <c r="Q9" s="140">
        <v>101.35301353013531</v>
      </c>
      <c r="R9" s="140">
        <v>68.510970427543143</v>
      </c>
      <c r="S9" s="140">
        <v>81.393870024163832</v>
      </c>
      <c r="T9" s="140">
        <v>69.305611088897763</v>
      </c>
      <c r="U9" s="140">
        <v>66.615424032795303</v>
      </c>
      <c r="V9" s="140">
        <v>18.496721035816385</v>
      </c>
      <c r="W9" s="140">
        <v>63.46863468634686</v>
      </c>
      <c r="X9" s="140">
        <v>9.5395022114300616</v>
      </c>
      <c r="Y9" s="140">
        <v>43.240493450337027</v>
      </c>
      <c r="Z9" s="140">
        <v>99.960015993602568</v>
      </c>
      <c r="AA9" s="140">
        <v>148.60363822700492</v>
      </c>
      <c r="AB9" s="140">
        <v>62.216243484109647</v>
      </c>
      <c r="AC9" s="140">
        <v>67.158671586715883</v>
      </c>
      <c r="AD9" s="169"/>
    </row>
    <row r="10" spans="1:30" ht="13.5" customHeight="1">
      <c r="A10" s="47">
        <v>1</v>
      </c>
      <c r="B10" s="47">
        <v>1</v>
      </c>
      <c r="C10" s="47">
        <v>1</v>
      </c>
      <c r="D10" s="168">
        <v>916000</v>
      </c>
      <c r="E10" s="165" t="s">
        <v>135</v>
      </c>
      <c r="F10" s="140">
        <v>267.20106880427522</v>
      </c>
      <c r="G10" s="140">
        <v>508.55745721271393</v>
      </c>
      <c r="H10" s="140">
        <v>450.17703591299937</v>
      </c>
      <c r="I10" s="140">
        <v>594.00998336106488</v>
      </c>
      <c r="J10" s="140">
        <v>335.25517830450576</v>
      </c>
      <c r="K10" s="140">
        <v>419.96156390787934</v>
      </c>
      <c r="L10" s="140">
        <v>161.43397906924963</v>
      </c>
      <c r="M10" s="140">
        <v>353.7082314588427</v>
      </c>
      <c r="N10" s="140">
        <v>268.08295397066263</v>
      </c>
      <c r="O10" s="140">
        <v>229.61730449251246</v>
      </c>
      <c r="P10" s="140">
        <v>166.55989750160151</v>
      </c>
      <c r="Q10" s="140">
        <v>232.1918024006805</v>
      </c>
      <c r="R10" s="140">
        <v>101.31373858828769</v>
      </c>
      <c r="S10" s="140">
        <v>110.83944580277095</v>
      </c>
      <c r="T10" s="140">
        <v>101.16337885685383</v>
      </c>
      <c r="U10" s="140">
        <v>176.37271214642254</v>
      </c>
      <c r="V10" s="140">
        <v>83.279948750800784</v>
      </c>
      <c r="W10" s="140">
        <v>114.6781764909738</v>
      </c>
      <c r="X10" s="140">
        <v>4.4533511467379219</v>
      </c>
      <c r="Y10" s="140">
        <v>44.009779951100242</v>
      </c>
      <c r="Z10" s="140">
        <v>80.930703085482989</v>
      </c>
      <c r="AA10" s="140">
        <v>188.01996672212985</v>
      </c>
      <c r="AB10" s="140">
        <v>85.415332052103409</v>
      </c>
      <c r="AC10" s="140">
        <v>73.091585016225082</v>
      </c>
      <c r="AD10" s="169"/>
    </row>
    <row r="11" spans="1:30" ht="12.75">
      <c r="A11" s="47">
        <v>1</v>
      </c>
      <c r="B11" s="47">
        <v>1</v>
      </c>
      <c r="C11" s="47">
        <v>1</v>
      </c>
      <c r="D11" s="168">
        <v>116000</v>
      </c>
      <c r="E11" s="165" t="s">
        <v>19</v>
      </c>
      <c r="F11" s="140">
        <v>340.53266198489467</v>
      </c>
      <c r="G11" s="140">
        <v>544.41529235382302</v>
      </c>
      <c r="H11" s="140">
        <v>564.49134310009231</v>
      </c>
      <c r="I11" s="140">
        <v>618.32435080842697</v>
      </c>
      <c r="J11" s="140">
        <v>414.34755720470014</v>
      </c>
      <c r="K11" s="140">
        <v>485.34849582845567</v>
      </c>
      <c r="L11" s="140">
        <v>243.14297071684112</v>
      </c>
      <c r="M11" s="140">
        <v>396.36431784107947</v>
      </c>
      <c r="N11" s="140">
        <v>360.61878905849812</v>
      </c>
      <c r="O11" s="140">
        <v>326.31063204311613</v>
      </c>
      <c r="P11" s="140">
        <v>230.05565862708718</v>
      </c>
      <c r="Q11" s="140">
        <v>308.63853429213816</v>
      </c>
      <c r="R11" s="140">
        <v>88.114482575857963</v>
      </c>
      <c r="S11" s="140">
        <v>71.214392803598201</v>
      </c>
      <c r="T11" s="140">
        <v>93.228152853191304</v>
      </c>
      <c r="U11" s="140">
        <v>91.131798138167468</v>
      </c>
      <c r="V11" s="140">
        <v>24.737167594310463</v>
      </c>
      <c r="W11" s="140">
        <v>76.74155006782243</v>
      </c>
      <c r="X11" s="140">
        <v>9.2752086921955783</v>
      </c>
      <c r="Y11" s="140">
        <v>76.836581709145449</v>
      </c>
      <c r="Z11" s="140">
        <v>110.64440118840285</v>
      </c>
      <c r="AA11" s="140">
        <v>200.88192062714339</v>
      </c>
      <c r="AB11" s="140">
        <v>159.55473098330248</v>
      </c>
      <c r="AC11" s="140">
        <v>99.968411468495091</v>
      </c>
      <c r="AD11" s="169"/>
    </row>
    <row r="12" spans="1:30" ht="12.75">
      <c r="A12" s="47">
        <v>1</v>
      </c>
      <c r="B12" s="47">
        <v>1</v>
      </c>
      <c r="C12" s="47">
        <v>1</v>
      </c>
      <c r="D12" s="168">
        <v>117000</v>
      </c>
      <c r="E12" s="165" t="s">
        <v>20</v>
      </c>
      <c r="F12" s="140">
        <v>194.7844598190527</v>
      </c>
      <c r="G12" s="140">
        <v>338.57142857142861</v>
      </c>
      <c r="H12" s="140">
        <v>390.0060938452163</v>
      </c>
      <c r="I12" s="140">
        <v>443.12685286316122</v>
      </c>
      <c r="J12" s="140">
        <v>199.78517722878624</v>
      </c>
      <c r="K12" s="140">
        <v>309.49651706198745</v>
      </c>
      <c r="L12" s="140">
        <v>159.65939329430546</v>
      </c>
      <c r="M12" s="140">
        <v>250</v>
      </c>
      <c r="N12" s="140">
        <v>283.36380255941498</v>
      </c>
      <c r="O12" s="140">
        <v>230.92526135122486</v>
      </c>
      <c r="P12" s="140">
        <v>83.780880773361972</v>
      </c>
      <c r="Q12" s="140">
        <v>205.15533609617023</v>
      </c>
      <c r="R12" s="140">
        <v>29.803086748270356</v>
      </c>
      <c r="S12" s="140">
        <v>55.714285714285744</v>
      </c>
      <c r="T12" s="140">
        <v>28.945764777574649</v>
      </c>
      <c r="U12" s="140">
        <v>54.610703697924784</v>
      </c>
      <c r="V12" s="140">
        <v>23.630504833512347</v>
      </c>
      <c r="W12" s="140">
        <v>38.797284190106694</v>
      </c>
      <c r="X12" s="140">
        <v>5.3219797764768515</v>
      </c>
      <c r="Y12" s="140">
        <v>32.857142857142847</v>
      </c>
      <c r="Z12" s="140">
        <v>77.696526508226654</v>
      </c>
      <c r="AA12" s="140">
        <v>157.59088781401161</v>
      </c>
      <c r="AB12" s="140">
        <v>92.373791621911892</v>
      </c>
      <c r="AC12" s="140">
        <v>65.54389677571055</v>
      </c>
      <c r="AD12" s="169"/>
    </row>
    <row r="13" spans="1:30" ht="12.75">
      <c r="A13" s="47">
        <v>1</v>
      </c>
      <c r="B13" s="47">
        <v>1</v>
      </c>
      <c r="C13" s="47">
        <v>1</v>
      </c>
      <c r="D13" s="168">
        <v>119000</v>
      </c>
      <c r="E13" s="165" t="s">
        <v>21</v>
      </c>
      <c r="F13" s="140">
        <v>456.42083548220734</v>
      </c>
      <c r="G13" s="140">
        <v>729.27536231884051</v>
      </c>
      <c r="H13" s="140">
        <v>757.48244857741111</v>
      </c>
      <c r="I13" s="140">
        <v>795.31288955372736</v>
      </c>
      <c r="J13" s="140">
        <v>649.69416432468188</v>
      </c>
      <c r="K13" s="140">
        <v>661.02852835166914</v>
      </c>
      <c r="L13" s="140">
        <v>344.67938800068765</v>
      </c>
      <c r="M13" s="140">
        <v>612.17391304347825</v>
      </c>
      <c r="N13" s="140">
        <v>618.30274664367528</v>
      </c>
      <c r="O13" s="140">
        <v>549.73821989528801</v>
      </c>
      <c r="P13" s="140">
        <v>371.96230781947429</v>
      </c>
      <c r="Q13" s="140">
        <v>494.00457019011054</v>
      </c>
      <c r="R13" s="140">
        <v>104.00550111741447</v>
      </c>
      <c r="S13" s="140">
        <v>80.000000000000014</v>
      </c>
      <c r="T13" s="140">
        <v>59.120581352383304</v>
      </c>
      <c r="U13" s="140">
        <v>79.780603340812817</v>
      </c>
      <c r="V13" s="140">
        <v>94.230451314266872</v>
      </c>
      <c r="W13" s="140">
        <v>84.572074724964097</v>
      </c>
      <c r="X13" s="140">
        <v>7.7359463641052058</v>
      </c>
      <c r="Y13" s="140">
        <v>37.101449275362292</v>
      </c>
      <c r="Z13" s="140">
        <v>80.059120581352346</v>
      </c>
      <c r="AA13" s="140">
        <v>165.79406631762654</v>
      </c>
      <c r="AB13" s="140">
        <v>183.50140519094072</v>
      </c>
      <c r="AC13" s="140">
        <v>82.4518834365945</v>
      </c>
      <c r="AD13" s="169"/>
    </row>
    <row r="14" spans="1:30" s="169" customFormat="1" ht="12.75">
      <c r="A14" s="167">
        <v>1</v>
      </c>
      <c r="B14" s="167">
        <v>1</v>
      </c>
      <c r="C14" s="167">
        <v>1</v>
      </c>
      <c r="D14" s="168">
        <v>124000</v>
      </c>
      <c r="E14" s="165" t="s">
        <v>24</v>
      </c>
      <c r="F14" s="140">
        <v>190.64211050273769</v>
      </c>
      <c r="G14" s="140">
        <v>357.31365717018514</v>
      </c>
      <c r="H14" s="140">
        <v>404.31654676258989</v>
      </c>
      <c r="I14" s="140">
        <v>421.21684867394691</v>
      </c>
      <c r="J14" s="140">
        <v>205.84955828115619</v>
      </c>
      <c r="K14" s="140">
        <v>309.45851481421738</v>
      </c>
      <c r="L14" s="140">
        <v>132.404181184669</v>
      </c>
      <c r="M14" s="140">
        <v>235.70403771264606</v>
      </c>
      <c r="N14" s="140">
        <v>233.0935251798561</v>
      </c>
      <c r="O14" s="140">
        <v>191.46220394270316</v>
      </c>
      <c r="P14" s="140">
        <v>69.474225919890216</v>
      </c>
      <c r="Q14" s="140">
        <v>172.87734580846373</v>
      </c>
      <c r="R14" s="140">
        <v>50.771528123444504</v>
      </c>
      <c r="S14" s="140">
        <v>50.556808089089301</v>
      </c>
      <c r="T14" s="140">
        <v>65.467625899280591</v>
      </c>
      <c r="U14" s="140">
        <v>49.638349170330436</v>
      </c>
      <c r="V14" s="140">
        <v>17.154129856763028</v>
      </c>
      <c r="W14" s="140">
        <v>47.991611550250042</v>
      </c>
      <c r="X14" s="140">
        <v>7.4664011946241926</v>
      </c>
      <c r="Y14" s="140">
        <v>71.052811368449838</v>
      </c>
      <c r="Z14" s="140">
        <v>105.75539568345326</v>
      </c>
      <c r="AA14" s="140">
        <v>180.11629556091324</v>
      </c>
      <c r="AB14" s="140">
        <v>119.22120250450295</v>
      </c>
      <c r="AC14" s="140">
        <v>88.589557455503552</v>
      </c>
    </row>
    <row r="15" spans="1:30" ht="13.15">
      <c r="A15" s="48"/>
      <c r="B15" s="48"/>
      <c r="C15" s="48"/>
      <c r="D15" s="297"/>
      <c r="E15" s="298" t="s">
        <v>207</v>
      </c>
      <c r="F15" s="366">
        <v>230.64664933322152</v>
      </c>
      <c r="G15" s="366">
        <v>378.39959708478995</v>
      </c>
      <c r="H15" s="366">
        <v>404.25430665270773</v>
      </c>
      <c r="I15" s="366">
        <v>454.8258869651462</v>
      </c>
      <c r="J15" s="366">
        <v>259.35369931242496</v>
      </c>
      <c r="K15" s="366">
        <v>338.53087823524396</v>
      </c>
      <c r="L15" s="366">
        <v>166.11800721294975</v>
      </c>
      <c r="M15" s="366">
        <v>268.85702435266933</v>
      </c>
      <c r="N15" s="366">
        <v>263.55445575965228</v>
      </c>
      <c r="O15" s="366">
        <v>235.22245390436473</v>
      </c>
      <c r="P15" s="366">
        <v>122.53321294982588</v>
      </c>
      <c r="Q15" s="366">
        <v>211.08966279127847</v>
      </c>
      <c r="R15" s="366">
        <v>56.980206323911766</v>
      </c>
      <c r="S15" s="366">
        <v>62.659240386324569</v>
      </c>
      <c r="T15" s="366">
        <v>62.022143967513735</v>
      </c>
      <c r="U15" s="366">
        <v>69.270357441292035</v>
      </c>
      <c r="V15" s="366">
        <v>28.475329649068861</v>
      </c>
      <c r="W15" s="366">
        <v>57.131860156954694</v>
      </c>
      <c r="X15" s="366">
        <v>7.5484357963599775</v>
      </c>
      <c r="Y15" s="366">
        <v>46.883332345796084</v>
      </c>
      <c r="Z15" s="366">
        <v>78.677706925541699</v>
      </c>
      <c r="AA15" s="366">
        <v>150.33307561948939</v>
      </c>
      <c r="AB15" s="366">
        <v>108.34515671353024</v>
      </c>
      <c r="AC15" s="366">
        <v>70.309355287010845</v>
      </c>
      <c r="AD15" s="169"/>
    </row>
    <row r="16" spans="1:30" ht="12.75">
      <c r="A16" s="47">
        <v>2</v>
      </c>
      <c r="B16" s="47">
        <v>2</v>
      </c>
      <c r="C16" s="47">
        <v>1</v>
      </c>
      <c r="D16" s="168">
        <v>334002</v>
      </c>
      <c r="E16" s="165" t="s">
        <v>247</v>
      </c>
      <c r="F16" s="140">
        <v>258.55448417100433</v>
      </c>
      <c r="G16" s="140">
        <v>466.39919759277836</v>
      </c>
      <c r="H16" s="140">
        <v>521.81794639388818</v>
      </c>
      <c r="I16" s="140">
        <v>498.9423914395918</v>
      </c>
      <c r="J16" s="140">
        <v>184.7389558232932</v>
      </c>
      <c r="K16" s="140">
        <v>361.33733390484355</v>
      </c>
      <c r="L16" s="140">
        <v>207.35557641436981</v>
      </c>
      <c r="M16" s="140">
        <v>376.12838515546645</v>
      </c>
      <c r="N16" s="140">
        <v>398.80875307522984</v>
      </c>
      <c r="O16" s="140">
        <v>328.48077640910788</v>
      </c>
      <c r="P16" s="140">
        <v>96.385542168674704</v>
      </c>
      <c r="Q16" s="140">
        <v>262.10887269609947</v>
      </c>
      <c r="R16" s="140">
        <v>40.959126205307626</v>
      </c>
      <c r="S16" s="140">
        <v>47.642928786359079</v>
      </c>
      <c r="T16" s="140">
        <v>29.781173119254184</v>
      </c>
      <c r="U16" s="140">
        <v>39.815851685952481</v>
      </c>
      <c r="V16" s="140">
        <v>12.494422132976354</v>
      </c>
      <c r="W16" s="140">
        <v>33.219031290184311</v>
      </c>
      <c r="X16" s="140">
        <v>10.239781551326907</v>
      </c>
      <c r="Y16" s="140">
        <v>42.627883650952853</v>
      </c>
      <c r="Z16" s="140">
        <v>93.228020199404256</v>
      </c>
      <c r="AA16" s="140">
        <v>130.64576334453139</v>
      </c>
      <c r="AB16" s="140">
        <v>75.858991521642167</v>
      </c>
      <c r="AC16" s="140">
        <v>66.009429918559775</v>
      </c>
      <c r="AD16" s="169"/>
    </row>
    <row r="17" spans="1:30" ht="12.75">
      <c r="A17" s="47">
        <v>2</v>
      </c>
      <c r="B17" s="47">
        <v>2</v>
      </c>
      <c r="C17" s="47">
        <v>1</v>
      </c>
      <c r="D17" s="168">
        <v>711000</v>
      </c>
      <c r="E17" s="165" t="s">
        <v>353</v>
      </c>
      <c r="F17" s="140">
        <v>236.69267101841535</v>
      </c>
      <c r="G17" s="140">
        <v>385.32818532818538</v>
      </c>
      <c r="H17" s="140">
        <v>410.91492776886037</v>
      </c>
      <c r="I17" s="140">
        <v>495.26641107894523</v>
      </c>
      <c r="J17" s="140">
        <v>304.06929531715252</v>
      </c>
      <c r="K17" s="140">
        <v>356.29872131773271</v>
      </c>
      <c r="L17" s="140">
        <v>170.88574006262274</v>
      </c>
      <c r="M17" s="140">
        <v>272.58687258687257</v>
      </c>
      <c r="N17" s="140">
        <v>256.0192616372392</v>
      </c>
      <c r="O17" s="140">
        <v>242.54753149205854</v>
      </c>
      <c r="P17" s="140">
        <v>120.90589190652351</v>
      </c>
      <c r="Q17" s="140">
        <v>211.10735939633278</v>
      </c>
      <c r="R17" s="140">
        <v>59.438518282651415</v>
      </c>
      <c r="S17" s="140">
        <v>64.092664092664094</v>
      </c>
      <c r="T17" s="140">
        <v>60.192616372391655</v>
      </c>
      <c r="U17" s="140">
        <v>64.157734136609008</v>
      </c>
      <c r="V17" s="140">
        <v>22.55706938554545</v>
      </c>
      <c r="W17" s="140">
        <v>55.345948882070552</v>
      </c>
      <c r="X17" s="140">
        <v>6.3684126731412221</v>
      </c>
      <c r="Y17" s="140">
        <v>48.648648648648653</v>
      </c>
      <c r="Z17" s="140">
        <v>94.703049759229529</v>
      </c>
      <c r="AA17" s="140">
        <v>188.56114545027771</v>
      </c>
      <c r="AB17" s="140">
        <v>160.60633402508358</v>
      </c>
      <c r="AC17" s="140">
        <v>89.845413039329387</v>
      </c>
      <c r="AD17" s="169"/>
    </row>
    <row r="18" spans="1:30" s="169" customFormat="1" ht="12.75">
      <c r="A18" s="167">
        <v>2</v>
      </c>
      <c r="B18" s="167">
        <v>2</v>
      </c>
      <c r="C18" s="167">
        <v>1</v>
      </c>
      <c r="D18" s="168">
        <v>911000</v>
      </c>
      <c r="E18" s="227" t="s">
        <v>131</v>
      </c>
      <c r="F18" s="140">
        <v>227.80405589082804</v>
      </c>
      <c r="G18" s="140">
        <v>449.64028776978415</v>
      </c>
      <c r="H18" s="140">
        <v>489.21576729195937</v>
      </c>
      <c r="I18" s="140">
        <v>505.74130361364405</v>
      </c>
      <c r="J18" s="140">
        <v>349.37439846005765</v>
      </c>
      <c r="K18" s="140">
        <v>388.91263202881743</v>
      </c>
      <c r="L18" s="140">
        <v>163.64921437503398</v>
      </c>
      <c r="M18" s="140">
        <v>336.25273694088207</v>
      </c>
      <c r="N18" s="140">
        <v>334.6830840426411</v>
      </c>
      <c r="O18" s="140">
        <v>283.68794326241135</v>
      </c>
      <c r="P18" s="140">
        <v>182.8681424446583</v>
      </c>
      <c r="Q18" s="140">
        <v>253.67849075035105</v>
      </c>
      <c r="R18" s="140">
        <v>53.824824661556036</v>
      </c>
      <c r="S18" s="140">
        <v>63.340631842352224</v>
      </c>
      <c r="T18" s="140">
        <v>76.026774646723396</v>
      </c>
      <c r="U18" s="140">
        <v>73.454913880445815</v>
      </c>
      <c r="V18" s="140">
        <v>29.836381135707423</v>
      </c>
      <c r="W18" s="140">
        <v>59.527443677880214</v>
      </c>
      <c r="X18" s="140">
        <v>10.330016854238034</v>
      </c>
      <c r="Y18" s="140">
        <v>50.046918986549855</v>
      </c>
      <c r="Z18" s="140">
        <v>78.505908602594843</v>
      </c>
      <c r="AA18" s="140">
        <v>148.59844647078688</v>
      </c>
      <c r="AB18" s="140">
        <v>136.66987487969192</v>
      </c>
      <c r="AC18" s="140">
        <v>75.706697600586097</v>
      </c>
    </row>
    <row r="19" spans="1:30" ht="12.75">
      <c r="A19" s="47">
        <v>2</v>
      </c>
      <c r="B19" s="47">
        <v>2</v>
      </c>
      <c r="C19" s="47">
        <v>1</v>
      </c>
      <c r="D19" s="35">
        <v>314000</v>
      </c>
      <c r="E19" s="22" t="s">
        <v>54</v>
      </c>
      <c r="F19" s="140">
        <v>102.21060137865463</v>
      </c>
      <c r="G19" s="140">
        <v>214.13634462567964</v>
      </c>
      <c r="H19" s="140">
        <v>259.29914671526802</v>
      </c>
      <c r="I19" s="140">
        <v>305.92580696964831</v>
      </c>
      <c r="J19" s="140">
        <v>159.53273472234329</v>
      </c>
      <c r="K19" s="140">
        <v>201.45417496410872</v>
      </c>
      <c r="L19" s="140">
        <v>73.092464939386744</v>
      </c>
      <c r="M19" s="140">
        <v>160.60225846925971</v>
      </c>
      <c r="N19" s="140">
        <v>181.42655952282331</v>
      </c>
      <c r="O19" s="140">
        <v>155.77324554360047</v>
      </c>
      <c r="P19" s="140">
        <v>56.664632551651991</v>
      </c>
      <c r="Q19" s="140">
        <v>122.41621513144693</v>
      </c>
      <c r="R19" s="140">
        <v>18.421678155455194</v>
      </c>
      <c r="S19" s="140">
        <v>30.112923462986199</v>
      </c>
      <c r="T19" s="140">
        <v>34.794134703007188</v>
      </c>
      <c r="U19" s="140">
        <v>38.541833948932045</v>
      </c>
      <c r="V19" s="140">
        <v>16.563507976636739</v>
      </c>
      <c r="W19" s="140">
        <v>27.16929869247749</v>
      </c>
      <c r="X19" s="140">
        <v>10.696458283812696</v>
      </c>
      <c r="Y19" s="140">
        <v>23.421162693433704</v>
      </c>
      <c r="Z19" s="140">
        <v>43.078452489437481</v>
      </c>
      <c r="AA19" s="140">
        <v>111.61072747711579</v>
      </c>
      <c r="AB19" s="140">
        <v>86.304594194054587</v>
      </c>
      <c r="AC19" s="140">
        <v>51.868661140184322</v>
      </c>
    </row>
    <row r="20" spans="1:30" ht="12.75">
      <c r="A20" s="47">
        <v>2</v>
      </c>
      <c r="B20" s="47">
        <v>2</v>
      </c>
      <c r="C20" s="47">
        <v>1</v>
      </c>
      <c r="D20" s="35">
        <v>512000</v>
      </c>
      <c r="E20" s="22" t="s">
        <v>94</v>
      </c>
      <c r="F20" s="140">
        <v>161.8320610687023</v>
      </c>
      <c r="G20" s="140">
        <v>285.9027930503629</v>
      </c>
      <c r="H20" s="140">
        <v>413.53383458646613</v>
      </c>
      <c r="I20" s="140">
        <v>432.52186244386667</v>
      </c>
      <c r="J20" s="140">
        <v>0</v>
      </c>
      <c r="K20" s="140">
        <v>262.14918271137157</v>
      </c>
      <c r="L20" s="140">
        <v>100.76335877862596</v>
      </c>
      <c r="M20" s="140">
        <v>180.33868484715197</v>
      </c>
      <c r="N20" s="140">
        <v>239.66165413533832</v>
      </c>
      <c r="O20" s="140">
        <v>186.71708815882769</v>
      </c>
      <c r="P20" s="140">
        <v>0</v>
      </c>
      <c r="Q20" s="140">
        <v>144.95307749922898</v>
      </c>
      <c r="R20" s="140">
        <v>58.015267175572518</v>
      </c>
      <c r="S20" s="140">
        <v>70.376072135473933</v>
      </c>
      <c r="T20" s="140">
        <v>91.635338345864668</v>
      </c>
      <c r="U20" s="140">
        <v>122.9023871425195</v>
      </c>
      <c r="V20" s="140">
        <v>0</v>
      </c>
      <c r="W20" s="140">
        <v>70.934484733665244</v>
      </c>
      <c r="X20" s="140">
        <v>3.053435114503817</v>
      </c>
      <c r="Y20" s="140">
        <v>35.188036067736967</v>
      </c>
      <c r="Z20" s="140">
        <v>82.236842105263136</v>
      </c>
      <c r="AA20" s="140">
        <v>122.90238714251952</v>
      </c>
      <c r="AB20" s="140">
        <v>0</v>
      </c>
      <c r="AC20" s="140">
        <v>46.261620478477333</v>
      </c>
    </row>
    <row r="21" spans="1:30" s="169" customFormat="1" ht="12.75">
      <c r="A21" s="167">
        <v>2</v>
      </c>
      <c r="B21" s="167">
        <v>3</v>
      </c>
      <c r="C21" s="167">
        <v>1</v>
      </c>
      <c r="D21" s="168">
        <v>111000</v>
      </c>
      <c r="E21" s="165" t="s">
        <v>15</v>
      </c>
      <c r="F21" s="140">
        <v>189.37860146394644</v>
      </c>
      <c r="G21" s="140">
        <v>372.70435722002162</v>
      </c>
      <c r="H21" s="140">
        <v>393.55826797233954</v>
      </c>
      <c r="I21" s="140">
        <v>462.45717989075064</v>
      </c>
      <c r="J21" s="140">
        <v>449.61522147488364</v>
      </c>
      <c r="K21" s="140">
        <v>353.15381713212781</v>
      </c>
      <c r="L21" s="140">
        <v>149.82090017131287</v>
      </c>
      <c r="M21" s="140">
        <v>296.63305725603169</v>
      </c>
      <c r="N21" s="140">
        <v>295.6328027103541</v>
      </c>
      <c r="O21" s="140">
        <v>290.25090269419496</v>
      </c>
      <c r="P21" s="140">
        <v>194.51008907471368</v>
      </c>
      <c r="Q21" s="140">
        <v>239.09171470435982</v>
      </c>
      <c r="R21" s="140">
        <v>30.836318330478122</v>
      </c>
      <c r="S21" s="140">
        <v>29.258192293842281</v>
      </c>
      <c r="T21" s="140">
        <v>37.128138487956591</v>
      </c>
      <c r="U21" s="140">
        <v>31.478566799370416</v>
      </c>
      <c r="V21" s="140">
        <v>16.360661697873116</v>
      </c>
      <c r="W21" s="140">
        <v>29.743886710010266</v>
      </c>
      <c r="X21" s="140">
        <v>8.7213829621554311</v>
      </c>
      <c r="Y21" s="140">
        <v>46.813107670147645</v>
      </c>
      <c r="Z21" s="140">
        <v>60.797326774028811</v>
      </c>
      <c r="AA21" s="140">
        <v>140.72771039718523</v>
      </c>
      <c r="AB21" s="140">
        <v>238.74447070229681</v>
      </c>
      <c r="AC21" s="140">
        <v>84.318215717757695</v>
      </c>
    </row>
    <row r="22" spans="1:30" ht="12.75">
      <c r="A22" s="47">
        <v>2</v>
      </c>
      <c r="B22" s="47">
        <v>3</v>
      </c>
      <c r="C22" s="47">
        <v>1</v>
      </c>
      <c r="D22" s="168">
        <v>915000</v>
      </c>
      <c r="E22" s="165" t="s">
        <v>134</v>
      </c>
      <c r="F22" s="140">
        <v>309.70336852689798</v>
      </c>
      <c r="G22" s="140">
        <v>579.89153108051732</v>
      </c>
      <c r="H22" s="140">
        <v>653.78468690977775</v>
      </c>
      <c r="I22" s="140">
        <v>732.1041214750544</v>
      </c>
      <c r="J22" s="140">
        <v>440.18643190056969</v>
      </c>
      <c r="K22" s="140">
        <v>529.74077659460045</v>
      </c>
      <c r="L22" s="140">
        <v>220.21116138763199</v>
      </c>
      <c r="M22" s="140">
        <v>442.21944096787655</v>
      </c>
      <c r="N22" s="140">
        <v>473.63068429463897</v>
      </c>
      <c r="O22" s="140">
        <v>439.26247288503248</v>
      </c>
      <c r="P22" s="140">
        <v>288.27895736233387</v>
      </c>
      <c r="Q22" s="140">
        <v>364.09594492847157</v>
      </c>
      <c r="R22" s="140">
        <v>84.464555052790331</v>
      </c>
      <c r="S22" s="140">
        <v>76.484494507022674</v>
      </c>
      <c r="T22" s="140">
        <v>84.26558186837137</v>
      </c>
      <c r="U22" s="140">
        <v>109.81561822125825</v>
      </c>
      <c r="V22" s="140">
        <v>50.060417745554986</v>
      </c>
      <c r="W22" s="140">
        <v>82.553511885554514</v>
      </c>
      <c r="X22" s="140">
        <v>5.0276520864756167</v>
      </c>
      <c r="Y22" s="140">
        <v>61.187595605618142</v>
      </c>
      <c r="Z22" s="140">
        <v>95.888420746767395</v>
      </c>
      <c r="AA22" s="140">
        <v>183.0260303687636</v>
      </c>
      <c r="AB22" s="140">
        <v>101.84705679268082</v>
      </c>
      <c r="AC22" s="140">
        <v>83.091319780574381</v>
      </c>
      <c r="AD22" s="169"/>
    </row>
    <row r="23" spans="1:30" ht="12.75">
      <c r="A23" s="47">
        <v>2</v>
      </c>
      <c r="B23" s="47">
        <v>2</v>
      </c>
      <c r="C23" s="47">
        <v>1</v>
      </c>
      <c r="D23" s="168">
        <v>315000</v>
      </c>
      <c r="E23" s="165" t="s">
        <v>55</v>
      </c>
      <c r="F23" s="140">
        <v>152.82146160962071</v>
      </c>
      <c r="G23" s="140">
        <v>407.11569799022266</v>
      </c>
      <c r="H23" s="140">
        <v>452.66454174355528</v>
      </c>
      <c r="I23" s="140">
        <v>500.96286107290246</v>
      </c>
      <c r="J23" s="140">
        <v>314.43994601889341</v>
      </c>
      <c r="K23" s="140">
        <v>347.66853903419064</v>
      </c>
      <c r="L23" s="140">
        <v>112.48843663274745</v>
      </c>
      <c r="M23" s="140">
        <v>309.34274850624661</v>
      </c>
      <c r="N23" s="140">
        <v>328.52429681820718</v>
      </c>
      <c r="O23" s="140">
        <v>321.59559834938102</v>
      </c>
      <c r="P23" s="140">
        <v>191.97031039136303</v>
      </c>
      <c r="Q23" s="140">
        <v>241.91957471992359</v>
      </c>
      <c r="R23" s="140">
        <v>31.082331174838114</v>
      </c>
      <c r="S23" s="140">
        <v>45.898967952199911</v>
      </c>
      <c r="T23" s="140">
        <v>43.057652519152221</v>
      </c>
      <c r="U23" s="140">
        <v>49.243466299862469</v>
      </c>
      <c r="V23" s="140">
        <v>28.34008097165993</v>
      </c>
      <c r="W23" s="140">
        <v>39.143210158545571</v>
      </c>
      <c r="X23" s="140">
        <v>9.2506938020351566</v>
      </c>
      <c r="Y23" s="140">
        <v>51.873981531776195</v>
      </c>
      <c r="Z23" s="140">
        <v>81.082592406195815</v>
      </c>
      <c r="AA23" s="140">
        <v>130.12379642365894</v>
      </c>
      <c r="AB23" s="140">
        <v>94.129554655870464</v>
      </c>
      <c r="AC23" s="140">
        <v>66.605754155721456</v>
      </c>
      <c r="AD23" s="169"/>
    </row>
    <row r="24" spans="1:30" ht="12.75">
      <c r="A24" s="47">
        <v>2</v>
      </c>
      <c r="B24" s="47">
        <v>2</v>
      </c>
      <c r="C24" s="47">
        <v>1</v>
      </c>
      <c r="D24" s="168">
        <v>114000</v>
      </c>
      <c r="E24" s="165" t="s">
        <v>18</v>
      </c>
      <c r="F24" s="140">
        <v>274.27362252787503</v>
      </c>
      <c r="G24" s="140">
        <v>418.87709991158277</v>
      </c>
      <c r="H24" s="140">
        <v>457.89043336058864</v>
      </c>
      <c r="I24" s="140">
        <v>541.75564797122638</v>
      </c>
      <c r="J24" s="140">
        <v>266.91675082960614</v>
      </c>
      <c r="K24" s="140">
        <v>388.19875776397521</v>
      </c>
      <c r="L24" s="140">
        <v>148.93790184748107</v>
      </c>
      <c r="M24" s="140">
        <v>278.51458885941645</v>
      </c>
      <c r="N24" s="140">
        <v>279.17299380913448</v>
      </c>
      <c r="O24" s="140">
        <v>265.25795211869172</v>
      </c>
      <c r="P24" s="140">
        <v>105.32390708411485</v>
      </c>
      <c r="Q24" s="140">
        <v>214.98556556731694</v>
      </c>
      <c r="R24" s="140">
        <v>113.12769593879715</v>
      </c>
      <c r="S24" s="140">
        <v>89.522546419098191</v>
      </c>
      <c r="T24" s="140">
        <v>73.589533932951767</v>
      </c>
      <c r="U24" s="140">
        <v>92.165898617511587</v>
      </c>
      <c r="V24" s="140">
        <v>28.855864954552032</v>
      </c>
      <c r="W24" s="140">
        <v>84.200857317820009</v>
      </c>
      <c r="X24" s="140">
        <v>12.208024741596818</v>
      </c>
      <c r="Y24" s="140">
        <v>50.839964633068071</v>
      </c>
      <c r="Z24" s="140">
        <v>105.12790561850244</v>
      </c>
      <c r="AA24" s="140">
        <v>184.33179723502315</v>
      </c>
      <c r="AB24" s="140">
        <v>132.73697879093925</v>
      </c>
      <c r="AC24" s="140">
        <v>89.012334878838246</v>
      </c>
      <c r="AD24" s="169"/>
    </row>
    <row r="25" spans="1:30" s="169" customFormat="1" ht="12.75">
      <c r="A25" s="167">
        <v>2</v>
      </c>
      <c r="B25" s="167">
        <v>2</v>
      </c>
      <c r="C25" s="167">
        <v>1</v>
      </c>
      <c r="D25" s="168">
        <v>316000</v>
      </c>
      <c r="E25" s="165" t="s">
        <v>56</v>
      </c>
      <c r="F25" s="140">
        <v>114.41647597254004</v>
      </c>
      <c r="G25" s="140">
        <v>199.31065487786603</v>
      </c>
      <c r="H25" s="140">
        <v>249.77155041120932</v>
      </c>
      <c r="I25" s="140">
        <v>354.3960187000452</v>
      </c>
      <c r="J25" s="140">
        <v>287.49497386409325</v>
      </c>
      <c r="K25" s="140">
        <v>229.2701566679404</v>
      </c>
      <c r="L25" s="140">
        <v>90.443500054484034</v>
      </c>
      <c r="M25" s="140">
        <v>148.35905889405066</v>
      </c>
      <c r="N25" s="140">
        <v>158.39171489491318</v>
      </c>
      <c r="O25" s="140">
        <v>191.52465691449254</v>
      </c>
      <c r="P25" s="140">
        <v>110.57498994772818</v>
      </c>
      <c r="Q25" s="140">
        <v>137.56209400076423</v>
      </c>
      <c r="R25" s="140">
        <v>15.255530129672007</v>
      </c>
      <c r="S25" s="140">
        <v>23.977221639442529</v>
      </c>
      <c r="T25" s="140">
        <v>33.505939689308562</v>
      </c>
      <c r="U25" s="140">
        <v>51.274317599155481</v>
      </c>
      <c r="V25" s="140">
        <v>64.334539605950894</v>
      </c>
      <c r="W25" s="140">
        <v>34.684459598483279</v>
      </c>
      <c r="X25" s="140">
        <v>8.7174457883840049</v>
      </c>
      <c r="Y25" s="140">
        <v>26.974374344372841</v>
      </c>
      <c r="Z25" s="140">
        <v>57.873895826987543</v>
      </c>
      <c r="AA25" s="140">
        <v>111.59704418639723</v>
      </c>
      <c r="AB25" s="140">
        <v>112.58544431041416</v>
      </c>
      <c r="AC25" s="140">
        <v>57.023603068692879</v>
      </c>
    </row>
    <row r="26" spans="1:30" ht="12.75">
      <c r="A26" s="47">
        <v>2</v>
      </c>
      <c r="B26" s="47">
        <v>3</v>
      </c>
      <c r="C26" s="47">
        <v>1</v>
      </c>
      <c r="D26" s="168">
        <v>515000</v>
      </c>
      <c r="E26" s="165" t="s">
        <v>96</v>
      </c>
      <c r="F26" s="140">
        <v>235.002284744435</v>
      </c>
      <c r="G26" s="140">
        <v>444.23877834335957</v>
      </c>
      <c r="H26" s="140">
        <v>417.5846184658522</v>
      </c>
      <c r="I26" s="140">
        <v>499.50835791543756</v>
      </c>
      <c r="J26" s="140">
        <v>204.87488865495177</v>
      </c>
      <c r="K26" s="140">
        <v>344.19826365791675</v>
      </c>
      <c r="L26" s="140">
        <v>161.89046282394412</v>
      </c>
      <c r="M26" s="140">
        <v>317.44562702452566</v>
      </c>
      <c r="N26" s="140">
        <v>300.42058882435407</v>
      </c>
      <c r="O26" s="140">
        <v>257.62045231071778</v>
      </c>
      <c r="P26" s="140">
        <v>97.983642400194356</v>
      </c>
      <c r="Q26" s="140">
        <v>217.29860649166793</v>
      </c>
      <c r="R26" s="140">
        <v>60.708923558979045</v>
      </c>
      <c r="S26" s="140">
        <v>69.412309116149956</v>
      </c>
      <c r="T26" s="140">
        <v>48.067294211896659</v>
      </c>
      <c r="U26" s="140">
        <v>85.545722713864293</v>
      </c>
      <c r="V26" s="140">
        <v>21.864118552109492</v>
      </c>
      <c r="W26" s="140">
        <v>56.286138259223257</v>
      </c>
      <c r="X26" s="140">
        <v>12.402898361511847</v>
      </c>
      <c r="Y26" s="140">
        <v>57.380842202683915</v>
      </c>
      <c r="Z26" s="140">
        <v>69.096735429601509</v>
      </c>
      <c r="AA26" s="140">
        <v>156.34218289085541</v>
      </c>
      <c r="AB26" s="140">
        <v>85.027127702647931</v>
      </c>
      <c r="AC26" s="140">
        <v>70.613518907025522</v>
      </c>
      <c r="AD26" s="169"/>
    </row>
    <row r="27" spans="1:30" ht="12.75">
      <c r="A27" s="47">
        <v>2</v>
      </c>
      <c r="B27" s="47">
        <v>2</v>
      </c>
      <c r="C27" s="47">
        <v>1</v>
      </c>
      <c r="D27" s="35">
        <v>120000</v>
      </c>
      <c r="E27" s="22" t="s">
        <v>22</v>
      </c>
      <c r="F27" s="140">
        <v>362.16653193209379</v>
      </c>
      <c r="G27" s="140">
        <v>540.17857142857144</v>
      </c>
      <c r="H27" s="140">
        <v>601.02899906454627</v>
      </c>
      <c r="I27" s="140">
        <v>565.8669081032142</v>
      </c>
      <c r="J27" s="140">
        <v>309.82590734730013</v>
      </c>
      <c r="K27" s="140">
        <v>473.88781431334627</v>
      </c>
      <c r="L27" s="140">
        <v>282.94260307194827</v>
      </c>
      <c r="M27" s="140">
        <v>424.10714285714289</v>
      </c>
      <c r="N27" s="140">
        <v>423.29279700654814</v>
      </c>
      <c r="O27" s="140">
        <v>328.2028066998642</v>
      </c>
      <c r="P27" s="140">
        <v>106.22602537621718</v>
      </c>
      <c r="Q27" s="140">
        <v>319.58853525584669</v>
      </c>
      <c r="R27" s="140">
        <v>74.373484236054964</v>
      </c>
      <c r="S27" s="140">
        <v>71.428571428571459</v>
      </c>
      <c r="T27" s="140">
        <v>72.497661365762383</v>
      </c>
      <c r="U27" s="140">
        <v>65.640561339972876</v>
      </c>
      <c r="V27" s="140">
        <v>29.507229271171433</v>
      </c>
      <c r="W27" s="140">
        <v>65.060664673817499</v>
      </c>
      <c r="X27" s="140">
        <v>4.8504446240905414</v>
      </c>
      <c r="Y27" s="140">
        <v>44.642857142857132</v>
      </c>
      <c r="Z27" s="140">
        <v>105.23854069223567</v>
      </c>
      <c r="AA27" s="140">
        <v>172.02354006337708</v>
      </c>
      <c r="AB27" s="140">
        <v>174.09265269991153</v>
      </c>
      <c r="AC27" s="140">
        <v>89.238614383682062</v>
      </c>
    </row>
    <row r="28" spans="1:30" ht="12.75">
      <c r="A28" s="47">
        <v>2</v>
      </c>
      <c r="B28" s="47">
        <v>2</v>
      </c>
      <c r="C28" s="47">
        <v>1</v>
      </c>
      <c r="D28" s="35">
        <v>122000</v>
      </c>
      <c r="E28" s="22" t="s">
        <v>23</v>
      </c>
      <c r="F28" s="140">
        <v>222.04951704230044</v>
      </c>
      <c r="G28" s="140">
        <v>416.02936677883145</v>
      </c>
      <c r="H28" s="140">
        <v>419.13214990138067</v>
      </c>
      <c r="I28" s="140">
        <v>478.41670562568174</v>
      </c>
      <c r="J28" s="140">
        <v>360.9598709417221</v>
      </c>
      <c r="K28" s="140">
        <v>367.52007271625507</v>
      </c>
      <c r="L28" s="140">
        <v>185.41134673032084</v>
      </c>
      <c r="M28" s="140">
        <v>327.31722239216884</v>
      </c>
      <c r="N28" s="140">
        <v>277.77777777777777</v>
      </c>
      <c r="O28" s="140">
        <v>210.37868162692845</v>
      </c>
      <c r="P28" s="140">
        <v>199.63702359346644</v>
      </c>
      <c r="Q28" s="140">
        <v>237.53976670201484</v>
      </c>
      <c r="R28" s="140">
        <v>28.866437215499062</v>
      </c>
      <c r="S28" s="140">
        <v>58.121749770572031</v>
      </c>
      <c r="T28" s="140">
        <v>64.102564102564102</v>
      </c>
      <c r="U28" s="140">
        <v>102.85179990649839</v>
      </c>
      <c r="V28" s="140">
        <v>58.479532163742689</v>
      </c>
      <c r="W28" s="140">
        <v>59.990910468110897</v>
      </c>
      <c r="X28" s="140">
        <v>7.7717330964805136</v>
      </c>
      <c r="Y28" s="140">
        <v>30.590394616090549</v>
      </c>
      <c r="Z28" s="140">
        <v>77.251808021038812</v>
      </c>
      <c r="AA28" s="140">
        <v>165.18622409225497</v>
      </c>
      <c r="AB28" s="140">
        <v>102.84331518451295</v>
      </c>
      <c r="AC28" s="140">
        <v>69.989395546129373</v>
      </c>
    </row>
    <row r="29" spans="1:30" ht="13.15">
      <c r="A29" s="44"/>
      <c r="B29" s="44"/>
      <c r="C29" s="44"/>
      <c r="D29" s="37"/>
      <c r="E29" s="34" t="s">
        <v>214</v>
      </c>
      <c r="F29" s="366">
        <v>200.264963159232</v>
      </c>
      <c r="G29" s="366">
        <v>394.96840642391891</v>
      </c>
      <c r="H29" s="366">
        <v>431.4809819260858</v>
      </c>
      <c r="I29" s="366">
        <v>485.3579175704989</v>
      </c>
      <c r="J29" s="366">
        <v>294.6889226100152</v>
      </c>
      <c r="K29" s="366">
        <v>348.98340910755223</v>
      </c>
      <c r="L29" s="366">
        <v>146.04733040542993</v>
      </c>
      <c r="M29" s="366">
        <v>296.8432400137674</v>
      </c>
      <c r="N29" s="366">
        <v>302.40086323172375</v>
      </c>
      <c r="O29" s="366">
        <v>278.29215385429342</v>
      </c>
      <c r="P29" s="366">
        <v>147.04097116843701</v>
      </c>
      <c r="Q29" s="366">
        <v>228.62589877160124</v>
      </c>
      <c r="R29" s="366">
        <v>45.234292766142794</v>
      </c>
      <c r="S29" s="366">
        <v>52.017378090358278</v>
      </c>
      <c r="T29" s="366">
        <v>51.659023469112469</v>
      </c>
      <c r="U29" s="366">
        <v>61.306280091000488</v>
      </c>
      <c r="V29" s="366">
        <v>26.327769347496215</v>
      </c>
      <c r="W29" s="366">
        <v>47.636601492150142</v>
      </c>
      <c r="X29" s="366">
        <v>8.983339987659253</v>
      </c>
      <c r="Y29" s="366">
        <v>46.107788319793222</v>
      </c>
      <c r="Z29" s="366">
        <v>77.421095225249502</v>
      </c>
      <c r="AA29" s="366">
        <v>145.75948362520498</v>
      </c>
      <c r="AB29" s="366">
        <v>121.32018209408197</v>
      </c>
      <c r="AC29" s="366">
        <v>72.720908843800856</v>
      </c>
    </row>
    <row r="30" spans="1:30" ht="12.75">
      <c r="A30" s="47">
        <v>3</v>
      </c>
      <c r="B30" s="47">
        <v>3</v>
      </c>
      <c r="C30" s="47">
        <v>2</v>
      </c>
      <c r="D30" s="35">
        <v>334000</v>
      </c>
      <c r="E30" s="38" t="s">
        <v>255</v>
      </c>
      <c r="F30" s="140">
        <v>312.90743155149937</v>
      </c>
      <c r="G30" s="140">
        <v>548.14814814814815</v>
      </c>
      <c r="H30" s="140">
        <v>667.96875</v>
      </c>
      <c r="I30" s="140">
        <v>714.85943775100395</v>
      </c>
      <c r="J30" s="140">
        <v>387.75510204081633</v>
      </c>
      <c r="K30" s="140">
        <v>511.62790697674416</v>
      </c>
      <c r="L30" s="140">
        <v>252.93350717079531</v>
      </c>
      <c r="M30" s="140">
        <v>374.07407407407408</v>
      </c>
      <c r="N30" s="140">
        <v>437.5</v>
      </c>
      <c r="O30" s="140">
        <v>385.54216867469881</v>
      </c>
      <c r="P30" s="140">
        <v>173.46938775510205</v>
      </c>
      <c r="Q30" s="140">
        <v>324.84311554078994</v>
      </c>
      <c r="R30" s="140">
        <v>52.15123859191656</v>
      </c>
      <c r="S30" s="140">
        <v>122.22222222222229</v>
      </c>
      <c r="T30" s="140">
        <v>164.06249999999994</v>
      </c>
      <c r="U30" s="140">
        <v>184.73895582329311</v>
      </c>
      <c r="V30" s="140">
        <v>117.34693877551021</v>
      </c>
      <c r="W30" s="140">
        <v>121.07788851974898</v>
      </c>
      <c r="X30" s="140">
        <v>7.8226857887874823</v>
      </c>
      <c r="Y30" s="140">
        <v>51.851851851851862</v>
      </c>
      <c r="Z30" s="140">
        <v>66.406250000000028</v>
      </c>
      <c r="AA30" s="140">
        <v>144.57831325301206</v>
      </c>
      <c r="AB30" s="140">
        <v>96.93877551020411</v>
      </c>
      <c r="AC30" s="140">
        <v>65.706902916205237</v>
      </c>
    </row>
    <row r="31" spans="1:30" ht="12.75">
      <c r="A31" s="47">
        <v>3</v>
      </c>
      <c r="B31" s="47">
        <v>4</v>
      </c>
      <c r="C31" s="47">
        <v>2</v>
      </c>
      <c r="D31" s="35">
        <v>554000</v>
      </c>
      <c r="E31" s="22" t="s">
        <v>262</v>
      </c>
      <c r="F31" s="140">
        <v>160.39310216947894</v>
      </c>
      <c r="G31" s="140">
        <v>314.55840838822422</v>
      </c>
      <c r="H31" s="140">
        <v>431.64429045762955</v>
      </c>
      <c r="I31" s="140">
        <v>388.29565940923595</v>
      </c>
      <c r="J31" s="140">
        <v>322.03068763023305</v>
      </c>
      <c r="K31" s="140">
        <v>307.10376706869988</v>
      </c>
      <c r="L31" s="140">
        <v>116.81809753384016</v>
      </c>
      <c r="M31" s="140">
        <v>198.95147197203926</v>
      </c>
      <c r="N31" s="140">
        <v>242.52923343438718</v>
      </c>
      <c r="O31" s="140">
        <v>174.73304673415615</v>
      </c>
      <c r="P31" s="140">
        <v>96.609206289069903</v>
      </c>
      <c r="Q31" s="140">
        <v>164.44397215875884</v>
      </c>
      <c r="R31" s="140">
        <v>43.575004635638791</v>
      </c>
      <c r="S31" s="140">
        <v>87.377335663395613</v>
      </c>
      <c r="T31" s="140">
        <v>124.15186949617444</v>
      </c>
      <c r="U31" s="140">
        <v>104.00776591318821</v>
      </c>
      <c r="V31" s="140">
        <v>87.137715476416005</v>
      </c>
      <c r="W31" s="140">
        <v>84.74576271186443</v>
      </c>
      <c r="X31" s="140">
        <v>0</v>
      </c>
      <c r="Y31" s="140">
        <v>28.229600752789345</v>
      </c>
      <c r="Z31" s="140">
        <v>64.963187527067959</v>
      </c>
      <c r="AA31" s="140">
        <v>109.5548467618916</v>
      </c>
      <c r="AB31" s="140">
        <v>138.28376586474715</v>
      </c>
      <c r="AC31" s="140">
        <v>57.914032198076612</v>
      </c>
    </row>
    <row r="32" spans="1:30" ht="12.75">
      <c r="A32" s="47">
        <v>3</v>
      </c>
      <c r="B32" s="47">
        <v>4</v>
      </c>
      <c r="C32" s="47">
        <v>2</v>
      </c>
      <c r="D32" s="35">
        <v>558000</v>
      </c>
      <c r="E32" s="22" t="s">
        <v>263</v>
      </c>
      <c r="F32" s="140">
        <v>85.459797785267213</v>
      </c>
      <c r="G32" s="140">
        <v>187.7700232635427</v>
      </c>
      <c r="H32" s="140">
        <v>192.52128841169943</v>
      </c>
      <c r="I32" s="140">
        <v>241.20420747188973</v>
      </c>
      <c r="J32" s="140">
        <v>179.01541521631034</v>
      </c>
      <c r="K32" s="140">
        <v>168.46637506834335</v>
      </c>
      <c r="L32" s="140">
        <v>43.331728454501686</v>
      </c>
      <c r="M32" s="140">
        <v>104.68594217347957</v>
      </c>
      <c r="N32" s="140">
        <v>88.855979266938178</v>
      </c>
      <c r="O32" s="140">
        <v>76.169749727965183</v>
      </c>
      <c r="P32" s="140">
        <v>39.781203381402285</v>
      </c>
      <c r="Q32" s="140">
        <v>70.051940951339532</v>
      </c>
      <c r="R32" s="140">
        <v>40.924410207029375</v>
      </c>
      <c r="S32" s="140">
        <v>64.805583250249256</v>
      </c>
      <c r="T32" s="140">
        <v>77.748981858570929</v>
      </c>
      <c r="U32" s="140">
        <v>74.35618425825173</v>
      </c>
      <c r="V32" s="140">
        <v>44.753853804077572</v>
      </c>
      <c r="W32" s="140">
        <v>59.458720612356487</v>
      </c>
      <c r="X32" s="140">
        <v>1.2036591237361582</v>
      </c>
      <c r="Y32" s="140">
        <v>18.278497839813898</v>
      </c>
      <c r="Z32" s="140">
        <v>25.916327286190313</v>
      </c>
      <c r="AA32" s="140">
        <v>90.678273485672818</v>
      </c>
      <c r="AB32" s="140">
        <v>94.480358030830473</v>
      </c>
      <c r="AC32" s="140">
        <v>38.955713504647356</v>
      </c>
    </row>
    <row r="33" spans="1:30" ht="12.75">
      <c r="A33" s="47">
        <v>3</v>
      </c>
      <c r="B33" s="47">
        <v>4</v>
      </c>
      <c r="C33" s="167">
        <v>2</v>
      </c>
      <c r="D33" s="168">
        <v>358000</v>
      </c>
      <c r="E33" s="165" t="s">
        <v>256</v>
      </c>
      <c r="F33" s="140">
        <v>172.77190332326282</v>
      </c>
      <c r="G33" s="140">
        <v>360.51849851471781</v>
      </c>
      <c r="H33" s="140">
        <v>466.56534954407294</v>
      </c>
      <c r="I33" s="140">
        <v>559.70149253731347</v>
      </c>
      <c r="J33" s="140">
        <v>281.86027783370247</v>
      </c>
      <c r="K33" s="140">
        <v>350.94495792523105</v>
      </c>
      <c r="L33" s="140">
        <v>131.23111782477341</v>
      </c>
      <c r="M33" s="140">
        <v>244.39643532271131</v>
      </c>
      <c r="N33" s="140">
        <v>275.07598784194528</v>
      </c>
      <c r="O33" s="140">
        <v>302.9850746268657</v>
      </c>
      <c r="P33" s="140">
        <v>146.97000201328768</v>
      </c>
      <c r="Q33" s="140">
        <v>214.37439646847841</v>
      </c>
      <c r="R33" s="140">
        <v>36.820241691842909</v>
      </c>
      <c r="S33" s="140">
        <v>79.665136375911416</v>
      </c>
      <c r="T33" s="140">
        <v>113.98176291793312</v>
      </c>
      <c r="U33" s="140">
        <v>131.34328358208953</v>
      </c>
      <c r="V33" s="140">
        <v>58.385343265552706</v>
      </c>
      <c r="W33" s="140">
        <v>80.011036004966215</v>
      </c>
      <c r="X33" s="140">
        <v>4.7205438066465257</v>
      </c>
      <c r="Y33" s="140">
        <v>36.456926816095084</v>
      </c>
      <c r="Z33" s="140">
        <v>77.507598784194499</v>
      </c>
      <c r="AA33" s="140">
        <v>125.37313432835822</v>
      </c>
      <c r="AB33" s="140">
        <v>76.504932554862094</v>
      </c>
      <c r="AC33" s="140">
        <v>56.559525451786449</v>
      </c>
      <c r="AD33" s="169"/>
    </row>
    <row r="34" spans="1:30" s="169" customFormat="1" ht="12.75">
      <c r="A34" s="167">
        <v>3</v>
      </c>
      <c r="B34" s="167">
        <v>4</v>
      </c>
      <c r="C34" s="167">
        <v>2</v>
      </c>
      <c r="D34" s="168">
        <v>366000</v>
      </c>
      <c r="E34" s="165" t="s">
        <v>257</v>
      </c>
      <c r="F34" s="140">
        <v>169.29205142132898</v>
      </c>
      <c r="G34" s="140">
        <v>303.47890451517401</v>
      </c>
      <c r="H34" s="140">
        <v>369.38964649808025</v>
      </c>
      <c r="I34" s="140">
        <v>370.41867744880648</v>
      </c>
      <c r="J34" s="140">
        <v>213.20143271362784</v>
      </c>
      <c r="K34" s="140">
        <v>278.61314775692802</v>
      </c>
      <c r="L34" s="140">
        <v>124.93210211841391</v>
      </c>
      <c r="M34" s="140">
        <v>181.34715025906735</v>
      </c>
      <c r="N34" s="140">
        <v>193.3006752283861</v>
      </c>
      <c r="O34" s="140">
        <v>146.08060519107866</v>
      </c>
      <c r="P34" s="140">
        <v>57.990789698106774</v>
      </c>
      <c r="Q34" s="140">
        <v>143.40748104883806</v>
      </c>
      <c r="R34" s="140">
        <v>40.738728951656697</v>
      </c>
      <c r="S34" s="140">
        <v>94.991364421416307</v>
      </c>
      <c r="T34" s="140">
        <v>96.650337614193091</v>
      </c>
      <c r="U34" s="140">
        <v>91.300378244424124</v>
      </c>
      <c r="V34" s="140">
        <v>44.345898004434609</v>
      </c>
      <c r="W34" s="140">
        <v>72.325090095687841</v>
      </c>
      <c r="X34" s="140">
        <v>3.6212203512583754</v>
      </c>
      <c r="Y34" s="140">
        <v>27.140389834690346</v>
      </c>
      <c r="Z34" s="140">
        <v>79.438633655501064</v>
      </c>
      <c r="AA34" s="140">
        <v>133.03769401330371</v>
      </c>
      <c r="AB34" s="140">
        <v>110.86474501108643</v>
      </c>
      <c r="AC34" s="140">
        <v>62.880576612402109</v>
      </c>
    </row>
    <row r="35" spans="1:30" ht="12.75">
      <c r="A35" s="47">
        <v>3</v>
      </c>
      <c r="B35" s="47">
        <v>4</v>
      </c>
      <c r="C35" s="167">
        <v>2</v>
      </c>
      <c r="D35" s="168">
        <v>754000</v>
      </c>
      <c r="E35" s="165" t="s">
        <v>266</v>
      </c>
      <c r="F35" s="140">
        <v>169.85710434079266</v>
      </c>
      <c r="G35" s="140">
        <v>385.79067990832698</v>
      </c>
      <c r="H35" s="140">
        <v>499.80061145819485</v>
      </c>
      <c r="I35" s="140">
        <v>547.77070063694259</v>
      </c>
      <c r="J35" s="140">
        <v>365.26647849908682</v>
      </c>
      <c r="K35" s="140">
        <v>375.95660896054687</v>
      </c>
      <c r="L35" s="140">
        <v>138.40208501842366</v>
      </c>
      <c r="M35" s="140">
        <v>306.85001273236571</v>
      </c>
      <c r="N35" s="140">
        <v>354.91160441313303</v>
      </c>
      <c r="O35" s="140">
        <v>322.29299363057322</v>
      </c>
      <c r="P35" s="140">
        <v>205.87746969948532</v>
      </c>
      <c r="Q35" s="140">
        <v>257.32471456522279</v>
      </c>
      <c r="R35" s="140">
        <v>26.961445133459154</v>
      </c>
      <c r="S35" s="140">
        <v>53.47593582887702</v>
      </c>
      <c r="T35" s="140">
        <v>81.084673667419921</v>
      </c>
      <c r="U35" s="140">
        <v>82.802547770700656</v>
      </c>
      <c r="V35" s="140">
        <v>53.129669599867171</v>
      </c>
      <c r="W35" s="140">
        <v>56.963122569779841</v>
      </c>
      <c r="X35" s="140">
        <v>4.4935741889098582</v>
      </c>
      <c r="Y35" s="140">
        <v>25.464731347084289</v>
      </c>
      <c r="Z35" s="140">
        <v>63.804333377641875</v>
      </c>
      <c r="AA35" s="140">
        <v>142.67515923566873</v>
      </c>
      <c r="AB35" s="140">
        <v>106.2593391997343</v>
      </c>
      <c r="AC35" s="140">
        <v>61.668771825544226</v>
      </c>
      <c r="AD35" s="169"/>
    </row>
    <row r="36" spans="1:30" ht="12.75">
      <c r="A36" s="47">
        <v>3</v>
      </c>
      <c r="B36" s="47">
        <v>4</v>
      </c>
      <c r="C36" s="167">
        <v>2</v>
      </c>
      <c r="D36" s="168">
        <v>370000</v>
      </c>
      <c r="E36" s="165" t="s">
        <v>258</v>
      </c>
      <c r="F36" s="140">
        <v>125.94893029675639</v>
      </c>
      <c r="G36" s="140">
        <v>303.03030303030306</v>
      </c>
      <c r="H36" s="140">
        <v>351.30061678734245</v>
      </c>
      <c r="I36" s="140">
        <v>259.5419847328244</v>
      </c>
      <c r="J36" s="140">
        <v>303.97236614853193</v>
      </c>
      <c r="K36" s="140">
        <v>253.79725336050856</v>
      </c>
      <c r="L36" s="140">
        <v>89.717046238785358</v>
      </c>
      <c r="M36" s="140">
        <v>194.97298567066008</v>
      </c>
      <c r="N36" s="140">
        <v>252.07830517565029</v>
      </c>
      <c r="O36" s="140">
        <v>203.56234096692114</v>
      </c>
      <c r="P36" s="140">
        <v>158.89464594127804</v>
      </c>
      <c r="Q36" s="140">
        <v>172.27155820837581</v>
      </c>
      <c r="R36" s="140">
        <v>31.05590062111801</v>
      </c>
      <c r="S36" s="140">
        <v>70.472163495419309</v>
      </c>
      <c r="T36" s="140">
        <v>42.906945561812812</v>
      </c>
      <c r="U36" s="140">
        <v>2.5445292620865141</v>
      </c>
      <c r="V36" s="140">
        <v>41.450777202072537</v>
      </c>
      <c r="W36" s="140">
        <v>37.365943611394187</v>
      </c>
      <c r="X36" s="140">
        <v>5.1759834368530022</v>
      </c>
      <c r="Y36" s="140">
        <v>37.585153864223628</v>
      </c>
      <c r="Z36" s="140">
        <v>56.315366049879344</v>
      </c>
      <c r="AA36" s="140">
        <v>53.435114503816784</v>
      </c>
      <c r="AB36" s="140">
        <v>103.62694300518135</v>
      </c>
      <c r="AC36" s="140">
        <v>44.15975154073859</v>
      </c>
      <c r="AD36" s="169"/>
    </row>
    <row r="37" spans="1:30" ht="12.75">
      <c r="A37" s="47">
        <v>3</v>
      </c>
      <c r="B37" s="47">
        <v>4</v>
      </c>
      <c r="C37" s="167">
        <v>2</v>
      </c>
      <c r="D37" s="168">
        <v>758000</v>
      </c>
      <c r="E37" s="165" t="s">
        <v>268</v>
      </c>
      <c r="F37" s="140">
        <v>174.95899398578456</v>
      </c>
      <c r="G37" s="140">
        <v>297.58976881455976</v>
      </c>
      <c r="H37" s="140">
        <v>379.47621592731156</v>
      </c>
      <c r="I37" s="140">
        <v>414.97975708502025</v>
      </c>
      <c r="J37" s="140">
        <v>313.1452167928424</v>
      </c>
      <c r="K37" s="140">
        <v>304.66928000793928</v>
      </c>
      <c r="L37" s="140">
        <v>138.50920357207946</v>
      </c>
      <c r="M37" s="140">
        <v>189.3753074274471</v>
      </c>
      <c r="N37" s="140">
        <v>229.82362373062534</v>
      </c>
      <c r="O37" s="140">
        <v>227.7327935222672</v>
      </c>
      <c r="P37" s="140">
        <v>96.352374397797661</v>
      </c>
      <c r="Q37" s="140">
        <v>177.14484195901352</v>
      </c>
      <c r="R37" s="140">
        <v>34.627300893019871</v>
      </c>
      <c r="S37" s="140">
        <v>71.323167732415158</v>
      </c>
      <c r="T37" s="140">
        <v>61.464457509353309</v>
      </c>
      <c r="U37" s="140">
        <v>73.380566801619409</v>
      </c>
      <c r="V37" s="140">
        <v>65.381968341362764</v>
      </c>
      <c r="W37" s="140">
        <v>59.048280653004525</v>
      </c>
      <c r="X37" s="140">
        <v>1.8224895206852565</v>
      </c>
      <c r="Y37" s="140">
        <v>36.891293654697485</v>
      </c>
      <c r="Z37" s="140">
        <v>88.188134687332948</v>
      </c>
      <c r="AA37" s="140">
        <v>113.86639676113357</v>
      </c>
      <c r="AB37" s="140">
        <v>151.41087405368197</v>
      </c>
      <c r="AC37" s="140">
        <v>68.476157395921177</v>
      </c>
      <c r="AD37" s="169"/>
    </row>
    <row r="38" spans="1:30" ht="12.75">
      <c r="A38" s="47">
        <v>3</v>
      </c>
      <c r="B38" s="47">
        <v>4</v>
      </c>
      <c r="C38" s="167">
        <v>2</v>
      </c>
      <c r="D38" s="168">
        <v>958000</v>
      </c>
      <c r="E38" s="165" t="s">
        <v>273</v>
      </c>
      <c r="F38" s="140">
        <v>225.00351567993252</v>
      </c>
      <c r="G38" s="140">
        <v>309.9343185550083</v>
      </c>
      <c r="H38" s="140">
        <v>326.5479219677693</v>
      </c>
      <c r="I38" s="140">
        <v>357.864941366761</v>
      </c>
      <c r="J38" s="140">
        <v>173.14930991217062</v>
      </c>
      <c r="K38" s="140">
        <v>277.40928599297695</v>
      </c>
      <c r="L38" s="140">
        <v>175.78399662494726</v>
      </c>
      <c r="M38" s="140">
        <v>203.20197044334975</v>
      </c>
      <c r="N38" s="140">
        <v>175.99660729431724</v>
      </c>
      <c r="O38" s="140">
        <v>147.59401536595229</v>
      </c>
      <c r="P38" s="140">
        <v>45.169385194479297</v>
      </c>
      <c r="Q38" s="140">
        <v>155.28677331252439</v>
      </c>
      <c r="R38" s="140">
        <v>40.781887216987762</v>
      </c>
      <c r="S38" s="140">
        <v>53.366174055829255</v>
      </c>
      <c r="T38" s="140">
        <v>78.45631891433419</v>
      </c>
      <c r="U38" s="140">
        <v>70.764253942579884</v>
      </c>
      <c r="V38" s="140">
        <v>35.131744040150586</v>
      </c>
      <c r="W38" s="140">
        <v>55.013655872024977</v>
      </c>
      <c r="X38" s="140">
        <v>8.4376318379974684</v>
      </c>
      <c r="Y38" s="140">
        <v>53.366174055829248</v>
      </c>
      <c r="Z38" s="140">
        <v>72.094995759117879</v>
      </c>
      <c r="AA38" s="140">
        <v>139.50667205822884</v>
      </c>
      <c r="AB38" s="140">
        <v>92.848180677540782</v>
      </c>
      <c r="AC38" s="140">
        <v>67.108856808427618</v>
      </c>
      <c r="AD38" s="169"/>
    </row>
    <row r="39" spans="1:30" ht="12.75">
      <c r="A39" s="47">
        <v>3</v>
      </c>
      <c r="B39" s="47">
        <v>4</v>
      </c>
      <c r="C39" s="167">
        <v>2</v>
      </c>
      <c r="D39" s="168">
        <v>762000</v>
      </c>
      <c r="E39" s="165" t="s">
        <v>269</v>
      </c>
      <c r="F39" s="140">
        <v>198.38056680161947</v>
      </c>
      <c r="G39" s="140">
        <v>395.23449319213319</v>
      </c>
      <c r="H39" s="140">
        <v>434.69708890637298</v>
      </c>
      <c r="I39" s="140">
        <v>470.00731528895392</v>
      </c>
      <c r="J39" s="140">
        <v>253.81961557417455</v>
      </c>
      <c r="K39" s="140">
        <v>343.12289438992235</v>
      </c>
      <c r="L39" s="140">
        <v>147.09851551956814</v>
      </c>
      <c r="M39" s="140">
        <v>260.96822995461423</v>
      </c>
      <c r="N39" s="140">
        <v>259.63808025177025</v>
      </c>
      <c r="O39" s="140">
        <v>208.48573518653987</v>
      </c>
      <c r="P39" s="140">
        <v>105.96352883193691</v>
      </c>
      <c r="Q39" s="140">
        <v>196.27947854108686</v>
      </c>
      <c r="R39" s="140">
        <v>49.932523616734173</v>
      </c>
      <c r="S39" s="140">
        <v>86.989409984871386</v>
      </c>
      <c r="T39" s="140">
        <v>80.645161290322591</v>
      </c>
      <c r="U39" s="140">
        <v>96.92757863935627</v>
      </c>
      <c r="V39" s="140">
        <v>44.356826022671292</v>
      </c>
      <c r="W39" s="140">
        <v>71.407646111029749</v>
      </c>
      <c r="X39" s="140">
        <v>1.3495276653171386</v>
      </c>
      <c r="Y39" s="140">
        <v>47.276853252647541</v>
      </c>
      <c r="Z39" s="140">
        <v>94.41384736428013</v>
      </c>
      <c r="AA39" s="140">
        <v>164.59400146305785</v>
      </c>
      <c r="AB39" s="140">
        <v>103.49926071956631</v>
      </c>
      <c r="AC39" s="140">
        <v>75.435769737805799</v>
      </c>
      <c r="AD39" s="169"/>
    </row>
    <row r="40" spans="1:30" ht="12.75">
      <c r="A40" s="47">
        <v>3</v>
      </c>
      <c r="B40" s="47">
        <v>4</v>
      </c>
      <c r="C40" s="167">
        <v>2</v>
      </c>
      <c r="D40" s="168">
        <v>154000</v>
      </c>
      <c r="E40" s="165" t="s">
        <v>250</v>
      </c>
      <c r="F40" s="140">
        <v>127.09116846064063</v>
      </c>
      <c r="G40" s="140">
        <v>248.83936861652737</v>
      </c>
      <c r="H40" s="140">
        <v>278.33400080096106</v>
      </c>
      <c r="I40" s="140">
        <v>344.62386766443478</v>
      </c>
      <c r="J40" s="140">
        <v>208.63309352517987</v>
      </c>
      <c r="K40" s="140">
        <v>231.54583363815937</v>
      </c>
      <c r="L40" s="140">
        <v>66.139281545843602</v>
      </c>
      <c r="M40" s="140">
        <v>77.994428969359333</v>
      </c>
      <c r="N40" s="140">
        <v>78.09371245494593</v>
      </c>
      <c r="O40" s="140">
        <v>94.525403702244972</v>
      </c>
      <c r="P40" s="140">
        <v>14.388489208633095</v>
      </c>
      <c r="Q40" s="140">
        <v>68.037164386568151</v>
      </c>
      <c r="R40" s="140">
        <v>59.655038257035407</v>
      </c>
      <c r="S40" s="140">
        <v>161.55988857938721</v>
      </c>
      <c r="T40" s="140">
        <v>190.2282739287144</v>
      </c>
      <c r="U40" s="140">
        <v>147.69594328475773</v>
      </c>
      <c r="V40" s="140">
        <v>91.127098321342899</v>
      </c>
      <c r="W40" s="140">
        <v>124.73480137537493</v>
      </c>
      <c r="X40" s="140">
        <v>1.2968486577616396</v>
      </c>
      <c r="Y40" s="140">
        <v>9.2850510677808682</v>
      </c>
      <c r="Z40" s="140">
        <v>10.012014417300763</v>
      </c>
      <c r="AA40" s="140">
        <v>102.40252067743205</v>
      </c>
      <c r="AB40" s="140">
        <v>103.11750599520384</v>
      </c>
      <c r="AC40" s="140">
        <v>38.773867876216258</v>
      </c>
      <c r="AD40" s="169"/>
    </row>
    <row r="41" spans="1:30" ht="12.75">
      <c r="A41" s="47">
        <v>3</v>
      </c>
      <c r="B41" s="47">
        <v>4</v>
      </c>
      <c r="C41" s="167">
        <v>2</v>
      </c>
      <c r="D41" s="168">
        <v>766000</v>
      </c>
      <c r="E41" s="165" t="s">
        <v>270</v>
      </c>
      <c r="F41" s="140">
        <v>140.74341392998917</v>
      </c>
      <c r="G41" s="140">
        <v>300.80104626450873</v>
      </c>
      <c r="H41" s="140">
        <v>308.79274249825539</v>
      </c>
      <c r="I41" s="140">
        <v>270.45300878972284</v>
      </c>
      <c r="J41" s="140">
        <v>137.96384395813513</v>
      </c>
      <c r="K41" s="140">
        <v>229.83950861898157</v>
      </c>
      <c r="L41" s="140">
        <v>86.611331649224098</v>
      </c>
      <c r="M41" s="140">
        <v>189.63544221023378</v>
      </c>
      <c r="N41" s="140">
        <v>144.80111653872996</v>
      </c>
      <c r="O41" s="140">
        <v>92.968221771467199</v>
      </c>
      <c r="P41" s="140">
        <v>49.952426260704094</v>
      </c>
      <c r="Q41" s="140">
        <v>114.58952513044053</v>
      </c>
      <c r="R41" s="140">
        <v>49.320341633585961</v>
      </c>
      <c r="S41" s="140">
        <v>75.200261566127182</v>
      </c>
      <c r="T41" s="140">
        <v>69.783670621074677</v>
      </c>
      <c r="U41" s="140">
        <v>87.897227856659924</v>
      </c>
      <c r="V41" s="140">
        <v>30.922930542340634</v>
      </c>
      <c r="W41" s="140">
        <v>63.404002377650087</v>
      </c>
      <c r="X41" s="140">
        <v>4.8117406471791169</v>
      </c>
      <c r="Y41" s="140">
        <v>35.965342488147797</v>
      </c>
      <c r="Z41" s="140">
        <v>94.207955338450745</v>
      </c>
      <c r="AA41" s="140">
        <v>89.587559161595692</v>
      </c>
      <c r="AB41" s="140">
        <v>57.088487155090405</v>
      </c>
      <c r="AC41" s="140">
        <v>51.845981110890961</v>
      </c>
      <c r="AD41" s="169"/>
    </row>
    <row r="42" spans="1:30" ht="12.75">
      <c r="A42" s="47">
        <v>3</v>
      </c>
      <c r="B42" s="47">
        <v>4</v>
      </c>
      <c r="C42" s="167">
        <v>2</v>
      </c>
      <c r="D42" s="168">
        <v>962000</v>
      </c>
      <c r="E42" s="165" t="s">
        <v>274</v>
      </c>
      <c r="F42" s="140">
        <v>228.93936683956358</v>
      </c>
      <c r="G42" s="140">
        <v>501.08932461873638</v>
      </c>
      <c r="H42" s="140">
        <v>482.39895697522815</v>
      </c>
      <c r="I42" s="140">
        <v>623.53248108531182</v>
      </c>
      <c r="J42" s="140">
        <v>416.66666666666663</v>
      </c>
      <c r="K42" s="140">
        <v>433.62570217798367</v>
      </c>
      <c r="L42" s="140">
        <v>166.33875871937042</v>
      </c>
      <c r="M42" s="140">
        <v>336.48027112079399</v>
      </c>
      <c r="N42" s="140">
        <v>299.86962190352023</v>
      </c>
      <c r="O42" s="140">
        <v>341.76884946517089</v>
      </c>
      <c r="P42" s="140">
        <v>196.28099173553719</v>
      </c>
      <c r="Q42" s="140">
        <v>263.62471666502415</v>
      </c>
      <c r="R42" s="140">
        <v>59.023430513324989</v>
      </c>
      <c r="S42" s="140">
        <v>116.19462599854755</v>
      </c>
      <c r="T42" s="140">
        <v>106.91003911342897</v>
      </c>
      <c r="U42" s="140">
        <v>101.74797808505083</v>
      </c>
      <c r="V42" s="140">
        <v>65.426997245179038</v>
      </c>
      <c r="W42" s="140">
        <v>88.696166354587575</v>
      </c>
      <c r="X42" s="140">
        <v>3.5771776068681809</v>
      </c>
      <c r="Y42" s="140">
        <v>48.41442749939484</v>
      </c>
      <c r="Z42" s="140">
        <v>75.619295958279011</v>
      </c>
      <c r="AA42" s="140">
        <v>180.01565353509</v>
      </c>
      <c r="AB42" s="140">
        <v>154.95867768595036</v>
      </c>
      <c r="AC42" s="140">
        <v>81.304819158371927</v>
      </c>
      <c r="AD42" s="169"/>
    </row>
    <row r="43" spans="1:30" ht="12.75">
      <c r="A43" s="47">
        <v>3</v>
      </c>
      <c r="B43" s="47">
        <v>4</v>
      </c>
      <c r="C43" s="167">
        <v>2</v>
      </c>
      <c r="D43" s="168">
        <v>770000</v>
      </c>
      <c r="E43" s="165" t="s">
        <v>271</v>
      </c>
      <c r="F43" s="140">
        <v>235.57802803953115</v>
      </c>
      <c r="G43" s="140">
        <v>427.54569190600523</v>
      </c>
      <c r="H43" s="140">
        <v>469.06523201075993</v>
      </c>
      <c r="I43" s="140">
        <v>506.59716566215997</v>
      </c>
      <c r="J43" s="140">
        <v>324.25129475343391</v>
      </c>
      <c r="K43" s="140">
        <v>382.9963645640666</v>
      </c>
      <c r="L43" s="140">
        <v>206.84900022983223</v>
      </c>
      <c r="M43" s="140">
        <v>360.63968668407313</v>
      </c>
      <c r="N43" s="140">
        <v>334.56624075319434</v>
      </c>
      <c r="O43" s="140">
        <v>285.06271379703537</v>
      </c>
      <c r="P43" s="140">
        <v>155.37041206935376</v>
      </c>
      <c r="Q43" s="140">
        <v>269.14981822820334</v>
      </c>
      <c r="R43" s="140">
        <v>28.729027809698927</v>
      </c>
      <c r="S43" s="140">
        <v>53.85117493472584</v>
      </c>
      <c r="T43" s="140">
        <v>77.33691997310018</v>
      </c>
      <c r="U43" s="140">
        <v>76.559700276918093</v>
      </c>
      <c r="V43" s="140">
        <v>45.034902049088046</v>
      </c>
      <c r="W43" s="140">
        <v>54.531539001211812</v>
      </c>
      <c r="X43" s="140">
        <v>0</v>
      </c>
      <c r="Y43" s="140">
        <v>13.054830287206274</v>
      </c>
      <c r="Z43" s="140">
        <v>57.162071284465341</v>
      </c>
      <c r="AA43" s="140">
        <v>144.9747515882066</v>
      </c>
      <c r="AB43" s="140">
        <v>123.84598063499213</v>
      </c>
      <c r="AC43" s="140">
        <v>59.315007334651447</v>
      </c>
      <c r="AD43" s="169"/>
    </row>
    <row r="44" spans="1:30" ht="12.75">
      <c r="A44" s="47">
        <v>3</v>
      </c>
      <c r="B44" s="47">
        <v>4</v>
      </c>
      <c r="C44" s="167">
        <v>2</v>
      </c>
      <c r="D44" s="168">
        <v>162000</v>
      </c>
      <c r="E44" s="165" t="s">
        <v>251</v>
      </c>
      <c r="F44" s="140">
        <v>225.79026593075764</v>
      </c>
      <c r="G44" s="140">
        <v>364.03925292814182</v>
      </c>
      <c r="H44" s="140">
        <v>371.41846480367883</v>
      </c>
      <c r="I44" s="140">
        <v>343.39622641509436</v>
      </c>
      <c r="J44" s="140">
        <v>422.30644288034648</v>
      </c>
      <c r="K44" s="140">
        <v>331.0525952035386</v>
      </c>
      <c r="L44" s="140">
        <v>200.7024586051179</v>
      </c>
      <c r="M44" s="140">
        <v>294.39696106362771</v>
      </c>
      <c r="N44" s="140">
        <v>265.29890343119916</v>
      </c>
      <c r="O44" s="140">
        <v>218.8679245283019</v>
      </c>
      <c r="P44" s="140">
        <v>129.94044396318355</v>
      </c>
      <c r="Q44" s="140">
        <v>228.07381297947336</v>
      </c>
      <c r="R44" s="140">
        <v>25.087807325639737</v>
      </c>
      <c r="S44" s="140">
        <v>44.317822095599873</v>
      </c>
      <c r="T44" s="140">
        <v>81.358330385567754</v>
      </c>
      <c r="U44" s="140">
        <v>41.509433962264168</v>
      </c>
      <c r="V44" s="140">
        <v>81.212777476989743</v>
      </c>
      <c r="W44" s="140">
        <v>50.45269196212594</v>
      </c>
      <c r="X44" s="140">
        <v>0</v>
      </c>
      <c r="Y44" s="140">
        <v>25.324469768914213</v>
      </c>
      <c r="Z44" s="140">
        <v>24.761230986911922</v>
      </c>
      <c r="AA44" s="140">
        <v>83.018867924528323</v>
      </c>
      <c r="AB44" s="140">
        <v>211.15322144017324</v>
      </c>
      <c r="AC44" s="140">
        <v>52.526090261939316</v>
      </c>
      <c r="AD44" s="169"/>
    </row>
    <row r="45" spans="1:30" ht="12.75">
      <c r="A45" s="47">
        <v>3</v>
      </c>
      <c r="B45" s="47">
        <v>4</v>
      </c>
      <c r="C45" s="167">
        <v>2</v>
      </c>
      <c r="D45" s="168">
        <v>374000</v>
      </c>
      <c r="E45" s="165" t="s">
        <v>259</v>
      </c>
      <c r="F45" s="140">
        <v>131.96640855055077</v>
      </c>
      <c r="G45" s="140">
        <v>404.82214615270129</v>
      </c>
      <c r="H45" s="140">
        <v>434.57031249999994</v>
      </c>
      <c r="I45" s="140">
        <v>533.67625783636072</v>
      </c>
      <c r="J45" s="140">
        <v>264.72534745201853</v>
      </c>
      <c r="K45" s="140">
        <v>339.16915756725433</v>
      </c>
      <c r="L45" s="140">
        <v>83.978623623077766</v>
      </c>
      <c r="M45" s="140">
        <v>258.96710820062509</v>
      </c>
      <c r="N45" s="140">
        <v>265.29947916666669</v>
      </c>
      <c r="O45" s="140">
        <v>270.05304613406207</v>
      </c>
      <c r="P45" s="140">
        <v>110.30222810500771</v>
      </c>
      <c r="Q45" s="140">
        <v>192.76520466052582</v>
      </c>
      <c r="R45" s="140">
        <v>46.897153451848624</v>
      </c>
      <c r="S45" s="140">
        <v>108.64712010715886</v>
      </c>
      <c r="T45" s="140">
        <v>102.5390624999999</v>
      </c>
      <c r="U45" s="140">
        <v>122.16685420350431</v>
      </c>
      <c r="V45" s="140">
        <v>48.532980366203383</v>
      </c>
      <c r="W45" s="140">
        <v>84.487281156591223</v>
      </c>
      <c r="X45" s="140">
        <v>1.0906314756243864</v>
      </c>
      <c r="Y45" s="140">
        <v>37.207917844917375</v>
      </c>
      <c r="Z45" s="140">
        <v>66.731770833333329</v>
      </c>
      <c r="AA45" s="140">
        <v>141.4563574987944</v>
      </c>
      <c r="AB45" s="140">
        <v>105.89013898080741</v>
      </c>
      <c r="AC45" s="140">
        <v>61.916671750137247</v>
      </c>
      <c r="AD45" s="169"/>
    </row>
    <row r="46" spans="1:30" ht="12.75">
      <c r="A46" s="47">
        <v>3</v>
      </c>
      <c r="B46" s="47">
        <v>4</v>
      </c>
      <c r="C46" s="167">
        <v>2</v>
      </c>
      <c r="D46" s="168">
        <v>966000</v>
      </c>
      <c r="E46" s="165" t="s">
        <v>275</v>
      </c>
      <c r="F46" s="343">
        <v>182.31665524331734</v>
      </c>
      <c r="G46" s="343">
        <v>404.23484119345522</v>
      </c>
      <c r="H46" s="343">
        <v>465.6669297553276</v>
      </c>
      <c r="I46" s="343">
        <v>545.3829493994881</v>
      </c>
      <c r="J46" s="343">
        <v>209.46470131885189</v>
      </c>
      <c r="K46" s="343">
        <v>353.53154240869304</v>
      </c>
      <c r="L46" s="343">
        <v>156.27141877998631</v>
      </c>
      <c r="M46" s="343">
        <v>300.28873917228105</v>
      </c>
      <c r="N46" s="343">
        <v>323.59905288082081</v>
      </c>
      <c r="O46" s="343">
        <v>328.80488285095487</v>
      </c>
      <c r="P46" s="343">
        <v>129.29919834497028</v>
      </c>
      <c r="Q46" s="343">
        <v>245.62330214307275</v>
      </c>
      <c r="R46" s="343">
        <v>24.674434544208367</v>
      </c>
      <c r="S46" s="343">
        <v>67.372473532242537</v>
      </c>
      <c r="T46" s="343">
        <v>82.872928176795611</v>
      </c>
      <c r="U46" s="343">
        <v>98.444575703878755</v>
      </c>
      <c r="V46" s="343">
        <v>18.101887768295839</v>
      </c>
      <c r="W46" s="343">
        <v>57.349833987322675</v>
      </c>
      <c r="X46" s="343">
        <v>1.3708019191226875</v>
      </c>
      <c r="Y46" s="343">
        <v>36.573628488931661</v>
      </c>
      <c r="Z46" s="343">
        <v>59.194948697711162</v>
      </c>
      <c r="AA46" s="343">
        <v>118.13349084465446</v>
      </c>
      <c r="AB46" s="343">
        <v>62.063615205585762</v>
      </c>
      <c r="AC46" s="343">
        <v>50.558406278297625</v>
      </c>
      <c r="AD46" s="169"/>
    </row>
    <row r="47" spans="1:30" ht="12.75">
      <c r="A47" s="47">
        <v>3</v>
      </c>
      <c r="B47" s="47">
        <v>4</v>
      </c>
      <c r="C47" s="167">
        <v>2</v>
      </c>
      <c r="D47" s="168">
        <v>774000</v>
      </c>
      <c r="E47" s="165" t="s">
        <v>272</v>
      </c>
      <c r="F47" s="140">
        <v>164.63035825222613</v>
      </c>
      <c r="G47" s="140">
        <v>299.85443959243082</v>
      </c>
      <c r="H47" s="140">
        <v>357.08812260536399</v>
      </c>
      <c r="I47" s="140">
        <v>400.7747318235995</v>
      </c>
      <c r="J47" s="140">
        <v>264.15094339622647</v>
      </c>
      <c r="K47" s="140">
        <v>287.35632183908046</v>
      </c>
      <c r="L47" s="140">
        <v>129.42638227376267</v>
      </c>
      <c r="M47" s="140">
        <v>208.1513828238719</v>
      </c>
      <c r="N47" s="140">
        <v>239.08045977011494</v>
      </c>
      <c r="O47" s="140">
        <v>204.11203814064365</v>
      </c>
      <c r="P47" s="140">
        <v>135.05461767626613</v>
      </c>
      <c r="Q47" s="140">
        <v>180.74712643678163</v>
      </c>
      <c r="R47" s="140">
        <v>32.097742803893134</v>
      </c>
      <c r="S47" s="140">
        <v>61.135371179039311</v>
      </c>
      <c r="T47" s="140">
        <v>70.498084291187737</v>
      </c>
      <c r="U47" s="140">
        <v>78.963051251489858</v>
      </c>
      <c r="V47" s="140">
        <v>43.694141012909654</v>
      </c>
      <c r="W47" s="140">
        <v>55.747126436781613</v>
      </c>
      <c r="X47" s="140">
        <v>3.1062331745703062</v>
      </c>
      <c r="Y47" s="140">
        <v>30.56768558951967</v>
      </c>
      <c r="Z47" s="140">
        <v>47.509578544061299</v>
      </c>
      <c r="AA47" s="140">
        <v>117.69964243146605</v>
      </c>
      <c r="AB47" s="140">
        <v>85.402184707050651</v>
      </c>
      <c r="AC47" s="140">
        <v>50.862068965517246</v>
      </c>
      <c r="AD47" s="169"/>
    </row>
    <row r="48" spans="1:30" ht="12.75">
      <c r="A48" s="47">
        <v>3</v>
      </c>
      <c r="B48" s="47">
        <v>4</v>
      </c>
      <c r="C48" s="167">
        <v>2</v>
      </c>
      <c r="D48" s="168">
        <v>378000</v>
      </c>
      <c r="E48" s="165" t="s">
        <v>260</v>
      </c>
      <c r="F48" s="140">
        <v>71.637902963204169</v>
      </c>
      <c r="G48" s="140">
        <v>200.62416406598311</v>
      </c>
      <c r="H48" s="140">
        <v>212.07929921622869</v>
      </c>
      <c r="I48" s="140">
        <v>272.30046948356801</v>
      </c>
      <c r="J48" s="140">
        <v>151.11695137976341</v>
      </c>
      <c r="K48" s="140">
        <v>174.22541535698247</v>
      </c>
      <c r="L48" s="140">
        <v>45.587756431129925</v>
      </c>
      <c r="M48" s="140">
        <v>124.83281319661168</v>
      </c>
      <c r="N48" s="140">
        <v>73.766712770862142</v>
      </c>
      <c r="O48" s="140">
        <v>56.338028169014088</v>
      </c>
      <c r="P48" s="140">
        <v>45.992115637319316</v>
      </c>
      <c r="Q48" s="140">
        <v>69.151324651998209</v>
      </c>
      <c r="R48" s="140">
        <v>22.793878215564966</v>
      </c>
      <c r="S48" s="140">
        <v>66.874721355327708</v>
      </c>
      <c r="T48" s="140">
        <v>87.597971415398789</v>
      </c>
      <c r="U48" s="140">
        <v>61.032863849765278</v>
      </c>
      <c r="V48" s="140">
        <v>26.281208935611037</v>
      </c>
      <c r="W48" s="140">
        <v>52.088010776829812</v>
      </c>
      <c r="X48" s="140">
        <v>3.2562683165092805</v>
      </c>
      <c r="Y48" s="140">
        <v>8.9166295140436933</v>
      </c>
      <c r="Z48" s="140">
        <v>50.714615029967746</v>
      </c>
      <c r="AA48" s="140">
        <v>154.92957746478868</v>
      </c>
      <c r="AB48" s="140">
        <v>78.843626806833072</v>
      </c>
      <c r="AC48" s="140">
        <v>52.986079928154446</v>
      </c>
      <c r="AD48" s="169"/>
    </row>
    <row r="49" spans="1:30" ht="12.75">
      <c r="A49" s="47">
        <v>3</v>
      </c>
      <c r="B49" s="47">
        <v>4</v>
      </c>
      <c r="C49" s="167">
        <v>2</v>
      </c>
      <c r="D49" s="168">
        <v>382000</v>
      </c>
      <c r="E49" s="165" t="s">
        <v>261</v>
      </c>
      <c r="F49" s="140">
        <v>209.48319116909184</v>
      </c>
      <c r="G49" s="140">
        <v>343.24191164394807</v>
      </c>
      <c r="H49" s="140">
        <v>482.67540079296685</v>
      </c>
      <c r="I49" s="140">
        <v>572.09379677365712</v>
      </c>
      <c r="J49" s="140">
        <v>446.02012808783167</v>
      </c>
      <c r="K49" s="140">
        <v>395.08050385162164</v>
      </c>
      <c r="L49" s="140">
        <v>149.27245358755644</v>
      </c>
      <c r="M49" s="140">
        <v>229.92281162752505</v>
      </c>
      <c r="N49" s="140">
        <v>318.91053266678159</v>
      </c>
      <c r="O49" s="140">
        <v>322.63429236653917</v>
      </c>
      <c r="P49" s="140">
        <v>244.73924977127174</v>
      </c>
      <c r="Q49" s="140">
        <v>246.30541871921184</v>
      </c>
      <c r="R49" s="140">
        <v>50.175614651279474</v>
      </c>
      <c r="S49" s="140">
        <v>82.115289866973256</v>
      </c>
      <c r="T49" s="140">
        <v>84.468195138769204</v>
      </c>
      <c r="U49" s="140">
        <v>89.805421586562417</v>
      </c>
      <c r="V49" s="140">
        <v>64.043915827996315</v>
      </c>
      <c r="W49" s="140">
        <v>73.065097365027938</v>
      </c>
      <c r="X49" s="140">
        <v>10.035122930255895</v>
      </c>
      <c r="Y49" s="140">
        <v>31.203810149449851</v>
      </c>
      <c r="Z49" s="140">
        <v>79.296672987416045</v>
      </c>
      <c r="AA49" s="140">
        <v>159.65408282055546</v>
      </c>
      <c r="AB49" s="140">
        <v>137.23696248856368</v>
      </c>
      <c r="AC49" s="140">
        <v>75.709987767381918</v>
      </c>
      <c r="AD49" s="169"/>
    </row>
    <row r="50" spans="1:30" ht="12.75">
      <c r="A50" s="47">
        <v>3</v>
      </c>
      <c r="B50" s="47">
        <v>4</v>
      </c>
      <c r="C50" s="167">
        <v>2</v>
      </c>
      <c r="D50" s="168">
        <v>970000</v>
      </c>
      <c r="E50" s="165" t="s">
        <v>276</v>
      </c>
      <c r="F50" s="343">
        <v>105.86491636671607</v>
      </c>
      <c r="G50" s="343">
        <v>301.7793594306051</v>
      </c>
      <c r="H50" s="343">
        <v>406.02189781021895</v>
      </c>
      <c r="I50" s="343">
        <v>466.21828187098743</v>
      </c>
      <c r="J50" s="343">
        <v>474.78370964338478</v>
      </c>
      <c r="K50" s="343">
        <v>323.05989279888138</v>
      </c>
      <c r="L50" s="343">
        <v>73.046792293034088</v>
      </c>
      <c r="M50" s="343">
        <v>186.47686832740214</v>
      </c>
      <c r="N50" s="343">
        <v>250.91240875912411</v>
      </c>
      <c r="O50" s="343">
        <v>238.45918679302966</v>
      </c>
      <c r="P50" s="343">
        <v>204.68453260181471</v>
      </c>
      <c r="Q50" s="343">
        <v>180.02796550920533</v>
      </c>
      <c r="R50" s="343">
        <v>32.818124073681979</v>
      </c>
      <c r="S50" s="343">
        <v>85.409252669039162</v>
      </c>
      <c r="T50" s="343">
        <v>72.992700729926995</v>
      </c>
      <c r="U50" s="343">
        <v>77.957811066951933</v>
      </c>
      <c r="V50" s="343">
        <v>145.60033762397137</v>
      </c>
      <c r="W50" s="343">
        <v>75.44861337683524</v>
      </c>
      <c r="X50" s="343">
        <v>0</v>
      </c>
      <c r="Y50" s="343">
        <v>29.893238434163727</v>
      </c>
      <c r="Z50" s="343">
        <v>82.116788321167917</v>
      </c>
      <c r="AA50" s="343">
        <v>149.80128401100592</v>
      </c>
      <c r="AB50" s="343">
        <v>124.49883941759863</v>
      </c>
      <c r="AC50" s="343">
        <v>67.583313912840865</v>
      </c>
      <c r="AD50" s="169"/>
    </row>
    <row r="51" spans="1:30" s="169" customFormat="1" ht="12.75">
      <c r="A51" s="167">
        <v>3</v>
      </c>
      <c r="B51" s="167">
        <v>4</v>
      </c>
      <c r="C51" s="167">
        <v>2</v>
      </c>
      <c r="D51" s="168">
        <v>974000</v>
      </c>
      <c r="E51" s="165" t="s">
        <v>277</v>
      </c>
      <c r="F51" s="140">
        <v>261.39255146888735</v>
      </c>
      <c r="G51" s="140">
        <v>407.63922323864546</v>
      </c>
      <c r="H51" s="140">
        <v>514.42704039571311</v>
      </c>
      <c r="I51" s="140">
        <v>532.31320201855772</v>
      </c>
      <c r="J51" s="140">
        <v>162.10295728368018</v>
      </c>
      <c r="K51" s="140">
        <v>376.93522906793049</v>
      </c>
      <c r="L51" s="140">
        <v>195.46611149664585</v>
      </c>
      <c r="M51" s="140">
        <v>280.85379553843683</v>
      </c>
      <c r="N51" s="140">
        <v>328.11211871393243</v>
      </c>
      <c r="O51" s="140">
        <v>286.50496500081397</v>
      </c>
      <c r="P51" s="140">
        <v>92.004381161007657</v>
      </c>
      <c r="Q51" s="140">
        <v>240.44233807266983</v>
      </c>
      <c r="R51" s="140">
        <v>45.107564191533662</v>
      </c>
      <c r="S51" s="140">
        <v>77.034183919114099</v>
      </c>
      <c r="T51" s="140">
        <v>108.82110469909311</v>
      </c>
      <c r="U51" s="140">
        <v>117.20657659124208</v>
      </c>
      <c r="V51" s="140">
        <v>26.286966046002192</v>
      </c>
      <c r="W51" s="140">
        <v>74.881516587677723</v>
      </c>
      <c r="X51" s="140">
        <v>20.818875780707842</v>
      </c>
      <c r="Y51" s="140">
        <v>49.751243781094537</v>
      </c>
      <c r="Z51" s="140">
        <v>77.493816982687562</v>
      </c>
      <c r="AA51" s="140">
        <v>128.6016604265017</v>
      </c>
      <c r="AB51" s="140">
        <v>43.81161007667032</v>
      </c>
      <c r="AC51" s="140">
        <v>61.611374407582943</v>
      </c>
    </row>
    <row r="52" spans="1:30" ht="12.75">
      <c r="A52" s="47">
        <v>3</v>
      </c>
      <c r="B52" s="47">
        <v>4</v>
      </c>
      <c r="C52" s="167">
        <v>2</v>
      </c>
      <c r="D52" s="168">
        <v>566000</v>
      </c>
      <c r="E52" s="165" t="s">
        <v>264</v>
      </c>
      <c r="F52" s="140">
        <v>99.566513140070441</v>
      </c>
      <c r="G52" s="140">
        <v>220.7097715119105</v>
      </c>
      <c r="H52" s="140">
        <v>280.25742163172094</v>
      </c>
      <c r="I52" s="140">
        <v>367.63973298794463</v>
      </c>
      <c r="J52" s="140">
        <v>253.24429885347107</v>
      </c>
      <c r="K52" s="140">
        <v>230.54864500446283</v>
      </c>
      <c r="L52" s="140">
        <v>71.118937957193168</v>
      </c>
      <c r="M52" s="140">
        <v>133.20369470102091</v>
      </c>
      <c r="N52" s="140">
        <v>134.9387585634212</v>
      </c>
      <c r="O52" s="140">
        <v>131.51340041845171</v>
      </c>
      <c r="P52" s="140">
        <v>80.635000629960942</v>
      </c>
      <c r="Q52" s="140">
        <v>107.86789980439448</v>
      </c>
      <c r="R52" s="140">
        <v>23.706312652397717</v>
      </c>
      <c r="S52" s="140">
        <v>55.420515313563456</v>
      </c>
      <c r="T52" s="140">
        <v>90.305169192443429</v>
      </c>
      <c r="U52" s="140">
        <v>96.642423034771355</v>
      </c>
      <c r="V52" s="140">
        <v>40.317500314980478</v>
      </c>
      <c r="W52" s="140">
        <v>58.491748485481516</v>
      </c>
      <c r="X52" s="140">
        <v>4.7412625304795393</v>
      </c>
      <c r="Y52" s="140">
        <v>32.085561497326182</v>
      </c>
      <c r="Z52" s="140">
        <v>55.013493875856284</v>
      </c>
      <c r="AA52" s="140">
        <v>139.48390953472156</v>
      </c>
      <c r="AB52" s="140">
        <v>132.29179790852965</v>
      </c>
      <c r="AC52" s="140">
        <v>64.18899671458685</v>
      </c>
      <c r="AD52" s="169"/>
    </row>
    <row r="53" spans="1:30" ht="12.75">
      <c r="A53" s="47">
        <v>3</v>
      </c>
      <c r="B53" s="47">
        <v>3</v>
      </c>
      <c r="C53" s="47">
        <v>2</v>
      </c>
      <c r="D53" s="35">
        <v>978000</v>
      </c>
      <c r="E53" s="30" t="s">
        <v>278</v>
      </c>
      <c r="F53" s="140">
        <v>292.88702928870293</v>
      </c>
      <c r="G53" s="140">
        <v>522.53116011505267</v>
      </c>
      <c r="H53" s="140">
        <v>717.11177052423341</v>
      </c>
      <c r="I53" s="140">
        <v>756.134201301953</v>
      </c>
      <c r="J53" s="140">
        <v>258.10721376571809</v>
      </c>
      <c r="K53" s="140">
        <v>498.92753893499952</v>
      </c>
      <c r="L53" s="140">
        <v>251.04602510460251</v>
      </c>
      <c r="M53" s="140">
        <v>388.30297219558969</v>
      </c>
      <c r="N53" s="140">
        <v>479.72304648862513</v>
      </c>
      <c r="O53" s="140">
        <v>400.60090135202807</v>
      </c>
      <c r="P53" s="140">
        <v>52.945069490403704</v>
      </c>
      <c r="Q53" s="140">
        <v>320.80574466100899</v>
      </c>
      <c r="R53" s="140">
        <v>35.403926617315754</v>
      </c>
      <c r="S53" s="140">
        <v>86.289549376797723</v>
      </c>
      <c r="T53" s="140">
        <v>173.0959446092977</v>
      </c>
      <c r="U53" s="140">
        <v>170.25538307461193</v>
      </c>
      <c r="V53" s="140">
        <v>86.035737921906048</v>
      </c>
      <c r="W53" s="140">
        <v>103.51580714352326</v>
      </c>
      <c r="X53" s="140">
        <v>6.4370775667846791</v>
      </c>
      <c r="Y53" s="140">
        <v>47.938638542665409</v>
      </c>
      <c r="Z53" s="140">
        <v>64.292779426310602</v>
      </c>
      <c r="AA53" s="140">
        <v>185.27791687531297</v>
      </c>
      <c r="AB53" s="140">
        <v>119.12640635340831</v>
      </c>
      <c r="AC53" s="140">
        <v>74.605987130467227</v>
      </c>
    </row>
    <row r="54" spans="1:30" ht="12.75">
      <c r="A54" s="47">
        <v>3</v>
      </c>
      <c r="B54" s="47">
        <v>4</v>
      </c>
      <c r="C54" s="47">
        <v>2</v>
      </c>
      <c r="D54" s="35">
        <v>166000</v>
      </c>
      <c r="E54" s="22" t="s">
        <v>252</v>
      </c>
      <c r="F54" s="140">
        <v>123.20328542094457</v>
      </c>
      <c r="G54" s="140">
        <v>278.39029768467469</v>
      </c>
      <c r="H54" s="140">
        <v>340.70531978481768</v>
      </c>
      <c r="I54" s="140">
        <v>470.65659500290525</v>
      </c>
      <c r="J54" s="140">
        <v>299.30299302993035</v>
      </c>
      <c r="K54" s="140">
        <v>287.72919605077573</v>
      </c>
      <c r="L54" s="140">
        <v>71.868583162217661</v>
      </c>
      <c r="M54" s="140">
        <v>146.08599779492832</v>
      </c>
      <c r="N54" s="140">
        <v>152.42080095636581</v>
      </c>
      <c r="O54" s="140">
        <v>264.38117373619991</v>
      </c>
      <c r="P54" s="140">
        <v>192.70192701927022</v>
      </c>
      <c r="Q54" s="140">
        <v>156.27644569816644</v>
      </c>
      <c r="R54" s="140">
        <v>47.227926078028759</v>
      </c>
      <c r="S54" s="140">
        <v>110.2535832414553</v>
      </c>
      <c r="T54" s="140">
        <v>131.50029886431557</v>
      </c>
      <c r="U54" s="140">
        <v>133.64323067983725</v>
      </c>
      <c r="V54" s="140">
        <v>65.600656006560072</v>
      </c>
      <c r="W54" s="140">
        <v>95.345557122708016</v>
      </c>
      <c r="X54" s="140">
        <v>4.1067761806981533</v>
      </c>
      <c r="Y54" s="140">
        <v>22.050716648291075</v>
      </c>
      <c r="Z54" s="140">
        <v>56.784219964136291</v>
      </c>
      <c r="AA54" s="140">
        <v>72.632190586868106</v>
      </c>
      <c r="AB54" s="140">
        <v>41.000410004100047</v>
      </c>
      <c r="AC54" s="140">
        <v>36.107193229901277</v>
      </c>
    </row>
    <row r="55" spans="1:30" ht="12.75">
      <c r="A55" s="47">
        <v>3</v>
      </c>
      <c r="B55" s="47">
        <v>4</v>
      </c>
      <c r="C55" s="47">
        <v>2</v>
      </c>
      <c r="D55" s="35">
        <v>570000</v>
      </c>
      <c r="E55" s="22" t="s">
        <v>265</v>
      </c>
      <c r="F55" s="140">
        <v>107.74268511672125</v>
      </c>
      <c r="G55" s="140">
        <v>904.69916556873068</v>
      </c>
      <c r="H55" s="140">
        <v>285.89089785195495</v>
      </c>
      <c r="I55" s="140">
        <v>247.10424710424709</v>
      </c>
      <c r="J55" s="140">
        <v>144.3089430894309</v>
      </c>
      <c r="K55" s="140">
        <v>332.51375717129139</v>
      </c>
      <c r="L55" s="140">
        <v>70.772155910003164</v>
      </c>
      <c r="M55" s="140">
        <v>434.78260869565219</v>
      </c>
      <c r="N55" s="140">
        <v>120.5377839592026</v>
      </c>
      <c r="O55" s="140">
        <v>86.486486486486484</v>
      </c>
      <c r="P55" s="140">
        <v>54.878048780487802</v>
      </c>
      <c r="Q55" s="140">
        <v>153.67053038285914</v>
      </c>
      <c r="R55" s="140">
        <v>33.801626703285095</v>
      </c>
      <c r="S55" s="140">
        <v>61.484409310496261</v>
      </c>
      <c r="T55" s="140">
        <v>66.450316798021959</v>
      </c>
      <c r="U55" s="140">
        <v>83.397683397683394</v>
      </c>
      <c r="V55" s="140">
        <v>38.617886178861802</v>
      </c>
      <c r="W55" s="140">
        <v>55.614096709987123</v>
      </c>
      <c r="X55" s="140">
        <v>3.1689025034329776</v>
      </c>
      <c r="Y55" s="140">
        <v>408.43214756258226</v>
      </c>
      <c r="Z55" s="140">
        <v>98.90279709473036</v>
      </c>
      <c r="AA55" s="140">
        <v>77.220077220077229</v>
      </c>
      <c r="AB55" s="140">
        <v>50.813008130081279</v>
      </c>
      <c r="AC55" s="140">
        <v>123.22913007844512</v>
      </c>
    </row>
    <row r="56" spans="1:30" ht="12.75">
      <c r="A56" s="47">
        <v>3</v>
      </c>
      <c r="B56" s="47">
        <v>4</v>
      </c>
      <c r="C56" s="47">
        <v>2</v>
      </c>
      <c r="D56" s="35">
        <v>170000</v>
      </c>
      <c r="E56" s="22" t="s">
        <v>254</v>
      </c>
      <c r="F56" s="140">
        <v>145.75023013194229</v>
      </c>
      <c r="G56" s="140">
        <v>287.0913663034367</v>
      </c>
      <c r="H56" s="140">
        <v>398.06718821905201</v>
      </c>
      <c r="I56" s="140">
        <v>448.92349977095745</v>
      </c>
      <c r="J56" s="140">
        <v>250.62656641604008</v>
      </c>
      <c r="K56" s="140">
        <v>293.61041648702252</v>
      </c>
      <c r="L56" s="140">
        <v>72.108008591592508</v>
      </c>
      <c r="M56" s="140">
        <v>136.21123218776194</v>
      </c>
      <c r="N56" s="140">
        <v>195.58214450069028</v>
      </c>
      <c r="O56" s="140">
        <v>171.78195144296839</v>
      </c>
      <c r="P56" s="140">
        <v>53.258145363408516</v>
      </c>
      <c r="Q56" s="140">
        <v>124.60118996292145</v>
      </c>
      <c r="R56" s="140">
        <v>73.64222154034978</v>
      </c>
      <c r="S56" s="140">
        <v>129.92455993294217</v>
      </c>
      <c r="T56" s="140">
        <v>151.86378278877129</v>
      </c>
      <c r="U56" s="140">
        <v>162.62024736601009</v>
      </c>
      <c r="V56" s="140">
        <v>87.719298245614027</v>
      </c>
      <c r="W56" s="140">
        <v>118.56514615848926</v>
      </c>
      <c r="X56" s="140">
        <v>0</v>
      </c>
      <c r="Y56" s="140">
        <v>20.955574182732608</v>
      </c>
      <c r="Z56" s="140">
        <v>50.621260929590434</v>
      </c>
      <c r="AA56" s="140">
        <v>114.52130096197891</v>
      </c>
      <c r="AB56" s="140">
        <v>109.64912280701758</v>
      </c>
      <c r="AC56" s="140">
        <v>50.444080365611796</v>
      </c>
    </row>
    <row r="57" spans="1:30" s="4" customFormat="1" ht="13.15">
      <c r="A57" s="44"/>
      <c r="B57" s="44"/>
      <c r="C57" s="44"/>
      <c r="D57" s="37"/>
      <c r="E57" s="34" t="s">
        <v>208</v>
      </c>
      <c r="F57" s="366">
        <v>164.93154864050643</v>
      </c>
      <c r="G57" s="366">
        <v>359.37707090788604</v>
      </c>
      <c r="H57" s="366">
        <v>396.05431682930111</v>
      </c>
      <c r="I57" s="366">
        <v>436.39836402516244</v>
      </c>
      <c r="J57" s="366">
        <v>273.40138318724803</v>
      </c>
      <c r="K57" s="366">
        <v>314.61850369702915</v>
      </c>
      <c r="L57" s="366">
        <v>121.4105937535751</v>
      </c>
      <c r="M57" s="366">
        <v>229.88734261100066</v>
      </c>
      <c r="N57" s="366">
        <v>234.71720009340572</v>
      </c>
      <c r="O57" s="366">
        <v>214.53138732603927</v>
      </c>
      <c r="P57" s="366">
        <v>113.53970191205296</v>
      </c>
      <c r="Q57" s="366">
        <v>181.02191715474521</v>
      </c>
      <c r="R57" s="366">
        <v>39.612172520306601</v>
      </c>
      <c r="S57" s="366">
        <v>80.583167660702443</v>
      </c>
      <c r="T57" s="366">
        <v>95.457794068738082</v>
      </c>
      <c r="U57" s="366">
        <v>96.746735316710613</v>
      </c>
      <c r="V57" s="366">
        <v>56.769850956026488</v>
      </c>
      <c r="W57" s="366">
        <v>71.661410436487955</v>
      </c>
      <c r="X57" s="366">
        <v>3.9087823666247177</v>
      </c>
      <c r="Y57" s="366">
        <v>48.906560636182903</v>
      </c>
      <c r="Z57" s="366">
        <v>65.879322667157268</v>
      </c>
      <c r="AA57" s="366">
        <v>125.12024138241257</v>
      </c>
      <c r="AB57" s="366">
        <v>103.09183031916861</v>
      </c>
      <c r="AC57" s="366">
        <v>61.935176105795989</v>
      </c>
    </row>
    <row r="58" spans="1:30" ht="12.75">
      <c r="A58" s="47">
        <v>4</v>
      </c>
      <c r="B58" s="47">
        <v>2</v>
      </c>
      <c r="C58" s="47">
        <v>3</v>
      </c>
      <c r="D58" s="35">
        <v>334004</v>
      </c>
      <c r="E58" s="22" t="s">
        <v>57</v>
      </c>
      <c r="F58" s="140">
        <v>340.40995607613473</v>
      </c>
      <c r="G58" s="140">
        <v>415.22491349480964</v>
      </c>
      <c r="H58" s="140">
        <v>738.00738007380085</v>
      </c>
      <c r="I58" s="140">
        <v>708.09984717269481</v>
      </c>
      <c r="J58" s="140">
        <v>384.07821229050285</v>
      </c>
      <c r="K58" s="140">
        <v>508.60953518463225</v>
      </c>
      <c r="L58" s="140">
        <v>201.3177159590044</v>
      </c>
      <c r="M58" s="140">
        <v>252.10084033613447</v>
      </c>
      <c r="N58" s="140">
        <v>448.07590933052188</v>
      </c>
      <c r="O58" s="140">
        <v>361.69128884360669</v>
      </c>
      <c r="P58" s="140">
        <v>174.58100558659217</v>
      </c>
      <c r="Q58" s="140">
        <v>285.65741017219074</v>
      </c>
      <c r="R58" s="140">
        <v>124.45095168374819</v>
      </c>
      <c r="S58" s="140">
        <v>113.69253583786455</v>
      </c>
      <c r="T58" s="140">
        <v>189.77332630469169</v>
      </c>
      <c r="U58" s="140">
        <v>152.82730514518593</v>
      </c>
      <c r="V58" s="140">
        <v>76.815642458100555</v>
      </c>
      <c r="W58" s="140">
        <v>133.37314621279987</v>
      </c>
      <c r="X58" s="140">
        <v>14.641288433382138</v>
      </c>
      <c r="Y58" s="140">
        <v>49.431537320810683</v>
      </c>
      <c r="Z58" s="140">
        <v>100.15814443858726</v>
      </c>
      <c r="AA58" s="140">
        <v>193.58125318390225</v>
      </c>
      <c r="AB58" s="140">
        <v>132.68156424581011</v>
      </c>
      <c r="AC58" s="140">
        <v>89.578978799641689</v>
      </c>
    </row>
    <row r="59" spans="1:30" ht="12.75">
      <c r="A59" s="47">
        <v>4</v>
      </c>
      <c r="B59" s="47">
        <v>2</v>
      </c>
      <c r="C59" s="47">
        <v>3</v>
      </c>
      <c r="D59" s="35">
        <v>962004</v>
      </c>
      <c r="E59" s="22" t="s">
        <v>147</v>
      </c>
      <c r="F59" s="140">
        <v>489.84468339307051</v>
      </c>
      <c r="G59" s="140">
        <v>762.8524046434494</v>
      </c>
      <c r="H59" s="140">
        <v>588.23529411764707</v>
      </c>
      <c r="I59" s="140">
        <v>900</v>
      </c>
      <c r="J59" s="140">
        <v>411.25541125541127</v>
      </c>
      <c r="K59" s="140">
        <v>630.10120796604633</v>
      </c>
      <c r="L59" s="140">
        <v>382.31780167264037</v>
      </c>
      <c r="M59" s="140">
        <v>630.18242122719744</v>
      </c>
      <c r="N59" s="140">
        <v>463.45811051693408</v>
      </c>
      <c r="O59" s="140">
        <v>566.66666666666663</v>
      </c>
      <c r="P59" s="140">
        <v>194.80519480519479</v>
      </c>
      <c r="Q59" s="140">
        <v>453.80346065948413</v>
      </c>
      <c r="R59" s="140">
        <v>95.579450418160093</v>
      </c>
      <c r="S59" s="140">
        <v>82.918739635157564</v>
      </c>
      <c r="T59" s="140">
        <v>71.301247771836003</v>
      </c>
      <c r="U59" s="140">
        <v>100</v>
      </c>
      <c r="V59" s="140">
        <v>21.645021645021647</v>
      </c>
      <c r="W59" s="140">
        <v>78.354554358472086</v>
      </c>
      <c r="X59" s="140">
        <v>11.947431302270015</v>
      </c>
      <c r="Y59" s="140">
        <v>49.751243781094523</v>
      </c>
      <c r="Z59" s="140">
        <v>53.475935828876999</v>
      </c>
      <c r="AA59" s="140">
        <v>233.33333333333331</v>
      </c>
      <c r="AB59" s="140">
        <v>194.80519480519484</v>
      </c>
      <c r="AC59" s="140">
        <v>97.943192948090115</v>
      </c>
    </row>
    <row r="60" spans="1:30" ht="12.75">
      <c r="A60" s="47">
        <v>4</v>
      </c>
      <c r="B60" s="47">
        <v>2</v>
      </c>
      <c r="C60" s="47">
        <v>3</v>
      </c>
      <c r="D60" s="35">
        <v>978004</v>
      </c>
      <c r="E60" s="22" t="s">
        <v>158</v>
      </c>
      <c r="F60" s="140">
        <v>375.858330321648</v>
      </c>
      <c r="G60" s="140">
        <v>875.94936708860757</v>
      </c>
      <c r="H60" s="140">
        <v>829.76445396145607</v>
      </c>
      <c r="I60" s="140">
        <v>970.11012060828534</v>
      </c>
      <c r="J60" s="140">
        <v>361.03542234332417</v>
      </c>
      <c r="K60" s="140">
        <v>671.00650976464703</v>
      </c>
      <c r="L60" s="140">
        <v>299.96385977593064</v>
      </c>
      <c r="M60" s="140">
        <v>713.92405063291142</v>
      </c>
      <c r="N60" s="140">
        <v>706.63811563169168</v>
      </c>
      <c r="O60" s="140">
        <v>744.62506554798108</v>
      </c>
      <c r="P60" s="140">
        <v>204.35967302452315</v>
      </c>
      <c r="Q60" s="140">
        <v>528.793189784677</v>
      </c>
      <c r="R60" s="140">
        <v>50.596313697144929</v>
      </c>
      <c r="S60" s="140">
        <v>81.012658227848107</v>
      </c>
      <c r="T60" s="140">
        <v>48.179871520342623</v>
      </c>
      <c r="U60" s="140">
        <v>99.632931305715772</v>
      </c>
      <c r="V60" s="140">
        <v>0</v>
      </c>
      <c r="W60" s="140">
        <v>58.087130696044063</v>
      </c>
      <c r="X60" s="140">
        <v>25.298156848572454</v>
      </c>
      <c r="Y60" s="140">
        <v>81.012658227848121</v>
      </c>
      <c r="Z60" s="140">
        <v>74.946466809421864</v>
      </c>
      <c r="AA60" s="140">
        <v>125.85212375458838</v>
      </c>
      <c r="AB60" s="140">
        <v>156.67574931880105</v>
      </c>
      <c r="AC60" s="140">
        <v>84.126189283925882</v>
      </c>
    </row>
    <row r="61" spans="1:30" s="169" customFormat="1" ht="12.75">
      <c r="A61" s="167">
        <v>4</v>
      </c>
      <c r="B61" s="167">
        <v>2</v>
      </c>
      <c r="C61" s="167">
        <v>3</v>
      </c>
      <c r="D61" s="168">
        <v>562008</v>
      </c>
      <c r="E61" s="165" t="s">
        <v>104</v>
      </c>
      <c r="F61" s="140">
        <v>211.66752710376872</v>
      </c>
      <c r="G61" s="140">
        <v>449.27536231884056</v>
      </c>
      <c r="H61" s="140">
        <v>539.32584269662925</v>
      </c>
      <c r="I61" s="140">
        <v>521.47239263803681</v>
      </c>
      <c r="J61" s="140">
        <v>218.68787276341956</v>
      </c>
      <c r="K61" s="140">
        <v>380.63774777362829</v>
      </c>
      <c r="L61" s="140">
        <v>154.87867836861128</v>
      </c>
      <c r="M61" s="140">
        <v>304.34782608695656</v>
      </c>
      <c r="N61" s="140">
        <v>269.66292134831463</v>
      </c>
      <c r="O61" s="140">
        <v>176.38036809815949</v>
      </c>
      <c r="P61" s="140">
        <v>89.463220675944328</v>
      </c>
      <c r="Q61" s="140">
        <v>201.09164033323759</v>
      </c>
      <c r="R61" s="140">
        <v>56.788848735157472</v>
      </c>
      <c r="S61" s="140">
        <v>86.956521739130451</v>
      </c>
      <c r="T61" s="140">
        <v>112.35955056179773</v>
      </c>
      <c r="U61" s="140">
        <v>122.6993865030675</v>
      </c>
      <c r="V61" s="140">
        <v>39.761431411530808</v>
      </c>
      <c r="W61" s="140">
        <v>83.309393852341287</v>
      </c>
      <c r="X61" s="140">
        <v>0</v>
      </c>
      <c r="Y61" s="140">
        <v>57.971014492753632</v>
      </c>
      <c r="Z61" s="140">
        <v>157.30337078651684</v>
      </c>
      <c r="AA61" s="140">
        <v>222.39263803680976</v>
      </c>
      <c r="AB61" s="140">
        <v>89.463220675944385</v>
      </c>
      <c r="AC61" s="140">
        <v>96.236713588049412</v>
      </c>
    </row>
    <row r="62" spans="1:30" ht="12.75">
      <c r="A62" s="47">
        <v>4</v>
      </c>
      <c r="B62" s="47">
        <v>2</v>
      </c>
      <c r="C62" s="47">
        <v>3</v>
      </c>
      <c r="D62" s="168">
        <v>158004</v>
      </c>
      <c r="E62" s="165" t="s">
        <v>30</v>
      </c>
      <c r="F62" s="140">
        <v>145.32243415077201</v>
      </c>
      <c r="G62" s="140">
        <v>324.29245283018867</v>
      </c>
      <c r="H62" s="140">
        <v>372.78106508875737</v>
      </c>
      <c r="I62" s="140">
        <v>495.86776859504135</v>
      </c>
      <c r="J62" s="140">
        <v>238.68312757201647</v>
      </c>
      <c r="K62" s="140">
        <v>309.52100741438153</v>
      </c>
      <c r="L62" s="140">
        <v>108.99182561307902</v>
      </c>
      <c r="M62" s="140">
        <v>241.74528301886795</v>
      </c>
      <c r="N62" s="140">
        <v>254.43786982248523</v>
      </c>
      <c r="O62" s="140">
        <v>283.35301062573791</v>
      </c>
      <c r="P62" s="140">
        <v>156.37860082304528</v>
      </c>
      <c r="Q62" s="140">
        <v>205.95504295633754</v>
      </c>
      <c r="R62" s="140">
        <v>31.789282470481382</v>
      </c>
      <c r="S62" s="140">
        <v>35.377358490566046</v>
      </c>
      <c r="T62" s="140">
        <v>71.005917159763328</v>
      </c>
      <c r="U62" s="140">
        <v>53.128689492325861</v>
      </c>
      <c r="V62" s="140">
        <v>16.460905349794245</v>
      </c>
      <c r="W62" s="140">
        <v>42.367894551018004</v>
      </c>
      <c r="X62" s="140">
        <v>4.5413260672116271</v>
      </c>
      <c r="Y62" s="140">
        <v>47.169811320754725</v>
      </c>
      <c r="Z62" s="140">
        <v>47.337278106508883</v>
      </c>
      <c r="AA62" s="140">
        <v>159.38606847697753</v>
      </c>
      <c r="AB62" s="140">
        <v>65.843621399176953</v>
      </c>
      <c r="AC62" s="140">
        <v>61.19806990702601</v>
      </c>
      <c r="AD62" s="169"/>
    </row>
    <row r="63" spans="1:30" ht="12.75">
      <c r="A63" s="47">
        <v>4</v>
      </c>
      <c r="B63" s="47">
        <v>2</v>
      </c>
      <c r="C63" s="47">
        <v>3</v>
      </c>
      <c r="D63" s="168">
        <v>954012</v>
      </c>
      <c r="E63" s="165" t="s">
        <v>137</v>
      </c>
      <c r="F63" s="140">
        <v>84.848484848484858</v>
      </c>
      <c r="G63" s="140">
        <v>297.72329246935203</v>
      </c>
      <c r="H63" s="140">
        <v>217.39130434782609</v>
      </c>
      <c r="I63" s="140">
        <v>350.35035035035037</v>
      </c>
      <c r="J63" s="140">
        <v>130.54830287206266</v>
      </c>
      <c r="K63" s="140">
        <v>206.50026934817743</v>
      </c>
      <c r="L63" s="140">
        <v>42.424242424242429</v>
      </c>
      <c r="M63" s="140">
        <v>218.91418563922943</v>
      </c>
      <c r="N63" s="140">
        <v>138.33992094861659</v>
      </c>
      <c r="O63" s="140">
        <v>150.15015015015015</v>
      </c>
      <c r="P63" s="140">
        <v>78.32898172323759</v>
      </c>
      <c r="Q63" s="140">
        <v>120.30885257676424</v>
      </c>
      <c r="R63" s="140">
        <v>42.424242424242429</v>
      </c>
      <c r="S63" s="140">
        <v>26.269702276707534</v>
      </c>
      <c r="T63" s="140">
        <v>59.288537549407117</v>
      </c>
      <c r="U63" s="140">
        <v>50.050050050050046</v>
      </c>
      <c r="V63" s="140">
        <v>26.109660574412533</v>
      </c>
      <c r="W63" s="140">
        <v>41.300053869635491</v>
      </c>
      <c r="X63" s="140">
        <v>0</v>
      </c>
      <c r="Y63" s="140">
        <v>52.539404553415061</v>
      </c>
      <c r="Z63" s="140">
        <v>19.762845849802371</v>
      </c>
      <c r="AA63" s="140">
        <v>150.15015015015013</v>
      </c>
      <c r="AB63" s="140">
        <v>26.109660574412533</v>
      </c>
      <c r="AC63" s="140">
        <v>44.89136290177769</v>
      </c>
      <c r="AD63" s="169"/>
    </row>
    <row r="64" spans="1:30" ht="12.75">
      <c r="A64" s="47">
        <v>4</v>
      </c>
      <c r="B64" s="47">
        <v>2</v>
      </c>
      <c r="C64" s="47">
        <v>3</v>
      </c>
      <c r="D64" s="168">
        <v>158012</v>
      </c>
      <c r="E64" s="165" t="s">
        <v>32</v>
      </c>
      <c r="F64" s="140">
        <v>247.81341107871719</v>
      </c>
      <c r="G64" s="140">
        <v>350.37878787878782</v>
      </c>
      <c r="H64" s="140">
        <v>542.56314312441532</v>
      </c>
      <c r="I64" s="140">
        <v>637.06563706563702</v>
      </c>
      <c r="J64" s="140">
        <v>375.33512064343159</v>
      </c>
      <c r="K64" s="140">
        <v>422.42849024436447</v>
      </c>
      <c r="L64" s="140">
        <v>211.37026239067055</v>
      </c>
      <c r="M64" s="140">
        <v>303.03030303030306</v>
      </c>
      <c r="N64" s="140">
        <v>392.89055191768006</v>
      </c>
      <c r="O64" s="140">
        <v>328.18532818532816</v>
      </c>
      <c r="P64" s="140">
        <v>147.45308310991956</v>
      </c>
      <c r="Q64" s="140">
        <v>280.35612805455577</v>
      </c>
      <c r="R64" s="140">
        <v>29.154518950437314</v>
      </c>
      <c r="S64" s="140">
        <v>28.409090909090907</v>
      </c>
      <c r="T64" s="140">
        <v>84.19083255378861</v>
      </c>
      <c r="U64" s="140">
        <v>193.05019305019309</v>
      </c>
      <c r="V64" s="140">
        <v>187.66756032171577</v>
      </c>
      <c r="W64" s="140">
        <v>94.714908126539115</v>
      </c>
      <c r="X64" s="140">
        <v>7.2886297376093285</v>
      </c>
      <c r="Y64" s="140">
        <v>18.939393939393941</v>
      </c>
      <c r="Z64" s="140">
        <v>65.481758652946695</v>
      </c>
      <c r="AA64" s="140">
        <v>115.83011583011583</v>
      </c>
      <c r="AB64" s="140">
        <v>40.214477211796265</v>
      </c>
      <c r="AC64" s="140">
        <v>47.357454063269557</v>
      </c>
      <c r="AD64" s="169"/>
    </row>
    <row r="65" spans="1:30" ht="12.75">
      <c r="A65" s="47">
        <v>4</v>
      </c>
      <c r="B65" s="47">
        <v>2</v>
      </c>
      <c r="C65" s="47">
        <v>3</v>
      </c>
      <c r="D65" s="168">
        <v>158026</v>
      </c>
      <c r="E65" s="165" t="s">
        <v>36</v>
      </c>
      <c r="F65" s="140">
        <v>183.81167365366011</v>
      </c>
      <c r="G65" s="140">
        <v>301.29124820659973</v>
      </c>
      <c r="H65" s="140">
        <v>393.10716208939147</v>
      </c>
      <c r="I65" s="140">
        <v>472.39612976664768</v>
      </c>
      <c r="J65" s="140">
        <v>374.20382165605093</v>
      </c>
      <c r="K65" s="140">
        <v>321.00973961439081</v>
      </c>
      <c r="L65" s="140">
        <v>132.21541438245728</v>
      </c>
      <c r="M65" s="140">
        <v>210.42563366810137</v>
      </c>
      <c r="N65" s="140">
        <v>285.40656973613352</v>
      </c>
      <c r="O65" s="140">
        <v>261.80990324416621</v>
      </c>
      <c r="P65" s="140">
        <v>199.04458598726114</v>
      </c>
      <c r="Q65" s="140">
        <v>207.71218445637049</v>
      </c>
      <c r="R65" s="140">
        <v>45.146726862302494</v>
      </c>
      <c r="S65" s="140">
        <v>28.69440459110475</v>
      </c>
      <c r="T65" s="140">
        <v>48.465266558966071</v>
      </c>
      <c r="U65" s="140">
        <v>73.989755264655656</v>
      </c>
      <c r="V65" s="140">
        <v>55.732484076433124</v>
      </c>
      <c r="W65" s="140">
        <v>48.698071953885908</v>
      </c>
      <c r="X65" s="140">
        <v>6.4495324089003541</v>
      </c>
      <c r="Y65" s="140">
        <v>62.171209947393599</v>
      </c>
      <c r="Z65" s="140">
        <v>59.235325794291867</v>
      </c>
      <c r="AA65" s="140">
        <v>136.59647125782587</v>
      </c>
      <c r="AB65" s="140">
        <v>119.42675159235669</v>
      </c>
      <c r="AC65" s="140">
        <v>64.599483204134359</v>
      </c>
      <c r="AD65" s="169"/>
    </row>
    <row r="66" spans="1:30" ht="12.75">
      <c r="A66" s="47">
        <v>4</v>
      </c>
      <c r="B66" s="47">
        <v>2</v>
      </c>
      <c r="C66" s="47">
        <v>3</v>
      </c>
      <c r="D66" s="168">
        <v>954024</v>
      </c>
      <c r="E66" s="165" t="s">
        <v>140</v>
      </c>
      <c r="F66" s="140">
        <v>364.21725239616615</v>
      </c>
      <c r="G66" s="140">
        <v>534.48275862068965</v>
      </c>
      <c r="H66" s="140">
        <v>457.94392523364485</v>
      </c>
      <c r="I66" s="140">
        <v>680</v>
      </c>
      <c r="J66" s="140">
        <v>404.17209908735333</v>
      </c>
      <c r="K66" s="140">
        <v>480.04314994606256</v>
      </c>
      <c r="L66" s="140">
        <v>300.3194888178914</v>
      </c>
      <c r="M66" s="140">
        <v>413.79310344827587</v>
      </c>
      <c r="N66" s="140">
        <v>327.10280373831773</v>
      </c>
      <c r="O66" s="140">
        <v>440</v>
      </c>
      <c r="P66" s="140">
        <v>221.64276401564538</v>
      </c>
      <c r="Q66" s="140">
        <v>343.40165408126575</v>
      </c>
      <c r="R66" s="140">
        <v>63.897763578274756</v>
      </c>
      <c r="S66" s="140">
        <v>94.827586206896555</v>
      </c>
      <c r="T66" s="140">
        <v>74.766355140186917</v>
      </c>
      <c r="U66" s="140">
        <v>50.000000000000007</v>
      </c>
      <c r="V66" s="140">
        <v>52.15123859191656</v>
      </c>
      <c r="W66" s="140">
        <v>68.320747932398419</v>
      </c>
      <c r="X66" s="140">
        <v>0</v>
      </c>
      <c r="Y66" s="140">
        <v>25.862068965517249</v>
      </c>
      <c r="Z66" s="140">
        <v>56.074766355140191</v>
      </c>
      <c r="AA66" s="140">
        <v>189.99999999999997</v>
      </c>
      <c r="AB66" s="140">
        <v>130.3780964797914</v>
      </c>
      <c r="AC66" s="140">
        <v>68.320747932398419</v>
      </c>
      <c r="AD66" s="169"/>
    </row>
    <row r="67" spans="1:30" ht="12.75">
      <c r="A67" s="47">
        <v>4</v>
      </c>
      <c r="B67" s="47">
        <v>2</v>
      </c>
      <c r="C67" s="47">
        <v>3</v>
      </c>
      <c r="D67" s="168">
        <v>962060</v>
      </c>
      <c r="E67" s="165" t="s">
        <v>153</v>
      </c>
      <c r="F67" s="140">
        <v>208.72865275142317</v>
      </c>
      <c r="G67" s="140">
        <v>391.13428943937419</v>
      </c>
      <c r="H67" s="140">
        <v>261.70798898071627</v>
      </c>
      <c r="I67" s="140">
        <v>422.7212681638045</v>
      </c>
      <c r="J67" s="140">
        <v>180.83182640144665</v>
      </c>
      <c r="K67" s="140">
        <v>292.97381384495719</v>
      </c>
      <c r="L67" s="140">
        <v>161.29032258064515</v>
      </c>
      <c r="M67" s="140">
        <v>325.94524119947852</v>
      </c>
      <c r="N67" s="140">
        <v>123.96694214876034</v>
      </c>
      <c r="O67" s="140">
        <v>237.78071334214002</v>
      </c>
      <c r="P67" s="140">
        <v>18.083182640144663</v>
      </c>
      <c r="Q67" s="140">
        <v>181.48820326678768</v>
      </c>
      <c r="R67" s="140">
        <v>47.438330170777988</v>
      </c>
      <c r="S67" s="140">
        <v>26.075619295958287</v>
      </c>
      <c r="T67" s="140">
        <v>55.096418732782361</v>
      </c>
      <c r="U67" s="140">
        <v>92.470277410832239</v>
      </c>
      <c r="V67" s="140">
        <v>72.332730560578653</v>
      </c>
      <c r="W67" s="140">
        <v>57.039149598133264</v>
      </c>
      <c r="X67" s="140">
        <v>0</v>
      </c>
      <c r="Y67" s="140">
        <v>39.113428943937421</v>
      </c>
      <c r="Z67" s="140">
        <v>82.644628099173559</v>
      </c>
      <c r="AA67" s="140">
        <v>92.470277410832253</v>
      </c>
      <c r="AB67" s="140">
        <v>90.415913200723352</v>
      </c>
      <c r="AC67" s="140">
        <v>54.446460980036292</v>
      </c>
      <c r="AD67" s="169"/>
    </row>
    <row r="68" spans="1:30" ht="13.15">
      <c r="A68" s="48"/>
      <c r="B68" s="48"/>
      <c r="C68" s="48"/>
      <c r="D68" s="297"/>
      <c r="E68" s="298" t="s">
        <v>209</v>
      </c>
      <c r="F68" s="366">
        <v>257.58443045220378</v>
      </c>
      <c r="G68" s="366">
        <v>464.98236521989492</v>
      </c>
      <c r="H68" s="366">
        <v>522.73595720290405</v>
      </c>
      <c r="I68" s="366">
        <v>625.3360989475301</v>
      </c>
      <c r="J68" s="366">
        <v>314.34184675834967</v>
      </c>
      <c r="K68" s="366">
        <v>427.24620007839377</v>
      </c>
      <c r="L68" s="366">
        <v>189.93599417182702</v>
      </c>
      <c r="M68" s="366">
        <v>350.53624127258337</v>
      </c>
      <c r="N68" s="366">
        <v>363.01108139090564</v>
      </c>
      <c r="O68" s="366">
        <v>364.90742874702312</v>
      </c>
      <c r="P68" s="366">
        <v>157.17092337917484</v>
      </c>
      <c r="Q68" s="366">
        <v>283.66941044960294</v>
      </c>
      <c r="R68" s="366">
        <v>59.322474892022697</v>
      </c>
      <c r="S68" s="366">
        <v>62.621464046642195</v>
      </c>
      <c r="T68" s="366">
        <v>85.594191822697766</v>
      </c>
      <c r="U68" s="366">
        <v>99.86940155181685</v>
      </c>
      <c r="V68" s="366">
        <v>50.666942405128736</v>
      </c>
      <c r="W68" s="366">
        <v>71.4254605635643</v>
      </c>
      <c r="X68" s="366">
        <v>8.3259613883540613</v>
      </c>
      <c r="Y68" s="366">
        <v>51.824659900669417</v>
      </c>
      <c r="Z68" s="366">
        <v>74.130683989300721</v>
      </c>
      <c r="AA68" s="366">
        <v>160.55926864869019</v>
      </c>
      <c r="AB68" s="366">
        <v>106.50398097404613</v>
      </c>
      <c r="AC68" s="366">
        <v>72.151329065226548</v>
      </c>
      <c r="AD68" s="169"/>
    </row>
    <row r="69" spans="1:30" ht="12.75">
      <c r="A69" s="47">
        <v>5</v>
      </c>
      <c r="B69" s="47">
        <v>3</v>
      </c>
      <c r="C69" s="47">
        <v>3</v>
      </c>
      <c r="D69" s="168">
        <v>570008</v>
      </c>
      <c r="E69" s="165" t="s">
        <v>117</v>
      </c>
      <c r="F69" s="140">
        <v>453.89393215480175</v>
      </c>
      <c r="G69" s="140">
        <v>634.35495367070564</v>
      </c>
      <c r="H69" s="140">
        <v>580.02936857562406</v>
      </c>
      <c r="I69" s="140">
        <v>714.77663230240546</v>
      </c>
      <c r="J69" s="140">
        <v>324.23208191126275</v>
      </c>
      <c r="K69" s="140">
        <v>541.08216432865731</v>
      </c>
      <c r="L69" s="140">
        <v>396.55996177735312</v>
      </c>
      <c r="M69" s="140">
        <v>484.67569493941556</v>
      </c>
      <c r="N69" s="140">
        <v>447.87077826725402</v>
      </c>
      <c r="O69" s="140">
        <v>446.73539518900344</v>
      </c>
      <c r="P69" s="140">
        <v>179.18088737201364</v>
      </c>
      <c r="Q69" s="140">
        <v>398.12959251837003</v>
      </c>
      <c r="R69" s="140">
        <v>57.333970377448651</v>
      </c>
      <c r="S69" s="140">
        <v>99.786172487526727</v>
      </c>
      <c r="T69" s="140">
        <v>36.7107195301028</v>
      </c>
      <c r="U69" s="140">
        <v>75.601374570446751</v>
      </c>
      <c r="V69" s="140">
        <v>25.597269624573379</v>
      </c>
      <c r="W69" s="140">
        <v>60.120240480961925</v>
      </c>
      <c r="X69" s="140">
        <v>0</v>
      </c>
      <c r="Y69" s="140">
        <v>49.893086243763364</v>
      </c>
      <c r="Z69" s="140">
        <v>95.447870778267287</v>
      </c>
      <c r="AA69" s="140">
        <v>192.4398625429553</v>
      </c>
      <c r="AB69" s="140">
        <v>119.45392491467578</v>
      </c>
      <c r="AC69" s="140">
        <v>82.832331329325328</v>
      </c>
      <c r="AD69" s="169"/>
    </row>
    <row r="70" spans="1:30" ht="12.75">
      <c r="A70" s="47">
        <v>5</v>
      </c>
      <c r="B70" s="47">
        <v>3</v>
      </c>
      <c r="C70" s="47">
        <v>3</v>
      </c>
      <c r="D70" s="168">
        <v>758004</v>
      </c>
      <c r="E70" s="165" t="s">
        <v>120</v>
      </c>
      <c r="F70" s="140">
        <v>142.0810697868784</v>
      </c>
      <c r="G70" s="140">
        <v>221.38228941684665</v>
      </c>
      <c r="H70" s="140">
        <v>250.42686397268071</v>
      </c>
      <c r="I70" s="140">
        <v>277.17391304347819</v>
      </c>
      <c r="J70" s="140">
        <v>147.57554462403374</v>
      </c>
      <c r="K70" s="140">
        <v>206.15218564490016</v>
      </c>
      <c r="L70" s="140">
        <v>96.113664855829498</v>
      </c>
      <c r="M70" s="140">
        <v>156.58747300215981</v>
      </c>
      <c r="N70" s="140">
        <v>125.21343198634035</v>
      </c>
      <c r="O70" s="140">
        <v>146.73913043478262</v>
      </c>
      <c r="P70" s="140">
        <v>63.246661981728742</v>
      </c>
      <c r="Q70" s="140">
        <v>118.72638963842417</v>
      </c>
      <c r="R70" s="140">
        <v>45.967404931048897</v>
      </c>
      <c r="S70" s="140">
        <v>43.196544276457885</v>
      </c>
      <c r="T70" s="140">
        <v>62.606715993170177</v>
      </c>
      <c r="U70" s="140">
        <v>16.304347826086957</v>
      </c>
      <c r="V70" s="140">
        <v>21.082220660576251</v>
      </c>
      <c r="W70" s="140">
        <v>38.855909336211546</v>
      </c>
      <c r="X70" s="140">
        <v>0</v>
      </c>
      <c r="Y70" s="140">
        <v>21.598272138228939</v>
      </c>
      <c r="Z70" s="140">
        <v>62.606715993170184</v>
      </c>
      <c r="AA70" s="140">
        <v>114.13043478260866</v>
      </c>
      <c r="AB70" s="140">
        <v>63.246661981728742</v>
      </c>
      <c r="AC70" s="140">
        <v>48.569886670264431</v>
      </c>
      <c r="AD70" s="169"/>
    </row>
    <row r="71" spans="1:30" s="169" customFormat="1" ht="12.75">
      <c r="A71" s="167">
        <v>5</v>
      </c>
      <c r="B71" s="167">
        <v>3</v>
      </c>
      <c r="C71" s="167">
        <v>3</v>
      </c>
      <c r="D71" s="168">
        <v>362016</v>
      </c>
      <c r="E71" s="165" t="s">
        <v>237</v>
      </c>
      <c r="F71" s="140">
        <v>113.98176291793315</v>
      </c>
      <c r="G71" s="140">
        <v>216.89497716894977</v>
      </c>
      <c r="H71" s="140">
        <v>296.20853080568719</v>
      </c>
      <c r="I71" s="140">
        <v>336.1344537815126</v>
      </c>
      <c r="J71" s="140">
        <v>323.62459546925561</v>
      </c>
      <c r="K71" s="140">
        <v>238.46668152440384</v>
      </c>
      <c r="L71" s="140">
        <v>53.191489361702125</v>
      </c>
      <c r="M71" s="140">
        <v>136.98630136986301</v>
      </c>
      <c r="N71" s="140">
        <v>177.72511848341233</v>
      </c>
      <c r="O71" s="140">
        <v>156.062424969988</v>
      </c>
      <c r="P71" s="140">
        <v>113.26860841423949</v>
      </c>
      <c r="Q71" s="140">
        <v>120.34767104969913</v>
      </c>
      <c r="R71" s="140">
        <v>60.790273556231021</v>
      </c>
      <c r="S71" s="140">
        <v>68.493150684931507</v>
      </c>
      <c r="T71" s="140">
        <v>71.090047393364927</v>
      </c>
      <c r="U71" s="140">
        <v>48.019207683073226</v>
      </c>
      <c r="V71" s="140">
        <v>97.087378640776706</v>
      </c>
      <c r="W71" s="140">
        <v>66.859817249832844</v>
      </c>
      <c r="X71" s="140">
        <v>0</v>
      </c>
      <c r="Y71" s="140">
        <v>11.415525114155248</v>
      </c>
      <c r="Z71" s="140">
        <v>47.393364928909939</v>
      </c>
      <c r="AA71" s="140">
        <v>132.05282112845137</v>
      </c>
      <c r="AB71" s="140">
        <v>113.26860841423951</v>
      </c>
      <c r="AC71" s="140">
        <v>51.259193224871851</v>
      </c>
    </row>
    <row r="72" spans="1:30" ht="12.75">
      <c r="A72" s="47">
        <v>5</v>
      </c>
      <c r="B72" s="47">
        <v>3</v>
      </c>
      <c r="C72" s="47">
        <v>3</v>
      </c>
      <c r="D72" s="168">
        <v>154008</v>
      </c>
      <c r="E72" s="165" t="s">
        <v>25</v>
      </c>
      <c r="F72" s="140">
        <v>142.85714285714286</v>
      </c>
      <c r="G72" s="140">
        <v>256.61587810745789</v>
      </c>
      <c r="H72" s="140">
        <v>361.34453781512599</v>
      </c>
      <c r="I72" s="140">
        <v>382.69550748752079</v>
      </c>
      <c r="J72" s="140">
        <v>21.413276231263389</v>
      </c>
      <c r="K72" s="140">
        <v>232.09036051369335</v>
      </c>
      <c r="L72" s="140">
        <v>79.365079365079367</v>
      </c>
      <c r="M72" s="140">
        <v>104.25020048115476</v>
      </c>
      <c r="N72" s="140">
        <v>58.823529411764703</v>
      </c>
      <c r="O72" s="140">
        <v>149.7504159733777</v>
      </c>
      <c r="P72" s="140">
        <v>0</v>
      </c>
      <c r="Q72" s="140">
        <v>82.0052607148383</v>
      </c>
      <c r="R72" s="140">
        <v>63.492063492063494</v>
      </c>
      <c r="S72" s="140">
        <v>112.26944667201283</v>
      </c>
      <c r="T72" s="140">
        <v>218.48739495798316</v>
      </c>
      <c r="U72" s="140">
        <v>116.47254575707154</v>
      </c>
      <c r="V72" s="140">
        <v>10.706638115631691</v>
      </c>
      <c r="W72" s="140">
        <v>103.66702769611635</v>
      </c>
      <c r="X72" s="140">
        <v>0</v>
      </c>
      <c r="Y72" s="140">
        <v>40.096230954290299</v>
      </c>
      <c r="Z72" s="140">
        <v>84.033613445378151</v>
      </c>
      <c r="AA72" s="140">
        <v>116.47254575707159</v>
      </c>
      <c r="AB72" s="140">
        <v>10.706638115631696</v>
      </c>
      <c r="AC72" s="140">
        <v>46.41807210273867</v>
      </c>
      <c r="AD72" s="169"/>
    </row>
    <row r="73" spans="1:30" ht="12.75">
      <c r="A73" s="47">
        <v>5</v>
      </c>
      <c r="B73" s="47">
        <v>3</v>
      </c>
      <c r="C73" s="47">
        <v>3</v>
      </c>
      <c r="D73" s="168">
        <v>954008</v>
      </c>
      <c r="E73" s="165" t="s">
        <v>136</v>
      </c>
      <c r="F73" s="140">
        <v>174.80950246526223</v>
      </c>
      <c r="G73" s="140">
        <v>299.55385595920967</v>
      </c>
      <c r="H73" s="140">
        <v>339.33518005540168</v>
      </c>
      <c r="I73" s="140">
        <v>316.09195402298855</v>
      </c>
      <c r="J73" s="140">
        <v>198.67549668874173</v>
      </c>
      <c r="K73" s="140">
        <v>259.97660210581046</v>
      </c>
      <c r="L73" s="140">
        <v>129.98655311519497</v>
      </c>
      <c r="M73" s="140">
        <v>165.71064372211598</v>
      </c>
      <c r="N73" s="140">
        <v>173.13019390581718</v>
      </c>
      <c r="O73" s="140">
        <v>86.206896551724142</v>
      </c>
      <c r="P73" s="140">
        <v>28.382213812677389</v>
      </c>
      <c r="Q73" s="140">
        <v>123.48888600025998</v>
      </c>
      <c r="R73" s="140">
        <v>26.893769610040341</v>
      </c>
      <c r="S73" s="140">
        <v>108.34926704907583</v>
      </c>
      <c r="T73" s="140">
        <v>103.87811634349032</v>
      </c>
      <c r="U73" s="140">
        <v>122.1264367816092</v>
      </c>
      <c r="V73" s="140">
        <v>37.84295175023653</v>
      </c>
      <c r="W73" s="140">
        <v>76.693097621214093</v>
      </c>
      <c r="X73" s="140">
        <v>17.929179740026896</v>
      </c>
      <c r="Y73" s="140">
        <v>25.493945188017854</v>
      </c>
      <c r="Z73" s="140">
        <v>62.326869806094201</v>
      </c>
      <c r="AA73" s="140">
        <v>107.7586206896552</v>
      </c>
      <c r="AB73" s="140">
        <v>132.4503311258278</v>
      </c>
      <c r="AC73" s="140">
        <v>59.794618484336432</v>
      </c>
      <c r="AD73" s="169"/>
    </row>
    <row r="74" spans="1:30" ht="12.75">
      <c r="A74" s="47">
        <v>5</v>
      </c>
      <c r="B74" s="47">
        <v>3</v>
      </c>
      <c r="C74" s="47">
        <v>3</v>
      </c>
      <c r="D74" s="168">
        <v>370012</v>
      </c>
      <c r="E74" s="165" t="s">
        <v>354</v>
      </c>
      <c r="F74" s="140">
        <v>224.01991288114502</v>
      </c>
      <c r="G74" s="140">
        <v>455.35714285714283</v>
      </c>
      <c r="H74" s="140">
        <v>527.28954671600366</v>
      </c>
      <c r="I74" s="140">
        <v>471.38047138047136</v>
      </c>
      <c r="J74" s="140">
        <v>293.25513196480938</v>
      </c>
      <c r="K74" s="140">
        <v>382.1232762917428</v>
      </c>
      <c r="L74" s="140">
        <v>155.56938394523959</v>
      </c>
      <c r="M74" s="140">
        <v>303.57142857142856</v>
      </c>
      <c r="N74" s="140">
        <v>351.52636447733579</v>
      </c>
      <c r="O74" s="140">
        <v>294.61279461279463</v>
      </c>
      <c r="P74" s="140">
        <v>136.85239491691104</v>
      </c>
      <c r="Q74" s="140">
        <v>242.56521016780195</v>
      </c>
      <c r="R74" s="140">
        <v>68.450528935905425</v>
      </c>
      <c r="S74" s="140">
        <v>89.285714285714278</v>
      </c>
      <c r="T74" s="140">
        <v>111.00832562442186</v>
      </c>
      <c r="U74" s="140">
        <v>92.592592592592609</v>
      </c>
      <c r="V74" s="140">
        <v>68.426197458455533</v>
      </c>
      <c r="W74" s="140">
        <v>84.731683003821232</v>
      </c>
      <c r="X74" s="140">
        <v>0</v>
      </c>
      <c r="Y74" s="140">
        <v>62.5</v>
      </c>
      <c r="Z74" s="140">
        <v>64.75485661424608</v>
      </c>
      <c r="AA74" s="140">
        <v>84.175084175084194</v>
      </c>
      <c r="AB74" s="140">
        <v>87.976539589442822</v>
      </c>
      <c r="AC74" s="140">
        <v>54.826383120119623</v>
      </c>
      <c r="AD74" s="169"/>
    </row>
    <row r="75" spans="1:30" ht="12.75">
      <c r="A75" s="47">
        <v>5</v>
      </c>
      <c r="B75" s="47">
        <v>3</v>
      </c>
      <c r="C75" s="47">
        <v>3</v>
      </c>
      <c r="D75" s="35">
        <v>154012</v>
      </c>
      <c r="E75" s="22" t="s">
        <v>26</v>
      </c>
      <c r="F75" s="140">
        <v>147.21919302071973</v>
      </c>
      <c r="G75" s="140">
        <v>286.14457831325302</v>
      </c>
      <c r="H75" s="140">
        <v>471.04247104247105</v>
      </c>
      <c r="I75" s="140">
        <v>521.40077821011675</v>
      </c>
      <c r="J75" s="140">
        <v>282.92682926829269</v>
      </c>
      <c r="K75" s="140">
        <v>328.06265701196986</v>
      </c>
      <c r="L75" s="140">
        <v>87.241003271537622</v>
      </c>
      <c r="M75" s="140">
        <v>112.95180722891565</v>
      </c>
      <c r="N75" s="140">
        <v>285.71428571428572</v>
      </c>
      <c r="O75" s="140">
        <v>249.02723735408563</v>
      </c>
      <c r="P75" s="140">
        <v>58.536585365853661</v>
      </c>
      <c r="Q75" s="140">
        <v>156.64252992463423</v>
      </c>
      <c r="R75" s="140">
        <v>59.978189749182114</v>
      </c>
      <c r="S75" s="140">
        <v>150.60240963855426</v>
      </c>
      <c r="T75" s="140">
        <v>138.996138996139</v>
      </c>
      <c r="U75" s="140">
        <v>124.51361867704283</v>
      </c>
      <c r="V75" s="140">
        <v>68.292682926829286</v>
      </c>
      <c r="W75" s="140">
        <v>106.39869957144968</v>
      </c>
      <c r="X75" s="140">
        <v>0</v>
      </c>
      <c r="Y75" s="140">
        <v>22.590361445783135</v>
      </c>
      <c r="Z75" s="140">
        <v>46.332046332046339</v>
      </c>
      <c r="AA75" s="140">
        <v>147.85992217898831</v>
      </c>
      <c r="AB75" s="140">
        <v>156.09756097560975</v>
      </c>
      <c r="AC75" s="140">
        <v>65.021427515885918</v>
      </c>
    </row>
    <row r="76" spans="1:30" ht="12.75">
      <c r="A76" s="47">
        <v>5</v>
      </c>
      <c r="B76" s="47">
        <v>3</v>
      </c>
      <c r="C76" s="47">
        <v>3</v>
      </c>
      <c r="D76" s="35">
        <v>154016</v>
      </c>
      <c r="E76" s="22" t="s">
        <v>27</v>
      </c>
      <c r="F76" s="140">
        <v>222.69353128313892</v>
      </c>
      <c r="G76" s="140">
        <v>440.20542920029345</v>
      </c>
      <c r="H76" s="140">
        <v>332.12996389891691</v>
      </c>
      <c r="I76" s="140">
        <v>288.31562974203337</v>
      </c>
      <c r="J76" s="140">
        <v>131.57894736842107</v>
      </c>
      <c r="K76" s="140">
        <v>285.06271379703537</v>
      </c>
      <c r="L76" s="140">
        <v>95.440084835630969</v>
      </c>
      <c r="M76" s="140">
        <v>198.09244314013205</v>
      </c>
      <c r="N76" s="140">
        <v>101.08303249097473</v>
      </c>
      <c r="O76" s="140">
        <v>60.698027314112295</v>
      </c>
      <c r="P76" s="140">
        <v>46.992481203007515</v>
      </c>
      <c r="Q76" s="140">
        <v>102.62257696693273</v>
      </c>
      <c r="R76" s="140">
        <v>116.64899257688229</v>
      </c>
      <c r="S76" s="140">
        <v>168.74541452677917</v>
      </c>
      <c r="T76" s="140">
        <v>122.74368231046928</v>
      </c>
      <c r="U76" s="140">
        <v>75.87253414264039</v>
      </c>
      <c r="V76" s="140">
        <v>46.992481203007536</v>
      </c>
      <c r="W76" s="140">
        <v>109.74914481185861</v>
      </c>
      <c r="X76" s="140">
        <v>10.604453870625663</v>
      </c>
      <c r="Y76" s="140">
        <v>73.367571533382261</v>
      </c>
      <c r="Z76" s="140">
        <v>108.30324909747291</v>
      </c>
      <c r="AA76" s="140">
        <v>151.74506828528072</v>
      </c>
      <c r="AB76" s="140">
        <v>37.593984962406012</v>
      </c>
      <c r="AC76" s="140">
        <v>72.690992018244017</v>
      </c>
    </row>
    <row r="77" spans="1:30" s="169" customFormat="1" ht="12.75">
      <c r="A77" s="167">
        <v>5</v>
      </c>
      <c r="B77" s="167">
        <v>3</v>
      </c>
      <c r="C77" s="167">
        <v>3</v>
      </c>
      <c r="D77" s="168">
        <v>158008</v>
      </c>
      <c r="E77" s="227" t="s">
        <v>31</v>
      </c>
      <c r="F77" s="140">
        <v>132.404181184669</v>
      </c>
      <c r="G77" s="140">
        <v>165.79406631762657</v>
      </c>
      <c r="H77" s="140">
        <v>291.43897996357015</v>
      </c>
      <c r="I77" s="140">
        <v>318.69078380706287</v>
      </c>
      <c r="J77" s="140">
        <v>328.51511169513805</v>
      </c>
      <c r="K77" s="140">
        <v>235.67220139260846</v>
      </c>
      <c r="L77" s="140">
        <v>118.46689895470384</v>
      </c>
      <c r="M77" s="140">
        <v>95.98603839441536</v>
      </c>
      <c r="N77" s="140">
        <v>145.71948998178507</v>
      </c>
      <c r="O77" s="140">
        <v>120.58570198105082</v>
      </c>
      <c r="P77" s="140">
        <v>157.6872536136662</v>
      </c>
      <c r="Q77" s="140">
        <v>124.9776825566863</v>
      </c>
      <c r="R77" s="140">
        <v>13.937282229965156</v>
      </c>
      <c r="S77" s="140">
        <v>52.356020942408399</v>
      </c>
      <c r="T77" s="140">
        <v>54.644808743169399</v>
      </c>
      <c r="U77" s="140">
        <v>60.292850990525409</v>
      </c>
      <c r="V77" s="140">
        <v>105.1248357424442</v>
      </c>
      <c r="W77" s="140">
        <v>51.776468487770053</v>
      </c>
      <c r="X77" s="140">
        <v>0</v>
      </c>
      <c r="Y77" s="140">
        <v>17.452006980802793</v>
      </c>
      <c r="Z77" s="140">
        <v>91.074681238615668</v>
      </c>
      <c r="AA77" s="140">
        <v>137.81223083548664</v>
      </c>
      <c r="AB77" s="140">
        <v>65.703022339027598</v>
      </c>
      <c r="AC77" s="140">
        <v>58.918050348152114</v>
      </c>
    </row>
    <row r="78" spans="1:30" ht="12.75">
      <c r="A78" s="47">
        <v>5</v>
      </c>
      <c r="B78" s="47">
        <v>3</v>
      </c>
      <c r="C78" s="47">
        <v>3</v>
      </c>
      <c r="D78" s="35">
        <v>370016</v>
      </c>
      <c r="E78" s="22" t="s">
        <v>72</v>
      </c>
      <c r="F78" s="140">
        <v>150.60240963855421</v>
      </c>
      <c r="G78" s="140">
        <v>324.82598607888627</v>
      </c>
      <c r="H78" s="140">
        <v>373.13432835820907</v>
      </c>
      <c r="I78" s="140">
        <v>396.47577092511028</v>
      </c>
      <c r="J78" s="140">
        <v>157.0247933884298</v>
      </c>
      <c r="K78" s="140">
        <v>275.57658190419875</v>
      </c>
      <c r="L78" s="140">
        <v>81.755593803786581</v>
      </c>
      <c r="M78" s="140">
        <v>197.21577726218098</v>
      </c>
      <c r="N78" s="140">
        <v>136.81592039800995</v>
      </c>
      <c r="O78" s="140">
        <v>138.45185651353052</v>
      </c>
      <c r="P78" s="140">
        <v>49.586776859504134</v>
      </c>
      <c r="Q78" s="140">
        <v>121.82140745121229</v>
      </c>
      <c r="R78" s="140">
        <v>47.332185886402755</v>
      </c>
      <c r="S78" s="140">
        <v>92.807424593967525</v>
      </c>
      <c r="T78" s="140">
        <v>143.03482587064681</v>
      </c>
      <c r="U78" s="140">
        <v>125.86532410320964</v>
      </c>
      <c r="V78" s="140">
        <v>57.851239669421517</v>
      </c>
      <c r="W78" s="140">
        <v>91.070372560615056</v>
      </c>
      <c r="X78" s="140">
        <v>21.514629948364885</v>
      </c>
      <c r="Y78" s="140">
        <v>34.802784222737806</v>
      </c>
      <c r="Z78" s="140">
        <v>93.283582089552255</v>
      </c>
      <c r="AA78" s="140">
        <v>132.15859030837009</v>
      </c>
      <c r="AB78" s="140">
        <v>49.586776859504134</v>
      </c>
      <c r="AC78" s="140">
        <v>62.684801892371389</v>
      </c>
    </row>
    <row r="79" spans="1:30" ht="12.75">
      <c r="A79" s="47">
        <v>5</v>
      </c>
      <c r="B79" s="47">
        <v>3</v>
      </c>
      <c r="C79" s="47">
        <v>3</v>
      </c>
      <c r="D79" s="35">
        <v>962016</v>
      </c>
      <c r="E79" s="22" t="s">
        <v>148</v>
      </c>
      <c r="F79" s="140">
        <v>160.22099447513813</v>
      </c>
      <c r="G79" s="140">
        <v>220.91310751104567</v>
      </c>
      <c r="H79" s="140">
        <v>175.95307917888564</v>
      </c>
      <c r="I79" s="140">
        <v>225.82921665490471</v>
      </c>
      <c r="J79" s="140">
        <v>134.48607108549473</v>
      </c>
      <c r="K79" s="140">
        <v>184.54935622317595</v>
      </c>
      <c r="L79" s="140">
        <v>121.54696132596685</v>
      </c>
      <c r="M79" s="140">
        <v>117.82032400589101</v>
      </c>
      <c r="N79" s="140">
        <v>102.63929618768329</v>
      </c>
      <c r="O79" s="140">
        <v>56.457304163726185</v>
      </c>
      <c r="P79" s="140">
        <v>9.6061479346781944</v>
      </c>
      <c r="Q79" s="140">
        <v>87.267525035765374</v>
      </c>
      <c r="R79" s="140">
        <v>38.674033149171279</v>
      </c>
      <c r="S79" s="140">
        <v>81.001472754050084</v>
      </c>
      <c r="T79" s="140">
        <v>65.982404692082142</v>
      </c>
      <c r="U79" s="140">
        <v>105.85744530698656</v>
      </c>
      <c r="V79" s="140">
        <v>38.424591738712778</v>
      </c>
      <c r="W79" s="140">
        <v>65.808297567954227</v>
      </c>
      <c r="X79" s="140">
        <v>0</v>
      </c>
      <c r="Y79" s="140">
        <v>22.091310751104569</v>
      </c>
      <c r="Z79" s="140">
        <v>7.3313782991202334</v>
      </c>
      <c r="AA79" s="140">
        <v>63.514467184191957</v>
      </c>
      <c r="AB79" s="140">
        <v>86.455331412103774</v>
      </c>
      <c r="AC79" s="140">
        <v>31.473533619456365</v>
      </c>
    </row>
    <row r="80" spans="1:30" s="4" customFormat="1" ht="12.75">
      <c r="A80" s="47">
        <v>5</v>
      </c>
      <c r="B80" s="47">
        <v>3</v>
      </c>
      <c r="C80" s="47">
        <v>3</v>
      </c>
      <c r="D80" s="168">
        <v>954020</v>
      </c>
      <c r="E80" s="165" t="s">
        <v>139</v>
      </c>
      <c r="F80" s="140">
        <v>139.13043478260869</v>
      </c>
      <c r="G80" s="140">
        <v>188.67924528301887</v>
      </c>
      <c r="H80" s="140">
        <v>189.18918918918919</v>
      </c>
      <c r="I80" s="140">
        <v>506.3291139240506</v>
      </c>
      <c r="J80" s="140">
        <v>232.97491039426529</v>
      </c>
      <c r="K80" s="140">
        <v>242.29074889867843</v>
      </c>
      <c r="L80" s="140">
        <v>113.04347826086956</v>
      </c>
      <c r="M80" s="140">
        <v>106.1320754716981</v>
      </c>
      <c r="N80" s="140">
        <v>121.62162162162163</v>
      </c>
      <c r="O80" s="140">
        <v>189.87341772151899</v>
      </c>
      <c r="P80" s="140">
        <v>53.763440860215056</v>
      </c>
      <c r="Q80" s="140">
        <v>119.92168379833579</v>
      </c>
      <c r="R80" s="140">
        <v>8.695652173913043</v>
      </c>
      <c r="S80" s="140">
        <v>58.962264150943398</v>
      </c>
      <c r="T80" s="140">
        <v>54.054054054054056</v>
      </c>
      <c r="U80" s="140">
        <v>139.24050632911394</v>
      </c>
      <c r="V80" s="140">
        <v>17.921146953405017</v>
      </c>
      <c r="W80" s="140">
        <v>53.842388644150752</v>
      </c>
      <c r="X80" s="140">
        <v>17.391304347826093</v>
      </c>
      <c r="Y80" s="140">
        <v>23.584905660377359</v>
      </c>
      <c r="Z80" s="140">
        <v>13.513513513513516</v>
      </c>
      <c r="AA80" s="140">
        <v>177.21518987341773</v>
      </c>
      <c r="AB80" s="140">
        <v>161.29032258064518</v>
      </c>
      <c r="AC80" s="140">
        <v>68.526676456191879</v>
      </c>
      <c r="AD80" s="170"/>
    </row>
    <row r="81" spans="1:30" s="169" customFormat="1" ht="12.75">
      <c r="A81" s="167">
        <v>5</v>
      </c>
      <c r="B81" s="167">
        <v>3</v>
      </c>
      <c r="C81" s="167">
        <v>3</v>
      </c>
      <c r="D81" s="168">
        <v>334016</v>
      </c>
      <c r="E81" s="165" t="s">
        <v>59</v>
      </c>
      <c r="F81" s="140">
        <v>183.02180685358258</v>
      </c>
      <c r="G81" s="140">
        <v>401.9037546271814</v>
      </c>
      <c r="H81" s="140">
        <v>395.38714991762765</v>
      </c>
      <c r="I81" s="140">
        <v>633.80281690140839</v>
      </c>
      <c r="J81" s="140">
        <v>139.6431342125679</v>
      </c>
      <c r="K81" s="140">
        <v>346.1662892267874</v>
      </c>
      <c r="L81" s="140">
        <v>112.92834890965732</v>
      </c>
      <c r="M81" s="140">
        <v>269.69857218402962</v>
      </c>
      <c r="N81" s="140">
        <v>269.08292147171881</v>
      </c>
      <c r="O81" s="140">
        <v>404.92957746478874</v>
      </c>
      <c r="P81" s="140">
        <v>124.12723041117145</v>
      </c>
      <c r="Q81" s="140">
        <v>230.77752615119164</v>
      </c>
      <c r="R81" s="140">
        <v>70.093457943925259</v>
      </c>
      <c r="S81" s="140">
        <v>111.05235325224744</v>
      </c>
      <c r="T81" s="140">
        <v>87.863811092806174</v>
      </c>
      <c r="U81" s="140">
        <v>140.84507042253523</v>
      </c>
      <c r="V81" s="140">
        <v>15.515903801396435</v>
      </c>
      <c r="W81" s="140">
        <v>87.350372047880938</v>
      </c>
      <c r="X81" s="140">
        <v>0</v>
      </c>
      <c r="Y81" s="140">
        <v>21.152829190904278</v>
      </c>
      <c r="Z81" s="140">
        <v>38.440417353102696</v>
      </c>
      <c r="AA81" s="140">
        <v>88.028169014084497</v>
      </c>
      <c r="AB81" s="140">
        <v>0</v>
      </c>
      <c r="AC81" s="140">
        <v>28.038391027714873</v>
      </c>
    </row>
    <row r="82" spans="1:30" ht="12.75">
      <c r="A82" s="47">
        <v>5</v>
      </c>
      <c r="B82" s="47">
        <v>3</v>
      </c>
      <c r="C82" s="47">
        <v>3</v>
      </c>
      <c r="D82" s="168">
        <v>370020</v>
      </c>
      <c r="E82" s="165" t="s">
        <v>73</v>
      </c>
      <c r="F82" s="140">
        <v>182.12621770436255</v>
      </c>
      <c r="G82" s="140">
        <v>365.35061873895108</v>
      </c>
      <c r="H82" s="140">
        <v>499.70255800118974</v>
      </c>
      <c r="I82" s="140">
        <v>558.46422338568937</v>
      </c>
      <c r="J82" s="140">
        <v>434.78260869565219</v>
      </c>
      <c r="K82" s="140">
        <v>389.77416026596359</v>
      </c>
      <c r="L82" s="140">
        <v>131.30029648454044</v>
      </c>
      <c r="M82" s="140">
        <v>223.92457277548613</v>
      </c>
      <c r="N82" s="140">
        <v>321.23735871505056</v>
      </c>
      <c r="O82" s="140">
        <v>285.04944735311227</v>
      </c>
      <c r="P82" s="140">
        <v>316.20553359683794</v>
      </c>
      <c r="Q82" s="140">
        <v>243.03565287171844</v>
      </c>
      <c r="R82" s="140">
        <v>50.825921219822092</v>
      </c>
      <c r="S82" s="140">
        <v>100.17678255745436</v>
      </c>
      <c r="T82" s="140">
        <v>89.232599643069577</v>
      </c>
      <c r="U82" s="140">
        <v>162.88539848749278</v>
      </c>
      <c r="V82" s="140">
        <v>79.051383399209499</v>
      </c>
      <c r="W82" s="140">
        <v>94.004356299438271</v>
      </c>
      <c r="X82" s="140">
        <v>0</v>
      </c>
      <c r="Y82" s="140">
        <v>41.249263406010606</v>
      </c>
      <c r="Z82" s="140">
        <v>89.232599643069577</v>
      </c>
      <c r="AA82" s="140">
        <v>110.52937754508437</v>
      </c>
      <c r="AB82" s="140">
        <v>39.525691699604749</v>
      </c>
      <c r="AC82" s="140">
        <v>52.734151094806833</v>
      </c>
      <c r="AD82" s="169"/>
    </row>
    <row r="83" spans="1:30" ht="12.75">
      <c r="A83" s="47">
        <v>5</v>
      </c>
      <c r="B83" s="47">
        <v>3</v>
      </c>
      <c r="C83" s="47">
        <v>3</v>
      </c>
      <c r="D83" s="168">
        <v>978020</v>
      </c>
      <c r="E83" s="165" t="s">
        <v>159</v>
      </c>
      <c r="F83" s="140">
        <v>208.90099909173477</v>
      </c>
      <c r="G83" s="140">
        <v>496.13402061855669</v>
      </c>
      <c r="H83" s="140">
        <v>471.83098591549293</v>
      </c>
      <c r="I83" s="140">
        <v>619.80830670926514</v>
      </c>
      <c r="J83" s="140">
        <v>337.66233766233779</v>
      </c>
      <c r="K83" s="140">
        <v>412.97187737522165</v>
      </c>
      <c r="L83" s="140">
        <v>122.6158038147139</v>
      </c>
      <c r="M83" s="140">
        <v>322.16494845360819</v>
      </c>
      <c r="N83" s="140">
        <v>267.6056338028169</v>
      </c>
      <c r="O83" s="140">
        <v>338.6581469648562</v>
      </c>
      <c r="P83" s="140">
        <v>155.84415584415584</v>
      </c>
      <c r="Q83" s="140">
        <v>235.62199138586266</v>
      </c>
      <c r="R83" s="140">
        <v>59.03723887375115</v>
      </c>
      <c r="S83" s="140">
        <v>115.97938144329893</v>
      </c>
      <c r="T83" s="140">
        <v>84.507042253521163</v>
      </c>
      <c r="U83" s="140">
        <v>108.62619808306714</v>
      </c>
      <c r="V83" s="140">
        <v>103.89610389610395</v>
      </c>
      <c r="W83" s="140">
        <v>91.208512794527508</v>
      </c>
      <c r="X83" s="140">
        <v>27.247956403269754</v>
      </c>
      <c r="Y83" s="140">
        <v>57.989690721649502</v>
      </c>
      <c r="Z83" s="140">
        <v>119.71830985915487</v>
      </c>
      <c r="AA83" s="140">
        <v>172.5239616613419</v>
      </c>
      <c r="AB83" s="140">
        <v>77.92207792207796</v>
      </c>
      <c r="AC83" s="140">
        <v>86.14137319483153</v>
      </c>
      <c r="AD83" s="169"/>
    </row>
    <row r="84" spans="1:30" ht="12.75">
      <c r="A84" s="47">
        <v>5</v>
      </c>
      <c r="B84" s="47">
        <v>3</v>
      </c>
      <c r="C84" s="47">
        <v>3</v>
      </c>
      <c r="D84" s="168">
        <v>170020</v>
      </c>
      <c r="E84" s="165" t="s">
        <v>49</v>
      </c>
      <c r="F84" s="140">
        <v>217.99628942486083</v>
      </c>
      <c r="G84" s="140">
        <v>396.03960396039605</v>
      </c>
      <c r="H84" s="140">
        <v>420.39972432804973</v>
      </c>
      <c r="I84" s="140">
        <v>668.52367688022287</v>
      </c>
      <c r="J84" s="140">
        <v>149.39309056956117</v>
      </c>
      <c r="K84" s="140">
        <v>367.39974126778782</v>
      </c>
      <c r="L84" s="140">
        <v>143.78478664192951</v>
      </c>
      <c r="M84" s="140">
        <v>284.65346534653469</v>
      </c>
      <c r="N84" s="140">
        <v>213.64576154376292</v>
      </c>
      <c r="O84" s="140">
        <v>355.15320334261838</v>
      </c>
      <c r="P84" s="140">
        <v>9.3370681605975729</v>
      </c>
      <c r="Q84" s="140">
        <v>206.98576972833121</v>
      </c>
      <c r="R84" s="140">
        <v>64.935064935064943</v>
      </c>
      <c r="S84" s="140">
        <v>74.257425742574284</v>
      </c>
      <c r="T84" s="140">
        <v>137.83597518952453</v>
      </c>
      <c r="U84" s="140">
        <v>181.05849582172698</v>
      </c>
      <c r="V84" s="140">
        <v>46.685340802987859</v>
      </c>
      <c r="W84" s="140">
        <v>99.611901681759406</v>
      </c>
      <c r="X84" s="140">
        <v>9.2764378478664202</v>
      </c>
      <c r="Y84" s="140">
        <v>37.128712871287135</v>
      </c>
      <c r="Z84" s="140">
        <v>68.917987594762238</v>
      </c>
      <c r="AA84" s="140">
        <v>132.31197771587742</v>
      </c>
      <c r="AB84" s="140">
        <v>93.370681605975733</v>
      </c>
      <c r="AC84" s="140">
        <v>60.802069857697283</v>
      </c>
      <c r="AD84" s="169"/>
    </row>
    <row r="85" spans="1:30" ht="12.75">
      <c r="A85" s="47">
        <v>5</v>
      </c>
      <c r="B85" s="47">
        <v>3</v>
      </c>
      <c r="C85" s="47">
        <v>3</v>
      </c>
      <c r="D85" s="168">
        <v>766040</v>
      </c>
      <c r="E85" s="165" t="s">
        <v>125</v>
      </c>
      <c r="F85" s="140">
        <v>223.65591397849462</v>
      </c>
      <c r="G85" s="140">
        <v>298.68578255675027</v>
      </c>
      <c r="H85" s="140">
        <v>444.30538172715893</v>
      </c>
      <c r="I85" s="140">
        <v>488.55905998763137</v>
      </c>
      <c r="J85" s="140">
        <v>177.66497461928935</v>
      </c>
      <c r="K85" s="140">
        <v>325.15483563601714</v>
      </c>
      <c r="L85" s="140">
        <v>154.83870967741936</v>
      </c>
      <c r="M85" s="140">
        <v>238.94862604540026</v>
      </c>
      <c r="N85" s="140">
        <v>312.89111389236547</v>
      </c>
      <c r="O85" s="140">
        <v>327.76747062461351</v>
      </c>
      <c r="P85" s="140">
        <v>126.90355329949239</v>
      </c>
      <c r="Q85" s="140">
        <v>231.06241067174844</v>
      </c>
      <c r="R85" s="140">
        <v>51.612903225806448</v>
      </c>
      <c r="S85" s="140">
        <v>53.763440860215056</v>
      </c>
      <c r="T85" s="140">
        <v>93.867334167709629</v>
      </c>
      <c r="U85" s="140">
        <v>80.395794681508974</v>
      </c>
      <c r="V85" s="140">
        <v>33.840947546531304</v>
      </c>
      <c r="W85" s="140">
        <v>63.1252977608385</v>
      </c>
      <c r="X85" s="140">
        <v>17.204301075268816</v>
      </c>
      <c r="Y85" s="140">
        <v>5.9737156511350058</v>
      </c>
      <c r="Z85" s="140">
        <v>37.546933667083856</v>
      </c>
      <c r="AA85" s="140">
        <v>80.39579468150896</v>
      </c>
      <c r="AB85" s="140">
        <v>16.920473773265648</v>
      </c>
      <c r="AC85" s="140">
        <v>30.967127203430206</v>
      </c>
      <c r="AD85" s="169"/>
    </row>
    <row r="86" spans="1:30" ht="12.75">
      <c r="A86" s="47">
        <v>5</v>
      </c>
      <c r="B86" s="47">
        <v>3</v>
      </c>
      <c r="C86" s="47">
        <v>3</v>
      </c>
      <c r="D86" s="168">
        <v>758024</v>
      </c>
      <c r="E86" s="165" t="s">
        <v>122</v>
      </c>
      <c r="F86" s="140">
        <v>142.52873563218392</v>
      </c>
      <c r="G86" s="140">
        <v>406.5040650406504</v>
      </c>
      <c r="H86" s="140">
        <v>316.7115902964959</v>
      </c>
      <c r="I86" s="140">
        <v>347.88108791903858</v>
      </c>
      <c r="J86" s="140">
        <v>187.14401952807162</v>
      </c>
      <c r="K86" s="140">
        <v>273.92166584035698</v>
      </c>
      <c r="L86" s="140">
        <v>96.551724137931046</v>
      </c>
      <c r="M86" s="140">
        <v>256.41025641025641</v>
      </c>
      <c r="N86" s="140">
        <v>188.67924528301887</v>
      </c>
      <c r="O86" s="140">
        <v>120.17710309930425</v>
      </c>
      <c r="P86" s="140">
        <v>73.230268510984544</v>
      </c>
      <c r="Q86" s="140">
        <v>146.25681705503223</v>
      </c>
      <c r="R86" s="140">
        <v>45.977011494252885</v>
      </c>
      <c r="S86" s="140">
        <v>118.82426516572859</v>
      </c>
      <c r="T86" s="140">
        <v>80.86253369272238</v>
      </c>
      <c r="U86" s="140">
        <v>82.22643896268184</v>
      </c>
      <c r="V86" s="140">
        <v>32.546786004882037</v>
      </c>
      <c r="W86" s="140">
        <v>71.888943976202285</v>
      </c>
      <c r="X86" s="140">
        <v>0</v>
      </c>
      <c r="Y86" s="140">
        <v>31.269543464665421</v>
      </c>
      <c r="Z86" s="140">
        <v>47.169811320754732</v>
      </c>
      <c r="AA86" s="140">
        <v>145.47754585705249</v>
      </c>
      <c r="AB86" s="140">
        <v>81.366965012205071</v>
      </c>
      <c r="AC86" s="140">
        <v>55.775904809122459</v>
      </c>
      <c r="AD86" s="169"/>
    </row>
    <row r="87" spans="1:30" ht="12.75">
      <c r="A87" s="47">
        <v>5</v>
      </c>
      <c r="B87" s="47">
        <v>3</v>
      </c>
      <c r="C87" s="47">
        <v>3</v>
      </c>
      <c r="D87" s="168">
        <v>158024</v>
      </c>
      <c r="E87" s="165" t="s">
        <v>35</v>
      </c>
      <c r="F87" s="140">
        <v>233.28847016599371</v>
      </c>
      <c r="G87" s="140">
        <v>396.63461538461536</v>
      </c>
      <c r="H87" s="140">
        <v>618.76247504990022</v>
      </c>
      <c r="I87" s="140">
        <v>600</v>
      </c>
      <c r="J87" s="140">
        <v>516.0142348754448</v>
      </c>
      <c r="K87" s="140">
        <v>448.57496902106567</v>
      </c>
      <c r="L87" s="140">
        <v>179.45266935845669</v>
      </c>
      <c r="M87" s="140">
        <v>288.46153846153845</v>
      </c>
      <c r="N87" s="140">
        <v>445.77511643379904</v>
      </c>
      <c r="O87" s="140">
        <v>419.35483870967744</v>
      </c>
      <c r="P87" s="140">
        <v>364.76868327402138</v>
      </c>
      <c r="Q87" s="140">
        <v>323.42007434944242</v>
      </c>
      <c r="R87" s="140">
        <v>49.349484073575596</v>
      </c>
      <c r="S87" s="140">
        <v>60.096153846153861</v>
      </c>
      <c r="T87" s="140">
        <v>113.10711909514305</v>
      </c>
      <c r="U87" s="140">
        <v>51.612903225806448</v>
      </c>
      <c r="V87" s="140">
        <v>26.690391459074743</v>
      </c>
      <c r="W87" s="140">
        <v>60.718711276332094</v>
      </c>
      <c r="X87" s="140">
        <v>4.4863167339614174</v>
      </c>
      <c r="Y87" s="140">
        <v>48.07692307692308</v>
      </c>
      <c r="Z87" s="140">
        <v>59.880239520958064</v>
      </c>
      <c r="AA87" s="140">
        <v>129.03225806451613</v>
      </c>
      <c r="AB87" s="140">
        <v>124.55516014234877</v>
      </c>
      <c r="AC87" s="140">
        <v>64.436183395291195</v>
      </c>
      <c r="AD87" s="169"/>
    </row>
    <row r="88" spans="1:30" ht="12.75">
      <c r="A88" s="47">
        <v>5</v>
      </c>
      <c r="B88" s="47">
        <v>3</v>
      </c>
      <c r="C88" s="47">
        <v>3</v>
      </c>
      <c r="D88" s="168">
        <v>562028</v>
      </c>
      <c r="E88" s="165" t="s">
        <v>110</v>
      </c>
      <c r="F88" s="140">
        <v>214.86643437862955</v>
      </c>
      <c r="G88" s="140">
        <v>336.26901521216973</v>
      </c>
      <c r="H88" s="140">
        <v>534.61875547765135</v>
      </c>
      <c r="I88" s="140">
        <v>456.43153526970951</v>
      </c>
      <c r="J88" s="140">
        <v>283.22440087145981</v>
      </c>
      <c r="K88" s="140">
        <v>354.45068163592623</v>
      </c>
      <c r="L88" s="140">
        <v>121.95121951219512</v>
      </c>
      <c r="M88" s="140">
        <v>136.10888710968774</v>
      </c>
      <c r="N88" s="140">
        <v>175.28483786152498</v>
      </c>
      <c r="O88" s="140">
        <v>157.67634854771785</v>
      </c>
      <c r="P88" s="140">
        <v>32.679738562091501</v>
      </c>
      <c r="Q88" s="140">
        <v>128.30793905372894</v>
      </c>
      <c r="R88" s="140">
        <v>81.30081300813012</v>
      </c>
      <c r="S88" s="140">
        <v>184.14731785428344</v>
      </c>
      <c r="T88" s="140">
        <v>254.1630148992113</v>
      </c>
      <c r="U88" s="140">
        <v>149.37759336099586</v>
      </c>
      <c r="V88" s="140">
        <v>98.039215686274531</v>
      </c>
      <c r="W88" s="140">
        <v>149.15797914995991</v>
      </c>
      <c r="X88" s="140">
        <v>11.6144018583043</v>
      </c>
      <c r="Y88" s="140">
        <v>16.012810248198559</v>
      </c>
      <c r="Z88" s="140">
        <v>105.17090271691497</v>
      </c>
      <c r="AA88" s="140">
        <v>149.37759336099586</v>
      </c>
      <c r="AB88" s="140">
        <v>152.50544662309372</v>
      </c>
      <c r="AC88" s="140">
        <v>76.984763432237372</v>
      </c>
      <c r="AD88" s="169"/>
    </row>
    <row r="89" spans="1:30" ht="12.75">
      <c r="A89" s="47">
        <v>5</v>
      </c>
      <c r="B89" s="47">
        <v>3</v>
      </c>
      <c r="C89" s="47">
        <v>3</v>
      </c>
      <c r="D89" s="168">
        <v>962052</v>
      </c>
      <c r="E89" s="165" t="s">
        <v>152</v>
      </c>
      <c r="F89" s="140">
        <v>129.49640287769785</v>
      </c>
      <c r="G89" s="140">
        <v>384.61538461538464</v>
      </c>
      <c r="H89" s="140">
        <v>490.08168028004667</v>
      </c>
      <c r="I89" s="140">
        <v>749.2195629552549</v>
      </c>
      <c r="J89" s="140">
        <v>95.759233926128587</v>
      </c>
      <c r="K89" s="140">
        <v>358.97435897435895</v>
      </c>
      <c r="L89" s="140">
        <v>100.71942446043164</v>
      </c>
      <c r="M89" s="140">
        <v>309.82905982905982</v>
      </c>
      <c r="N89" s="140">
        <v>280.04667444574096</v>
      </c>
      <c r="O89" s="140">
        <v>332.9864724245578</v>
      </c>
      <c r="P89" s="140">
        <v>82.079343365253081</v>
      </c>
      <c r="Q89" s="140">
        <v>215.38461538461539</v>
      </c>
      <c r="R89" s="140">
        <v>14.388489208633095</v>
      </c>
      <c r="S89" s="140">
        <v>74.786324786324784</v>
      </c>
      <c r="T89" s="140">
        <v>163.36056009334888</v>
      </c>
      <c r="U89" s="140">
        <v>176.89906347554628</v>
      </c>
      <c r="V89" s="140">
        <v>0</v>
      </c>
      <c r="W89" s="140">
        <v>82.051282051282058</v>
      </c>
      <c r="X89" s="140">
        <v>14.388489208633095</v>
      </c>
      <c r="Y89" s="140">
        <v>0</v>
      </c>
      <c r="Z89" s="140">
        <v>46.674445740956848</v>
      </c>
      <c r="AA89" s="140">
        <v>239.33402705515087</v>
      </c>
      <c r="AB89" s="140">
        <v>13.679890560875519</v>
      </c>
      <c r="AC89" s="140">
        <v>61.53846153846154</v>
      </c>
      <c r="AD89" s="169"/>
    </row>
    <row r="90" spans="1:30" ht="12.75">
      <c r="A90" s="47">
        <v>5</v>
      </c>
      <c r="B90" s="47">
        <v>3</v>
      </c>
      <c r="C90" s="47">
        <v>3</v>
      </c>
      <c r="D90" s="168">
        <v>770032</v>
      </c>
      <c r="E90" s="165" t="s">
        <v>129</v>
      </c>
      <c r="F90" s="140">
        <v>119.46241911398707</v>
      </c>
      <c r="G90" s="140">
        <v>182.71257905832749</v>
      </c>
      <c r="H90" s="140">
        <v>199.31271477663228</v>
      </c>
      <c r="I90" s="140">
        <v>311.44211238997963</v>
      </c>
      <c r="J90" s="140">
        <v>125</v>
      </c>
      <c r="K90" s="140">
        <v>185.72955638695882</v>
      </c>
      <c r="L90" s="140">
        <v>84.619213539074167</v>
      </c>
      <c r="M90" s="140">
        <v>77.301475755446234</v>
      </c>
      <c r="N90" s="140">
        <v>89.347079037800682</v>
      </c>
      <c r="O90" s="140">
        <v>121.86865267433988</v>
      </c>
      <c r="P90" s="140">
        <v>53.571428571428569</v>
      </c>
      <c r="Q90" s="140">
        <v>86.851950828433985</v>
      </c>
      <c r="R90" s="140">
        <v>34.843205574912893</v>
      </c>
      <c r="S90" s="140">
        <v>77.301475755446234</v>
      </c>
      <c r="T90" s="140">
        <v>82.474226804123717</v>
      </c>
      <c r="U90" s="140">
        <v>155.72105619498979</v>
      </c>
      <c r="V90" s="140">
        <v>26.785714285714295</v>
      </c>
      <c r="W90" s="140">
        <v>74.826296098343121</v>
      </c>
      <c r="X90" s="140">
        <v>0</v>
      </c>
      <c r="Y90" s="140">
        <v>28.109627547435</v>
      </c>
      <c r="Z90" s="140">
        <v>27.491408934707906</v>
      </c>
      <c r="AA90" s="140">
        <v>33.852403520649965</v>
      </c>
      <c r="AB90" s="140">
        <v>44.642857142857139</v>
      </c>
      <c r="AC90" s="140">
        <v>24.05130946018172</v>
      </c>
      <c r="AD90" s="169"/>
    </row>
    <row r="91" spans="1:30" ht="12.75">
      <c r="A91" s="47">
        <v>5</v>
      </c>
      <c r="B91" s="47">
        <v>3</v>
      </c>
      <c r="C91" s="47">
        <v>3</v>
      </c>
      <c r="D91" s="168">
        <v>374036</v>
      </c>
      <c r="E91" s="165" t="s">
        <v>75</v>
      </c>
      <c r="F91" s="140">
        <v>151.00671140939599</v>
      </c>
      <c r="G91" s="140">
        <v>299.76019184652279</v>
      </c>
      <c r="H91" s="140">
        <v>426.82926829268297</v>
      </c>
      <c r="I91" s="140">
        <v>293.36734693877554</v>
      </c>
      <c r="J91" s="140">
        <v>343.64261168384883</v>
      </c>
      <c r="K91" s="140">
        <v>287.27445394112061</v>
      </c>
      <c r="L91" s="140">
        <v>134.2281879194631</v>
      </c>
      <c r="M91" s="140">
        <v>191.84652278177458</v>
      </c>
      <c r="N91" s="140">
        <v>268.29268292682929</v>
      </c>
      <c r="O91" s="140">
        <v>76.530612244897952</v>
      </c>
      <c r="P91" s="140">
        <v>137.45704467353951</v>
      </c>
      <c r="Q91" s="140">
        <v>161.44349477682812</v>
      </c>
      <c r="R91" s="140">
        <v>16.778523489932883</v>
      </c>
      <c r="S91" s="140">
        <v>83.93285371702639</v>
      </c>
      <c r="T91" s="140">
        <v>85.365853658536608</v>
      </c>
      <c r="U91" s="140">
        <v>76.530612244897952</v>
      </c>
      <c r="V91" s="140">
        <v>17.182130584192443</v>
      </c>
      <c r="W91" s="140">
        <v>54.605887939221276</v>
      </c>
      <c r="X91" s="140">
        <v>0</v>
      </c>
      <c r="Y91" s="140">
        <v>23.980815347721833</v>
      </c>
      <c r="Z91" s="140">
        <v>73.170731707317088</v>
      </c>
      <c r="AA91" s="140">
        <v>140.30612244897961</v>
      </c>
      <c r="AB91" s="140">
        <v>189.00343642611682</v>
      </c>
      <c r="AC91" s="140">
        <v>71.225071225071233</v>
      </c>
      <c r="AD91" s="169"/>
    </row>
    <row r="92" spans="1:30" s="169" customFormat="1" ht="12.75">
      <c r="A92" s="167">
        <v>5</v>
      </c>
      <c r="B92" s="167">
        <v>3</v>
      </c>
      <c r="C92" s="167">
        <v>3</v>
      </c>
      <c r="D92" s="168">
        <v>978028</v>
      </c>
      <c r="E92" s="165" t="s">
        <v>161</v>
      </c>
      <c r="F92" s="140">
        <v>229.13964548205792</v>
      </c>
      <c r="G92" s="140">
        <v>482.83885980221055</v>
      </c>
      <c r="H92" s="140">
        <v>568.25200741198273</v>
      </c>
      <c r="I92" s="140">
        <v>650.40650406504074</v>
      </c>
      <c r="J92" s="140">
        <v>354.36473638720838</v>
      </c>
      <c r="K92" s="140">
        <v>443.67788747472343</v>
      </c>
      <c r="L92" s="140">
        <v>181.58236057068743</v>
      </c>
      <c r="M92" s="140">
        <v>360.67481093659109</v>
      </c>
      <c r="N92" s="140">
        <v>438.54231006794316</v>
      </c>
      <c r="O92" s="140">
        <v>462.78924327704812</v>
      </c>
      <c r="P92" s="140">
        <v>164.21780466724289</v>
      </c>
      <c r="Q92" s="140">
        <v>318.78196740811228</v>
      </c>
      <c r="R92" s="140">
        <v>43.233895373973198</v>
      </c>
      <c r="S92" s="140">
        <v>58.17335660267598</v>
      </c>
      <c r="T92" s="140">
        <v>67.943174799258799</v>
      </c>
      <c r="U92" s="140">
        <v>56.285178236397748</v>
      </c>
      <c r="V92" s="140">
        <v>60.501296456352662</v>
      </c>
      <c r="W92" s="140">
        <v>55.905792791721183</v>
      </c>
      <c r="X92" s="140">
        <v>4.3233895373973201</v>
      </c>
      <c r="Y92" s="140">
        <v>63.990692262943597</v>
      </c>
      <c r="Z92" s="140">
        <v>61.766522544780756</v>
      </c>
      <c r="AA92" s="140">
        <v>131.33208255159471</v>
      </c>
      <c r="AB92" s="140">
        <v>129.6456352636128</v>
      </c>
      <c r="AC92" s="140">
        <v>68.990127274889971</v>
      </c>
    </row>
    <row r="93" spans="1:30" ht="12.75">
      <c r="A93" s="47">
        <v>5</v>
      </c>
      <c r="B93" s="47">
        <v>3</v>
      </c>
      <c r="C93" s="47">
        <v>3</v>
      </c>
      <c r="D93" s="168">
        <v>978032</v>
      </c>
      <c r="E93" s="165" t="s">
        <v>162</v>
      </c>
      <c r="F93" s="140">
        <v>208.75420875420878</v>
      </c>
      <c r="G93" s="140">
        <v>302.37580993520521</v>
      </c>
      <c r="H93" s="140">
        <v>456.57015590200444</v>
      </c>
      <c r="I93" s="140">
        <v>562.24899598393586</v>
      </c>
      <c r="J93" s="140">
        <v>148.6486486486487</v>
      </c>
      <c r="K93" s="140">
        <v>331.02081268582754</v>
      </c>
      <c r="L93" s="140">
        <v>74.074074074074076</v>
      </c>
      <c r="M93" s="140">
        <v>172.78617710583154</v>
      </c>
      <c r="N93" s="140">
        <v>178.17371937639197</v>
      </c>
      <c r="O93" s="140">
        <v>150.60240963855421</v>
      </c>
      <c r="P93" s="140">
        <v>54.054054054054056</v>
      </c>
      <c r="Q93" s="140">
        <v>122.89395441030724</v>
      </c>
      <c r="R93" s="140">
        <v>127.94612794612794</v>
      </c>
      <c r="S93" s="140">
        <v>86.393088552915771</v>
      </c>
      <c r="T93" s="140">
        <v>200.44543429844103</v>
      </c>
      <c r="U93" s="140">
        <v>130.52208835341364</v>
      </c>
      <c r="V93" s="140">
        <v>0</v>
      </c>
      <c r="W93" s="140">
        <v>114.96531219028742</v>
      </c>
      <c r="X93" s="140">
        <v>6.7340067340067344</v>
      </c>
      <c r="Y93" s="140">
        <v>43.196544276457892</v>
      </c>
      <c r="Z93" s="140">
        <v>77.9510022271715</v>
      </c>
      <c r="AA93" s="140">
        <v>281.12449799196798</v>
      </c>
      <c r="AB93" s="140">
        <v>94.594594594594639</v>
      </c>
      <c r="AC93" s="140">
        <v>93.161546085232928</v>
      </c>
      <c r="AD93" s="169"/>
    </row>
    <row r="94" spans="1:30" ht="12.75">
      <c r="A94" s="47">
        <v>5</v>
      </c>
      <c r="B94" s="47">
        <v>3</v>
      </c>
      <c r="C94" s="47">
        <v>3</v>
      </c>
      <c r="D94" s="168">
        <v>382060</v>
      </c>
      <c r="E94" s="165" t="s">
        <v>92</v>
      </c>
      <c r="F94" s="140">
        <v>133.89121338912133</v>
      </c>
      <c r="G94" s="140">
        <v>275.77937649880096</v>
      </c>
      <c r="H94" s="140">
        <v>347.66118836915302</v>
      </c>
      <c r="I94" s="140">
        <v>377.96284433055735</v>
      </c>
      <c r="J94" s="140">
        <v>128.41091492776886</v>
      </c>
      <c r="K94" s="140">
        <v>246.24126908961762</v>
      </c>
      <c r="L94" s="140">
        <v>83.682008368200826</v>
      </c>
      <c r="M94" s="140">
        <v>221.82254196642685</v>
      </c>
      <c r="N94" s="140">
        <v>227.56005056890012</v>
      </c>
      <c r="O94" s="140">
        <v>217.80909673286354</v>
      </c>
      <c r="P94" s="140">
        <v>72.231139646869991</v>
      </c>
      <c r="Q94" s="140">
        <v>161.0039067124423</v>
      </c>
      <c r="R94" s="140">
        <v>46.02510460251046</v>
      </c>
      <c r="S94" s="140">
        <v>41.966426858513195</v>
      </c>
      <c r="T94" s="140">
        <v>75.853350189633375</v>
      </c>
      <c r="U94" s="140">
        <v>64.061499039077489</v>
      </c>
      <c r="V94" s="140">
        <v>24.077046548956666</v>
      </c>
      <c r="W94" s="140">
        <v>50.90564697525749</v>
      </c>
      <c r="X94" s="140">
        <v>4.1841004184100425</v>
      </c>
      <c r="Y94" s="140">
        <v>11.990407673860915</v>
      </c>
      <c r="Z94" s="140">
        <v>44.247787610619483</v>
      </c>
      <c r="AA94" s="140">
        <v>96.092248558616276</v>
      </c>
      <c r="AB94" s="140">
        <v>32.102728731942214</v>
      </c>
      <c r="AC94" s="140">
        <v>34.331715401917847</v>
      </c>
      <c r="AD94" s="169"/>
    </row>
    <row r="95" spans="1:30" ht="12.75">
      <c r="A95" s="47">
        <v>5</v>
      </c>
      <c r="B95" s="47">
        <v>3</v>
      </c>
      <c r="C95" s="47">
        <v>3</v>
      </c>
      <c r="D95" s="168">
        <v>974040</v>
      </c>
      <c r="E95" s="165" t="s">
        <v>156</v>
      </c>
      <c r="F95" s="140">
        <v>169.09162406606373</v>
      </c>
      <c r="G95" s="140">
        <v>218.5792349726776</v>
      </c>
      <c r="H95" s="140">
        <v>172.21584385763489</v>
      </c>
      <c r="I95" s="140">
        <v>256.14218504966021</v>
      </c>
      <c r="J95" s="140">
        <v>132.15859030837007</v>
      </c>
      <c r="K95" s="140">
        <v>191.69329073482427</v>
      </c>
      <c r="L95" s="140">
        <v>117.97090051120723</v>
      </c>
      <c r="M95" s="140">
        <v>109.2896174863388</v>
      </c>
      <c r="N95" s="140">
        <v>45.924225028702644</v>
      </c>
      <c r="O95" s="140">
        <v>115.0026136957658</v>
      </c>
      <c r="P95" s="140">
        <v>0</v>
      </c>
      <c r="Q95" s="140">
        <v>85.19701810436635</v>
      </c>
      <c r="R95" s="140">
        <v>51.120723554856454</v>
      </c>
      <c r="S95" s="140">
        <v>71.038251366120235</v>
      </c>
      <c r="T95" s="140">
        <v>68.886337543053969</v>
      </c>
      <c r="U95" s="140">
        <v>73.183481442760041</v>
      </c>
      <c r="V95" s="140">
        <v>22.026431718061684</v>
      </c>
      <c r="W95" s="140">
        <v>58.572949946751869</v>
      </c>
      <c r="X95" s="140">
        <v>0</v>
      </c>
      <c r="Y95" s="140">
        <v>38.251366120218584</v>
      </c>
      <c r="Z95" s="140">
        <v>57.40528128587831</v>
      </c>
      <c r="AA95" s="140">
        <v>67.956089911134342</v>
      </c>
      <c r="AB95" s="140">
        <v>110.13215859030839</v>
      </c>
      <c r="AC95" s="140">
        <v>47.923322683706076</v>
      </c>
      <c r="AD95" s="169"/>
    </row>
    <row r="96" spans="1:30" ht="12.75">
      <c r="A96" s="47">
        <v>5</v>
      </c>
      <c r="B96" s="47">
        <v>3</v>
      </c>
      <c r="C96" s="47">
        <v>3</v>
      </c>
      <c r="D96" s="168">
        <v>170044</v>
      </c>
      <c r="E96" s="165" t="s">
        <v>52</v>
      </c>
      <c r="F96" s="140">
        <v>161.77957532861478</v>
      </c>
      <c r="G96" s="140">
        <v>197.51280175566939</v>
      </c>
      <c r="H96" s="140">
        <v>588.70326173428805</v>
      </c>
      <c r="I96" s="140">
        <v>506.53594771241831</v>
      </c>
      <c r="J96" s="140">
        <v>252.10084033613447</v>
      </c>
      <c r="K96" s="140">
        <v>323.10416051932725</v>
      </c>
      <c r="L96" s="140">
        <v>60.667340748230536</v>
      </c>
      <c r="M96" s="140">
        <v>87.783467446964153</v>
      </c>
      <c r="N96" s="140">
        <v>334.12887828162292</v>
      </c>
      <c r="O96" s="140">
        <v>228.75816993464051</v>
      </c>
      <c r="P96" s="140">
        <v>115.54621848739497</v>
      </c>
      <c r="Q96" s="140">
        <v>154.91295367365007</v>
      </c>
      <c r="R96" s="140">
        <v>91.001011122345815</v>
      </c>
      <c r="S96" s="140">
        <v>80.468178493050488</v>
      </c>
      <c r="T96" s="140">
        <v>198.88623707239458</v>
      </c>
      <c r="U96" s="140">
        <v>147.0588235294118</v>
      </c>
      <c r="V96" s="140">
        <v>42.016806722689076</v>
      </c>
      <c r="W96" s="140">
        <v>112.12747123045148</v>
      </c>
      <c r="X96" s="140">
        <v>10.111223458038424</v>
      </c>
      <c r="Y96" s="140">
        <v>29.261155815654725</v>
      </c>
      <c r="Z96" s="140">
        <v>55.688146380270489</v>
      </c>
      <c r="AA96" s="140">
        <v>130.718954248366</v>
      </c>
      <c r="AB96" s="140">
        <v>94.53781512605039</v>
      </c>
      <c r="AC96" s="140">
        <v>56.063735615225731</v>
      </c>
      <c r="AD96" s="169"/>
    </row>
    <row r="97" spans="1:30" ht="12.75">
      <c r="A97" s="47">
        <v>5</v>
      </c>
      <c r="B97" s="47">
        <v>3</v>
      </c>
      <c r="C97" s="47">
        <v>3</v>
      </c>
      <c r="D97" s="168">
        <v>562036</v>
      </c>
      <c r="E97" s="165" t="s">
        <v>112</v>
      </c>
      <c r="F97" s="140">
        <v>169.83695652173913</v>
      </c>
      <c r="G97" s="140">
        <v>416.66666666666663</v>
      </c>
      <c r="H97" s="140">
        <v>340.46692607003894</v>
      </c>
      <c r="I97" s="140">
        <v>593.96299902629016</v>
      </c>
      <c r="J97" s="140">
        <v>263.15789473684208</v>
      </c>
      <c r="K97" s="140">
        <v>347.46870913506444</v>
      </c>
      <c r="L97" s="140">
        <v>129.07608695652175</v>
      </c>
      <c r="M97" s="140">
        <v>317.02898550724638</v>
      </c>
      <c r="N97" s="140">
        <v>194.55252918287937</v>
      </c>
      <c r="O97" s="140">
        <v>292.11295034079842</v>
      </c>
      <c r="P97" s="140">
        <v>110.80332409972299</v>
      </c>
      <c r="Q97" s="140">
        <v>209.22847001681299</v>
      </c>
      <c r="R97" s="140">
        <v>40.760869565217398</v>
      </c>
      <c r="S97" s="140">
        <v>45.28985507246378</v>
      </c>
      <c r="T97" s="140">
        <v>87.54863813229575</v>
      </c>
      <c r="U97" s="140">
        <v>97.370983446932826</v>
      </c>
      <c r="V97" s="140">
        <v>27.700831024930753</v>
      </c>
      <c r="W97" s="140">
        <v>59.779562861946587</v>
      </c>
      <c r="X97" s="140">
        <v>0</v>
      </c>
      <c r="Y97" s="140">
        <v>54.34782608695653</v>
      </c>
      <c r="Z97" s="140">
        <v>58.365758754863826</v>
      </c>
      <c r="AA97" s="140">
        <v>204.47906523855892</v>
      </c>
      <c r="AB97" s="140">
        <v>124.65373961218839</v>
      </c>
      <c r="AC97" s="140">
        <v>78.460676256304879</v>
      </c>
      <c r="AD97" s="169"/>
    </row>
    <row r="98" spans="1:30" ht="12.75">
      <c r="A98" s="47">
        <v>5</v>
      </c>
      <c r="B98" s="47">
        <v>3</v>
      </c>
      <c r="C98" s="47">
        <v>3</v>
      </c>
      <c r="D98" s="168">
        <v>974044</v>
      </c>
      <c r="E98" s="165" t="s">
        <v>157</v>
      </c>
      <c r="F98" s="140">
        <v>388.93690579083835</v>
      </c>
      <c r="G98" s="140">
        <v>414.84716157205241</v>
      </c>
      <c r="H98" s="140">
        <v>532.54437869822482</v>
      </c>
      <c r="I98" s="140">
        <v>696.34703196347027</v>
      </c>
      <c r="J98" s="140">
        <v>405.20984081041973</v>
      </c>
      <c r="K98" s="140">
        <v>483.83500557413606</v>
      </c>
      <c r="L98" s="140">
        <v>285.22039757994816</v>
      </c>
      <c r="M98" s="140">
        <v>240.17467248908298</v>
      </c>
      <c r="N98" s="140">
        <v>165.68047337278108</v>
      </c>
      <c r="O98" s="140">
        <v>308.21917808219177</v>
      </c>
      <c r="P98" s="140">
        <v>173.66136034732273</v>
      </c>
      <c r="Q98" s="140">
        <v>240.80267558528428</v>
      </c>
      <c r="R98" s="140">
        <v>86.430423509075197</v>
      </c>
      <c r="S98" s="140">
        <v>131.00436681222706</v>
      </c>
      <c r="T98" s="140">
        <v>189.34911242603548</v>
      </c>
      <c r="U98" s="140">
        <v>159.81735159817347</v>
      </c>
      <c r="V98" s="140">
        <v>86.830680173661349</v>
      </c>
      <c r="W98" s="140">
        <v>129.31995540691193</v>
      </c>
      <c r="X98" s="140">
        <v>17.286084701815039</v>
      </c>
      <c r="Y98" s="140">
        <v>43.668122270742366</v>
      </c>
      <c r="Z98" s="140">
        <v>177.51479289940821</v>
      </c>
      <c r="AA98" s="140">
        <v>228.31050228310508</v>
      </c>
      <c r="AB98" s="140">
        <v>144.71780028943564</v>
      </c>
      <c r="AC98" s="140">
        <v>113.7123745819398</v>
      </c>
      <c r="AD98" s="169"/>
    </row>
    <row r="99" spans="1:30" ht="12.75">
      <c r="A99" s="47">
        <v>5</v>
      </c>
      <c r="B99" s="47">
        <v>3</v>
      </c>
      <c r="C99" s="47">
        <v>3</v>
      </c>
      <c r="D99" s="168">
        <v>362040</v>
      </c>
      <c r="E99" s="165" t="s">
        <v>70</v>
      </c>
      <c r="F99" s="140">
        <v>160.82474226804123</v>
      </c>
      <c r="G99" s="140">
        <v>383.92321535692861</v>
      </c>
      <c r="H99" s="140">
        <v>465.71798188874516</v>
      </c>
      <c r="I99" s="140">
        <v>470.82228116710871</v>
      </c>
      <c r="J99" s="140">
        <v>201.40105078809108</v>
      </c>
      <c r="K99" s="140">
        <v>324.56563706563702</v>
      </c>
      <c r="L99" s="140">
        <v>115.4639175257732</v>
      </c>
      <c r="M99" s="140">
        <v>287.94241151769648</v>
      </c>
      <c r="N99" s="140">
        <v>323.41526520051747</v>
      </c>
      <c r="O99" s="140">
        <v>218.83289124668437</v>
      </c>
      <c r="P99" s="140">
        <v>140.10507880910683</v>
      </c>
      <c r="Q99" s="140">
        <v>211.14864864864865</v>
      </c>
      <c r="R99" s="140">
        <v>45.360824742268058</v>
      </c>
      <c r="S99" s="140">
        <v>65.986802639472131</v>
      </c>
      <c r="T99" s="140">
        <v>77.619663648124174</v>
      </c>
      <c r="U99" s="140">
        <v>72.944297082228132</v>
      </c>
      <c r="V99" s="140">
        <v>43.782837127845887</v>
      </c>
      <c r="W99" s="140">
        <v>60.328185328185327</v>
      </c>
      <c r="X99" s="140">
        <v>0</v>
      </c>
      <c r="Y99" s="140">
        <v>29.99400119976006</v>
      </c>
      <c r="Z99" s="140">
        <v>64.683053040103502</v>
      </c>
      <c r="AA99" s="140">
        <v>179.0450928381963</v>
      </c>
      <c r="AB99" s="140">
        <v>17.513134851138354</v>
      </c>
      <c r="AC99" s="140">
        <v>53.08880308880309</v>
      </c>
      <c r="AD99" s="169"/>
    </row>
    <row r="100" spans="1:30" ht="12.75">
      <c r="A100" s="47">
        <v>5</v>
      </c>
      <c r="B100" s="47">
        <v>3</v>
      </c>
      <c r="C100" s="47">
        <v>3</v>
      </c>
      <c r="D100" s="168">
        <v>954032</v>
      </c>
      <c r="E100" s="165" t="s">
        <v>142</v>
      </c>
      <c r="F100" s="140">
        <v>315.78947368421052</v>
      </c>
      <c r="G100" s="140">
        <v>373.36024217961659</v>
      </c>
      <c r="H100" s="140">
        <v>492.5053533190578</v>
      </c>
      <c r="I100" s="140">
        <v>514.16579223504721</v>
      </c>
      <c r="J100" s="140">
        <v>633.60881542699724</v>
      </c>
      <c r="K100" s="140">
        <v>445.88569112282124</v>
      </c>
      <c r="L100" s="140">
        <v>248.12030075187968</v>
      </c>
      <c r="M100" s="140">
        <v>252.27043390514632</v>
      </c>
      <c r="N100" s="140">
        <v>331.90578158458243</v>
      </c>
      <c r="O100" s="140">
        <v>304.30220356768103</v>
      </c>
      <c r="P100" s="140">
        <v>330.57851239669424</v>
      </c>
      <c r="Q100" s="140">
        <v>287.79894608836645</v>
      </c>
      <c r="R100" s="140">
        <v>60.150375939849624</v>
      </c>
      <c r="S100" s="140">
        <v>121.08980827447024</v>
      </c>
      <c r="T100" s="140">
        <v>117.77301927194863</v>
      </c>
      <c r="U100" s="140">
        <v>104.93179433368307</v>
      </c>
      <c r="V100" s="140">
        <v>96.418732782369162</v>
      </c>
      <c r="W100" s="140">
        <v>97.284150790433728</v>
      </c>
      <c r="X100" s="140">
        <v>7.518796992481203</v>
      </c>
      <c r="Y100" s="140">
        <v>0</v>
      </c>
      <c r="Z100" s="140">
        <v>42.82655246252677</v>
      </c>
      <c r="AA100" s="140">
        <v>104.93179433368311</v>
      </c>
      <c r="AB100" s="140">
        <v>206.61157024793388</v>
      </c>
      <c r="AC100" s="140">
        <v>60.802594244021073</v>
      </c>
      <c r="AD100" s="169"/>
    </row>
    <row r="101" spans="1:30" ht="12.75">
      <c r="A101" s="47">
        <v>5</v>
      </c>
      <c r="B101" s="47">
        <v>3</v>
      </c>
      <c r="C101" s="47">
        <v>3</v>
      </c>
      <c r="D101" s="35">
        <v>158036</v>
      </c>
      <c r="E101" s="22" t="s">
        <v>39</v>
      </c>
      <c r="F101" s="140">
        <v>112.99435028248587</v>
      </c>
      <c r="G101" s="140">
        <v>228.9156626506024</v>
      </c>
      <c r="H101" s="140">
        <v>324.51923076923077</v>
      </c>
      <c r="I101" s="140">
        <v>411.47132169576059</v>
      </c>
      <c r="J101" s="140">
        <v>225.14071294559102</v>
      </c>
      <c r="K101" s="140">
        <v>253.75708302537572</v>
      </c>
      <c r="L101" s="140">
        <v>47.080979284369114</v>
      </c>
      <c r="M101" s="140">
        <v>120.48192771084338</v>
      </c>
      <c r="N101" s="140">
        <v>204.32692307692307</v>
      </c>
      <c r="O101" s="140">
        <v>211.9700748129676</v>
      </c>
      <c r="P101" s="140">
        <v>37.523452157598499</v>
      </c>
      <c r="Q101" s="140">
        <v>125.64671101256468</v>
      </c>
      <c r="R101" s="140">
        <v>65.913370998116775</v>
      </c>
      <c r="S101" s="140">
        <v>96.385542168674704</v>
      </c>
      <c r="T101" s="140">
        <v>84.134615384615387</v>
      </c>
      <c r="U101" s="140">
        <v>74.812967581047388</v>
      </c>
      <c r="V101" s="140">
        <v>56.285178236397769</v>
      </c>
      <c r="W101" s="140">
        <v>76.373491007637355</v>
      </c>
      <c r="X101" s="140">
        <v>0</v>
      </c>
      <c r="Y101" s="140">
        <v>12.048192771084338</v>
      </c>
      <c r="Z101" s="140">
        <v>36.057692307692307</v>
      </c>
      <c r="AA101" s="140">
        <v>124.68827930174564</v>
      </c>
      <c r="AB101" s="140">
        <v>131.33208255159477</v>
      </c>
      <c r="AC101" s="140">
        <v>51.736881005173686</v>
      </c>
    </row>
    <row r="102" spans="1:30" ht="12.75">
      <c r="A102" s="47">
        <v>5</v>
      </c>
      <c r="B102" s="47">
        <v>3</v>
      </c>
      <c r="C102" s="47">
        <v>3</v>
      </c>
      <c r="D102" s="35">
        <v>334036</v>
      </c>
      <c r="E102" s="22" t="s">
        <v>61</v>
      </c>
      <c r="F102" s="140">
        <v>184.01937046004844</v>
      </c>
      <c r="G102" s="140">
        <v>472.70306258322239</v>
      </c>
      <c r="H102" s="140">
        <v>303.03030303030306</v>
      </c>
      <c r="I102" s="140">
        <v>414.23948220064727</v>
      </c>
      <c r="J102" s="140">
        <v>220.71307300509338</v>
      </c>
      <c r="K102" s="140">
        <v>313.78073770491801</v>
      </c>
      <c r="L102" s="140">
        <v>125.90799031476998</v>
      </c>
      <c r="M102" s="140">
        <v>366.17842876165111</v>
      </c>
      <c r="N102" s="140">
        <v>210.80368906455863</v>
      </c>
      <c r="O102" s="140">
        <v>200.64724919093851</v>
      </c>
      <c r="P102" s="140">
        <v>118.84550084889644</v>
      </c>
      <c r="Q102" s="140">
        <v>202.3565573770492</v>
      </c>
      <c r="R102" s="140">
        <v>58.111380145278467</v>
      </c>
      <c r="S102" s="140">
        <v>93.209054593874839</v>
      </c>
      <c r="T102" s="140">
        <v>79.051383399209485</v>
      </c>
      <c r="U102" s="140">
        <v>103.55987055016183</v>
      </c>
      <c r="V102" s="140">
        <v>59.422750424448203</v>
      </c>
      <c r="W102" s="140">
        <v>78.125000000000014</v>
      </c>
      <c r="X102" s="140">
        <v>0</v>
      </c>
      <c r="Y102" s="140">
        <v>13.315579227696405</v>
      </c>
      <c r="Z102" s="140">
        <v>13.175230566534914</v>
      </c>
      <c r="AA102" s="140">
        <v>110.03236245954692</v>
      </c>
      <c r="AB102" s="140">
        <v>42.444821731748725</v>
      </c>
      <c r="AC102" s="140">
        <v>33.299180327868854</v>
      </c>
    </row>
    <row r="103" spans="1:30" ht="13.15">
      <c r="A103" s="48"/>
      <c r="B103" s="48"/>
      <c r="C103" s="48"/>
      <c r="D103" s="297"/>
      <c r="E103" s="298" t="s">
        <v>210</v>
      </c>
      <c r="F103" s="366">
        <v>189.24951176415885</v>
      </c>
      <c r="G103" s="366">
        <v>341.15597238056313</v>
      </c>
      <c r="H103" s="366">
        <v>397.9638009049774</v>
      </c>
      <c r="I103" s="366">
        <v>464.80154416169324</v>
      </c>
      <c r="J103" s="366">
        <v>237.34596041292903</v>
      </c>
      <c r="K103" s="366">
        <v>318.76251168468639</v>
      </c>
      <c r="L103" s="366">
        <v>128.49127375306117</v>
      </c>
      <c r="M103" s="366">
        <v>220.05205532491559</v>
      </c>
      <c r="N103" s="366">
        <v>229.18552036199094</v>
      </c>
      <c r="O103" s="366">
        <v>231.40239167572605</v>
      </c>
      <c r="P103" s="366">
        <v>108.5262198170642</v>
      </c>
      <c r="Q103" s="366">
        <v>182.55855148304815</v>
      </c>
      <c r="R103" s="366">
        <v>54.868408816144331</v>
      </c>
      <c r="S103" s="366">
        <v>89.268429090752662</v>
      </c>
      <c r="T103" s="366">
        <v>105.42986425339367</v>
      </c>
      <c r="U103" s="366">
        <v>102.72225057129545</v>
      </c>
      <c r="V103" s="366">
        <v>45.881003499897062</v>
      </c>
      <c r="W103" s="366">
        <v>79.135738706937389</v>
      </c>
      <c r="X103" s="366">
        <v>5.8898291949533466</v>
      </c>
      <c r="Y103" s="366">
        <v>31.83548796489492</v>
      </c>
      <c r="Z103" s="366">
        <v>63.348416289592762</v>
      </c>
      <c r="AA103" s="366">
        <v>130.67690191467176</v>
      </c>
      <c r="AB103" s="366">
        <v>82.938737095967781</v>
      </c>
      <c r="AC103" s="366">
        <v>57.068221494700808</v>
      </c>
    </row>
    <row r="104" spans="1:30" ht="12.75">
      <c r="A104" s="47">
        <v>6</v>
      </c>
      <c r="B104" s="47">
        <v>4</v>
      </c>
      <c r="C104" s="47">
        <v>3</v>
      </c>
      <c r="D104" s="35">
        <v>554004</v>
      </c>
      <c r="E104" s="22" t="s">
        <v>97</v>
      </c>
      <c r="F104" s="140">
        <v>176.40141121128968</v>
      </c>
      <c r="G104" s="140">
        <v>297.61904761904759</v>
      </c>
      <c r="H104" s="140">
        <v>373.04452466907338</v>
      </c>
      <c r="I104" s="140">
        <v>353.13901345291475</v>
      </c>
      <c r="J104" s="140">
        <v>68.233510235026543</v>
      </c>
      <c r="K104" s="140">
        <v>254.55758114717653</v>
      </c>
      <c r="L104" s="140">
        <v>121.52097216777733</v>
      </c>
      <c r="M104" s="140">
        <v>184.52380952380952</v>
      </c>
      <c r="N104" s="140">
        <v>192.53910950661853</v>
      </c>
      <c r="O104" s="140">
        <v>173.76681614349778</v>
      </c>
      <c r="P104" s="140">
        <v>45.489006823351026</v>
      </c>
      <c r="Q104" s="140">
        <v>145.62027567807914</v>
      </c>
      <c r="R104" s="140">
        <v>47.040376323010584</v>
      </c>
      <c r="S104" s="140">
        <v>71.428571428571431</v>
      </c>
      <c r="T104" s="140">
        <v>66.185318892900113</v>
      </c>
      <c r="U104" s="140">
        <v>61.6591928251121</v>
      </c>
      <c r="V104" s="140">
        <v>0</v>
      </c>
      <c r="W104" s="140">
        <v>51.133837261004885</v>
      </c>
      <c r="X104" s="140">
        <v>7.8400627205017663</v>
      </c>
      <c r="Y104" s="140">
        <v>41.666666666666671</v>
      </c>
      <c r="Z104" s="140">
        <v>114.32009626955475</v>
      </c>
      <c r="AA104" s="140">
        <v>117.71300448430493</v>
      </c>
      <c r="AB104" s="140">
        <v>22.744503411675517</v>
      </c>
      <c r="AC104" s="140">
        <v>57.803468208092482</v>
      </c>
    </row>
    <row r="105" spans="1:30" ht="12.75">
      <c r="A105" s="47">
        <v>6</v>
      </c>
      <c r="B105" s="47">
        <v>4</v>
      </c>
      <c r="C105" s="47">
        <v>3</v>
      </c>
      <c r="D105" s="35">
        <v>382008</v>
      </c>
      <c r="E105" s="22" t="s">
        <v>83</v>
      </c>
      <c r="F105" s="140">
        <v>159.01060070671377</v>
      </c>
      <c r="G105" s="140">
        <v>314.38935912938331</v>
      </c>
      <c r="H105" s="140">
        <v>267.31470230862703</v>
      </c>
      <c r="I105" s="140">
        <v>297.4358974358974</v>
      </c>
      <c r="J105" s="140">
        <v>142.34875444839858</v>
      </c>
      <c r="K105" s="140">
        <v>232.60869565217391</v>
      </c>
      <c r="L105" s="140">
        <v>114.84098939929329</v>
      </c>
      <c r="M105" s="140">
        <v>193.47037484885126</v>
      </c>
      <c r="N105" s="140">
        <v>157.95868772782504</v>
      </c>
      <c r="O105" s="140">
        <v>164.10256410256412</v>
      </c>
      <c r="P105" s="140">
        <v>59.311981020166073</v>
      </c>
      <c r="Q105" s="140">
        <v>136.95652173913044</v>
      </c>
      <c r="R105" s="140">
        <v>35.335689045936398</v>
      </c>
      <c r="S105" s="140">
        <v>48.367593712212816</v>
      </c>
      <c r="T105" s="140">
        <v>12.150668286755771</v>
      </c>
      <c r="U105" s="140">
        <v>30.76923076923077</v>
      </c>
      <c r="V105" s="140">
        <v>23.724792408066431</v>
      </c>
      <c r="W105" s="140">
        <v>30.434782608695652</v>
      </c>
      <c r="X105" s="140">
        <v>8.8339222614841013</v>
      </c>
      <c r="Y105" s="140">
        <v>72.551390568319221</v>
      </c>
      <c r="Z105" s="140">
        <v>97.205346294046223</v>
      </c>
      <c r="AA105" s="140">
        <v>102.56410256410258</v>
      </c>
      <c r="AB105" s="140">
        <v>59.31198102016608</v>
      </c>
      <c r="AC105" s="140">
        <v>65.217391304347842</v>
      </c>
    </row>
    <row r="106" spans="1:30" ht="12.75">
      <c r="A106" s="47">
        <v>6</v>
      </c>
      <c r="B106" s="47">
        <v>4</v>
      </c>
      <c r="C106" s="47">
        <v>3</v>
      </c>
      <c r="D106" s="35">
        <v>362004</v>
      </c>
      <c r="E106" s="22" t="s">
        <v>236</v>
      </c>
      <c r="F106" s="140">
        <v>136.98630136986301</v>
      </c>
      <c r="G106" s="140">
        <v>358.15268614514611</v>
      </c>
      <c r="H106" s="140">
        <v>470.58823529411762</v>
      </c>
      <c r="I106" s="140">
        <v>312.16361679224974</v>
      </c>
      <c r="J106" s="140">
        <v>119.58146487294469</v>
      </c>
      <c r="K106" s="140">
        <v>275.02967946181246</v>
      </c>
      <c r="L106" s="140">
        <v>109.58904109589041</v>
      </c>
      <c r="M106" s="140">
        <v>245.05183788878418</v>
      </c>
      <c r="N106" s="140">
        <v>256.68449197860963</v>
      </c>
      <c r="O106" s="140">
        <v>139.93541442411194</v>
      </c>
      <c r="P106" s="140">
        <v>74.738415545590428</v>
      </c>
      <c r="Q106" s="140">
        <v>166.2049861495845</v>
      </c>
      <c r="R106" s="140">
        <v>20.547945205479454</v>
      </c>
      <c r="S106" s="140">
        <v>84.82563619227146</v>
      </c>
      <c r="T106" s="140">
        <v>149.73262032085563</v>
      </c>
      <c r="U106" s="140">
        <v>96.878363832077525</v>
      </c>
      <c r="V106" s="140">
        <v>14.947683109118087</v>
      </c>
      <c r="W106" s="140">
        <v>71.230708349821938</v>
      </c>
      <c r="X106" s="140">
        <v>6.8493150684931514</v>
      </c>
      <c r="Y106" s="140">
        <v>28.275212064090486</v>
      </c>
      <c r="Z106" s="140">
        <v>64.171122994652407</v>
      </c>
      <c r="AA106" s="140">
        <v>75.34983853606029</v>
      </c>
      <c r="AB106" s="140">
        <v>29.895366218236173</v>
      </c>
      <c r="AC106" s="140">
        <v>37.593984962406012</v>
      </c>
    </row>
    <row r="107" spans="1:30" ht="12.75">
      <c r="A107" s="47">
        <v>6</v>
      </c>
      <c r="B107" s="47">
        <v>4</v>
      </c>
      <c r="C107" s="47">
        <v>3</v>
      </c>
      <c r="D107" s="35">
        <v>554012</v>
      </c>
      <c r="E107" s="22" t="s">
        <v>99</v>
      </c>
      <c r="F107" s="140">
        <v>146.01420678768744</v>
      </c>
      <c r="G107" s="140">
        <v>378.5310734463277</v>
      </c>
      <c r="H107" s="140">
        <v>525.37313432835822</v>
      </c>
      <c r="I107" s="140">
        <v>477.59433962264154</v>
      </c>
      <c r="J107" s="140">
        <v>352.66457680250778</v>
      </c>
      <c r="K107" s="140">
        <v>355.26756786951177</v>
      </c>
      <c r="L107" s="140">
        <v>94.711917916337811</v>
      </c>
      <c r="M107" s="140">
        <v>293.78531073446328</v>
      </c>
      <c r="N107" s="140">
        <v>352.2388059701492</v>
      </c>
      <c r="O107" s="140">
        <v>259.43396226415098</v>
      </c>
      <c r="P107" s="140">
        <v>211.59874608150469</v>
      </c>
      <c r="Q107" s="140">
        <v>230.14188358842588</v>
      </c>
      <c r="R107" s="140">
        <v>51.30228887134966</v>
      </c>
      <c r="S107" s="140">
        <v>62.146892655367253</v>
      </c>
      <c r="T107" s="140">
        <v>125.37313432835819</v>
      </c>
      <c r="U107" s="140">
        <v>76.650943396226438</v>
      </c>
      <c r="V107" s="140">
        <v>39.184952978056423</v>
      </c>
      <c r="W107" s="140">
        <v>70.383197408110831</v>
      </c>
      <c r="X107" s="140">
        <v>0</v>
      </c>
      <c r="Y107" s="140">
        <v>22.59887005649718</v>
      </c>
      <c r="Z107" s="140">
        <v>47.761194029850756</v>
      </c>
      <c r="AA107" s="140">
        <v>141.50943396226413</v>
      </c>
      <c r="AB107" s="140">
        <v>101.88087774294667</v>
      </c>
      <c r="AC107" s="140">
        <v>54.742486872975078</v>
      </c>
    </row>
    <row r="108" spans="1:30" ht="12.75">
      <c r="A108" s="47">
        <v>6</v>
      </c>
      <c r="B108" s="47">
        <v>4</v>
      </c>
      <c r="C108" s="47">
        <v>3</v>
      </c>
      <c r="D108" s="35">
        <v>382012</v>
      </c>
      <c r="E108" s="22" t="s">
        <v>84</v>
      </c>
      <c r="F108" s="140">
        <v>119.5526417277285</v>
      </c>
      <c r="G108" s="140">
        <v>265.5337227827934</v>
      </c>
      <c r="H108" s="140">
        <v>240.3282532239156</v>
      </c>
      <c r="I108" s="140">
        <v>425.29378847229987</v>
      </c>
      <c r="J108" s="140">
        <v>275.91349739000748</v>
      </c>
      <c r="K108" s="140">
        <v>252.41675617615468</v>
      </c>
      <c r="L108" s="140">
        <v>104.1264944080216</v>
      </c>
      <c r="M108" s="140">
        <v>185.87360594795541</v>
      </c>
      <c r="N108" s="140">
        <v>169.98827667057446</v>
      </c>
      <c r="O108" s="140">
        <v>195.85898153329603</v>
      </c>
      <c r="P108" s="140">
        <v>149.14243102162567</v>
      </c>
      <c r="Q108" s="140">
        <v>156.82062298603651</v>
      </c>
      <c r="R108" s="140">
        <v>7.7130736598534515</v>
      </c>
      <c r="S108" s="140">
        <v>58.417419012214552</v>
      </c>
      <c r="T108" s="140">
        <v>35.16998827667058</v>
      </c>
      <c r="U108" s="140">
        <v>117.51538891997758</v>
      </c>
      <c r="V108" s="140">
        <v>29.828486204325127</v>
      </c>
      <c r="W108" s="140">
        <v>47.261009667024695</v>
      </c>
      <c r="X108" s="140">
        <v>7.7130736598534542</v>
      </c>
      <c r="Y108" s="140">
        <v>21.242697822623473</v>
      </c>
      <c r="Z108" s="140">
        <v>35.16998827667058</v>
      </c>
      <c r="AA108" s="140">
        <v>111.91941801902628</v>
      </c>
      <c r="AB108" s="140">
        <v>96.942580164056665</v>
      </c>
      <c r="AC108" s="140">
        <v>48.335123523093436</v>
      </c>
    </row>
    <row r="109" spans="1:30" s="169" customFormat="1" ht="12.75">
      <c r="A109" s="167">
        <v>6</v>
      </c>
      <c r="B109" s="167">
        <v>4</v>
      </c>
      <c r="C109" s="167">
        <v>3</v>
      </c>
      <c r="D109" s="168">
        <v>362012</v>
      </c>
      <c r="E109" s="119" t="s">
        <v>64</v>
      </c>
      <c r="F109" s="140">
        <v>83.368070029178824</v>
      </c>
      <c r="G109" s="140">
        <v>250.58275058275061</v>
      </c>
      <c r="H109" s="140">
        <v>315.4205607476635</v>
      </c>
      <c r="I109" s="140">
        <v>323.1492361927144</v>
      </c>
      <c r="J109" s="140">
        <v>247.52475247524754</v>
      </c>
      <c r="K109" s="140">
        <v>231.09484040727605</v>
      </c>
      <c r="L109" s="140">
        <v>62.526052521884118</v>
      </c>
      <c r="M109" s="140">
        <v>198.13519813519812</v>
      </c>
      <c r="N109" s="140">
        <v>192.75700934579439</v>
      </c>
      <c r="O109" s="140">
        <v>199.76498237367801</v>
      </c>
      <c r="P109" s="140">
        <v>189.76897689768978</v>
      </c>
      <c r="Q109" s="140">
        <v>159.02070701292757</v>
      </c>
      <c r="R109" s="140">
        <v>16.673614005835766</v>
      </c>
      <c r="S109" s="140">
        <v>34.965034965034967</v>
      </c>
      <c r="T109" s="140">
        <v>52.570093457943948</v>
      </c>
      <c r="U109" s="140">
        <v>58.754406580493537</v>
      </c>
      <c r="V109" s="140">
        <v>33.003300330033014</v>
      </c>
      <c r="W109" s="140">
        <v>37.753117492277781</v>
      </c>
      <c r="X109" s="140">
        <v>4.1684035014589407</v>
      </c>
      <c r="Y109" s="140">
        <v>17.482517482517487</v>
      </c>
      <c r="Z109" s="140">
        <v>70.09345794392523</v>
      </c>
      <c r="AA109" s="140">
        <v>64.629847238542894</v>
      </c>
      <c r="AB109" s="140">
        <v>24.752475247524753</v>
      </c>
      <c r="AC109" s="140">
        <v>34.321015902070705</v>
      </c>
    </row>
    <row r="110" spans="1:30" ht="12.75">
      <c r="A110" s="47">
        <v>6</v>
      </c>
      <c r="B110" s="47">
        <v>4</v>
      </c>
      <c r="C110" s="47">
        <v>3</v>
      </c>
      <c r="D110" s="35">
        <v>558012</v>
      </c>
      <c r="E110" s="22" t="s">
        <v>101</v>
      </c>
      <c r="F110" s="140">
        <v>213.428190306803</v>
      </c>
      <c r="G110" s="140">
        <v>447.18081659105638</v>
      </c>
      <c r="H110" s="140">
        <v>501.05857445306987</v>
      </c>
      <c r="I110" s="140">
        <v>513.91862955032116</v>
      </c>
      <c r="J110" s="140">
        <v>439.15827996340346</v>
      </c>
      <c r="K110" s="140">
        <v>399.8442165390108</v>
      </c>
      <c r="L110" s="140">
        <v>164.51756336149401</v>
      </c>
      <c r="M110" s="140">
        <v>337.00583279325986</v>
      </c>
      <c r="N110" s="140">
        <v>402.2582921665491</v>
      </c>
      <c r="O110" s="140">
        <v>292.64810849393291</v>
      </c>
      <c r="P110" s="140">
        <v>292.77218664226899</v>
      </c>
      <c r="Q110" s="140">
        <v>284.30481630533558</v>
      </c>
      <c r="R110" s="140">
        <v>44.464206313917295</v>
      </c>
      <c r="S110" s="140">
        <v>64.808813998703826</v>
      </c>
      <c r="T110" s="140">
        <v>14.114326040931546</v>
      </c>
      <c r="U110" s="140">
        <v>64.239828693790145</v>
      </c>
      <c r="V110" s="140">
        <v>27.447392497712727</v>
      </c>
      <c r="W110" s="140">
        <v>44.138647280280409</v>
      </c>
      <c r="X110" s="140">
        <v>4.4464206313917298</v>
      </c>
      <c r="Y110" s="140">
        <v>45.366169799092695</v>
      </c>
      <c r="Z110" s="140">
        <v>84.685956245589281</v>
      </c>
      <c r="AA110" s="140">
        <v>157.0306923625981</v>
      </c>
      <c r="AB110" s="140">
        <v>118.93870082342181</v>
      </c>
      <c r="AC110" s="140">
        <v>71.400752953394772</v>
      </c>
    </row>
    <row r="111" spans="1:30" s="169" customFormat="1" ht="12.75">
      <c r="A111" s="167">
        <v>6</v>
      </c>
      <c r="B111" s="167">
        <v>4</v>
      </c>
      <c r="C111" s="167">
        <v>3</v>
      </c>
      <c r="D111" s="168">
        <v>558016</v>
      </c>
      <c r="E111" s="165" t="s">
        <v>102</v>
      </c>
      <c r="F111" s="140">
        <v>239.70037453183522</v>
      </c>
      <c r="G111" s="140">
        <v>379.41787941787942</v>
      </c>
      <c r="H111" s="140">
        <v>500.28425241614553</v>
      </c>
      <c r="I111" s="140">
        <v>587.91801510248115</v>
      </c>
      <c r="J111" s="140">
        <v>614.72480343102211</v>
      </c>
      <c r="K111" s="140">
        <v>437.22673329169271</v>
      </c>
      <c r="L111" s="140">
        <v>183.52059925093633</v>
      </c>
      <c r="M111" s="140">
        <v>301.45530145530148</v>
      </c>
      <c r="N111" s="140">
        <v>346.78794769755541</v>
      </c>
      <c r="O111" s="140">
        <v>323.62459546925561</v>
      </c>
      <c r="P111" s="140">
        <v>307.36240171551106</v>
      </c>
      <c r="Q111" s="140">
        <v>282.11534457630648</v>
      </c>
      <c r="R111" s="140">
        <v>56.179775280898873</v>
      </c>
      <c r="S111" s="140">
        <v>51.975051975051976</v>
      </c>
      <c r="T111" s="140">
        <v>96.645821489482643</v>
      </c>
      <c r="U111" s="140">
        <v>118.66235167206045</v>
      </c>
      <c r="V111" s="140">
        <v>78.627591136526092</v>
      </c>
      <c r="W111" s="140">
        <v>78.076202373516551</v>
      </c>
      <c r="X111" s="140">
        <v>0</v>
      </c>
      <c r="Y111" s="140">
        <v>25.987525987525988</v>
      </c>
      <c r="Z111" s="140">
        <v>56.850483229107461</v>
      </c>
      <c r="AA111" s="140">
        <v>145.63106796116506</v>
      </c>
      <c r="AB111" s="140">
        <v>228.73481057898496</v>
      </c>
      <c r="AC111" s="140">
        <v>77.035186341869661</v>
      </c>
    </row>
    <row r="112" spans="1:30" s="4" customFormat="1" ht="12.75">
      <c r="A112" s="47">
        <v>6</v>
      </c>
      <c r="B112" s="47">
        <v>4</v>
      </c>
      <c r="C112" s="167">
        <v>3</v>
      </c>
      <c r="D112" s="168">
        <v>566008</v>
      </c>
      <c r="E112" s="165" t="s">
        <v>113</v>
      </c>
      <c r="F112" s="140">
        <v>128.71287128712871</v>
      </c>
      <c r="G112" s="140">
        <v>213.35168616655199</v>
      </c>
      <c r="H112" s="140">
        <v>273.09236947791163</v>
      </c>
      <c r="I112" s="140">
        <v>395.3488372093023</v>
      </c>
      <c r="J112" s="140">
        <v>214.28571428571428</v>
      </c>
      <c r="K112" s="140">
        <v>232.88439955106622</v>
      </c>
      <c r="L112" s="140">
        <v>103.96039603960396</v>
      </c>
      <c r="M112" s="140">
        <v>130.76393668272542</v>
      </c>
      <c r="N112" s="140">
        <v>160.64257028112448</v>
      </c>
      <c r="O112" s="140">
        <v>209.30232558139534</v>
      </c>
      <c r="P112" s="140">
        <v>89.285714285714278</v>
      </c>
      <c r="Q112" s="140">
        <v>136.08305274971943</v>
      </c>
      <c r="R112" s="140">
        <v>19.801980198019802</v>
      </c>
      <c r="S112" s="140">
        <v>75.705437026841011</v>
      </c>
      <c r="T112" s="140">
        <v>72.289156626506028</v>
      </c>
      <c r="U112" s="140">
        <v>69.767441860465112</v>
      </c>
      <c r="V112" s="140">
        <v>17.857142857142858</v>
      </c>
      <c r="W112" s="140">
        <v>49.102132435465769</v>
      </c>
      <c r="X112" s="140">
        <v>4.9504950495049505</v>
      </c>
      <c r="Y112" s="140">
        <v>6.8823124569855469</v>
      </c>
      <c r="Z112" s="140">
        <v>40.160642570281141</v>
      </c>
      <c r="AA112" s="140">
        <v>116.27906976744184</v>
      </c>
      <c r="AB112" s="140">
        <v>107.14285714285714</v>
      </c>
      <c r="AC112" s="140">
        <v>47.699214365881033</v>
      </c>
    </row>
    <row r="113" spans="1:29" ht="12.75">
      <c r="A113" s="47">
        <v>6</v>
      </c>
      <c r="B113" s="47">
        <v>4</v>
      </c>
      <c r="C113" s="167">
        <v>3</v>
      </c>
      <c r="D113" s="168">
        <v>362020</v>
      </c>
      <c r="E113" s="165" t="s">
        <v>65</v>
      </c>
      <c r="F113" s="140">
        <v>111.46496815286623</v>
      </c>
      <c r="G113" s="140">
        <v>158.06111696522657</v>
      </c>
      <c r="H113" s="140">
        <v>193.69120088544551</v>
      </c>
      <c r="I113" s="140">
        <v>227.79043280182233</v>
      </c>
      <c r="J113" s="140">
        <v>136.15733736762482</v>
      </c>
      <c r="K113" s="140">
        <v>162.45293168370094</v>
      </c>
      <c r="L113" s="140">
        <v>91.560509554140125</v>
      </c>
      <c r="M113" s="140">
        <v>105.3740779768177</v>
      </c>
      <c r="N113" s="140">
        <v>99.612617598229107</v>
      </c>
      <c r="O113" s="140">
        <v>108.20045558086559</v>
      </c>
      <c r="P113" s="140">
        <v>68.07866868381241</v>
      </c>
      <c r="Q113" s="140">
        <v>95.750403442711132</v>
      </c>
      <c r="R113" s="140">
        <v>11.942675159235668</v>
      </c>
      <c r="S113" s="140">
        <v>42.149631190727078</v>
      </c>
      <c r="T113" s="140">
        <v>38.738240177089097</v>
      </c>
      <c r="U113" s="140">
        <v>28.473804100227792</v>
      </c>
      <c r="V113" s="140">
        <v>22.692889561270803</v>
      </c>
      <c r="W113" s="140">
        <v>27.972027972027973</v>
      </c>
      <c r="X113" s="140">
        <v>7.9617834394904472</v>
      </c>
      <c r="Y113" s="140">
        <v>10.537407797681769</v>
      </c>
      <c r="Z113" s="140">
        <v>55.340343110127279</v>
      </c>
      <c r="AA113" s="140">
        <v>91.116173120728931</v>
      </c>
      <c r="AB113" s="140">
        <v>45.385779122541614</v>
      </c>
      <c r="AC113" s="140">
        <v>38.730500268961812</v>
      </c>
    </row>
    <row r="114" spans="1:29" ht="12.75">
      <c r="A114" s="47">
        <v>6</v>
      </c>
      <c r="B114" s="47">
        <v>4</v>
      </c>
      <c r="C114" s="167">
        <v>3</v>
      </c>
      <c r="D114" s="168">
        <v>370004</v>
      </c>
      <c r="E114" s="165" t="s">
        <v>71</v>
      </c>
      <c r="F114" s="140">
        <v>151.57558835261267</v>
      </c>
      <c r="G114" s="140">
        <v>263.30532212885151</v>
      </c>
      <c r="H114" s="140">
        <v>304.8780487804878</v>
      </c>
      <c r="I114" s="140">
        <v>333.52501437607816</v>
      </c>
      <c r="J114" s="140">
        <v>193.0812550281577</v>
      </c>
      <c r="K114" s="140">
        <v>243.43728965671977</v>
      </c>
      <c r="L114" s="140">
        <v>103.70961308336658</v>
      </c>
      <c r="M114" s="140">
        <v>201.68067226890759</v>
      </c>
      <c r="N114" s="140">
        <v>201.21951219512195</v>
      </c>
      <c r="O114" s="140">
        <v>109.25819436457735</v>
      </c>
      <c r="P114" s="140">
        <v>104.58567980691875</v>
      </c>
      <c r="Q114" s="140">
        <v>142.47251514471617</v>
      </c>
      <c r="R114" s="140">
        <v>47.865975269246114</v>
      </c>
      <c r="S114" s="140">
        <v>22.408963585434179</v>
      </c>
      <c r="T114" s="140">
        <v>54.878048780487816</v>
      </c>
      <c r="U114" s="140">
        <v>132.25991949396206</v>
      </c>
      <c r="V114" s="140">
        <v>40.225261464199548</v>
      </c>
      <c r="W114" s="140">
        <v>59.457033879291018</v>
      </c>
      <c r="X114" s="140">
        <v>0</v>
      </c>
      <c r="Y114" s="140">
        <v>39.215686274509792</v>
      </c>
      <c r="Z114" s="140">
        <v>48.780487804878042</v>
      </c>
      <c r="AA114" s="140">
        <v>92.00690051753881</v>
      </c>
      <c r="AB114" s="140">
        <v>48.270313757039425</v>
      </c>
      <c r="AC114" s="140">
        <v>41.507740632712583</v>
      </c>
    </row>
    <row r="115" spans="1:29" ht="12.75">
      <c r="A115" s="47">
        <v>6</v>
      </c>
      <c r="B115" s="47">
        <v>4</v>
      </c>
      <c r="C115" s="167">
        <v>3</v>
      </c>
      <c r="D115" s="168">
        <v>566012</v>
      </c>
      <c r="E115" s="165" t="s">
        <v>400</v>
      </c>
      <c r="F115" s="140">
        <v>34.379028792436614</v>
      </c>
      <c r="G115" s="140">
        <v>130.16411997736276</v>
      </c>
      <c r="H115" s="140">
        <v>105.06798516687269</v>
      </c>
      <c r="I115" s="140">
        <v>209.9737532808399</v>
      </c>
      <c r="J115" s="140">
        <v>169.94633273703042</v>
      </c>
      <c r="K115" s="140">
        <v>118.50610485994733</v>
      </c>
      <c r="L115" s="140">
        <v>30.081650193382035</v>
      </c>
      <c r="M115" s="140">
        <v>56.593095642331633</v>
      </c>
      <c r="N115" s="140">
        <v>37.082818294190361</v>
      </c>
      <c r="O115" s="140">
        <v>78.740157480314963</v>
      </c>
      <c r="P115" s="140">
        <v>17.889087656529519</v>
      </c>
      <c r="Q115" s="140">
        <v>44.290160402202531</v>
      </c>
      <c r="R115" s="140">
        <v>0</v>
      </c>
      <c r="S115" s="140">
        <v>56.593095642331633</v>
      </c>
      <c r="T115" s="140">
        <v>43.263288009888761</v>
      </c>
      <c r="U115" s="140">
        <v>45.931758530183728</v>
      </c>
      <c r="V115" s="140">
        <v>17.889087656529519</v>
      </c>
      <c r="W115" s="140">
        <v>31.122815417763949</v>
      </c>
      <c r="X115" s="140">
        <v>4.2973785990545768</v>
      </c>
      <c r="Y115" s="140">
        <v>16.977928692699496</v>
      </c>
      <c r="Z115" s="140">
        <v>24.72187886279357</v>
      </c>
      <c r="AA115" s="140">
        <v>85.30183727034121</v>
      </c>
      <c r="AB115" s="140">
        <v>134.16815742397137</v>
      </c>
      <c r="AC115" s="140">
        <v>43.093129039980845</v>
      </c>
    </row>
    <row r="116" spans="1:29" ht="12.75">
      <c r="A116" s="47">
        <v>6</v>
      </c>
      <c r="B116" s="47">
        <v>4</v>
      </c>
      <c r="C116" s="167">
        <v>3</v>
      </c>
      <c r="D116" s="168">
        <v>562016</v>
      </c>
      <c r="E116" s="165" t="s">
        <v>107</v>
      </c>
      <c r="F116" s="140">
        <v>105.20778537611783</v>
      </c>
      <c r="G116" s="140">
        <v>275.67195037904895</v>
      </c>
      <c r="H116" s="140">
        <v>351.86488388458827</v>
      </c>
      <c r="I116" s="140">
        <v>452.29681978798584</v>
      </c>
      <c r="J116" s="140">
        <v>126.21359223300971</v>
      </c>
      <c r="K116" s="140">
        <v>259.07453588251593</v>
      </c>
      <c r="L116" s="140">
        <v>84.166228300894261</v>
      </c>
      <c r="M116" s="140">
        <v>199.86216402481045</v>
      </c>
      <c r="N116" s="140">
        <v>197.04433497536945</v>
      </c>
      <c r="O116" s="140">
        <v>155.47703180212014</v>
      </c>
      <c r="P116" s="140">
        <v>67.961165048543691</v>
      </c>
      <c r="Q116" s="140">
        <v>141.31338320864506</v>
      </c>
      <c r="R116" s="140">
        <v>21.041557075223565</v>
      </c>
      <c r="S116" s="140">
        <v>55.134390075809797</v>
      </c>
      <c r="T116" s="140">
        <v>133.70865587614355</v>
      </c>
      <c r="U116" s="140">
        <v>148.40989399293284</v>
      </c>
      <c r="V116" s="140">
        <v>9.7087378640776691</v>
      </c>
      <c r="W116" s="140">
        <v>73.427542255472432</v>
      </c>
      <c r="X116" s="140">
        <v>0</v>
      </c>
      <c r="Y116" s="140">
        <v>20.675396278428671</v>
      </c>
      <c r="Z116" s="140">
        <v>21.111893033075305</v>
      </c>
      <c r="AA116" s="140">
        <v>148.40989399293284</v>
      </c>
      <c r="AB116" s="140">
        <v>48.543689320388346</v>
      </c>
      <c r="AC116" s="140">
        <v>44.33361041839845</v>
      </c>
    </row>
    <row r="117" spans="1:29" ht="12.75">
      <c r="A117" s="47">
        <v>6</v>
      </c>
      <c r="B117" s="47">
        <v>4</v>
      </c>
      <c r="C117" s="167">
        <v>3</v>
      </c>
      <c r="D117" s="168">
        <v>382020</v>
      </c>
      <c r="E117" s="165" t="s">
        <v>85</v>
      </c>
      <c r="F117" s="140">
        <v>167.21192293711377</v>
      </c>
      <c r="G117" s="140">
        <v>342.60178748758688</v>
      </c>
      <c r="H117" s="140">
        <v>635</v>
      </c>
      <c r="I117" s="140">
        <v>465.45810877021069</v>
      </c>
      <c r="J117" s="140">
        <v>317.56756756756761</v>
      </c>
      <c r="K117" s="140">
        <v>373.32296325102078</v>
      </c>
      <c r="L117" s="140">
        <v>130.86150490730643</v>
      </c>
      <c r="M117" s="140">
        <v>273.08838133068519</v>
      </c>
      <c r="N117" s="140">
        <v>490</v>
      </c>
      <c r="O117" s="140">
        <v>333.17001469867711</v>
      </c>
      <c r="P117" s="140">
        <v>114.86486486486487</v>
      </c>
      <c r="Q117" s="140">
        <v>266.38148940307212</v>
      </c>
      <c r="R117" s="140">
        <v>29.080334423845873</v>
      </c>
      <c r="S117" s="140">
        <v>44.687189672293954</v>
      </c>
      <c r="T117" s="140">
        <v>80.000000000000014</v>
      </c>
      <c r="U117" s="140">
        <v>78.392944634982882</v>
      </c>
      <c r="V117" s="140">
        <v>54.054054054054063</v>
      </c>
      <c r="W117" s="140">
        <v>55.415127357573404</v>
      </c>
      <c r="X117" s="140">
        <v>7.2700836059614682</v>
      </c>
      <c r="Y117" s="140">
        <v>24.826216484607752</v>
      </c>
      <c r="Z117" s="140">
        <v>64.999999999999986</v>
      </c>
      <c r="AA117" s="140">
        <v>53.895149436550724</v>
      </c>
      <c r="AB117" s="140">
        <v>148.64864864864862</v>
      </c>
      <c r="AC117" s="140">
        <v>51.526346490375268</v>
      </c>
    </row>
    <row r="118" spans="1:29" ht="12.75">
      <c r="A118" s="47">
        <v>6</v>
      </c>
      <c r="B118" s="47">
        <v>4</v>
      </c>
      <c r="C118" s="167">
        <v>3</v>
      </c>
      <c r="D118" s="168">
        <v>162016</v>
      </c>
      <c r="E118" s="165" t="s">
        <v>42</v>
      </c>
      <c r="F118" s="140">
        <v>131.52126260412101</v>
      </c>
      <c r="G118" s="140">
        <v>288.35690968443959</v>
      </c>
      <c r="H118" s="140">
        <v>381.11490329920366</v>
      </c>
      <c r="I118" s="140">
        <v>368.17102137767216</v>
      </c>
      <c r="J118" s="140">
        <v>195.90382902938561</v>
      </c>
      <c r="K118" s="140">
        <v>269.46107784431138</v>
      </c>
      <c r="L118" s="140">
        <v>127.13722051731698</v>
      </c>
      <c r="M118" s="140">
        <v>244.83133841131664</v>
      </c>
      <c r="N118" s="140">
        <v>318.54379977246867</v>
      </c>
      <c r="O118" s="140">
        <v>243.46793349168647</v>
      </c>
      <c r="P118" s="140">
        <v>53.428317008014247</v>
      </c>
      <c r="Q118" s="140">
        <v>203.82312298479962</v>
      </c>
      <c r="R118" s="140">
        <v>4.3840420868040333</v>
      </c>
      <c r="S118" s="140">
        <v>32.644178454842219</v>
      </c>
      <c r="T118" s="140">
        <v>17.064846416382252</v>
      </c>
      <c r="U118" s="140">
        <v>17.814726840855108</v>
      </c>
      <c r="V118" s="140">
        <v>0</v>
      </c>
      <c r="W118" s="140">
        <v>14.970059880239521</v>
      </c>
      <c r="X118" s="140">
        <v>0</v>
      </c>
      <c r="Y118" s="140">
        <v>10.881392818280744</v>
      </c>
      <c r="Z118" s="140">
        <v>45.506257110352699</v>
      </c>
      <c r="AA118" s="140">
        <v>106.88836104513062</v>
      </c>
      <c r="AB118" s="140">
        <v>142.47551202137134</v>
      </c>
      <c r="AC118" s="140">
        <v>50.667894979272226</v>
      </c>
    </row>
    <row r="119" spans="1:29" ht="12.75">
      <c r="A119" s="47">
        <v>6</v>
      </c>
      <c r="B119" s="47">
        <v>4</v>
      </c>
      <c r="C119" s="167">
        <v>3</v>
      </c>
      <c r="D119" s="168">
        <v>166012</v>
      </c>
      <c r="E119" s="165" t="s">
        <v>45</v>
      </c>
      <c r="F119" s="140">
        <v>169.78922716627636</v>
      </c>
      <c r="G119" s="140">
        <v>221.34387351778656</v>
      </c>
      <c r="H119" s="140">
        <v>194.4209636517329</v>
      </c>
      <c r="I119" s="140">
        <v>308.16640986132512</v>
      </c>
      <c r="J119" s="140">
        <v>22.522522522522525</v>
      </c>
      <c r="K119" s="140">
        <v>192.36833806370228</v>
      </c>
      <c r="L119" s="140">
        <v>111.24121779859485</v>
      </c>
      <c r="M119" s="140">
        <v>142.29249011857706</v>
      </c>
      <c r="N119" s="140">
        <v>152.1555367709214</v>
      </c>
      <c r="O119" s="140">
        <v>154.08320493066256</v>
      </c>
      <c r="P119" s="140">
        <v>11.261261261261261</v>
      </c>
      <c r="Q119" s="140">
        <v>119.83601387574898</v>
      </c>
      <c r="R119" s="140">
        <v>52.693208430913344</v>
      </c>
      <c r="S119" s="140">
        <v>47.430830039525695</v>
      </c>
      <c r="T119" s="140">
        <v>33.812341504649211</v>
      </c>
      <c r="U119" s="140">
        <v>61.633281972265031</v>
      </c>
      <c r="V119" s="140">
        <v>11.261261261261266</v>
      </c>
      <c r="W119" s="140">
        <v>44.150110375275936</v>
      </c>
      <c r="X119" s="140">
        <v>5.8548009367681502</v>
      </c>
      <c r="Y119" s="140">
        <v>31.620553359683793</v>
      </c>
      <c r="Z119" s="140">
        <v>8.453085376162301</v>
      </c>
      <c r="AA119" s="140">
        <v>92.449922958397536</v>
      </c>
      <c r="AB119" s="140">
        <v>0</v>
      </c>
      <c r="AC119" s="140">
        <v>28.382213812677389</v>
      </c>
    </row>
    <row r="120" spans="1:29" s="169" customFormat="1" ht="12.75">
      <c r="A120" s="167">
        <v>6</v>
      </c>
      <c r="B120" s="167">
        <v>4</v>
      </c>
      <c r="C120" s="167">
        <v>3</v>
      </c>
      <c r="D120" s="168">
        <v>154032</v>
      </c>
      <c r="E120" s="165" t="s">
        <v>28</v>
      </c>
      <c r="F120" s="140">
        <v>199.85724482512492</v>
      </c>
      <c r="G120" s="140">
        <v>323.19391634980985</v>
      </c>
      <c r="H120" s="140">
        <v>477.52808988764042</v>
      </c>
      <c r="I120" s="140">
        <v>532.5987144168962</v>
      </c>
      <c r="J120" s="140">
        <v>300.48076923076923</v>
      </c>
      <c r="K120" s="140">
        <v>360.16170525542083</v>
      </c>
      <c r="L120" s="140">
        <v>92.790863668807987</v>
      </c>
      <c r="M120" s="140">
        <v>161.59695817490493</v>
      </c>
      <c r="N120" s="140">
        <v>290.26217228464424</v>
      </c>
      <c r="O120" s="140">
        <v>220.38567493112947</v>
      </c>
      <c r="P120" s="140">
        <v>36.057692307692307</v>
      </c>
      <c r="Q120" s="140">
        <v>161.70525542080119</v>
      </c>
      <c r="R120" s="140">
        <v>99.928622412562461</v>
      </c>
      <c r="S120" s="140">
        <v>123.57414448669199</v>
      </c>
      <c r="T120" s="140">
        <v>121.72284644194761</v>
      </c>
      <c r="U120" s="140">
        <v>128.55831037649219</v>
      </c>
      <c r="V120" s="140">
        <v>108.17307692307692</v>
      </c>
      <c r="W120" s="140">
        <v>115.76626240352812</v>
      </c>
      <c r="X120" s="140">
        <v>7.1377587437544623</v>
      </c>
      <c r="Y120" s="140">
        <v>38.022813688212935</v>
      </c>
      <c r="Z120" s="140">
        <v>65.543071161048715</v>
      </c>
      <c r="AA120" s="140">
        <v>183.65472910927457</v>
      </c>
      <c r="AB120" s="140">
        <v>156.25000000000003</v>
      </c>
      <c r="AC120" s="140">
        <v>82.690187431091516</v>
      </c>
    </row>
    <row r="121" spans="1:29" ht="12.75">
      <c r="A121" s="47">
        <v>6</v>
      </c>
      <c r="B121" s="47">
        <v>4</v>
      </c>
      <c r="C121" s="167">
        <v>3</v>
      </c>
      <c r="D121" s="168">
        <v>382024</v>
      </c>
      <c r="E121" s="165" t="s">
        <v>86</v>
      </c>
      <c r="F121" s="140">
        <v>79.812206572769952</v>
      </c>
      <c r="G121" s="140">
        <v>172.9660474055093</v>
      </c>
      <c r="H121" s="140">
        <v>148.19587628865978</v>
      </c>
      <c r="I121" s="140">
        <v>278.95694360218306</v>
      </c>
      <c r="J121" s="140">
        <v>210.6969205834684</v>
      </c>
      <c r="K121" s="140">
        <v>171.05587004676349</v>
      </c>
      <c r="L121" s="140">
        <v>23.474178403755868</v>
      </c>
      <c r="M121" s="140">
        <v>83.279948750800756</v>
      </c>
      <c r="N121" s="140">
        <v>32.21649484536082</v>
      </c>
      <c r="O121" s="140">
        <v>109.15706488781079</v>
      </c>
      <c r="P121" s="140">
        <v>8.1037277147487838</v>
      </c>
      <c r="Q121" s="140">
        <v>51.685946345065226</v>
      </c>
      <c r="R121" s="140">
        <v>46.948356807511736</v>
      </c>
      <c r="S121" s="140">
        <v>64.061499039077518</v>
      </c>
      <c r="T121" s="140">
        <v>83.76288659793812</v>
      </c>
      <c r="U121" s="140">
        <v>66.707095209217684</v>
      </c>
      <c r="V121" s="140">
        <v>8.1037277147487838</v>
      </c>
      <c r="W121" s="140">
        <v>55.377799655427019</v>
      </c>
      <c r="X121" s="140">
        <v>9.3896713615023497</v>
      </c>
      <c r="Y121" s="140">
        <v>25.624599615631006</v>
      </c>
      <c r="Z121" s="140">
        <v>32.216494845360835</v>
      </c>
      <c r="AA121" s="140">
        <v>103.09278350515461</v>
      </c>
      <c r="AB121" s="140">
        <v>194.48946515397085</v>
      </c>
      <c r="AC121" s="140">
        <v>63.992124046271229</v>
      </c>
    </row>
    <row r="122" spans="1:29" ht="12.75">
      <c r="A122" s="47">
        <v>6</v>
      </c>
      <c r="B122" s="47">
        <v>4</v>
      </c>
      <c r="C122" s="167">
        <v>3</v>
      </c>
      <c r="D122" s="168">
        <v>378016</v>
      </c>
      <c r="E122" s="165" t="s">
        <v>79</v>
      </c>
      <c r="F122" s="140">
        <v>47.586675730795378</v>
      </c>
      <c r="G122" s="140">
        <v>245.2316076294278</v>
      </c>
      <c r="H122" s="140">
        <v>222.44691607684527</v>
      </c>
      <c r="I122" s="140">
        <v>314.40162271805275</v>
      </c>
      <c r="J122" s="140">
        <v>203.2520325203252</v>
      </c>
      <c r="K122" s="140">
        <v>192.99905392620627</v>
      </c>
      <c r="L122" s="140">
        <v>33.990482664853843</v>
      </c>
      <c r="M122" s="140">
        <v>136.23978201634878</v>
      </c>
      <c r="N122" s="140">
        <v>161.77957532861478</v>
      </c>
      <c r="O122" s="140">
        <v>152.12981744421907</v>
      </c>
      <c r="P122" s="140">
        <v>40.650406504065039</v>
      </c>
      <c r="Q122" s="140">
        <v>102.17596972563859</v>
      </c>
      <c r="R122" s="140">
        <v>6.7980965329707681</v>
      </c>
      <c r="S122" s="140">
        <v>63.578564940962757</v>
      </c>
      <c r="T122" s="140">
        <v>10.111223458038424</v>
      </c>
      <c r="U122" s="140">
        <v>50.709939148073019</v>
      </c>
      <c r="V122" s="140">
        <v>27.100271002710027</v>
      </c>
      <c r="W122" s="140">
        <v>30.274361400189214</v>
      </c>
      <c r="X122" s="140">
        <v>6.7980965329707681</v>
      </c>
      <c r="Y122" s="140">
        <v>45.413260672116266</v>
      </c>
      <c r="Z122" s="140">
        <v>50.556117290192113</v>
      </c>
      <c r="AA122" s="140">
        <v>111.56186612576066</v>
      </c>
      <c r="AB122" s="140">
        <v>135.50135501355015</v>
      </c>
      <c r="AC122" s="140">
        <v>60.548722800378428</v>
      </c>
    </row>
    <row r="123" spans="1:29" ht="12.75">
      <c r="A123" s="47">
        <v>6</v>
      </c>
      <c r="B123" s="47">
        <v>4</v>
      </c>
      <c r="C123" s="167">
        <v>3</v>
      </c>
      <c r="D123" s="168">
        <v>766044</v>
      </c>
      <c r="E123" s="165" t="s">
        <v>126</v>
      </c>
      <c r="F123" s="140">
        <v>225.71148184494604</v>
      </c>
      <c r="G123" s="140">
        <v>312.2923588039867</v>
      </c>
      <c r="H123" s="140">
        <v>378.12288993923028</v>
      </c>
      <c r="I123" s="140">
        <v>378.98936170212767</v>
      </c>
      <c r="J123" s="140">
        <v>263.57827476038335</v>
      </c>
      <c r="K123" s="140">
        <v>307.19794344473007</v>
      </c>
      <c r="L123" s="140">
        <v>176.64376840039256</v>
      </c>
      <c r="M123" s="140">
        <v>225.91362126245846</v>
      </c>
      <c r="N123" s="140">
        <v>270.0877785280216</v>
      </c>
      <c r="O123" s="140">
        <v>166.22340425531914</v>
      </c>
      <c r="P123" s="140">
        <v>55.910543130990412</v>
      </c>
      <c r="Q123" s="140">
        <v>182.51928020565552</v>
      </c>
      <c r="R123" s="140">
        <v>49.067713444553483</v>
      </c>
      <c r="S123" s="140">
        <v>59.800664451827259</v>
      </c>
      <c r="T123" s="140">
        <v>54.01755570560433</v>
      </c>
      <c r="U123" s="140">
        <v>66.489361702127638</v>
      </c>
      <c r="V123" s="140">
        <v>71.884984025559106</v>
      </c>
      <c r="W123" s="140">
        <v>59.125964010282772</v>
      </c>
      <c r="X123" s="140">
        <v>0</v>
      </c>
      <c r="Y123" s="140">
        <v>26.578073089700997</v>
      </c>
      <c r="Z123" s="140">
        <v>54.01755570560433</v>
      </c>
      <c r="AA123" s="140">
        <v>146.27659574468083</v>
      </c>
      <c r="AB123" s="140">
        <v>135.78274760383388</v>
      </c>
      <c r="AC123" s="140">
        <v>65.552699228791781</v>
      </c>
    </row>
    <row r="124" spans="1:29" ht="12.75">
      <c r="A124" s="47">
        <v>6</v>
      </c>
      <c r="B124" s="47">
        <v>4</v>
      </c>
      <c r="C124" s="167">
        <v>3</v>
      </c>
      <c r="D124" s="168">
        <v>382028</v>
      </c>
      <c r="E124" s="165" t="s">
        <v>87</v>
      </c>
      <c r="F124" s="140">
        <v>99.53161592505856</v>
      </c>
      <c r="G124" s="140">
        <v>181.40589569161003</v>
      </c>
      <c r="H124" s="140">
        <v>211.59874608150469</v>
      </c>
      <c r="I124" s="140">
        <v>149.8422712933754</v>
      </c>
      <c r="J124" s="140">
        <v>200.89285714285717</v>
      </c>
      <c r="K124" s="140">
        <v>162.26240148354196</v>
      </c>
      <c r="L124" s="140">
        <v>64.402810304449645</v>
      </c>
      <c r="M124" s="140">
        <v>68.027210884353735</v>
      </c>
      <c r="N124" s="140">
        <v>117.55485893416929</v>
      </c>
      <c r="O124" s="140">
        <v>86.750788643533127</v>
      </c>
      <c r="P124" s="140">
        <v>55.803571428571431</v>
      </c>
      <c r="Q124" s="140">
        <v>78.813166434863248</v>
      </c>
      <c r="R124" s="140">
        <v>5.8548009367681502</v>
      </c>
      <c r="S124" s="140">
        <v>60.468631897203331</v>
      </c>
      <c r="T124" s="140">
        <v>78.369905956112859</v>
      </c>
      <c r="U124" s="140">
        <v>47.318611987381708</v>
      </c>
      <c r="V124" s="140">
        <v>22.321428571428573</v>
      </c>
      <c r="W124" s="140">
        <v>41.724617524339358</v>
      </c>
      <c r="X124" s="140">
        <v>29.274004683840751</v>
      </c>
      <c r="Y124" s="140">
        <v>52.910052910052933</v>
      </c>
      <c r="Z124" s="140">
        <v>15.673981191222575</v>
      </c>
      <c r="AA124" s="140">
        <v>15.772870662460567</v>
      </c>
      <c r="AB124" s="140">
        <v>122.76785714285714</v>
      </c>
      <c r="AC124" s="140">
        <v>41.724617524339372</v>
      </c>
    </row>
    <row r="125" spans="1:29" ht="12.75">
      <c r="A125" s="47">
        <v>6</v>
      </c>
      <c r="B125" s="47">
        <v>4</v>
      </c>
      <c r="C125" s="167">
        <v>3</v>
      </c>
      <c r="D125" s="168">
        <v>382032</v>
      </c>
      <c r="E125" s="165" t="s">
        <v>88</v>
      </c>
      <c r="F125" s="140">
        <v>74.024226110363387</v>
      </c>
      <c r="G125" s="140">
        <v>272.23230490018148</v>
      </c>
      <c r="H125" s="140">
        <v>329.36870997255255</v>
      </c>
      <c r="I125" s="140">
        <v>284.26395939086296</v>
      </c>
      <c r="J125" s="140">
        <v>242.51069900142656</v>
      </c>
      <c r="K125" s="140">
        <v>227.31507359791317</v>
      </c>
      <c r="L125" s="140">
        <v>74.024226110363387</v>
      </c>
      <c r="M125" s="140">
        <v>163.33938294010889</v>
      </c>
      <c r="N125" s="140">
        <v>219.57913998170173</v>
      </c>
      <c r="O125" s="140">
        <v>192.89340101522845</v>
      </c>
      <c r="P125" s="140">
        <v>142.65335235378032</v>
      </c>
      <c r="Q125" s="140">
        <v>152.78554127072852</v>
      </c>
      <c r="R125" s="140">
        <v>0</v>
      </c>
      <c r="S125" s="140">
        <v>72.595281306715066</v>
      </c>
      <c r="T125" s="140">
        <v>54.894784995425447</v>
      </c>
      <c r="U125" s="140">
        <v>40.609137055837564</v>
      </c>
      <c r="V125" s="140">
        <v>0</v>
      </c>
      <c r="W125" s="140">
        <v>33.538289547233092</v>
      </c>
      <c r="X125" s="140">
        <v>0</v>
      </c>
      <c r="Y125" s="140">
        <v>36.297640653357533</v>
      </c>
      <c r="Z125" s="140">
        <v>54.894784995425432</v>
      </c>
      <c r="AA125" s="140">
        <v>50.761421319796952</v>
      </c>
      <c r="AB125" s="140">
        <v>99.857346647646253</v>
      </c>
      <c r="AC125" s="140">
        <v>40.991242779951556</v>
      </c>
    </row>
    <row r="126" spans="1:29" ht="12.75">
      <c r="A126" s="47">
        <v>6</v>
      </c>
      <c r="B126" s="47">
        <v>4</v>
      </c>
      <c r="C126" s="167">
        <v>3</v>
      </c>
      <c r="D126" s="168">
        <v>166016</v>
      </c>
      <c r="E126" s="165" t="s">
        <v>253</v>
      </c>
      <c r="F126" s="140">
        <v>224.15370539798721</v>
      </c>
      <c r="G126" s="140">
        <v>315.85596967782686</v>
      </c>
      <c r="H126" s="140">
        <v>550.70517125587639</v>
      </c>
      <c r="I126" s="140">
        <v>476.82119205298017</v>
      </c>
      <c r="J126" s="140">
        <v>221.8430034129693</v>
      </c>
      <c r="K126" s="140">
        <v>351.38539042821162</v>
      </c>
      <c r="L126" s="140">
        <v>146.3860933211345</v>
      </c>
      <c r="M126" s="140">
        <v>138.97662665824384</v>
      </c>
      <c r="N126" s="140">
        <v>241.77300201477499</v>
      </c>
      <c r="O126" s="140">
        <v>172.18543046357615</v>
      </c>
      <c r="P126" s="140">
        <v>68.25938566552901</v>
      </c>
      <c r="Q126" s="140">
        <v>156.1712846347607</v>
      </c>
      <c r="R126" s="140">
        <v>77.7676120768527</v>
      </c>
      <c r="S126" s="140">
        <v>157.92798483891346</v>
      </c>
      <c r="T126" s="140">
        <v>194.76158495634658</v>
      </c>
      <c r="U126" s="140">
        <v>79.47019867549669</v>
      </c>
      <c r="V126" s="140">
        <v>68.259385665529024</v>
      </c>
      <c r="W126" s="140">
        <v>114.60957178841311</v>
      </c>
      <c r="X126" s="140">
        <v>0</v>
      </c>
      <c r="Y126" s="140">
        <v>18.951358180669615</v>
      </c>
      <c r="Z126" s="140">
        <v>114.17058428475485</v>
      </c>
      <c r="AA126" s="140">
        <v>225.16556291390725</v>
      </c>
      <c r="AB126" s="140">
        <v>85.324232081911276</v>
      </c>
      <c r="AC126" s="140">
        <v>80.604534005037763</v>
      </c>
    </row>
    <row r="127" spans="1:29" ht="12.75">
      <c r="A127" s="47">
        <v>6</v>
      </c>
      <c r="B127" s="47">
        <v>4</v>
      </c>
      <c r="C127" s="167">
        <v>3</v>
      </c>
      <c r="D127" s="168">
        <v>382044</v>
      </c>
      <c r="E127" s="165" t="s">
        <v>89</v>
      </c>
      <c r="F127" s="140">
        <v>99.526066350710906</v>
      </c>
      <c r="G127" s="140">
        <v>284.36018957345971</v>
      </c>
      <c r="H127" s="140">
        <v>239.63730569948186</v>
      </c>
      <c r="I127" s="140">
        <v>393.29464861379756</v>
      </c>
      <c r="J127" s="140">
        <v>362.97640653357536</v>
      </c>
      <c r="K127" s="140">
        <v>258.91181988742966</v>
      </c>
      <c r="L127" s="140">
        <v>94.786729857819907</v>
      </c>
      <c r="M127" s="140">
        <v>213.27014218009481</v>
      </c>
      <c r="N127" s="140">
        <v>174.87046632124353</v>
      </c>
      <c r="O127" s="140">
        <v>257.89813023855578</v>
      </c>
      <c r="P127" s="140">
        <v>154.26497277676953</v>
      </c>
      <c r="Q127" s="140">
        <v>175.10944340212632</v>
      </c>
      <c r="R127" s="140">
        <v>4.7393364928909953</v>
      </c>
      <c r="S127" s="140">
        <v>35.54502369668247</v>
      </c>
      <c r="T127" s="140">
        <v>38.860103626943008</v>
      </c>
      <c r="U127" s="140">
        <v>45.132172791747259</v>
      </c>
      <c r="V127" s="140">
        <v>9.0744101633393832</v>
      </c>
      <c r="W127" s="140">
        <v>26.266416510318951</v>
      </c>
      <c r="X127" s="140">
        <v>0</v>
      </c>
      <c r="Y127" s="140">
        <v>35.54502369668247</v>
      </c>
      <c r="Z127" s="140">
        <v>25.906735751295336</v>
      </c>
      <c r="AA127" s="140">
        <v>90.264345583494517</v>
      </c>
      <c r="AB127" s="140">
        <v>199.63702359346638</v>
      </c>
      <c r="AC127" s="140">
        <v>57.535959974984365</v>
      </c>
    </row>
    <row r="128" spans="1:29" ht="12.75">
      <c r="A128" s="47">
        <v>6</v>
      </c>
      <c r="B128" s="47">
        <v>4</v>
      </c>
      <c r="C128" s="167">
        <v>3</v>
      </c>
      <c r="D128" s="168">
        <v>570028</v>
      </c>
      <c r="E128" s="165" t="s">
        <v>118</v>
      </c>
      <c r="F128" s="140">
        <v>239.09145248057382</v>
      </c>
      <c r="G128" s="140">
        <v>796.06440071556347</v>
      </c>
      <c r="H128" s="140">
        <v>909.94371482176359</v>
      </c>
      <c r="I128" s="140">
        <v>751.54730327144125</v>
      </c>
      <c r="J128" s="140">
        <v>269.43005181347149</v>
      </c>
      <c r="K128" s="140">
        <v>566.10112548294978</v>
      </c>
      <c r="L128" s="140">
        <v>215.18230723251645</v>
      </c>
      <c r="M128" s="140">
        <v>733.45259391771015</v>
      </c>
      <c r="N128" s="140">
        <v>759.84990619136966</v>
      </c>
      <c r="O128" s="140">
        <v>459.77011494252872</v>
      </c>
      <c r="P128" s="140">
        <v>134.71502590673575</v>
      </c>
      <c r="Q128" s="140">
        <v>443.47387871661351</v>
      </c>
      <c r="R128" s="140">
        <v>23.909145248057381</v>
      </c>
      <c r="S128" s="140">
        <v>26.833631484794275</v>
      </c>
      <c r="T128" s="140">
        <v>75.046904315197011</v>
      </c>
      <c r="U128" s="140">
        <v>53.050397877984082</v>
      </c>
      <c r="V128" s="140">
        <v>10.362694300518134</v>
      </c>
      <c r="W128" s="140">
        <v>36.95615655971779</v>
      </c>
      <c r="X128" s="140">
        <v>0</v>
      </c>
      <c r="Y128" s="140">
        <v>35.778175313059037</v>
      </c>
      <c r="Z128" s="140">
        <v>75.04690431519704</v>
      </c>
      <c r="AA128" s="140">
        <v>238.72679045092838</v>
      </c>
      <c r="AB128" s="140">
        <v>124.35233160621763</v>
      </c>
      <c r="AC128" s="140">
        <v>85.671090206618501</v>
      </c>
    </row>
    <row r="129" spans="1:29" ht="12.75">
      <c r="A129" s="47">
        <v>6</v>
      </c>
      <c r="B129" s="47">
        <v>4</v>
      </c>
      <c r="C129" s="167">
        <v>3</v>
      </c>
      <c r="D129" s="168">
        <v>378024</v>
      </c>
      <c r="E129" s="165" t="s">
        <v>80</v>
      </c>
      <c r="F129" s="140">
        <v>164.4736842105263</v>
      </c>
      <c r="G129" s="140">
        <v>255.47445255474452</v>
      </c>
      <c r="H129" s="140">
        <v>560.38647342995171</v>
      </c>
      <c r="I129" s="140">
        <v>400.7455731593663</v>
      </c>
      <c r="J129" s="140">
        <v>313.31592689295036</v>
      </c>
      <c r="K129" s="140">
        <v>324.22586520947175</v>
      </c>
      <c r="L129" s="140">
        <v>138.15789473684211</v>
      </c>
      <c r="M129" s="140">
        <v>191.60583941605842</v>
      </c>
      <c r="N129" s="140">
        <v>396.1352657004831</v>
      </c>
      <c r="O129" s="140">
        <v>195.71295433364398</v>
      </c>
      <c r="P129" s="140">
        <v>117.49347258485639</v>
      </c>
      <c r="Q129" s="140">
        <v>205.8287795992714</v>
      </c>
      <c r="R129" s="140">
        <v>26.315789473684209</v>
      </c>
      <c r="S129" s="140">
        <v>63.868613138686129</v>
      </c>
      <c r="T129" s="140">
        <v>67.632850241545896</v>
      </c>
      <c r="U129" s="140">
        <v>55.917986952469725</v>
      </c>
      <c r="V129" s="140">
        <v>26.109660574412537</v>
      </c>
      <c r="W129" s="140">
        <v>47.358834244080143</v>
      </c>
      <c r="X129" s="140">
        <v>0</v>
      </c>
      <c r="Y129" s="140">
        <v>0</v>
      </c>
      <c r="Z129" s="140">
        <v>96.618357487922722</v>
      </c>
      <c r="AA129" s="140">
        <v>149.11463187325253</v>
      </c>
      <c r="AB129" s="140">
        <v>169.71279373368148</v>
      </c>
      <c r="AC129" s="140">
        <v>71.038251366120221</v>
      </c>
    </row>
    <row r="130" spans="1:29" ht="12.75">
      <c r="A130" s="47">
        <v>6</v>
      </c>
      <c r="B130" s="47">
        <v>4</v>
      </c>
      <c r="C130" s="167">
        <v>3</v>
      </c>
      <c r="D130" s="168">
        <v>754028</v>
      </c>
      <c r="E130" s="165" t="s">
        <v>267</v>
      </c>
      <c r="F130" s="140">
        <v>192.80682239525399</v>
      </c>
      <c r="G130" s="140">
        <v>338.6127799016931</v>
      </c>
      <c r="H130" s="140">
        <v>490.83382613837966</v>
      </c>
      <c r="I130" s="140">
        <v>525.7731958762887</v>
      </c>
      <c r="J130" s="140">
        <v>343.10667498440426</v>
      </c>
      <c r="K130" s="140">
        <v>362.63060848186848</v>
      </c>
      <c r="L130" s="140">
        <v>152.02076381164255</v>
      </c>
      <c r="M130" s="140">
        <v>234.84434735117424</v>
      </c>
      <c r="N130" s="140">
        <v>360.73329390892962</v>
      </c>
      <c r="O130" s="140">
        <v>365.97938144329896</v>
      </c>
      <c r="P130" s="140">
        <v>243.29382407985028</v>
      </c>
      <c r="Q130" s="140">
        <v>261.21696373693914</v>
      </c>
      <c r="R130" s="140">
        <v>33.370411568409345</v>
      </c>
      <c r="S130" s="140">
        <v>65.537957400327699</v>
      </c>
      <c r="T130" s="140">
        <v>76.877587226493205</v>
      </c>
      <c r="U130" s="140">
        <v>41.237113402061865</v>
      </c>
      <c r="V130" s="140">
        <v>18.714909544603874</v>
      </c>
      <c r="W130" s="140">
        <v>46.097111247695146</v>
      </c>
      <c r="X130" s="140">
        <v>7.415647015202075</v>
      </c>
      <c r="Y130" s="140">
        <v>38.230475150191175</v>
      </c>
      <c r="Z130" s="140">
        <v>53.222945002956841</v>
      </c>
      <c r="AA130" s="140">
        <v>118.5567010309278</v>
      </c>
      <c r="AB130" s="140">
        <v>81.09794135995007</v>
      </c>
      <c r="AC130" s="140">
        <v>55.316533497234168</v>
      </c>
    </row>
    <row r="131" spans="1:29" ht="12.75">
      <c r="A131" s="47">
        <v>6</v>
      </c>
      <c r="B131" s="47">
        <v>4</v>
      </c>
      <c r="C131" s="167">
        <v>3</v>
      </c>
      <c r="D131" s="168">
        <v>382048</v>
      </c>
      <c r="E131" s="165" t="s">
        <v>90</v>
      </c>
      <c r="F131" s="140">
        <v>152.24358974358975</v>
      </c>
      <c r="G131" s="140">
        <v>263.92961876832845</v>
      </c>
      <c r="H131" s="140">
        <v>389.24930491195551</v>
      </c>
      <c r="I131" s="140">
        <v>402.93040293040298</v>
      </c>
      <c r="J131" s="140">
        <v>185.87360594795541</v>
      </c>
      <c r="K131" s="140">
        <v>280.05334349399885</v>
      </c>
      <c r="L131" s="140">
        <v>144.23076923076923</v>
      </c>
      <c r="M131" s="140">
        <v>234.6041055718475</v>
      </c>
      <c r="N131" s="140">
        <v>278.03521779425392</v>
      </c>
      <c r="O131" s="140">
        <v>219.7802197802198</v>
      </c>
      <c r="P131" s="140">
        <v>61.957868649318463</v>
      </c>
      <c r="Q131" s="140">
        <v>192.41760335301964</v>
      </c>
      <c r="R131" s="140">
        <v>0</v>
      </c>
      <c r="S131" s="140">
        <v>0</v>
      </c>
      <c r="T131" s="140">
        <v>83.410565338276186</v>
      </c>
      <c r="U131" s="140">
        <v>54.945054945054942</v>
      </c>
      <c r="V131" s="140">
        <v>24.783147459727385</v>
      </c>
      <c r="W131" s="140">
        <v>32.387121356448844</v>
      </c>
      <c r="X131" s="140">
        <v>8.0128205128205146</v>
      </c>
      <c r="Y131" s="140">
        <v>29.325513196480937</v>
      </c>
      <c r="Z131" s="140">
        <v>27.803521779425399</v>
      </c>
      <c r="AA131" s="140">
        <v>128.2051282051282</v>
      </c>
      <c r="AB131" s="140">
        <v>99.132589838909567</v>
      </c>
      <c r="AC131" s="140">
        <v>55.248618784530386</v>
      </c>
    </row>
    <row r="132" spans="1:29" ht="12.75">
      <c r="A132" s="47">
        <v>6</v>
      </c>
      <c r="B132" s="47">
        <v>4</v>
      </c>
      <c r="C132" s="167">
        <v>3</v>
      </c>
      <c r="D132" s="168">
        <v>170032</v>
      </c>
      <c r="E132" s="165" t="s">
        <v>51</v>
      </c>
      <c r="F132" s="140">
        <v>168.96120150187735</v>
      </c>
      <c r="G132" s="140">
        <v>293.35634167385678</v>
      </c>
      <c r="H132" s="140">
        <v>490.46321525885554</v>
      </c>
      <c r="I132" s="140">
        <v>404.67625899280574</v>
      </c>
      <c r="J132" s="140">
        <v>242.4942263279446</v>
      </c>
      <c r="K132" s="140">
        <v>310.14393420150788</v>
      </c>
      <c r="L132" s="140">
        <v>118.89862327909887</v>
      </c>
      <c r="M132" s="140">
        <v>189.8188093183779</v>
      </c>
      <c r="N132" s="140">
        <v>299.72752043596728</v>
      </c>
      <c r="O132" s="140">
        <v>161.87050359712231</v>
      </c>
      <c r="P132" s="140">
        <v>57.736720554272516</v>
      </c>
      <c r="Q132" s="140">
        <v>166.20973269362577</v>
      </c>
      <c r="R132" s="140">
        <v>50.062578222778477</v>
      </c>
      <c r="S132" s="140">
        <v>77.653149266609162</v>
      </c>
      <c r="T132" s="140">
        <v>136.23978201634873</v>
      </c>
      <c r="U132" s="140">
        <v>125.89928057553958</v>
      </c>
      <c r="V132" s="140">
        <v>69.284064665127033</v>
      </c>
      <c r="W132" s="140">
        <v>89.102124742974638</v>
      </c>
      <c r="X132" s="140">
        <v>0</v>
      </c>
      <c r="Y132" s="140">
        <v>25.884383088869715</v>
      </c>
      <c r="Z132" s="140">
        <v>54.495912806539515</v>
      </c>
      <c r="AA132" s="140">
        <v>116.90647482014387</v>
      </c>
      <c r="AB132" s="140">
        <v>115.47344110854506</v>
      </c>
      <c r="AC132" s="140">
        <v>54.832076764907477</v>
      </c>
    </row>
    <row r="133" spans="1:29" ht="12.75">
      <c r="A133" s="47">
        <v>6</v>
      </c>
      <c r="B133" s="47">
        <v>4</v>
      </c>
      <c r="C133" s="167">
        <v>3</v>
      </c>
      <c r="D133" s="168">
        <v>378028</v>
      </c>
      <c r="E133" s="165" t="s">
        <v>81</v>
      </c>
      <c r="F133" s="140">
        <v>137.07165109034267</v>
      </c>
      <c r="G133" s="140">
        <v>278.7162162162162</v>
      </c>
      <c r="H133" s="140">
        <v>423.28042328042324</v>
      </c>
      <c r="I133" s="140">
        <v>330.14769765421369</v>
      </c>
      <c r="J133" s="140">
        <v>338.98305084745772</v>
      </c>
      <c r="K133" s="140">
        <v>286.4406779661017</v>
      </c>
      <c r="L133" s="140">
        <v>93.457943925233636</v>
      </c>
      <c r="M133" s="140">
        <v>236.48648648648651</v>
      </c>
      <c r="N133" s="140">
        <v>317.46031746031747</v>
      </c>
      <c r="O133" s="140">
        <v>182.45004344048652</v>
      </c>
      <c r="P133" s="140">
        <v>145.27845036319613</v>
      </c>
      <c r="Q133" s="140">
        <v>189.83050847457625</v>
      </c>
      <c r="R133" s="140">
        <v>18.691588785046733</v>
      </c>
      <c r="S133" s="140">
        <v>33.783783783783782</v>
      </c>
      <c r="T133" s="140">
        <v>52.910052910052904</v>
      </c>
      <c r="U133" s="140">
        <v>26.064291920069508</v>
      </c>
      <c r="V133" s="140">
        <v>48.426150121065376</v>
      </c>
      <c r="W133" s="140">
        <v>33.898305084745765</v>
      </c>
      <c r="X133" s="140">
        <v>24.922118380062312</v>
      </c>
      <c r="Y133" s="140">
        <v>8.4459459459459456</v>
      </c>
      <c r="Z133" s="140">
        <v>52.910052910052904</v>
      </c>
      <c r="AA133" s="140">
        <v>121.63336229365771</v>
      </c>
      <c r="AB133" s="140">
        <v>145.27845036319616</v>
      </c>
      <c r="AC133" s="140">
        <v>62.711864406779668</v>
      </c>
    </row>
    <row r="134" spans="1:29" ht="12.75">
      <c r="A134" s="47">
        <v>6</v>
      </c>
      <c r="B134" s="47">
        <v>4</v>
      </c>
      <c r="C134" s="167">
        <v>3</v>
      </c>
      <c r="D134" s="168">
        <v>958040</v>
      </c>
      <c r="E134" s="165" t="s">
        <v>145</v>
      </c>
      <c r="F134" s="140">
        <v>183.79281537176274</v>
      </c>
      <c r="G134" s="140">
        <v>377.14285714285717</v>
      </c>
      <c r="H134" s="140">
        <v>316.74208144796381</v>
      </c>
      <c r="I134" s="140">
        <v>345.16765285996058</v>
      </c>
      <c r="J134" s="140">
        <v>179.80636237897647</v>
      </c>
      <c r="K134" s="140">
        <v>279.13914340507137</v>
      </c>
      <c r="L134" s="140">
        <v>133.66750208855473</v>
      </c>
      <c r="M134" s="140">
        <v>297.14285714285717</v>
      </c>
      <c r="N134" s="140">
        <v>158.37104072398191</v>
      </c>
      <c r="O134" s="140">
        <v>167.65285996055226</v>
      </c>
      <c r="P134" s="140">
        <v>110.65006915629323</v>
      </c>
      <c r="Q134" s="140">
        <v>172.59748561687618</v>
      </c>
      <c r="R134" s="140">
        <v>33.416875522138689</v>
      </c>
      <c r="S134" s="140">
        <v>57.142857142857146</v>
      </c>
      <c r="T134" s="140">
        <v>90.497737556561063</v>
      </c>
      <c r="U134" s="140">
        <v>9.8619329388560182</v>
      </c>
      <c r="V134" s="140">
        <v>27.662517289073307</v>
      </c>
      <c r="W134" s="140">
        <v>42.616663115278079</v>
      </c>
      <c r="X134" s="140">
        <v>16.708437761069348</v>
      </c>
      <c r="Y134" s="140">
        <v>22.857142857142865</v>
      </c>
      <c r="Z134" s="140">
        <v>67.873303167420829</v>
      </c>
      <c r="AA134" s="140">
        <v>167.65285996055223</v>
      </c>
      <c r="AB134" s="140">
        <v>41.493775933609967</v>
      </c>
      <c r="AC134" s="140">
        <v>63.924994672917109</v>
      </c>
    </row>
    <row r="135" spans="1:29" ht="12.75">
      <c r="A135" s="47">
        <v>6</v>
      </c>
      <c r="B135" s="47">
        <v>4</v>
      </c>
      <c r="C135" s="167">
        <v>3</v>
      </c>
      <c r="D135" s="168">
        <v>954028</v>
      </c>
      <c r="E135" s="165" t="s">
        <v>141</v>
      </c>
      <c r="F135" s="140">
        <v>187.60195758564439</v>
      </c>
      <c r="G135" s="140">
        <v>336.81765389082454</v>
      </c>
      <c r="H135" s="140">
        <v>531.52039555006183</v>
      </c>
      <c r="I135" s="140">
        <v>480.40455120101143</v>
      </c>
      <c r="J135" s="140">
        <v>225.8064516129032</v>
      </c>
      <c r="K135" s="140">
        <v>341.30485256559086</v>
      </c>
      <c r="L135" s="140">
        <v>114.19249592169658</v>
      </c>
      <c r="M135" s="140">
        <v>174.21602787456445</v>
      </c>
      <c r="N135" s="140">
        <v>321.38442521631646</v>
      </c>
      <c r="O135" s="140">
        <v>164.34892541087231</v>
      </c>
      <c r="P135" s="140">
        <v>145.16129032258064</v>
      </c>
      <c r="Q135" s="140">
        <v>178.77873229626189</v>
      </c>
      <c r="R135" s="140">
        <v>73.409461663947795</v>
      </c>
      <c r="S135" s="140">
        <v>162.6016260162601</v>
      </c>
      <c r="T135" s="140">
        <v>160.69221260815817</v>
      </c>
      <c r="U135" s="140">
        <v>176.99115044247785</v>
      </c>
      <c r="V135" s="140">
        <v>64.516129032258078</v>
      </c>
      <c r="W135" s="140">
        <v>125.37729277919664</v>
      </c>
      <c r="X135" s="140">
        <v>0</v>
      </c>
      <c r="Y135" s="140">
        <v>0</v>
      </c>
      <c r="Z135" s="140">
        <v>49.44375772558714</v>
      </c>
      <c r="AA135" s="140">
        <v>139.06447534766119</v>
      </c>
      <c r="AB135" s="140">
        <v>16.12903225806452</v>
      </c>
      <c r="AC135" s="140">
        <v>37.148827490132341</v>
      </c>
    </row>
    <row r="136" spans="1:29" ht="12.75">
      <c r="A136" s="47">
        <v>6</v>
      </c>
      <c r="B136" s="47">
        <v>4</v>
      </c>
      <c r="C136" s="167">
        <v>3</v>
      </c>
      <c r="D136" s="168">
        <v>958044</v>
      </c>
      <c r="E136" s="165" t="s">
        <v>146</v>
      </c>
      <c r="F136" s="140">
        <v>115.96180081855388</v>
      </c>
      <c r="G136" s="140">
        <v>293.3088909257562</v>
      </c>
      <c r="H136" s="140">
        <v>354.90605427974947</v>
      </c>
      <c r="I136" s="140">
        <v>365.38461538461542</v>
      </c>
      <c r="J136" s="140">
        <v>145.80801944106926</v>
      </c>
      <c r="K136" s="140">
        <v>247.30383042023055</v>
      </c>
      <c r="L136" s="140">
        <v>88.676671214188275</v>
      </c>
      <c r="M136" s="140">
        <v>155.82034830430797</v>
      </c>
      <c r="N136" s="140">
        <v>156.57620041753654</v>
      </c>
      <c r="O136" s="140">
        <v>134.61538461538461</v>
      </c>
      <c r="P136" s="140">
        <v>60.753341433778857</v>
      </c>
      <c r="Q136" s="140">
        <v>119.0033469691335</v>
      </c>
      <c r="R136" s="140">
        <v>27.285129604365626</v>
      </c>
      <c r="S136" s="140">
        <v>128.32263978001833</v>
      </c>
      <c r="T136" s="140">
        <v>146.13778705636739</v>
      </c>
      <c r="U136" s="140">
        <v>105.76923076923077</v>
      </c>
      <c r="V136" s="140">
        <v>0</v>
      </c>
      <c r="W136" s="140">
        <v>79.955373744886572</v>
      </c>
      <c r="X136" s="140">
        <v>0</v>
      </c>
      <c r="Y136" s="140">
        <v>9.1659028414298795</v>
      </c>
      <c r="Z136" s="140">
        <v>52.192066805845513</v>
      </c>
      <c r="AA136" s="140">
        <v>125.00000000000004</v>
      </c>
      <c r="AB136" s="140">
        <v>85.05467800729042</v>
      </c>
      <c r="AC136" s="140">
        <v>48.345109706210494</v>
      </c>
    </row>
    <row r="137" spans="1:29" ht="12.75">
      <c r="A137" s="47">
        <v>6</v>
      </c>
      <c r="B137" s="47">
        <v>4</v>
      </c>
      <c r="C137" s="167">
        <v>3</v>
      </c>
      <c r="D137" s="168">
        <v>754044</v>
      </c>
      <c r="E137" s="165" t="s">
        <v>218</v>
      </c>
      <c r="F137" s="140">
        <v>269.73684210526318</v>
      </c>
      <c r="G137" s="140">
        <v>271.92982456140351</v>
      </c>
      <c r="H137" s="140">
        <v>254.40313111545987</v>
      </c>
      <c r="I137" s="140">
        <v>326.73267326732673</v>
      </c>
      <c r="J137" s="140">
        <v>175.87939698492463</v>
      </c>
      <c r="K137" s="140">
        <v>264.21282798833818</v>
      </c>
      <c r="L137" s="140">
        <v>223.68421052631578</v>
      </c>
      <c r="M137" s="140">
        <v>219.29824561403507</v>
      </c>
      <c r="N137" s="140">
        <v>176.1252446183953</v>
      </c>
      <c r="O137" s="140">
        <v>207.92079207920793</v>
      </c>
      <c r="P137" s="140">
        <v>87.939698492462313</v>
      </c>
      <c r="Q137" s="140">
        <v>191.32653061224491</v>
      </c>
      <c r="R137" s="140">
        <v>46.052631578947363</v>
      </c>
      <c r="S137" s="140">
        <v>52.631578947368432</v>
      </c>
      <c r="T137" s="140">
        <v>48.923679060665371</v>
      </c>
      <c r="U137" s="140">
        <v>49.504950495049506</v>
      </c>
      <c r="V137" s="140">
        <v>0</v>
      </c>
      <c r="W137" s="140">
        <v>41.909620991253647</v>
      </c>
      <c r="X137" s="140">
        <v>0</v>
      </c>
      <c r="Y137" s="140">
        <v>0</v>
      </c>
      <c r="Z137" s="140">
        <v>29.354207436399225</v>
      </c>
      <c r="AA137" s="140">
        <v>69.306930693069305</v>
      </c>
      <c r="AB137" s="140">
        <v>87.939698492462298</v>
      </c>
      <c r="AC137" s="140">
        <v>30.976676384839649</v>
      </c>
    </row>
    <row r="138" spans="1:29" ht="12.75">
      <c r="A138" s="47">
        <v>6</v>
      </c>
      <c r="B138" s="47">
        <v>4</v>
      </c>
      <c r="C138" s="167">
        <v>3</v>
      </c>
      <c r="D138" s="168">
        <v>378032</v>
      </c>
      <c r="E138" s="165" t="s">
        <v>82</v>
      </c>
      <c r="F138" s="140">
        <v>343.4903047091413</v>
      </c>
      <c r="G138" s="140">
        <v>645.16129032258061</v>
      </c>
      <c r="H138" s="140">
        <v>802.26904376012976</v>
      </c>
      <c r="I138" s="140">
        <v>594.59459459459458</v>
      </c>
      <c r="J138" s="140">
        <v>383.77192982456143</v>
      </c>
      <c r="K138" s="140">
        <v>546.14220877458399</v>
      </c>
      <c r="L138" s="140">
        <v>260.38781163434902</v>
      </c>
      <c r="M138" s="140">
        <v>513.19648093841647</v>
      </c>
      <c r="N138" s="140">
        <v>623.98703403565639</v>
      </c>
      <c r="O138" s="140">
        <v>409.26640926640925</v>
      </c>
      <c r="P138" s="140">
        <v>252.19298245614033</v>
      </c>
      <c r="Q138" s="140">
        <v>408.47201210287437</v>
      </c>
      <c r="R138" s="140">
        <v>83.10249307479225</v>
      </c>
      <c r="S138" s="140">
        <v>109.97067448680353</v>
      </c>
      <c r="T138" s="140">
        <v>89.141004862236613</v>
      </c>
      <c r="U138" s="140">
        <v>61.776061776061795</v>
      </c>
      <c r="V138" s="140">
        <v>32.89473684210526</v>
      </c>
      <c r="W138" s="140">
        <v>78.668683812405447</v>
      </c>
      <c r="X138" s="140">
        <v>0</v>
      </c>
      <c r="Y138" s="140">
        <v>21.994134897360706</v>
      </c>
      <c r="Z138" s="140">
        <v>89.141004862236599</v>
      </c>
      <c r="AA138" s="140">
        <v>123.55212355212355</v>
      </c>
      <c r="AB138" s="140">
        <v>98.684210526315795</v>
      </c>
      <c r="AC138" s="140">
        <v>59.001512859304086</v>
      </c>
    </row>
    <row r="139" spans="1:29" ht="12.75">
      <c r="A139" s="47">
        <v>6</v>
      </c>
      <c r="B139" s="47">
        <v>4</v>
      </c>
      <c r="C139" s="167">
        <v>3</v>
      </c>
      <c r="D139" s="168">
        <v>978040</v>
      </c>
      <c r="E139" s="165" t="s">
        <v>164</v>
      </c>
      <c r="F139" s="140">
        <v>280.2460697197539</v>
      </c>
      <c r="G139" s="140">
        <v>504.58715596330279</v>
      </c>
      <c r="H139" s="140">
        <v>564.20233463035015</v>
      </c>
      <c r="I139" s="140">
        <v>459.98160073597057</v>
      </c>
      <c r="J139" s="140">
        <v>480.5194805194804</v>
      </c>
      <c r="K139" s="140">
        <v>443.17763883780799</v>
      </c>
      <c r="L139" s="140">
        <v>259.74025974025977</v>
      </c>
      <c r="M139" s="140">
        <v>330.2752293577982</v>
      </c>
      <c r="N139" s="140">
        <v>447.4708171206226</v>
      </c>
      <c r="O139" s="140">
        <v>257.5896964121435</v>
      </c>
      <c r="P139" s="140">
        <v>194.80519480519479</v>
      </c>
      <c r="Q139" s="140">
        <v>299.74255240897389</v>
      </c>
      <c r="R139" s="140">
        <v>20.505809979494192</v>
      </c>
      <c r="S139" s="140">
        <v>110.09174311926606</v>
      </c>
      <c r="T139" s="140">
        <v>77.821011673151759</v>
      </c>
      <c r="U139" s="140">
        <v>64.397424103035874</v>
      </c>
      <c r="V139" s="140">
        <v>64.935064935064943</v>
      </c>
      <c r="W139" s="140">
        <v>64.361897756528137</v>
      </c>
      <c r="X139" s="140">
        <v>0</v>
      </c>
      <c r="Y139" s="140">
        <v>64.22018348623854</v>
      </c>
      <c r="Z139" s="140">
        <v>38.910505836575858</v>
      </c>
      <c r="AA139" s="140">
        <v>137.99448022079119</v>
      </c>
      <c r="AB139" s="140">
        <v>220.77922077922068</v>
      </c>
      <c r="AC139" s="140">
        <v>79.073188672305974</v>
      </c>
    </row>
    <row r="140" spans="1:29" ht="12.75">
      <c r="A140" s="47">
        <v>6</v>
      </c>
      <c r="B140" s="47">
        <v>4</v>
      </c>
      <c r="C140" s="167">
        <v>3</v>
      </c>
      <c r="D140" s="168">
        <v>374048</v>
      </c>
      <c r="E140" s="165" t="s">
        <v>76</v>
      </c>
      <c r="F140" s="140">
        <v>66.964285714285708</v>
      </c>
      <c r="G140" s="140">
        <v>232.55813953488371</v>
      </c>
      <c r="H140" s="140">
        <v>197.80219780219784</v>
      </c>
      <c r="I140" s="140">
        <v>461.53846153846155</v>
      </c>
      <c r="J140" s="140">
        <v>167.42770167427705</v>
      </c>
      <c r="K140" s="140">
        <v>214.30043272202761</v>
      </c>
      <c r="L140" s="140">
        <v>37.202380952380949</v>
      </c>
      <c r="M140" s="140">
        <v>77.519379844961236</v>
      </c>
      <c r="N140" s="140">
        <v>76.923076923076934</v>
      </c>
      <c r="O140" s="140">
        <v>131.86813186813185</v>
      </c>
      <c r="P140" s="140">
        <v>0</v>
      </c>
      <c r="Q140" s="140">
        <v>65.938594683700799</v>
      </c>
      <c r="R140" s="140">
        <v>29.761904761904759</v>
      </c>
      <c r="S140" s="140">
        <v>116.27906976744188</v>
      </c>
      <c r="T140" s="140">
        <v>76.923076923076948</v>
      </c>
      <c r="U140" s="140">
        <v>153.84615384615387</v>
      </c>
      <c r="V140" s="140">
        <v>0</v>
      </c>
      <c r="W140" s="140">
        <v>76.241500103029068</v>
      </c>
      <c r="X140" s="140">
        <v>0</v>
      </c>
      <c r="Y140" s="140">
        <v>38.759689922480618</v>
      </c>
      <c r="Z140" s="140">
        <v>43.956043956043963</v>
      </c>
      <c r="AA140" s="140">
        <v>175.8241758241758</v>
      </c>
      <c r="AB140" s="140">
        <v>167.42770167427705</v>
      </c>
      <c r="AC140" s="140">
        <v>72.120337935297755</v>
      </c>
    </row>
    <row r="141" spans="1:29" ht="12.75">
      <c r="A141" s="47">
        <v>6</v>
      </c>
      <c r="B141" s="47">
        <v>4</v>
      </c>
      <c r="C141" s="167">
        <v>3</v>
      </c>
      <c r="D141" s="168">
        <v>166036</v>
      </c>
      <c r="E141" s="165" t="s">
        <v>47</v>
      </c>
      <c r="F141" s="140">
        <v>104.16666666666666</v>
      </c>
      <c r="G141" s="140">
        <v>295.79657498702647</v>
      </c>
      <c r="H141" s="140">
        <v>219.25133689839575</v>
      </c>
      <c r="I141" s="140">
        <v>416.44420715429794</v>
      </c>
      <c r="J141" s="140">
        <v>168.71165644171779</v>
      </c>
      <c r="K141" s="140">
        <v>237.89204181779391</v>
      </c>
      <c r="L141" s="140">
        <v>79.166666666666671</v>
      </c>
      <c r="M141" s="140">
        <v>202.38713025428126</v>
      </c>
      <c r="N141" s="140">
        <v>139.03743315508021</v>
      </c>
      <c r="O141" s="140">
        <v>197.54404698344902</v>
      </c>
      <c r="P141" s="140">
        <v>30.674846625766872</v>
      </c>
      <c r="Q141" s="140">
        <v>133.34755707275443</v>
      </c>
      <c r="R141" s="140">
        <v>20.833333333333332</v>
      </c>
      <c r="S141" s="140">
        <v>77.841203943954341</v>
      </c>
      <c r="T141" s="140">
        <v>64.171122994652421</v>
      </c>
      <c r="U141" s="140">
        <v>122.79765082754936</v>
      </c>
      <c r="V141" s="140">
        <v>53.680981595092042</v>
      </c>
      <c r="W141" s="140">
        <v>66.140388308086202</v>
      </c>
      <c r="X141" s="140">
        <v>4.166666666666667</v>
      </c>
      <c r="Y141" s="140">
        <v>15.568240788790872</v>
      </c>
      <c r="Z141" s="140">
        <v>16.042780748663105</v>
      </c>
      <c r="AA141" s="140">
        <v>96.102509343299531</v>
      </c>
      <c r="AB141" s="140">
        <v>84.355828220858882</v>
      </c>
      <c r="AC141" s="140">
        <v>38.404096436953274</v>
      </c>
    </row>
    <row r="142" spans="1:29" ht="12.75">
      <c r="A142" s="47">
        <v>6</v>
      </c>
      <c r="B142" s="47">
        <v>4</v>
      </c>
      <c r="C142" s="47">
        <v>3</v>
      </c>
      <c r="D142" s="35">
        <v>374052</v>
      </c>
      <c r="E142" s="22" t="s">
        <v>77</v>
      </c>
      <c r="F142" s="140">
        <v>128.61736334405145</v>
      </c>
      <c r="G142" s="140">
        <v>152.47776365946635</v>
      </c>
      <c r="H142" s="140">
        <v>266.02176541717046</v>
      </c>
      <c r="I142" s="140">
        <v>303.03030303030306</v>
      </c>
      <c r="J142" s="140">
        <v>212.7659574468085</v>
      </c>
      <c r="K142" s="140">
        <v>207.14773503300705</v>
      </c>
      <c r="L142" s="140">
        <v>88.424437299035375</v>
      </c>
      <c r="M142" s="140">
        <v>114.35832274459973</v>
      </c>
      <c r="N142" s="140">
        <v>108.82708585247885</v>
      </c>
      <c r="O142" s="140">
        <v>129.87012987012989</v>
      </c>
      <c r="P142" s="140">
        <v>130.9328968903437</v>
      </c>
      <c r="Q142" s="140">
        <v>111.54108809469611</v>
      </c>
      <c r="R142" s="140">
        <v>40.192926045016073</v>
      </c>
      <c r="S142" s="140">
        <v>38.119440914866587</v>
      </c>
      <c r="T142" s="140">
        <v>72.551390568319235</v>
      </c>
      <c r="U142" s="140">
        <v>21.64502164502165</v>
      </c>
      <c r="V142" s="140">
        <v>0</v>
      </c>
      <c r="W142" s="140">
        <v>36.421579786023223</v>
      </c>
      <c r="X142" s="140">
        <v>0</v>
      </c>
      <c r="Y142" s="140">
        <v>0</v>
      </c>
      <c r="Z142" s="140">
        <v>84.643288996372434</v>
      </c>
      <c r="AA142" s="140">
        <v>151.51515151515153</v>
      </c>
      <c r="AB142" s="140">
        <v>81.833060556464815</v>
      </c>
      <c r="AC142" s="140">
        <v>59.185067152287736</v>
      </c>
    </row>
    <row r="143" spans="1:29" ht="13.15">
      <c r="A143" s="48"/>
      <c r="B143" s="48"/>
      <c r="C143" s="48"/>
      <c r="D143" s="297"/>
      <c r="E143" s="298" t="s">
        <v>211</v>
      </c>
      <c r="F143" s="366">
        <v>154.45630033319395</v>
      </c>
      <c r="G143" s="366">
        <v>304.95879929370216</v>
      </c>
      <c r="H143" s="366">
        <v>380.1867924894662</v>
      </c>
      <c r="I143" s="366">
        <v>398.03253878168749</v>
      </c>
      <c r="J143" s="366">
        <v>249.41701307918481</v>
      </c>
      <c r="K143" s="366">
        <v>288.23555333587944</v>
      </c>
      <c r="L143" s="366">
        <v>117.22491265462492</v>
      </c>
      <c r="M143" s="366">
        <v>214.28045909358445</v>
      </c>
      <c r="N143" s="366">
        <v>252.22811207549367</v>
      </c>
      <c r="O143" s="366">
        <v>206.96178584941356</v>
      </c>
      <c r="P143" s="366">
        <v>112.0348778262192</v>
      </c>
      <c r="Q143" s="366">
        <v>178.80225623549458</v>
      </c>
      <c r="R143" s="366">
        <v>32.64491238483226</v>
      </c>
      <c r="S143" s="366">
        <v>64.743967039434963</v>
      </c>
      <c r="T143" s="366">
        <v>74.367488009941553</v>
      </c>
      <c r="U143" s="366">
        <v>73.2122587968218</v>
      </c>
      <c r="V143" s="366">
        <v>31.177126634898102</v>
      </c>
      <c r="W143" s="366">
        <v>54.606480801433655</v>
      </c>
      <c r="X143" s="366">
        <v>4.5864752937367639</v>
      </c>
      <c r="Y143" s="366">
        <v>25.934373160682753</v>
      </c>
      <c r="Z143" s="366">
        <v>53.591192404030991</v>
      </c>
      <c r="AA143" s="366">
        <v>117.85849413545213</v>
      </c>
      <c r="AB143" s="366">
        <v>106.20500861806752</v>
      </c>
      <c r="AC143" s="366">
        <v>54.826816298951201</v>
      </c>
    </row>
    <row r="144" spans="1:29" ht="12.75">
      <c r="A144" s="47">
        <v>7</v>
      </c>
      <c r="B144" s="47">
        <v>1</v>
      </c>
      <c r="C144" s="47">
        <v>4</v>
      </c>
      <c r="D144" s="35">
        <v>358008</v>
      </c>
      <c r="E144" s="22" t="s">
        <v>62</v>
      </c>
      <c r="F144" s="140">
        <v>219.31376016979132</v>
      </c>
      <c r="G144" s="140">
        <v>294.58179905312994</v>
      </c>
      <c r="H144" s="140">
        <v>320.22471910112358</v>
      </c>
      <c r="I144" s="140">
        <v>355.36974131173247</v>
      </c>
      <c r="J144" s="140">
        <v>95.994703740483288</v>
      </c>
      <c r="K144" s="140">
        <v>259.26298832057995</v>
      </c>
      <c r="L144" s="140">
        <v>145.03006720905552</v>
      </c>
      <c r="M144" s="140">
        <v>165.7022619673856</v>
      </c>
      <c r="N144" s="140">
        <v>179.77528089887642</v>
      </c>
      <c r="O144" s="140">
        <v>125.42461458061145</v>
      </c>
      <c r="P144" s="140">
        <v>19.860973187686195</v>
      </c>
      <c r="Q144" s="140">
        <v>132.40032219089812</v>
      </c>
      <c r="R144" s="140">
        <v>68.977714892111806</v>
      </c>
      <c r="S144" s="140">
        <v>89.426617569700156</v>
      </c>
      <c r="T144" s="140">
        <v>78.651685393258433</v>
      </c>
      <c r="U144" s="140">
        <v>78.390384112882188</v>
      </c>
      <c r="V144" s="140">
        <v>9.9304865938431011</v>
      </c>
      <c r="W144" s="140">
        <v>67.458719291180032</v>
      </c>
      <c r="X144" s="140">
        <v>5.3059780686239844</v>
      </c>
      <c r="Y144" s="140">
        <v>39.452919516044183</v>
      </c>
      <c r="Z144" s="140">
        <v>61.797752808988761</v>
      </c>
      <c r="AA144" s="140">
        <v>151.55474261823878</v>
      </c>
      <c r="AB144" s="140">
        <v>66.203243958954005</v>
      </c>
      <c r="AC144" s="140">
        <v>59.403946838501795</v>
      </c>
    </row>
    <row r="145" spans="1:29" ht="12.75">
      <c r="A145" s="47">
        <v>7</v>
      </c>
      <c r="B145" s="47">
        <v>1</v>
      </c>
      <c r="C145" s="47">
        <v>4</v>
      </c>
      <c r="D145" s="35">
        <v>562014</v>
      </c>
      <c r="E145" s="22" t="s">
        <v>106</v>
      </c>
      <c r="F145" s="140">
        <v>323.39885859226376</v>
      </c>
      <c r="G145" s="140">
        <v>633.03039799435908</v>
      </c>
      <c r="H145" s="140">
        <v>699.5486782720825</v>
      </c>
      <c r="I145" s="140">
        <v>708.83661792752696</v>
      </c>
      <c r="J145" s="140">
        <v>298.63127333056826</v>
      </c>
      <c r="K145" s="140">
        <v>522.8876424823593</v>
      </c>
      <c r="L145" s="140">
        <v>217.712957091524</v>
      </c>
      <c r="M145" s="140">
        <v>435.60012535255407</v>
      </c>
      <c r="N145" s="140">
        <v>477.1115409413282</v>
      </c>
      <c r="O145" s="140">
        <v>371.90082644628103</v>
      </c>
      <c r="P145" s="140">
        <v>120.28204064703444</v>
      </c>
      <c r="Q145" s="140">
        <v>323.2615644412279</v>
      </c>
      <c r="R145" s="140">
        <v>97.231029380680653</v>
      </c>
      <c r="S145" s="140">
        <v>128.48636790974615</v>
      </c>
      <c r="T145" s="140">
        <v>116.05415860735005</v>
      </c>
      <c r="U145" s="140">
        <v>165.28925619834712</v>
      </c>
      <c r="V145" s="140">
        <v>74.657818332642108</v>
      </c>
      <c r="W145" s="140">
        <v>116.39828719618842</v>
      </c>
      <c r="X145" s="140">
        <v>8.4548721200591874</v>
      </c>
      <c r="Y145" s="140">
        <v>68.943904732058925</v>
      </c>
      <c r="Z145" s="140">
        <v>106.38297872340424</v>
      </c>
      <c r="AA145" s="140">
        <v>171.6465352828989</v>
      </c>
      <c r="AB145" s="140">
        <v>103.69141435089176</v>
      </c>
      <c r="AC145" s="140">
        <v>83.227790844943016</v>
      </c>
    </row>
    <row r="146" spans="1:29" s="169" customFormat="1" ht="12.75">
      <c r="A146" s="167">
        <v>7</v>
      </c>
      <c r="B146" s="167">
        <v>1</v>
      </c>
      <c r="C146" s="167">
        <v>4</v>
      </c>
      <c r="D146" s="168">
        <v>978024</v>
      </c>
      <c r="E146" s="119" t="s">
        <v>160</v>
      </c>
      <c r="F146" s="140">
        <v>161.32325913824789</v>
      </c>
      <c r="G146" s="140">
        <v>381.54897494305237</v>
      </c>
      <c r="H146" s="140">
        <v>385.57213930348263</v>
      </c>
      <c r="I146" s="140">
        <v>498.64824271553027</v>
      </c>
      <c r="J146" s="140">
        <v>263.15789473684225</v>
      </c>
      <c r="K146" s="140">
        <v>325.85041805062423</v>
      </c>
      <c r="L146" s="140">
        <v>42.883397998774761</v>
      </c>
      <c r="M146" s="140">
        <v>119.58997722095673</v>
      </c>
      <c r="N146" s="140">
        <v>108.83084577114428</v>
      </c>
      <c r="O146" s="140">
        <v>123.16010814058276</v>
      </c>
      <c r="P146" s="140">
        <v>27.910685805422649</v>
      </c>
      <c r="Q146" s="140">
        <v>83.610124842515177</v>
      </c>
      <c r="R146" s="140">
        <v>116.39779456810292</v>
      </c>
      <c r="S146" s="140">
        <v>205.01138952164007</v>
      </c>
      <c r="T146" s="140">
        <v>195.8955223880597</v>
      </c>
      <c r="U146" s="140">
        <v>210.27335536197072</v>
      </c>
      <c r="V146" s="140">
        <v>111.64274322169062</v>
      </c>
      <c r="W146" s="140">
        <v>166.07490550910552</v>
      </c>
      <c r="X146" s="140">
        <v>2.0420665713702264</v>
      </c>
      <c r="Y146" s="140">
        <v>56.947608200455591</v>
      </c>
      <c r="Z146" s="140">
        <v>80.845771144278658</v>
      </c>
      <c r="AA146" s="140">
        <v>165.21477921297685</v>
      </c>
      <c r="AB146" s="140">
        <v>123.60446570972893</v>
      </c>
      <c r="AC146" s="140">
        <v>76.165387699003546</v>
      </c>
    </row>
    <row r="147" spans="1:29" ht="12.75">
      <c r="A147" s="47">
        <v>7</v>
      </c>
      <c r="B147" s="47">
        <v>1</v>
      </c>
      <c r="C147" s="47">
        <v>4</v>
      </c>
      <c r="D147" s="35">
        <v>562024</v>
      </c>
      <c r="E147" s="22" t="s">
        <v>109</v>
      </c>
      <c r="F147" s="140">
        <v>231.52808536339845</v>
      </c>
      <c r="G147" s="140">
        <v>498.30124575311442</v>
      </c>
      <c r="H147" s="140">
        <v>465.89524969549336</v>
      </c>
      <c r="I147" s="140">
        <v>472.29791099000903</v>
      </c>
      <c r="J147" s="140">
        <v>169.70725498515068</v>
      </c>
      <c r="K147" s="140">
        <v>366.90936192168783</v>
      </c>
      <c r="L147" s="140">
        <v>146.97000201328768</v>
      </c>
      <c r="M147" s="140">
        <v>339.75084937712342</v>
      </c>
      <c r="N147" s="140">
        <v>286.23629719853835</v>
      </c>
      <c r="O147" s="140">
        <v>230.09385407205571</v>
      </c>
      <c r="P147" s="140">
        <v>84.853627492575313</v>
      </c>
      <c r="Q147" s="140">
        <v>219.57232127501004</v>
      </c>
      <c r="R147" s="140">
        <v>74.49164485604993</v>
      </c>
      <c r="S147" s="140">
        <v>82.10645526613817</v>
      </c>
      <c r="T147" s="140">
        <v>70.036540803897722</v>
      </c>
      <c r="U147" s="140">
        <v>42.385709960641847</v>
      </c>
      <c r="V147" s="140">
        <v>12.728044123886296</v>
      </c>
      <c r="W147" s="140">
        <v>60.769363068279546</v>
      </c>
      <c r="X147" s="140">
        <v>10.066438494060804</v>
      </c>
      <c r="Y147" s="140">
        <v>76.443941109852787</v>
      </c>
      <c r="Z147" s="140">
        <v>109.62241169305732</v>
      </c>
      <c r="AA147" s="140">
        <v>199.81834695731155</v>
      </c>
      <c r="AB147" s="140">
        <v>72.125583368689064</v>
      </c>
      <c r="AC147" s="140">
        <v>86.567677578398232</v>
      </c>
    </row>
    <row r="148" spans="1:29" ht="12.75">
      <c r="A148" s="47">
        <v>7</v>
      </c>
      <c r="B148" s="47">
        <v>1</v>
      </c>
      <c r="C148" s="47">
        <v>4</v>
      </c>
      <c r="D148" s="168">
        <v>770024</v>
      </c>
      <c r="E148" s="165" t="s">
        <v>128</v>
      </c>
      <c r="F148" s="140">
        <v>285.28528528528528</v>
      </c>
      <c r="G148" s="140">
        <v>451.63088932255368</v>
      </c>
      <c r="H148" s="140">
        <v>441.84720638540483</v>
      </c>
      <c r="I148" s="140">
        <v>441.01123595505607</v>
      </c>
      <c r="J148" s="140">
        <v>297.90364104450168</v>
      </c>
      <c r="K148" s="140">
        <v>381.45930361499222</v>
      </c>
      <c r="L148" s="140">
        <v>225.22522522522522</v>
      </c>
      <c r="M148" s="140">
        <v>345.69277948146083</v>
      </c>
      <c r="N148" s="140">
        <v>302.16647662485747</v>
      </c>
      <c r="O148" s="140">
        <v>252.80898876404493</v>
      </c>
      <c r="P148" s="140">
        <v>154.46855461566753</v>
      </c>
      <c r="Q148" s="140">
        <v>258.92659126192058</v>
      </c>
      <c r="R148" s="140">
        <v>49.335049335049348</v>
      </c>
      <c r="S148" s="140">
        <v>47.393364928909953</v>
      </c>
      <c r="T148" s="140">
        <v>54.161915621436727</v>
      </c>
      <c r="U148" s="140">
        <v>70.224719101123597</v>
      </c>
      <c r="V148" s="140">
        <v>36.778227289444679</v>
      </c>
      <c r="W148" s="140">
        <v>52.11798624972279</v>
      </c>
      <c r="X148" s="140">
        <v>10.725010725010728</v>
      </c>
      <c r="Y148" s="140">
        <v>58.544744912182878</v>
      </c>
      <c r="Z148" s="140">
        <v>85.518814139110646</v>
      </c>
      <c r="AA148" s="140">
        <v>117.97752808988754</v>
      </c>
      <c r="AB148" s="140">
        <v>106.65685913938948</v>
      </c>
      <c r="AC148" s="140">
        <v>70.414726103348841</v>
      </c>
    </row>
    <row r="149" spans="1:29" s="169" customFormat="1" ht="12.75">
      <c r="A149" s="167">
        <v>7</v>
      </c>
      <c r="B149" s="167">
        <v>1</v>
      </c>
      <c r="C149" s="167">
        <v>4</v>
      </c>
      <c r="D149" s="168">
        <v>562032</v>
      </c>
      <c r="E149" s="165" t="s">
        <v>111</v>
      </c>
      <c r="F149" s="140">
        <v>174.61600646725952</v>
      </c>
      <c r="G149" s="140">
        <v>294.24977538185084</v>
      </c>
      <c r="H149" s="140">
        <v>381.84438040345816</v>
      </c>
      <c r="I149" s="140">
        <v>508.59266140269398</v>
      </c>
      <c r="J149" s="140">
        <v>271.01940252540805</v>
      </c>
      <c r="K149" s="140">
        <v>315.37979779905163</v>
      </c>
      <c r="L149" s="140">
        <v>130.96200485044463</v>
      </c>
      <c r="M149" s="140">
        <v>199.91015274034143</v>
      </c>
      <c r="N149" s="140">
        <v>252.16138328530261</v>
      </c>
      <c r="O149" s="140">
        <v>264.74686483975842</v>
      </c>
      <c r="P149" s="140">
        <v>107.79180782260549</v>
      </c>
      <c r="Q149" s="140">
        <v>189.67522591035163</v>
      </c>
      <c r="R149" s="140">
        <v>38.803556992724332</v>
      </c>
      <c r="S149" s="140">
        <v>74.123989218328859</v>
      </c>
      <c r="T149" s="140">
        <v>64.841498559077849</v>
      </c>
      <c r="U149" s="140">
        <v>106.82768230376223</v>
      </c>
      <c r="V149" s="140">
        <v>30.797659377887282</v>
      </c>
      <c r="W149" s="140">
        <v>62.628612328889709</v>
      </c>
      <c r="X149" s="140">
        <v>4.8504446240905406</v>
      </c>
      <c r="Y149" s="140">
        <v>20.215633423180599</v>
      </c>
      <c r="Z149" s="140">
        <v>64.841498559077806</v>
      </c>
      <c r="AA149" s="140">
        <v>137.0181142591733</v>
      </c>
      <c r="AB149" s="140">
        <v>132.42993532491533</v>
      </c>
      <c r="AC149" s="140">
        <v>63.075959559810343</v>
      </c>
    </row>
    <row r="150" spans="1:29" ht="13.15">
      <c r="A150" s="48"/>
      <c r="B150" s="48"/>
      <c r="C150" s="48"/>
      <c r="D150" s="297"/>
      <c r="E150" s="298" t="s">
        <v>212</v>
      </c>
      <c r="F150" s="366">
        <v>228.96835605865706</v>
      </c>
      <c r="G150" s="366">
        <v>415.3832215981156</v>
      </c>
      <c r="H150" s="366">
        <v>442.54583853316694</v>
      </c>
      <c r="I150" s="366">
        <v>492.29192864794373</v>
      </c>
      <c r="J150" s="366">
        <v>231.19965566008736</v>
      </c>
      <c r="K150" s="366">
        <v>356.54197243601214</v>
      </c>
      <c r="L150" s="366">
        <v>149.53691793156676</v>
      </c>
      <c r="M150" s="366">
        <v>261.36981337198768</v>
      </c>
      <c r="N150" s="366">
        <v>264.95152155131035</v>
      </c>
      <c r="O150" s="366">
        <v>226.35182338968843</v>
      </c>
      <c r="P150" s="366">
        <v>85.470085470085479</v>
      </c>
      <c r="Q150" s="366">
        <v>198.5860032217648</v>
      </c>
      <c r="R150" s="366">
        <v>72.678157962438902</v>
      </c>
      <c r="S150" s="366">
        <v>102.37361840913209</v>
      </c>
      <c r="T150" s="366">
        <v>94.076989536334835</v>
      </c>
      <c r="U150" s="366">
        <v>110.381444739416</v>
      </c>
      <c r="V150" s="366">
        <v>44.272274488101843</v>
      </c>
      <c r="W150" s="366">
        <v>85.645247896903513</v>
      </c>
      <c r="X150" s="366">
        <v>6.7532801646514047</v>
      </c>
      <c r="Y150" s="366">
        <v>51.63978981699583</v>
      </c>
      <c r="Z150" s="366">
        <v>83.517327445521758</v>
      </c>
      <c r="AA150" s="366">
        <v>155.5586605188393</v>
      </c>
      <c r="AB150" s="366">
        <v>101.45729570190005</v>
      </c>
      <c r="AC150" s="366">
        <v>72.310721317343834</v>
      </c>
    </row>
    <row r="151" spans="1:29" ht="12.75">
      <c r="A151" s="47">
        <v>8</v>
      </c>
      <c r="B151" s="47">
        <v>2</v>
      </c>
      <c r="C151" s="47">
        <v>4</v>
      </c>
      <c r="D151" s="168">
        <v>570004</v>
      </c>
      <c r="E151" s="165" t="s">
        <v>116</v>
      </c>
      <c r="F151" s="140">
        <v>237.46701846965698</v>
      </c>
      <c r="G151" s="140">
        <v>433.34903438530381</v>
      </c>
      <c r="H151" s="140">
        <v>423.56377799415776</v>
      </c>
      <c r="I151" s="140">
        <v>418.5832566697332</v>
      </c>
      <c r="J151" s="140">
        <v>297.26516052318675</v>
      </c>
      <c r="K151" s="140">
        <v>354.27022141888835</v>
      </c>
      <c r="L151" s="140">
        <v>168.20580474934039</v>
      </c>
      <c r="M151" s="140">
        <v>296.74988224211023</v>
      </c>
      <c r="N151" s="140">
        <v>277.50730282375855</v>
      </c>
      <c r="O151" s="140">
        <v>234.59061637534498</v>
      </c>
      <c r="P151" s="140">
        <v>160.52318668252082</v>
      </c>
      <c r="Q151" s="140">
        <v>225.03389064618167</v>
      </c>
      <c r="R151" s="140">
        <v>39.577836411609503</v>
      </c>
      <c r="S151" s="140">
        <v>75.365049458313706</v>
      </c>
      <c r="T151" s="140">
        <v>73.028237585199605</v>
      </c>
      <c r="U151" s="140">
        <v>68.99724011039558</v>
      </c>
      <c r="V151" s="140">
        <v>41.617122473246148</v>
      </c>
      <c r="W151" s="140">
        <v>58.743786714866694</v>
      </c>
      <c r="X151" s="140">
        <v>29.683377308707122</v>
      </c>
      <c r="Y151" s="140">
        <v>61.2341026848799</v>
      </c>
      <c r="Z151" s="140">
        <v>73.028237585199619</v>
      </c>
      <c r="AA151" s="140">
        <v>114.99540018399261</v>
      </c>
      <c r="AB151" s="140">
        <v>95.124851367419794</v>
      </c>
      <c r="AC151" s="140">
        <v>70.49254405784005</v>
      </c>
    </row>
    <row r="152" spans="1:29" ht="12.75">
      <c r="A152" s="47">
        <v>8</v>
      </c>
      <c r="B152" s="47">
        <v>2</v>
      </c>
      <c r="C152" s="47">
        <v>4</v>
      </c>
      <c r="D152" s="168">
        <v>766008</v>
      </c>
      <c r="E152" s="165" t="s">
        <v>123</v>
      </c>
      <c r="F152" s="140">
        <v>222.2970697204446</v>
      </c>
      <c r="G152" s="140">
        <v>429.36288088642658</v>
      </c>
      <c r="H152" s="140">
        <v>398.60488290981567</v>
      </c>
      <c r="I152" s="140">
        <v>482.20973782771534</v>
      </c>
      <c r="J152" s="140">
        <v>345.46576187538557</v>
      </c>
      <c r="K152" s="140">
        <v>365.17111661620334</v>
      </c>
      <c r="L152" s="140">
        <v>161.67059616032333</v>
      </c>
      <c r="M152" s="140">
        <v>350.87719298245611</v>
      </c>
      <c r="N152" s="140">
        <v>293.97110114598905</v>
      </c>
      <c r="O152" s="140">
        <v>327.71535580524341</v>
      </c>
      <c r="P152" s="140">
        <v>271.43738433066005</v>
      </c>
      <c r="Q152" s="140">
        <v>272.50206440957885</v>
      </c>
      <c r="R152" s="140">
        <v>33.681374200067374</v>
      </c>
      <c r="S152" s="140">
        <v>55.401662049861493</v>
      </c>
      <c r="T152" s="140">
        <v>54.80817140009966</v>
      </c>
      <c r="U152" s="140">
        <v>84.269662921348313</v>
      </c>
      <c r="V152" s="140">
        <v>18.507094386181372</v>
      </c>
      <c r="W152" s="140">
        <v>49.545829892650701</v>
      </c>
      <c r="X152" s="140">
        <v>26.945099360053888</v>
      </c>
      <c r="Y152" s="140">
        <v>23.084025854108958</v>
      </c>
      <c r="Z152" s="140">
        <v>49.825610363726966</v>
      </c>
      <c r="AA152" s="140">
        <v>70.224719101123569</v>
      </c>
      <c r="AB152" s="140">
        <v>55.521283158544122</v>
      </c>
      <c r="AC152" s="140">
        <v>43.123222313973756</v>
      </c>
    </row>
    <row r="153" spans="1:29" ht="12.75">
      <c r="A153" s="47">
        <v>8</v>
      </c>
      <c r="B153" s="47">
        <v>2</v>
      </c>
      <c r="C153" s="47">
        <v>4</v>
      </c>
      <c r="D153" s="168">
        <v>362008</v>
      </c>
      <c r="E153" s="165" t="s">
        <v>63</v>
      </c>
      <c r="F153" s="140">
        <v>122.41566920565832</v>
      </c>
      <c r="G153" s="140">
        <v>248.55907780979825</v>
      </c>
      <c r="H153" s="140">
        <v>264.21136909527627</v>
      </c>
      <c r="I153" s="140">
        <v>331.30236100533131</v>
      </c>
      <c r="J153" s="140">
        <v>178.57142857142856</v>
      </c>
      <c r="K153" s="140">
        <v>223.66846199880308</v>
      </c>
      <c r="L153" s="140">
        <v>81.610446137105555</v>
      </c>
      <c r="M153" s="140">
        <v>129.68299711815561</v>
      </c>
      <c r="N153" s="140">
        <v>120.09607686148919</v>
      </c>
      <c r="O153" s="140">
        <v>110.43412033511044</v>
      </c>
      <c r="P153" s="140">
        <v>50.223214285714292</v>
      </c>
      <c r="Q153" s="140">
        <v>100.23937761819269</v>
      </c>
      <c r="R153" s="140">
        <v>29.923830250272033</v>
      </c>
      <c r="S153" s="140">
        <v>61.239193083573483</v>
      </c>
      <c r="T153" s="140">
        <v>60.048038430744604</v>
      </c>
      <c r="U153" s="140">
        <v>53.313023610053321</v>
      </c>
      <c r="V153" s="140">
        <v>27.901785714285715</v>
      </c>
      <c r="W153" s="140">
        <v>46.379413524835428</v>
      </c>
      <c r="X153" s="140">
        <v>10.881392818280741</v>
      </c>
      <c r="Y153" s="140">
        <v>57.636887608069159</v>
      </c>
      <c r="Z153" s="140">
        <v>84.06725380304249</v>
      </c>
      <c r="AA153" s="140">
        <v>167.55521706016754</v>
      </c>
      <c r="AB153" s="140">
        <v>100.44642857142858</v>
      </c>
      <c r="AC153" s="140">
        <v>77.049670855774977</v>
      </c>
    </row>
    <row r="154" spans="1:29" ht="12.75">
      <c r="A154" s="47">
        <v>8</v>
      </c>
      <c r="B154" s="47">
        <v>2</v>
      </c>
      <c r="C154" s="47">
        <v>4</v>
      </c>
      <c r="D154" s="168">
        <v>562004</v>
      </c>
      <c r="E154" s="165" t="s">
        <v>103</v>
      </c>
      <c r="F154" s="140">
        <v>367.97613127797115</v>
      </c>
      <c r="G154" s="140">
        <v>652.01984408221119</v>
      </c>
      <c r="H154" s="140">
        <v>723.53389185072365</v>
      </c>
      <c r="I154" s="140">
        <v>708.42654735272185</v>
      </c>
      <c r="J154" s="140">
        <v>482.99655002464277</v>
      </c>
      <c r="K154" s="140">
        <v>571.18679923841762</v>
      </c>
      <c r="L154" s="140">
        <v>285.92739930382896</v>
      </c>
      <c r="M154" s="140">
        <v>492.55846917080083</v>
      </c>
      <c r="N154" s="140">
        <v>514.08987052551413</v>
      </c>
      <c r="O154" s="140">
        <v>387.77032065622672</v>
      </c>
      <c r="P154" s="140">
        <v>211.92705766387382</v>
      </c>
      <c r="Q154" s="140">
        <v>377.97052394048376</v>
      </c>
      <c r="R154" s="140">
        <v>77.076081551466942</v>
      </c>
      <c r="S154" s="140">
        <v>88.589652728561333</v>
      </c>
      <c r="T154" s="140">
        <v>102.81797410510288</v>
      </c>
      <c r="U154" s="140">
        <v>111.85682326621925</v>
      </c>
      <c r="V154" s="140">
        <v>68.99950714637751</v>
      </c>
      <c r="W154" s="140">
        <v>89.556448769480298</v>
      </c>
      <c r="X154" s="140">
        <v>4.9726504226752875</v>
      </c>
      <c r="Y154" s="140">
        <v>70.871722182849055</v>
      </c>
      <c r="Z154" s="140">
        <v>106.62604722010664</v>
      </c>
      <c r="AA154" s="140">
        <v>208.79940343027585</v>
      </c>
      <c r="AB154" s="140">
        <v>202.06998521439138</v>
      </c>
      <c r="AC154" s="140">
        <v>103.65982652845356</v>
      </c>
    </row>
    <row r="155" spans="1:29" s="169" customFormat="1" ht="12.75">
      <c r="A155" s="167">
        <v>8</v>
      </c>
      <c r="B155" s="167">
        <v>2</v>
      </c>
      <c r="C155" s="167">
        <v>4</v>
      </c>
      <c r="D155" s="168">
        <v>766020</v>
      </c>
      <c r="E155" s="165" t="s">
        <v>124</v>
      </c>
      <c r="F155" s="140">
        <v>292.55931812946329</v>
      </c>
      <c r="G155" s="140">
        <v>548.1239804241435</v>
      </c>
      <c r="H155" s="140">
        <v>511.19278316070836</v>
      </c>
      <c r="I155" s="140">
        <v>547.12207463630602</v>
      </c>
      <c r="J155" s="140">
        <v>359.95035167563105</v>
      </c>
      <c r="K155" s="140">
        <v>443.10927525347358</v>
      </c>
      <c r="L155" s="140">
        <v>225.75443446210551</v>
      </c>
      <c r="M155" s="140">
        <v>368.67862969004892</v>
      </c>
      <c r="N155" s="140">
        <v>374.20648179084532</v>
      </c>
      <c r="O155" s="140">
        <v>290.95509171410498</v>
      </c>
      <c r="P155" s="140">
        <v>186.18121638394703</v>
      </c>
      <c r="Q155" s="140">
        <v>287.89585680310427</v>
      </c>
      <c r="R155" s="140">
        <v>57.590416954618753</v>
      </c>
      <c r="S155" s="140">
        <v>114.19249592169653</v>
      </c>
      <c r="T155" s="140">
        <v>63.481456732375555</v>
      </c>
      <c r="U155" s="140">
        <v>98.03921568627446</v>
      </c>
      <c r="V155" s="140">
        <v>28.961522548613981</v>
      </c>
      <c r="W155" s="140">
        <v>73.225685317311289</v>
      </c>
      <c r="X155" s="140">
        <v>9.2144667127390019</v>
      </c>
      <c r="Y155" s="140">
        <v>65.252854812398027</v>
      </c>
      <c r="Z155" s="140">
        <v>73.504844637487466</v>
      </c>
      <c r="AA155" s="140">
        <v>158.12776723592663</v>
      </c>
      <c r="AB155" s="140">
        <v>144.80761274306997</v>
      </c>
      <c r="AC155" s="140">
        <v>81.987733133057958</v>
      </c>
    </row>
    <row r="156" spans="1:29" ht="12.75">
      <c r="A156" s="47">
        <v>8</v>
      </c>
      <c r="B156" s="47">
        <v>2</v>
      </c>
      <c r="C156" s="47">
        <v>4</v>
      </c>
      <c r="D156" s="168">
        <v>334012</v>
      </c>
      <c r="E156" s="165" t="s">
        <v>58</v>
      </c>
      <c r="F156" s="140">
        <v>339.82082174853258</v>
      </c>
      <c r="G156" s="140">
        <v>378.40136054421771</v>
      </c>
      <c r="H156" s="140">
        <v>492.86043298019348</v>
      </c>
      <c r="I156" s="140">
        <v>559.8194130925508</v>
      </c>
      <c r="J156" s="140">
        <v>392.7492447129909</v>
      </c>
      <c r="K156" s="140">
        <v>425.6233877901978</v>
      </c>
      <c r="L156" s="140">
        <v>213.16033364226138</v>
      </c>
      <c r="M156" s="140">
        <v>263.60544217687078</v>
      </c>
      <c r="N156" s="140">
        <v>271.76416397973287</v>
      </c>
      <c r="O156" s="140">
        <v>284.42437923250566</v>
      </c>
      <c r="P156" s="140">
        <v>205.43806646525681</v>
      </c>
      <c r="Q156" s="140">
        <v>246.77558039552881</v>
      </c>
      <c r="R156" s="140">
        <v>123.57120790855731</v>
      </c>
      <c r="S156" s="140">
        <v>76.530612244897995</v>
      </c>
      <c r="T156" s="140">
        <v>128.97282358360201</v>
      </c>
      <c r="U156" s="140">
        <v>135.44018058690747</v>
      </c>
      <c r="V156" s="140">
        <v>66.465256797583081</v>
      </c>
      <c r="W156" s="140">
        <v>109.20034393809114</v>
      </c>
      <c r="X156" s="140">
        <v>3.0892801977139328</v>
      </c>
      <c r="Y156" s="140">
        <v>38.265306122448997</v>
      </c>
      <c r="Z156" s="140">
        <v>92.123445416858587</v>
      </c>
      <c r="AA156" s="140">
        <v>139.95485327313767</v>
      </c>
      <c r="AB156" s="140">
        <v>120.84592145015102</v>
      </c>
      <c r="AC156" s="140">
        <v>69.647463456577825</v>
      </c>
    </row>
    <row r="157" spans="1:29" ht="12.75">
      <c r="A157" s="47">
        <v>8</v>
      </c>
      <c r="B157" s="47">
        <v>2</v>
      </c>
      <c r="C157" s="47">
        <v>4</v>
      </c>
      <c r="D157" s="35">
        <v>758012</v>
      </c>
      <c r="E157" s="22" t="s">
        <v>121</v>
      </c>
      <c r="F157" s="140">
        <v>343.90829112236736</v>
      </c>
      <c r="G157" s="140">
        <v>557.21765145848917</v>
      </c>
      <c r="H157" s="140">
        <v>620.66447608616284</v>
      </c>
      <c r="I157" s="140">
        <v>683.6138783923052</v>
      </c>
      <c r="J157" s="140">
        <v>469.33085501858733</v>
      </c>
      <c r="K157" s="140">
        <v>525.76087720531382</v>
      </c>
      <c r="L157" s="140">
        <v>250.5998400426553</v>
      </c>
      <c r="M157" s="140">
        <v>418.84816753926702</v>
      </c>
      <c r="N157" s="140">
        <v>452.71997079225997</v>
      </c>
      <c r="O157" s="140">
        <v>384.74750944692551</v>
      </c>
      <c r="P157" s="140">
        <v>274.1635687732342</v>
      </c>
      <c r="Q157" s="140">
        <v>352.14732550783725</v>
      </c>
      <c r="R157" s="140">
        <v>79.978672354038949</v>
      </c>
      <c r="S157" s="140">
        <v>74.794315632012029</v>
      </c>
      <c r="T157" s="140">
        <v>47.46257758305952</v>
      </c>
      <c r="U157" s="140">
        <v>85.881140501545843</v>
      </c>
      <c r="V157" s="140">
        <v>32.527881040892204</v>
      </c>
      <c r="W157" s="140">
        <v>66.774442960567953</v>
      </c>
      <c r="X157" s="140">
        <v>13.329778725673155</v>
      </c>
      <c r="Y157" s="140">
        <v>63.575168287210168</v>
      </c>
      <c r="Z157" s="140">
        <v>120.48192771084338</v>
      </c>
      <c r="AA157" s="140">
        <v>212.98522844383379</v>
      </c>
      <c r="AB157" s="140">
        <v>162.63940520446101</v>
      </c>
      <c r="AC157" s="140">
        <v>106.83910873690871</v>
      </c>
    </row>
    <row r="158" spans="1:29" s="169" customFormat="1" ht="12.75">
      <c r="A158" s="167">
        <v>8</v>
      </c>
      <c r="B158" s="167">
        <v>2</v>
      </c>
      <c r="C158" s="167">
        <v>4</v>
      </c>
      <c r="D158" s="168">
        <v>562020</v>
      </c>
      <c r="E158" s="119" t="s">
        <v>108</v>
      </c>
      <c r="F158" s="140">
        <v>307.23781388478579</v>
      </c>
      <c r="G158" s="140">
        <v>670.4361873990307</v>
      </c>
      <c r="H158" s="140">
        <v>659.9208095028597</v>
      </c>
      <c r="I158" s="140">
        <v>724.57442164993449</v>
      </c>
      <c r="J158" s="140">
        <v>415.44763019309539</v>
      </c>
      <c r="K158" s="140">
        <v>541.45376627657822</v>
      </c>
      <c r="L158" s="140">
        <v>230.42836041358939</v>
      </c>
      <c r="M158" s="140">
        <v>549.27302100161546</v>
      </c>
      <c r="N158" s="140">
        <v>492.74087109546849</v>
      </c>
      <c r="O158" s="140">
        <v>449.5853339153208</v>
      </c>
      <c r="P158" s="140">
        <v>222.35225277940319</v>
      </c>
      <c r="Q158" s="140">
        <v>384.86896324377778</v>
      </c>
      <c r="R158" s="140">
        <v>67.946824224519958</v>
      </c>
      <c r="S158" s="140">
        <v>76.736672051696303</v>
      </c>
      <c r="T158" s="140">
        <v>39.595248570171584</v>
      </c>
      <c r="U158" s="140">
        <v>104.75774770842426</v>
      </c>
      <c r="V158" s="140">
        <v>70.216500877706281</v>
      </c>
      <c r="W158" s="140">
        <v>71.699357178177024</v>
      </c>
      <c r="X158" s="140">
        <v>8.862629246676514</v>
      </c>
      <c r="Y158" s="140">
        <v>44.426494345718908</v>
      </c>
      <c r="Z158" s="140">
        <v>127.58468983721957</v>
      </c>
      <c r="AA158" s="140">
        <v>170.23134002618946</v>
      </c>
      <c r="AB158" s="140">
        <v>122.87887653598598</v>
      </c>
      <c r="AC158" s="140">
        <v>84.885445854623384</v>
      </c>
    </row>
    <row r="159" spans="1:29" s="4" customFormat="1" ht="12.75">
      <c r="A159" s="47">
        <v>8</v>
      </c>
      <c r="B159" s="47">
        <v>2</v>
      </c>
      <c r="C159" s="47">
        <v>4</v>
      </c>
      <c r="D159" s="35">
        <v>962024</v>
      </c>
      <c r="E159" s="22" t="s">
        <v>149</v>
      </c>
      <c r="F159" s="140">
        <v>142.56198347107437</v>
      </c>
      <c r="G159" s="140">
        <v>221.58273381294964</v>
      </c>
      <c r="H159" s="140">
        <v>253.2777115613826</v>
      </c>
      <c r="I159" s="140">
        <v>320.42351629980493</v>
      </c>
      <c r="J159" s="140">
        <v>209.8635886673662</v>
      </c>
      <c r="K159" s="140">
        <v>224.07417627904411</v>
      </c>
      <c r="L159" s="140">
        <v>90.909090909090907</v>
      </c>
      <c r="M159" s="140">
        <v>120.86330935251799</v>
      </c>
      <c r="N159" s="140">
        <v>119.18951132300357</v>
      </c>
      <c r="O159" s="140">
        <v>114.23794928949567</v>
      </c>
      <c r="P159" s="140">
        <v>76.949982511367608</v>
      </c>
      <c r="Q159" s="140">
        <v>104.3103924057619</v>
      </c>
      <c r="R159" s="140">
        <v>41.32231404958678</v>
      </c>
      <c r="S159" s="140">
        <v>69.064748201438832</v>
      </c>
      <c r="T159" s="140">
        <v>80.452920143027427</v>
      </c>
      <c r="U159" s="140">
        <v>80.802451936472536</v>
      </c>
      <c r="V159" s="140">
        <v>41.972717733473232</v>
      </c>
      <c r="W159" s="140">
        <v>61.813565870081128</v>
      </c>
      <c r="X159" s="140">
        <v>10.330578512396698</v>
      </c>
      <c r="Y159" s="140">
        <v>31.654676258992811</v>
      </c>
      <c r="Z159" s="140">
        <v>53.635280095351618</v>
      </c>
      <c r="AA159" s="140">
        <v>125.38311507383675</v>
      </c>
      <c r="AB159" s="140">
        <v>90.940888422525347</v>
      </c>
      <c r="AC159" s="140">
        <v>57.950218003201073</v>
      </c>
    </row>
    <row r="160" spans="1:29" s="169" customFormat="1" ht="12.75">
      <c r="A160" s="167">
        <v>8</v>
      </c>
      <c r="B160" s="167">
        <v>2</v>
      </c>
      <c r="C160" s="167">
        <v>4</v>
      </c>
      <c r="D160" s="168">
        <v>962032</v>
      </c>
      <c r="E160" s="165" t="s">
        <v>150</v>
      </c>
      <c r="F160" s="140">
        <v>334.70648815653965</v>
      </c>
      <c r="G160" s="140">
        <v>425.07970244420829</v>
      </c>
      <c r="H160" s="140">
        <v>522.87581699346401</v>
      </c>
      <c r="I160" s="140">
        <v>600.28756290438537</v>
      </c>
      <c r="J160" s="140">
        <v>262.63627353815667</v>
      </c>
      <c r="K160" s="140">
        <v>429.5435214062943</v>
      </c>
      <c r="L160" s="140">
        <v>242.01853759011328</v>
      </c>
      <c r="M160" s="140">
        <v>308.18278427205104</v>
      </c>
      <c r="N160" s="140">
        <v>346.02076124567475</v>
      </c>
      <c r="O160" s="140">
        <v>316.31919482386769</v>
      </c>
      <c r="P160" s="140">
        <v>104.06342913776015</v>
      </c>
      <c r="Q160" s="140">
        <v>269.3507229940459</v>
      </c>
      <c r="R160" s="140">
        <v>77.239958805355315</v>
      </c>
      <c r="S160" s="140">
        <v>60.219624512929506</v>
      </c>
      <c r="T160" s="140">
        <v>65.359477124183002</v>
      </c>
      <c r="U160" s="140">
        <v>39.539899352983483</v>
      </c>
      <c r="V160" s="140">
        <v>24.777006937561932</v>
      </c>
      <c r="W160" s="140">
        <v>56.705415367167561</v>
      </c>
      <c r="X160" s="140">
        <v>15.44799176107106</v>
      </c>
      <c r="Y160" s="140">
        <v>56.6772936592278</v>
      </c>
      <c r="Z160" s="140">
        <v>111.49557862360631</v>
      </c>
      <c r="AA160" s="140">
        <v>244.42846872753418</v>
      </c>
      <c r="AB160" s="140">
        <v>133.79583746283458</v>
      </c>
      <c r="AC160" s="140">
        <v>103.48738304508083</v>
      </c>
    </row>
    <row r="161" spans="1:29" ht="12.75">
      <c r="A161" s="47">
        <v>8</v>
      </c>
      <c r="B161" s="47">
        <v>2</v>
      </c>
      <c r="C161" s="47">
        <v>4</v>
      </c>
      <c r="D161" s="168">
        <v>170024</v>
      </c>
      <c r="E161" s="165" t="s">
        <v>50</v>
      </c>
      <c r="F161" s="140">
        <v>138.70908082115776</v>
      </c>
      <c r="G161" s="140">
        <v>284.93557978196236</v>
      </c>
      <c r="H161" s="140">
        <v>435.71237636995454</v>
      </c>
      <c r="I161" s="140">
        <v>525.8985200845666</v>
      </c>
      <c r="J161" s="140">
        <v>270.57079318013336</v>
      </c>
      <c r="K161" s="140">
        <v>317.80738330112882</v>
      </c>
      <c r="L161" s="140">
        <v>88.773811725540966</v>
      </c>
      <c r="M161" s="140">
        <v>193.26065411298316</v>
      </c>
      <c r="N161" s="140">
        <v>299.38519112536756</v>
      </c>
      <c r="O161" s="140">
        <v>258.98520084566593</v>
      </c>
      <c r="P161" s="140">
        <v>66.716085989621945</v>
      </c>
      <c r="Q161" s="140">
        <v>180.00610190175937</v>
      </c>
      <c r="R161" s="140">
        <v>48.085814684668023</v>
      </c>
      <c r="S161" s="140">
        <v>64.420218037661058</v>
      </c>
      <c r="T161" s="140">
        <v>61.480887463245146</v>
      </c>
      <c r="U161" s="140">
        <v>63.424947145877383</v>
      </c>
      <c r="V161" s="140">
        <v>33.358042994810965</v>
      </c>
      <c r="W161" s="140">
        <v>54.917115834435066</v>
      </c>
      <c r="X161" s="140">
        <v>1.8494544109487705</v>
      </c>
      <c r="Y161" s="140">
        <v>27.254707631318126</v>
      </c>
      <c r="Z161" s="140">
        <v>74.846297781341889</v>
      </c>
      <c r="AA161" s="140">
        <v>203.48837209302332</v>
      </c>
      <c r="AB161" s="140">
        <v>170.49666419570048</v>
      </c>
      <c r="AC161" s="140">
        <v>82.884165564934392</v>
      </c>
    </row>
    <row r="162" spans="1:29" ht="12.75">
      <c r="A162" s="47">
        <v>8</v>
      </c>
      <c r="B162" s="47">
        <v>2</v>
      </c>
      <c r="C162" s="47">
        <v>4</v>
      </c>
      <c r="D162" s="168">
        <v>970040</v>
      </c>
      <c r="E162" s="165" t="s">
        <v>154</v>
      </c>
      <c r="F162" s="140">
        <v>277.58501040943787</v>
      </c>
      <c r="G162" s="140">
        <v>438.25728280484674</v>
      </c>
      <c r="H162" s="140">
        <v>537.42802303262965</v>
      </c>
      <c r="I162" s="140">
        <v>529.143164114961</v>
      </c>
      <c r="J162" s="140">
        <v>393.1888544891641</v>
      </c>
      <c r="K162" s="140">
        <v>419.89823642740703</v>
      </c>
      <c r="L162" s="140">
        <v>199.51422623178348</v>
      </c>
      <c r="M162" s="140">
        <v>332.55993812838364</v>
      </c>
      <c r="N162" s="140">
        <v>383.87715930902107</v>
      </c>
      <c r="O162" s="140">
        <v>325.00671501477308</v>
      </c>
      <c r="P162" s="140">
        <v>207.43034055727554</v>
      </c>
      <c r="Q162" s="140">
        <v>282.56681321938447</v>
      </c>
      <c r="R162" s="140">
        <v>78.070784177654403</v>
      </c>
      <c r="S162" s="140">
        <v>74.761536478473928</v>
      </c>
      <c r="T162" s="140">
        <v>74.033452152454117</v>
      </c>
      <c r="U162" s="140">
        <v>56.406124093472997</v>
      </c>
      <c r="V162" s="140">
        <v>30.95975232198143</v>
      </c>
      <c r="W162" s="140">
        <v>65.207726127550288</v>
      </c>
      <c r="X162" s="140">
        <v>0</v>
      </c>
      <c r="Y162" s="140">
        <v>30.935808197989164</v>
      </c>
      <c r="Z162" s="140">
        <v>79.517411571154369</v>
      </c>
      <c r="AA162" s="140">
        <v>147.73032500671505</v>
      </c>
      <c r="AB162" s="140">
        <v>154.79876160990713</v>
      </c>
      <c r="AC162" s="140">
        <v>72.123697080472269</v>
      </c>
    </row>
    <row r="163" spans="1:29" ht="12.75">
      <c r="A163" s="47">
        <v>8</v>
      </c>
      <c r="B163" s="47">
        <v>2</v>
      </c>
      <c r="C163" s="47">
        <v>4</v>
      </c>
      <c r="D163" s="168">
        <v>334032</v>
      </c>
      <c r="E163" s="165" t="s">
        <v>60</v>
      </c>
      <c r="F163" s="140">
        <v>204.14381474710544</v>
      </c>
      <c r="G163" s="140">
        <v>332.31307389593354</v>
      </c>
      <c r="H163" s="140">
        <v>443.03797468354429</v>
      </c>
      <c r="I163" s="140">
        <v>567.82334384858041</v>
      </c>
      <c r="J163" s="140">
        <v>393.70078740157481</v>
      </c>
      <c r="K163" s="140">
        <v>371.03073526914591</v>
      </c>
      <c r="L163" s="140">
        <v>127.97074954296161</v>
      </c>
      <c r="M163" s="140">
        <v>174.90161783996501</v>
      </c>
      <c r="N163" s="140">
        <v>212.47739602169983</v>
      </c>
      <c r="O163" s="140">
        <v>247.85939612438034</v>
      </c>
      <c r="P163" s="140">
        <v>196.85039370078741</v>
      </c>
      <c r="Q163" s="140">
        <v>185.93988792664291</v>
      </c>
      <c r="R163" s="140">
        <v>63.985374771480807</v>
      </c>
      <c r="S163" s="140">
        <v>78.705728027984279</v>
      </c>
      <c r="T163" s="140">
        <v>176.31103074141046</v>
      </c>
      <c r="U163" s="140">
        <v>139.70256872465077</v>
      </c>
      <c r="V163" s="140">
        <v>67.491563554555725</v>
      </c>
      <c r="W163" s="140">
        <v>102.73391068093055</v>
      </c>
      <c r="X163" s="140">
        <v>12.187690432663011</v>
      </c>
      <c r="Y163" s="140">
        <v>78.705728027984279</v>
      </c>
      <c r="Z163" s="140">
        <v>54.24954792043399</v>
      </c>
      <c r="AA163" s="140">
        <v>180.26137899954935</v>
      </c>
      <c r="AB163" s="140">
        <v>129.35883014623167</v>
      </c>
      <c r="AC163" s="140">
        <v>82.356936661572433</v>
      </c>
    </row>
    <row r="164" spans="1:29" ht="12.75">
      <c r="A164" s="47">
        <v>8</v>
      </c>
      <c r="B164" s="47">
        <v>2</v>
      </c>
      <c r="C164" s="47">
        <v>4</v>
      </c>
      <c r="D164" s="168">
        <v>158032</v>
      </c>
      <c r="E164" s="165" t="s">
        <v>38</v>
      </c>
      <c r="F164" s="140">
        <v>157.41145605596853</v>
      </c>
      <c r="G164" s="140">
        <v>232.41954707985693</v>
      </c>
      <c r="H164" s="140">
        <v>269.00218955270566</v>
      </c>
      <c r="I164" s="140">
        <v>389.84587488667273</v>
      </c>
      <c r="J164" s="140">
        <v>227.64900662251659</v>
      </c>
      <c r="K164" s="140">
        <v>249.22857821030146</v>
      </c>
      <c r="L164" s="140">
        <v>115.87232181897681</v>
      </c>
      <c r="M164" s="140">
        <v>137.0679380214541</v>
      </c>
      <c r="N164" s="140">
        <v>147.01282452299031</v>
      </c>
      <c r="O164" s="140">
        <v>184.34572378362043</v>
      </c>
      <c r="P164" s="140">
        <v>70.36423841059603</v>
      </c>
      <c r="Q164" s="140">
        <v>132.92190837882745</v>
      </c>
      <c r="R164" s="140">
        <v>39.352864013992132</v>
      </c>
      <c r="S164" s="140">
        <v>71.513706793802115</v>
      </c>
      <c r="T164" s="140">
        <v>62.558648733187376</v>
      </c>
      <c r="U164" s="140">
        <v>78.573587186461182</v>
      </c>
      <c r="V164" s="140">
        <v>16.556291390728475</v>
      </c>
      <c r="W164" s="140">
        <v>54.592926655589828</v>
      </c>
      <c r="X164" s="140">
        <v>2.1862702229995628</v>
      </c>
      <c r="Y164" s="140">
        <v>23.837902264600714</v>
      </c>
      <c r="Z164" s="140">
        <v>59.430716296527983</v>
      </c>
      <c r="AA164" s="140">
        <v>126.92656391659114</v>
      </c>
      <c r="AB164" s="140">
        <v>140.72847682119212</v>
      </c>
      <c r="AC164" s="140">
        <v>61.713743175884176</v>
      </c>
    </row>
    <row r="165" spans="1:29" ht="12.75">
      <c r="A165" s="47">
        <v>8</v>
      </c>
      <c r="B165" s="47">
        <v>2</v>
      </c>
      <c r="C165" s="47">
        <v>4</v>
      </c>
      <c r="D165" s="168">
        <v>954036</v>
      </c>
      <c r="E165" s="165" t="s">
        <v>143</v>
      </c>
      <c r="F165" s="140">
        <v>353.66370182126218</v>
      </c>
      <c r="G165" s="140">
        <v>734.00060661207158</v>
      </c>
      <c r="H165" s="140">
        <v>708.66141732283461</v>
      </c>
      <c r="I165" s="140">
        <v>710.24512884978003</v>
      </c>
      <c r="J165" s="140">
        <v>462.40450341777256</v>
      </c>
      <c r="K165" s="140">
        <v>578.1889343533179</v>
      </c>
      <c r="L165" s="140">
        <v>279.54256670902163</v>
      </c>
      <c r="M165" s="140">
        <v>564.14922656960869</v>
      </c>
      <c r="N165" s="140">
        <v>532.28346456692918</v>
      </c>
      <c r="O165" s="140">
        <v>389.69201759899437</v>
      </c>
      <c r="P165" s="140">
        <v>241.25452352231605</v>
      </c>
      <c r="Q165" s="140">
        <v>397.91258969341158</v>
      </c>
      <c r="R165" s="140">
        <v>63.532401524777654</v>
      </c>
      <c r="S165" s="140">
        <v>103.1240521686382</v>
      </c>
      <c r="T165" s="140">
        <v>107.08661417322833</v>
      </c>
      <c r="U165" s="140">
        <v>122.56442489000631</v>
      </c>
      <c r="V165" s="140">
        <v>56.292722155207059</v>
      </c>
      <c r="W165" s="140">
        <v>89.545158038308742</v>
      </c>
      <c r="X165" s="140">
        <v>10.58873358746294</v>
      </c>
      <c r="Y165" s="140">
        <v>66.727327873824692</v>
      </c>
      <c r="Z165" s="140">
        <v>69.291338582677142</v>
      </c>
      <c r="AA165" s="140">
        <v>197.98868636077938</v>
      </c>
      <c r="AB165" s="140">
        <v>164.85725774024937</v>
      </c>
      <c r="AC165" s="140">
        <v>90.731186621597587</v>
      </c>
    </row>
    <row r="166" spans="1:29" ht="13.15">
      <c r="A166" s="48"/>
      <c r="B166" s="48"/>
      <c r="C166" s="48"/>
      <c r="D166" s="297"/>
      <c r="E166" s="298" t="s">
        <v>213</v>
      </c>
      <c r="F166" s="366">
        <v>253.0959498078376</v>
      </c>
      <c r="G166" s="366">
        <v>432.95801132845645</v>
      </c>
      <c r="H166" s="366">
        <v>482.44126907241463</v>
      </c>
      <c r="I166" s="366">
        <v>535.70176463713915</v>
      </c>
      <c r="J166" s="366">
        <v>342.00903420090344</v>
      </c>
      <c r="K166" s="366">
        <v>399.16602973167318</v>
      </c>
      <c r="L166" s="366">
        <v>182.47216108793481</v>
      </c>
      <c r="M166" s="366">
        <v>308.43671887540989</v>
      </c>
      <c r="N166" s="366">
        <v>322.83845967546625</v>
      </c>
      <c r="O166" s="366">
        <v>283.27684936309458</v>
      </c>
      <c r="P166" s="366">
        <v>165.62701656270167</v>
      </c>
      <c r="Q166" s="366">
        <v>250.5528897250702</v>
      </c>
      <c r="R166" s="366">
        <v>61.097789311171702</v>
      </c>
      <c r="S166" s="366">
        <v>76.593207512555338</v>
      </c>
      <c r="T166" s="366">
        <v>78.469363041898788</v>
      </c>
      <c r="U166" s="366">
        <v>86.011452611896701</v>
      </c>
      <c r="V166" s="366">
        <v>40.56171834188612</v>
      </c>
      <c r="W166" s="366">
        <v>69.196014671364154</v>
      </c>
      <c r="X166" s="366">
        <v>9.5259994087310709</v>
      </c>
      <c r="Y166" s="366">
        <v>47.928084940491203</v>
      </c>
      <c r="Z166" s="366">
        <v>81.133446355049642</v>
      </c>
      <c r="AA166" s="366">
        <v>166.41346266214794</v>
      </c>
      <c r="AB166" s="366">
        <v>135.82029929631568</v>
      </c>
      <c r="AC166" s="366">
        <v>79.417125335238865</v>
      </c>
    </row>
    <row r="167" spans="1:29" ht="12.75">
      <c r="A167" s="47">
        <v>9</v>
      </c>
      <c r="B167" s="47">
        <v>3</v>
      </c>
      <c r="C167" s="47">
        <v>4</v>
      </c>
      <c r="D167" s="168">
        <v>958004</v>
      </c>
      <c r="E167" s="165" t="s">
        <v>144</v>
      </c>
      <c r="F167" s="140">
        <v>174.50682852807284</v>
      </c>
      <c r="G167" s="140">
        <v>294.62738301559796</v>
      </c>
      <c r="H167" s="140">
        <v>443.38585562477101</v>
      </c>
      <c r="I167" s="140">
        <v>497.49463135289903</v>
      </c>
      <c r="J167" s="140">
        <v>155.88096362777515</v>
      </c>
      <c r="K167" s="140">
        <v>308.7229781062228</v>
      </c>
      <c r="L167" s="140">
        <v>116.33788568538189</v>
      </c>
      <c r="M167" s="140">
        <v>207.97227036395148</v>
      </c>
      <c r="N167" s="140">
        <v>267.49725174056431</v>
      </c>
      <c r="O167" s="140">
        <v>257.69506084466718</v>
      </c>
      <c r="P167" s="140">
        <v>80.302314596126593</v>
      </c>
      <c r="Q167" s="140">
        <v>185.09565577733269</v>
      </c>
      <c r="R167" s="140">
        <v>40.46535154274153</v>
      </c>
      <c r="S167" s="140">
        <v>48.526863084922013</v>
      </c>
      <c r="T167" s="140">
        <v>91.608647856357649</v>
      </c>
      <c r="U167" s="140">
        <v>50.107372942018628</v>
      </c>
      <c r="V167" s="140">
        <v>23.618327822390174</v>
      </c>
      <c r="W167" s="140">
        <v>51.108501968367982</v>
      </c>
      <c r="X167" s="140">
        <v>17.703591299949419</v>
      </c>
      <c r="Y167" s="140">
        <v>38.128249566724428</v>
      </c>
      <c r="Z167" s="140">
        <v>84.279956027849053</v>
      </c>
      <c r="AA167" s="140">
        <v>189.69219756621331</v>
      </c>
      <c r="AB167" s="140">
        <v>51.960321209258396</v>
      </c>
      <c r="AC167" s="140">
        <v>72.518820360522142</v>
      </c>
    </row>
    <row r="168" spans="1:29" s="4" customFormat="1" ht="12.75">
      <c r="A168" s="47">
        <v>9</v>
      </c>
      <c r="B168" s="47">
        <v>3</v>
      </c>
      <c r="C168" s="47">
        <v>4</v>
      </c>
      <c r="D168" s="168">
        <v>770004</v>
      </c>
      <c r="E168" s="165" t="s">
        <v>127</v>
      </c>
      <c r="F168" s="140">
        <v>150.73529411764707</v>
      </c>
      <c r="G168" s="140">
        <v>232.7935222672065</v>
      </c>
      <c r="H168" s="140">
        <v>282.60869565217394</v>
      </c>
      <c r="I168" s="140">
        <v>360.22323693556569</v>
      </c>
      <c r="J168" s="140">
        <v>202.74689339437543</v>
      </c>
      <c r="K168" s="140">
        <v>240.13551215623755</v>
      </c>
      <c r="L168" s="140">
        <v>125</v>
      </c>
      <c r="M168" s="140">
        <v>172.06477732793522</v>
      </c>
      <c r="N168" s="140">
        <v>195.6521739130435</v>
      </c>
      <c r="O168" s="140">
        <v>213.08980213089802</v>
      </c>
      <c r="P168" s="140">
        <v>71.942446043165475</v>
      </c>
      <c r="Q168" s="140">
        <v>156.43682742128337</v>
      </c>
      <c r="R168" s="140">
        <v>22.058823529411768</v>
      </c>
      <c r="S168" s="140">
        <v>40.485829959514177</v>
      </c>
      <c r="T168" s="140">
        <v>43.478260869565226</v>
      </c>
      <c r="U168" s="140">
        <v>60.882800608828013</v>
      </c>
      <c r="V168" s="140">
        <v>71.942446043165475</v>
      </c>
      <c r="W168" s="140">
        <v>44.838581108011169</v>
      </c>
      <c r="X168" s="140">
        <v>3.6764705882352939</v>
      </c>
      <c r="Y168" s="140">
        <v>20.242914979757085</v>
      </c>
      <c r="Z168" s="140">
        <v>43.478260869565219</v>
      </c>
      <c r="AA168" s="140">
        <v>86.250634195839666</v>
      </c>
      <c r="AB168" s="140">
        <v>58.862001308044483</v>
      </c>
      <c r="AC168" s="140">
        <v>38.860103626943001</v>
      </c>
    </row>
    <row r="169" spans="1:29" ht="12.75">
      <c r="A169" s="47">
        <v>9</v>
      </c>
      <c r="B169" s="47">
        <v>3</v>
      </c>
      <c r="C169" s="47">
        <v>4</v>
      </c>
      <c r="D169" s="168">
        <v>378004</v>
      </c>
      <c r="E169" s="165" t="s">
        <v>78</v>
      </c>
      <c r="F169" s="140">
        <v>159.03530234183853</v>
      </c>
      <c r="G169" s="140">
        <v>293.26923076923077</v>
      </c>
      <c r="H169" s="140">
        <v>330.30157970320732</v>
      </c>
      <c r="I169" s="140">
        <v>372.27815499882934</v>
      </c>
      <c r="J169" s="140">
        <v>196.813495782568</v>
      </c>
      <c r="K169" s="140">
        <v>266.11554895039939</v>
      </c>
      <c r="L169" s="140">
        <v>111.8490038448095</v>
      </c>
      <c r="M169" s="140">
        <v>223.55769230769232</v>
      </c>
      <c r="N169" s="140">
        <v>213.02058401148878</v>
      </c>
      <c r="O169" s="140">
        <v>177.94427534535237</v>
      </c>
      <c r="P169" s="140">
        <v>71.852546079350205</v>
      </c>
      <c r="Q169" s="140">
        <v>160.22663942039756</v>
      </c>
      <c r="R169" s="140">
        <v>43.69101712687872</v>
      </c>
      <c r="S169" s="140">
        <v>36.057692307692307</v>
      </c>
      <c r="T169" s="140">
        <v>50.263283867879373</v>
      </c>
      <c r="U169" s="140">
        <v>28.096464528213534</v>
      </c>
      <c r="V169" s="140">
        <v>18.744142455482663</v>
      </c>
      <c r="W169" s="140">
        <v>36.689578302062046</v>
      </c>
      <c r="X169" s="140">
        <v>3.4952813701502983</v>
      </c>
      <c r="Y169" s="140">
        <v>33.653846153846153</v>
      </c>
      <c r="Z169" s="140">
        <v>67.017711823839164</v>
      </c>
      <c r="AA169" s="140">
        <v>166.23741512526342</v>
      </c>
      <c r="AB169" s="140">
        <v>106.21680724773513</v>
      </c>
      <c r="AC169" s="140">
        <v>69.199331227939808</v>
      </c>
    </row>
    <row r="170" spans="1:29" ht="12.75">
      <c r="A170" s="47">
        <v>9</v>
      </c>
      <c r="B170" s="47">
        <v>3</v>
      </c>
      <c r="C170" s="47">
        <v>4</v>
      </c>
      <c r="D170" s="168">
        <v>170008</v>
      </c>
      <c r="E170" s="165" t="s">
        <v>48</v>
      </c>
      <c r="F170" s="140">
        <v>263.92961876832845</v>
      </c>
      <c r="G170" s="140">
        <v>484.52768729641696</v>
      </c>
      <c r="H170" s="140">
        <v>619.83471074380179</v>
      </c>
      <c r="I170" s="140">
        <v>604.39560439560444</v>
      </c>
      <c r="J170" s="140">
        <v>258.67136978248089</v>
      </c>
      <c r="K170" s="140">
        <v>441.99789524811786</v>
      </c>
      <c r="L170" s="140">
        <v>152.49266862170089</v>
      </c>
      <c r="M170" s="140">
        <v>305.37459283387619</v>
      </c>
      <c r="N170" s="140">
        <v>367.76859504132233</v>
      </c>
      <c r="O170" s="140">
        <v>329.67032967032969</v>
      </c>
      <c r="P170" s="140">
        <v>129.33568489124045</v>
      </c>
      <c r="Q170" s="140">
        <v>255.80830567473487</v>
      </c>
      <c r="R170" s="140">
        <v>93.841642228739005</v>
      </c>
      <c r="S170" s="140">
        <v>122.14983713355049</v>
      </c>
      <c r="T170" s="140">
        <v>136.3636363636364</v>
      </c>
      <c r="U170" s="140">
        <v>88.757396449704132</v>
      </c>
      <c r="V170" s="140">
        <v>64.667842445620281</v>
      </c>
      <c r="W170" s="140">
        <v>102.80903424269408</v>
      </c>
      <c r="X170" s="140">
        <v>17.595307917888565</v>
      </c>
      <c r="Y170" s="140">
        <v>57.003257328990216</v>
      </c>
      <c r="Z170" s="140">
        <v>115.70247933884305</v>
      </c>
      <c r="AA170" s="140">
        <v>185.96787827557057</v>
      </c>
      <c r="AB170" s="140">
        <v>64.667842445620209</v>
      </c>
      <c r="AC170" s="140">
        <v>83.380555330688935</v>
      </c>
    </row>
    <row r="171" spans="1:29" ht="12.75">
      <c r="A171" s="47">
        <v>9</v>
      </c>
      <c r="B171" s="47">
        <v>3</v>
      </c>
      <c r="C171" s="47">
        <v>4</v>
      </c>
      <c r="D171" s="168">
        <v>162004</v>
      </c>
      <c r="E171" s="165" t="s">
        <v>40</v>
      </c>
      <c r="F171" s="140">
        <v>150.97690941385434</v>
      </c>
      <c r="G171" s="140">
        <v>374.73684210526318</v>
      </c>
      <c r="H171" s="140">
        <v>480.76923076923077</v>
      </c>
      <c r="I171" s="140">
        <v>359.2314118629908</v>
      </c>
      <c r="J171" s="140">
        <v>313.92694063926939</v>
      </c>
      <c r="K171" s="140">
        <v>322.18696607273614</v>
      </c>
      <c r="L171" s="140">
        <v>94.730609828300757</v>
      </c>
      <c r="M171" s="140">
        <v>277.89473684210526</v>
      </c>
      <c r="N171" s="140">
        <v>296.82274247491642</v>
      </c>
      <c r="O171" s="140">
        <v>175.43859649122805</v>
      </c>
      <c r="P171" s="140">
        <v>148.40182648401824</v>
      </c>
      <c r="Q171" s="140">
        <v>192.82401757383451</v>
      </c>
      <c r="R171" s="140">
        <v>47.365304914150379</v>
      </c>
      <c r="S171" s="140">
        <v>50.526315789473685</v>
      </c>
      <c r="T171" s="140">
        <v>66.889632107023388</v>
      </c>
      <c r="U171" s="140">
        <v>83.542188805346697</v>
      </c>
      <c r="V171" s="140">
        <v>39.954337899543383</v>
      </c>
      <c r="W171" s="140">
        <v>57.765844927182492</v>
      </c>
      <c r="X171" s="140">
        <v>8.8809946714031973</v>
      </c>
      <c r="Y171" s="140">
        <v>46.315789473684212</v>
      </c>
      <c r="Z171" s="140">
        <v>117.05685618729096</v>
      </c>
      <c r="AA171" s="140">
        <v>100.25062656641605</v>
      </c>
      <c r="AB171" s="140">
        <v>125.57077625570774</v>
      </c>
      <c r="AC171" s="140">
        <v>71.597103571719146</v>
      </c>
    </row>
    <row r="172" spans="1:29" s="169" customFormat="1" ht="12.75">
      <c r="A172" s="167">
        <v>9</v>
      </c>
      <c r="B172" s="167">
        <v>3</v>
      </c>
      <c r="C172" s="167">
        <v>4</v>
      </c>
      <c r="D172" s="168">
        <v>562012</v>
      </c>
      <c r="E172" s="165" t="s">
        <v>105</v>
      </c>
      <c r="F172" s="140">
        <v>194.53336616596897</v>
      </c>
      <c r="G172" s="140">
        <v>354.65924895688465</v>
      </c>
      <c r="H172" s="140">
        <v>427.98660215854113</v>
      </c>
      <c r="I172" s="140">
        <v>410.18387553041026</v>
      </c>
      <c r="J172" s="140">
        <v>200.78354554358469</v>
      </c>
      <c r="K172" s="140">
        <v>312.54312129156892</v>
      </c>
      <c r="L172" s="140">
        <v>157.59665107116476</v>
      </c>
      <c r="M172" s="140">
        <v>201.66898470097357</v>
      </c>
      <c r="N172" s="140">
        <v>223.29735764793452</v>
      </c>
      <c r="O172" s="140">
        <v>173.26732673267327</v>
      </c>
      <c r="P172" s="140">
        <v>29.382957884427032</v>
      </c>
      <c r="Q172" s="140">
        <v>163.51593762936389</v>
      </c>
      <c r="R172" s="140">
        <v>32.011819748830334</v>
      </c>
      <c r="S172" s="140">
        <v>79.972183588317108</v>
      </c>
      <c r="T172" s="140">
        <v>122.81354670636397</v>
      </c>
      <c r="U172" s="140">
        <v>67.185289957567207</v>
      </c>
      <c r="V172" s="140">
        <v>68.560235063663086</v>
      </c>
      <c r="W172" s="140">
        <v>70.373947840485712</v>
      </c>
      <c r="X172" s="140">
        <v>4.9248953459738996</v>
      </c>
      <c r="Y172" s="140">
        <v>73.018080667593935</v>
      </c>
      <c r="Z172" s="140">
        <v>81.875697804242677</v>
      </c>
      <c r="AA172" s="140">
        <v>169.7312588401698</v>
      </c>
      <c r="AB172" s="140">
        <v>102.84035259549456</v>
      </c>
      <c r="AC172" s="140">
        <v>78.653235821719349</v>
      </c>
    </row>
    <row r="173" spans="1:29" ht="12.75">
      <c r="A173" s="47">
        <v>9</v>
      </c>
      <c r="B173" s="47">
        <v>3</v>
      </c>
      <c r="C173" s="47">
        <v>4</v>
      </c>
      <c r="D173" s="35">
        <v>362024</v>
      </c>
      <c r="E173" s="22" t="s">
        <v>66</v>
      </c>
      <c r="F173" s="140">
        <v>288.8583218707015</v>
      </c>
      <c r="G173" s="140">
        <v>577.10501419110687</v>
      </c>
      <c r="H173" s="140">
        <v>601.61779575328615</v>
      </c>
      <c r="I173" s="140">
        <v>689.8215147129763</v>
      </c>
      <c r="J173" s="140">
        <v>476.82119205298017</v>
      </c>
      <c r="K173" s="140">
        <v>510.25229141075312</v>
      </c>
      <c r="L173" s="140">
        <v>244.15405777166436</v>
      </c>
      <c r="M173" s="140">
        <v>449.38505203405867</v>
      </c>
      <c r="N173" s="140">
        <v>449.94944388270977</v>
      </c>
      <c r="O173" s="140">
        <v>492.04052098408107</v>
      </c>
      <c r="P173" s="140">
        <v>317.88079470198676</v>
      </c>
      <c r="Q173" s="140">
        <v>382.68921855806479</v>
      </c>
      <c r="R173" s="140">
        <v>37.826685006877582</v>
      </c>
      <c r="S173" s="140">
        <v>75.685903500473032</v>
      </c>
      <c r="T173" s="140">
        <v>96.056622851365034</v>
      </c>
      <c r="U173" s="140">
        <v>82.006753497346836</v>
      </c>
      <c r="V173" s="140">
        <v>13.245033112582782</v>
      </c>
      <c r="W173" s="140">
        <v>61.419257299442506</v>
      </c>
      <c r="X173" s="140">
        <v>6.8775790921595634</v>
      </c>
      <c r="Y173" s="140">
        <v>52.034058656575219</v>
      </c>
      <c r="Z173" s="140">
        <v>55.611729019211339</v>
      </c>
      <c r="AA173" s="140">
        <v>115.77424023154848</v>
      </c>
      <c r="AB173" s="140">
        <v>145.6953642384106</v>
      </c>
      <c r="AC173" s="140">
        <v>66.143815553245773</v>
      </c>
    </row>
    <row r="174" spans="1:29" ht="12.75">
      <c r="A174" s="47">
        <v>9</v>
      </c>
      <c r="B174" s="47">
        <v>3</v>
      </c>
      <c r="C174" s="47">
        <v>4</v>
      </c>
      <c r="D174" s="35">
        <v>162008</v>
      </c>
      <c r="E174" s="22" t="s">
        <v>41</v>
      </c>
      <c r="F174" s="140">
        <v>180.75639599555063</v>
      </c>
      <c r="G174" s="140">
        <v>337.56805807622504</v>
      </c>
      <c r="H174" s="140">
        <v>386.58777120315591</v>
      </c>
      <c r="I174" s="140">
        <v>449.26413632842758</v>
      </c>
      <c r="J174" s="140">
        <v>320.37815126050418</v>
      </c>
      <c r="K174" s="140">
        <v>323.81094825007477</v>
      </c>
      <c r="L174" s="140">
        <v>127.91991101223583</v>
      </c>
      <c r="M174" s="140">
        <v>246.82395644283122</v>
      </c>
      <c r="N174" s="140">
        <v>256.41025641025641</v>
      </c>
      <c r="O174" s="140">
        <v>267.2347017815647</v>
      </c>
      <c r="P174" s="140">
        <v>162.81512605042019</v>
      </c>
      <c r="Q174" s="140">
        <v>208.64492970385882</v>
      </c>
      <c r="R174" s="140">
        <v>38.932146829810897</v>
      </c>
      <c r="S174" s="140">
        <v>61.705989110707804</v>
      </c>
      <c r="T174" s="140">
        <v>59.171597633136066</v>
      </c>
      <c r="U174" s="140">
        <v>58.094500387296669</v>
      </c>
      <c r="V174" s="140">
        <v>36.764705882352942</v>
      </c>
      <c r="W174" s="140">
        <v>50.852527669757706</v>
      </c>
      <c r="X174" s="140">
        <v>13.904338153503891</v>
      </c>
      <c r="Y174" s="140">
        <v>29.038112522686024</v>
      </c>
      <c r="Z174" s="140">
        <v>71.005917159763385</v>
      </c>
      <c r="AA174" s="140">
        <v>123.93493415956625</v>
      </c>
      <c r="AB174" s="140">
        <v>120.79831932773111</v>
      </c>
      <c r="AC174" s="140">
        <v>64.313490876458289</v>
      </c>
    </row>
    <row r="175" spans="1:29" ht="12.75">
      <c r="A175" s="47">
        <v>9</v>
      </c>
      <c r="B175" s="47">
        <v>3</v>
      </c>
      <c r="C175" s="47">
        <v>4</v>
      </c>
      <c r="D175" s="35">
        <v>374012</v>
      </c>
      <c r="E175" s="22" t="s">
        <v>74</v>
      </c>
      <c r="F175" s="140">
        <v>227.7227722772277</v>
      </c>
      <c r="G175" s="140">
        <v>510.87984862819303</v>
      </c>
      <c r="H175" s="140">
        <v>522.04764318297009</v>
      </c>
      <c r="I175" s="140">
        <v>596.21909840038779</v>
      </c>
      <c r="J175" s="140">
        <v>198.14241486068119</v>
      </c>
      <c r="K175" s="140">
        <v>402.96433534043535</v>
      </c>
      <c r="L175" s="140">
        <v>145.21452145214522</v>
      </c>
      <c r="M175" s="140">
        <v>331.12582781456956</v>
      </c>
      <c r="N175" s="140">
        <v>304.10542321338062</v>
      </c>
      <c r="O175" s="140">
        <v>358.70092098885124</v>
      </c>
      <c r="P175" s="140">
        <v>80.495356037151694</v>
      </c>
      <c r="Q175" s="140">
        <v>241.77860120426124</v>
      </c>
      <c r="R175" s="140">
        <v>72.60726072607261</v>
      </c>
      <c r="S175" s="140">
        <v>151.37180700094615</v>
      </c>
      <c r="T175" s="140">
        <v>101.36847440446022</v>
      </c>
      <c r="U175" s="140">
        <v>87.251575375666519</v>
      </c>
      <c r="V175" s="140">
        <v>55.727554179566596</v>
      </c>
      <c r="W175" s="140">
        <v>93.561834182491907</v>
      </c>
      <c r="X175" s="140">
        <v>9.9009900990099009</v>
      </c>
      <c r="Y175" s="140">
        <v>28.382213812677396</v>
      </c>
      <c r="Z175" s="140">
        <v>116.57374556512926</v>
      </c>
      <c r="AA175" s="140">
        <v>150.26660203587014</v>
      </c>
      <c r="AB175" s="140">
        <v>61.919504643962895</v>
      </c>
      <c r="AC175" s="140">
        <v>67.623899953682283</v>
      </c>
    </row>
    <row r="176" spans="1:29" s="169" customFormat="1" ht="12.75">
      <c r="A176" s="167">
        <v>9</v>
      </c>
      <c r="B176" s="167">
        <v>3</v>
      </c>
      <c r="C176" s="167">
        <v>4</v>
      </c>
      <c r="D176" s="168">
        <v>754008</v>
      </c>
      <c r="E176" s="119" t="s">
        <v>119</v>
      </c>
      <c r="F176" s="140">
        <v>176.57837747792772</v>
      </c>
      <c r="G176" s="140">
        <v>430.99273607748188</v>
      </c>
      <c r="H176" s="140">
        <v>427.19919110212334</v>
      </c>
      <c r="I176" s="140">
        <v>558.67346938775506</v>
      </c>
      <c r="J176" s="140">
        <v>217.53460777851021</v>
      </c>
      <c r="K176" s="140">
        <v>350.71045003088915</v>
      </c>
      <c r="L176" s="140">
        <v>141.59586873230052</v>
      </c>
      <c r="M176" s="140">
        <v>372.88135593220341</v>
      </c>
      <c r="N176" s="140">
        <v>346.309403437816</v>
      </c>
      <c r="O176" s="140">
        <v>380.10204081632651</v>
      </c>
      <c r="P176" s="140">
        <v>118.65524060646011</v>
      </c>
      <c r="Q176" s="140">
        <v>266.59696811291167</v>
      </c>
      <c r="R176" s="140">
        <v>31.650841246043644</v>
      </c>
      <c r="S176" s="140">
        <v>24.213075060532692</v>
      </c>
      <c r="T176" s="140">
        <v>35.389282103134477</v>
      </c>
      <c r="U176" s="140">
        <v>56.122448979591844</v>
      </c>
      <c r="V176" s="140">
        <v>13.183915622940024</v>
      </c>
      <c r="W176" s="140">
        <v>32.790001425652235</v>
      </c>
      <c r="X176" s="140">
        <v>3.331667499583542</v>
      </c>
      <c r="Y176" s="140">
        <v>33.898305084745751</v>
      </c>
      <c r="Z176" s="140">
        <v>45.500505561172908</v>
      </c>
      <c r="AA176" s="140">
        <v>122.44897959183675</v>
      </c>
      <c r="AB176" s="140">
        <v>85.695451549110061</v>
      </c>
      <c r="AC176" s="140">
        <v>51.323480492325238</v>
      </c>
    </row>
    <row r="177" spans="1:29" ht="12.75">
      <c r="A177" s="47">
        <v>9</v>
      </c>
      <c r="B177" s="47">
        <v>3</v>
      </c>
      <c r="C177" s="47">
        <v>4</v>
      </c>
      <c r="D177" s="35">
        <v>954016</v>
      </c>
      <c r="E177" s="22" t="s">
        <v>138</v>
      </c>
      <c r="F177" s="140">
        <v>206.61157024793388</v>
      </c>
      <c r="G177" s="140">
        <v>422.89840123775144</v>
      </c>
      <c r="H177" s="140">
        <v>406.28385698808239</v>
      </c>
      <c r="I177" s="140">
        <v>396.52362846279198</v>
      </c>
      <c r="J177" s="140">
        <v>267.06231454005933</v>
      </c>
      <c r="K177" s="140">
        <v>333.12577833125778</v>
      </c>
      <c r="L177" s="140">
        <v>184.07212622088653</v>
      </c>
      <c r="M177" s="140">
        <v>324.90974729241873</v>
      </c>
      <c r="N177" s="140">
        <v>265.4387865655471</v>
      </c>
      <c r="O177" s="140">
        <v>228.13688212927758</v>
      </c>
      <c r="P177" s="140">
        <v>155.78635014836794</v>
      </c>
      <c r="Q177" s="140">
        <v>232.46160232461605</v>
      </c>
      <c r="R177" s="140">
        <v>22.539444027047331</v>
      </c>
      <c r="S177" s="140">
        <v>77.359463641052088</v>
      </c>
      <c r="T177" s="140">
        <v>102.92524377031417</v>
      </c>
      <c r="U177" s="140">
        <v>48.886474741988046</v>
      </c>
      <c r="V177" s="140">
        <v>22.255192878338274</v>
      </c>
      <c r="W177" s="140">
        <v>53.964300539643006</v>
      </c>
      <c r="X177" s="140">
        <v>0</v>
      </c>
      <c r="Y177" s="140">
        <v>20.629190304280566</v>
      </c>
      <c r="Z177" s="140">
        <v>37.919826652221026</v>
      </c>
      <c r="AA177" s="140">
        <v>119.50027159152634</v>
      </c>
      <c r="AB177" s="140">
        <v>89.020771513353139</v>
      </c>
      <c r="AC177" s="140">
        <v>46.699875466998748</v>
      </c>
    </row>
    <row r="178" spans="1:29" s="169" customFormat="1" ht="12.75">
      <c r="A178" s="167">
        <v>9</v>
      </c>
      <c r="B178" s="167">
        <v>3</v>
      </c>
      <c r="C178" s="167">
        <v>4</v>
      </c>
      <c r="D178" s="168">
        <v>158016</v>
      </c>
      <c r="E178" s="165" t="s">
        <v>33</v>
      </c>
      <c r="F178" s="140">
        <v>139.60323291697281</v>
      </c>
      <c r="G178" s="140">
        <v>185.27791687531297</v>
      </c>
      <c r="H178" s="140">
        <v>315.95576619273299</v>
      </c>
      <c r="I178" s="140">
        <v>369.21476859074363</v>
      </c>
      <c r="J178" s="140">
        <v>169.61130742049468</v>
      </c>
      <c r="K178" s="140">
        <v>231.01647247890719</v>
      </c>
      <c r="L178" s="140">
        <v>110.21307861866275</v>
      </c>
      <c r="M178" s="140">
        <v>130.19529293940911</v>
      </c>
      <c r="N178" s="140">
        <v>142.18009478672985</v>
      </c>
      <c r="O178" s="140">
        <v>166.40665626625068</v>
      </c>
      <c r="P178" s="140">
        <v>28.268551236749115</v>
      </c>
      <c r="Q178" s="140">
        <v>119.52591402169546</v>
      </c>
      <c r="R178" s="140">
        <v>25.716385011021309</v>
      </c>
      <c r="S178" s="140">
        <v>35.052578868302462</v>
      </c>
      <c r="T178" s="140">
        <v>57.925223802001057</v>
      </c>
      <c r="U178" s="140">
        <v>52.002080083203346</v>
      </c>
      <c r="V178" s="140">
        <v>21.201413427561839</v>
      </c>
      <c r="W178" s="140">
        <v>38.167938931297705</v>
      </c>
      <c r="X178" s="140">
        <v>3.6737692872887608</v>
      </c>
      <c r="Y178" s="140">
        <v>20.030045067601399</v>
      </c>
      <c r="Z178" s="140">
        <v>115.85044760400208</v>
      </c>
      <c r="AA178" s="140">
        <v>150.8060322412897</v>
      </c>
      <c r="AB178" s="140">
        <v>120.14134275618373</v>
      </c>
      <c r="AC178" s="140">
        <v>73.322619525914021</v>
      </c>
    </row>
    <row r="179" spans="1:29" ht="12.75">
      <c r="A179" s="47">
        <v>9</v>
      </c>
      <c r="B179" s="47">
        <v>3</v>
      </c>
      <c r="C179" s="47">
        <v>4</v>
      </c>
      <c r="D179" s="168">
        <v>362032</v>
      </c>
      <c r="E179" s="165" t="s">
        <v>68</v>
      </c>
      <c r="F179" s="140">
        <v>180.50541516245488</v>
      </c>
      <c r="G179" s="140">
        <v>361.91145467322571</v>
      </c>
      <c r="H179" s="140">
        <v>428.4621270084163</v>
      </c>
      <c r="I179" s="140">
        <v>457.07915273132664</v>
      </c>
      <c r="J179" s="140">
        <v>254.15444770283483</v>
      </c>
      <c r="K179" s="140">
        <v>326.82060390763769</v>
      </c>
      <c r="L179" s="140">
        <v>121.19649303764827</v>
      </c>
      <c r="M179" s="140">
        <v>245.95924104005621</v>
      </c>
      <c r="N179" s="140">
        <v>283.09104820198928</v>
      </c>
      <c r="O179" s="140">
        <v>260.12634708286885</v>
      </c>
      <c r="P179" s="140">
        <v>122.18963831867057</v>
      </c>
      <c r="Q179" s="140">
        <v>203.19715808170514</v>
      </c>
      <c r="R179" s="140">
        <v>43.837029396596179</v>
      </c>
      <c r="S179" s="140">
        <v>38.650737877723138</v>
      </c>
      <c r="T179" s="140">
        <v>53.557765876052045</v>
      </c>
      <c r="U179" s="140">
        <v>44.593088071348951</v>
      </c>
      <c r="V179" s="140">
        <v>53.763440860215056</v>
      </c>
      <c r="W179" s="140">
        <v>46.18117229129664</v>
      </c>
      <c r="X179" s="140">
        <v>15.471892728210412</v>
      </c>
      <c r="Y179" s="140">
        <v>77.301475755446347</v>
      </c>
      <c r="Z179" s="140">
        <v>91.813312930374948</v>
      </c>
      <c r="AA179" s="140">
        <v>152.35971757710885</v>
      </c>
      <c r="AB179" s="140">
        <v>78.201368523949185</v>
      </c>
      <c r="AC179" s="140">
        <v>77.442273534635902</v>
      </c>
    </row>
    <row r="180" spans="1:29" ht="12.75">
      <c r="A180" s="47">
        <v>9</v>
      </c>
      <c r="B180" s="47">
        <v>3</v>
      </c>
      <c r="C180" s="47">
        <v>4</v>
      </c>
      <c r="D180" s="168">
        <v>154036</v>
      </c>
      <c r="E180" s="165" t="s">
        <v>29</v>
      </c>
      <c r="F180" s="140">
        <v>220.91310751104567</v>
      </c>
      <c r="G180" s="140">
        <v>368.66359447004606</v>
      </c>
      <c r="H180" s="140">
        <v>403.61125862984596</v>
      </c>
      <c r="I180" s="140">
        <v>417.09053916581888</v>
      </c>
      <c r="J180" s="140">
        <v>210.84337349397595</v>
      </c>
      <c r="K180" s="140">
        <v>319.31617213597957</v>
      </c>
      <c r="L180" s="140">
        <v>121.50220913107512</v>
      </c>
      <c r="M180" s="140">
        <v>215.05376344086022</v>
      </c>
      <c r="N180" s="140">
        <v>260.22304832713758</v>
      </c>
      <c r="O180" s="140">
        <v>213.63173957273651</v>
      </c>
      <c r="P180" s="140">
        <v>84.337349397590359</v>
      </c>
      <c r="Q180" s="140">
        <v>176.85203379838867</v>
      </c>
      <c r="R180" s="140">
        <v>99.410898379970533</v>
      </c>
      <c r="S180" s="140">
        <v>66.564260112647233</v>
      </c>
      <c r="T180" s="140">
        <v>69.038767923526308</v>
      </c>
      <c r="U180" s="140">
        <v>71.21057985757885</v>
      </c>
      <c r="V180" s="140">
        <v>48.192771084337352</v>
      </c>
      <c r="W180" s="140">
        <v>73.688347415995295</v>
      </c>
      <c r="X180" s="140">
        <v>0</v>
      </c>
      <c r="Y180" s="140">
        <v>87.045570916538708</v>
      </c>
      <c r="Z180" s="140">
        <v>74.34944237918215</v>
      </c>
      <c r="AA180" s="140">
        <v>132.24821973550357</v>
      </c>
      <c r="AB180" s="140">
        <v>78.313253012048236</v>
      </c>
      <c r="AC180" s="140">
        <v>68.775790921595615</v>
      </c>
    </row>
    <row r="181" spans="1:29" ht="12.75">
      <c r="A181" s="47">
        <v>9</v>
      </c>
      <c r="B181" s="47">
        <v>3</v>
      </c>
      <c r="C181" s="47">
        <v>4</v>
      </c>
      <c r="D181" s="168">
        <v>974028</v>
      </c>
      <c r="E181" s="165" t="s">
        <v>155</v>
      </c>
      <c r="F181" s="140">
        <v>178.23386443424252</v>
      </c>
      <c r="G181" s="140">
        <v>308.9675960813866</v>
      </c>
      <c r="H181" s="140">
        <v>425.11700468018722</v>
      </c>
      <c r="I181" s="140">
        <v>388.31360946745559</v>
      </c>
      <c r="J181" s="140">
        <v>205.25059665871123</v>
      </c>
      <c r="K181" s="140">
        <v>295.18950437317784</v>
      </c>
      <c r="L181" s="140">
        <v>132.32514177693761</v>
      </c>
      <c r="M181" s="140">
        <v>252.44913338357196</v>
      </c>
      <c r="N181" s="140">
        <v>292.51170046801872</v>
      </c>
      <c r="O181" s="140">
        <v>177.51479289940829</v>
      </c>
      <c r="P181" s="140">
        <v>133.65155131264916</v>
      </c>
      <c r="Q181" s="140">
        <v>194.60641399416909</v>
      </c>
      <c r="R181" s="140">
        <v>40.507696462327843</v>
      </c>
      <c r="S181" s="140">
        <v>41.446872645064076</v>
      </c>
      <c r="T181" s="140">
        <v>58.50234009360377</v>
      </c>
      <c r="U181" s="140">
        <v>62.869822485207081</v>
      </c>
      <c r="V181" s="140">
        <v>9.5465393794749467</v>
      </c>
      <c r="W181" s="140">
        <v>43.731778425655989</v>
      </c>
      <c r="X181" s="140">
        <v>5.4010261949770451</v>
      </c>
      <c r="Y181" s="140">
        <v>15.071590052750565</v>
      </c>
      <c r="Z181" s="140">
        <v>74.102964118564742</v>
      </c>
      <c r="AA181" s="140">
        <v>147.92899408284026</v>
      </c>
      <c r="AB181" s="140">
        <v>62.052505966587134</v>
      </c>
      <c r="AC181" s="140">
        <v>56.85131195335277</v>
      </c>
    </row>
    <row r="182" spans="1:29" ht="12.75">
      <c r="A182" s="47">
        <v>9</v>
      </c>
      <c r="B182" s="47">
        <v>3</v>
      </c>
      <c r="C182" s="47">
        <v>4</v>
      </c>
      <c r="D182" s="168">
        <v>962040</v>
      </c>
      <c r="E182" s="165" t="s">
        <v>151</v>
      </c>
      <c r="F182" s="140">
        <v>257.59323337178006</v>
      </c>
      <c r="G182" s="140">
        <v>342.35229155162898</v>
      </c>
      <c r="H182" s="140">
        <v>385.03253796095447</v>
      </c>
      <c r="I182" s="140">
        <v>450.07759958613553</v>
      </c>
      <c r="J182" s="140">
        <v>196.76739283204498</v>
      </c>
      <c r="K182" s="140">
        <v>327.71535580524341</v>
      </c>
      <c r="L182" s="140">
        <v>207.61245674740482</v>
      </c>
      <c r="M182" s="140">
        <v>226.3942573163998</v>
      </c>
      <c r="N182" s="140">
        <v>260.30368763557482</v>
      </c>
      <c r="O182" s="140">
        <v>253.49198137609935</v>
      </c>
      <c r="P182" s="140">
        <v>126.49332396345748</v>
      </c>
      <c r="Q182" s="140">
        <v>218.47690387016232</v>
      </c>
      <c r="R182" s="140">
        <v>49.980776624375231</v>
      </c>
      <c r="S182" s="140">
        <v>93.870789618995047</v>
      </c>
      <c r="T182" s="140">
        <v>97.613882863340564</v>
      </c>
      <c r="U182" s="140">
        <v>108.63942058975687</v>
      </c>
      <c r="V182" s="140">
        <v>14.054813773717498</v>
      </c>
      <c r="W182" s="140">
        <v>73.866000832292968</v>
      </c>
      <c r="X182" s="140">
        <v>0</v>
      </c>
      <c r="Y182" s="140">
        <v>22.08724461623413</v>
      </c>
      <c r="Z182" s="140">
        <v>27.114967462039044</v>
      </c>
      <c r="AA182" s="140">
        <v>87.946197620279378</v>
      </c>
      <c r="AB182" s="140">
        <v>56.21925509487</v>
      </c>
      <c r="AC182" s="140">
        <v>35.37245110278819</v>
      </c>
    </row>
    <row r="183" spans="1:29" ht="12.75">
      <c r="A183" s="47">
        <v>9</v>
      </c>
      <c r="B183" s="47">
        <v>3</v>
      </c>
      <c r="C183" s="47">
        <v>4</v>
      </c>
      <c r="D183" s="168">
        <v>162024</v>
      </c>
      <c r="E183" s="165" t="s">
        <v>44</v>
      </c>
      <c r="F183" s="140">
        <v>156.85812006132801</v>
      </c>
      <c r="G183" s="140">
        <v>351.59315649034693</v>
      </c>
      <c r="H183" s="140">
        <v>414.78373143963847</v>
      </c>
      <c r="I183" s="140">
        <v>407.96812749003988</v>
      </c>
      <c r="J183" s="140">
        <v>265.28013582342942</v>
      </c>
      <c r="K183" s="140">
        <v>310.61717603721161</v>
      </c>
      <c r="L183" s="140">
        <v>129.73227974997053</v>
      </c>
      <c r="M183" s="140">
        <v>257.41641814471825</v>
      </c>
      <c r="N183" s="140">
        <v>288.89606197546806</v>
      </c>
      <c r="O183" s="140">
        <v>213.54581673306771</v>
      </c>
      <c r="P183" s="140">
        <v>108.23429541595925</v>
      </c>
      <c r="Q183" s="140">
        <v>199.1696063434583</v>
      </c>
      <c r="R183" s="140">
        <v>23.587687227267367</v>
      </c>
      <c r="S183" s="140">
        <v>59.645267618898131</v>
      </c>
      <c r="T183" s="140">
        <v>66.171723692704944</v>
      </c>
      <c r="U183" s="140">
        <v>44.621513944223111</v>
      </c>
      <c r="V183" s="140">
        <v>36.078098471986422</v>
      </c>
      <c r="W183" s="140">
        <v>44.953641557144195</v>
      </c>
      <c r="X183" s="140">
        <v>3.5381530840901072</v>
      </c>
      <c r="Y183" s="140">
        <v>34.531470726730525</v>
      </c>
      <c r="Z183" s="140">
        <v>59.715945771465506</v>
      </c>
      <c r="AA183" s="140">
        <v>149.80079681274904</v>
      </c>
      <c r="AB183" s="140">
        <v>120.96774193548379</v>
      </c>
      <c r="AC183" s="140">
        <v>66.493928136609128</v>
      </c>
    </row>
    <row r="184" spans="1:29" ht="12.75">
      <c r="A184" s="47">
        <v>9</v>
      </c>
      <c r="B184" s="47">
        <v>3</v>
      </c>
      <c r="C184" s="47">
        <v>4</v>
      </c>
      <c r="D184" s="168">
        <v>774032</v>
      </c>
      <c r="E184" s="165" t="s">
        <v>130</v>
      </c>
      <c r="F184" s="140">
        <v>236.0540223135643</v>
      </c>
      <c r="G184" s="140">
        <v>363.78876781223801</v>
      </c>
      <c r="H184" s="140">
        <v>472.90300310666208</v>
      </c>
      <c r="I184" s="140">
        <v>556.02501267534228</v>
      </c>
      <c r="J184" s="140">
        <v>276.95716395864116</v>
      </c>
      <c r="K184" s="140">
        <v>370.48755022621572</v>
      </c>
      <c r="L184" s="140">
        <v>173.81092190252494</v>
      </c>
      <c r="M184" s="140">
        <v>261.52556580050293</v>
      </c>
      <c r="N184" s="140">
        <v>333.10321021746637</v>
      </c>
      <c r="O184" s="140">
        <v>285.6177116782153</v>
      </c>
      <c r="P184" s="140">
        <v>136.63220088626292</v>
      </c>
      <c r="Q184" s="140">
        <v>234.125351978992</v>
      </c>
      <c r="R184" s="140">
        <v>59.89430416911334</v>
      </c>
      <c r="S184" s="140">
        <v>53.646269907795443</v>
      </c>
      <c r="T184" s="140">
        <v>81.118398343113626</v>
      </c>
      <c r="U184" s="140">
        <v>69.291870880513756</v>
      </c>
      <c r="V184" s="140">
        <v>20.310192023633689</v>
      </c>
      <c r="W184" s="140">
        <v>57.582181162400744</v>
      </c>
      <c r="X184" s="140">
        <v>2.3487962419260127</v>
      </c>
      <c r="Y184" s="140">
        <v>48.616932103939661</v>
      </c>
      <c r="Z184" s="140">
        <v>58.681394546082117</v>
      </c>
      <c r="AA184" s="140">
        <v>201.11543011661311</v>
      </c>
      <c r="AB184" s="140">
        <v>120.01477104874459</v>
      </c>
      <c r="AC184" s="140">
        <v>78.780017084822973</v>
      </c>
    </row>
    <row r="185" spans="1:29" ht="12.75">
      <c r="A185" s="47">
        <v>9</v>
      </c>
      <c r="B185" s="47">
        <v>3</v>
      </c>
      <c r="C185" s="47">
        <v>4</v>
      </c>
      <c r="D185" s="168">
        <v>158028</v>
      </c>
      <c r="E185" s="165" t="s">
        <v>37</v>
      </c>
      <c r="F185" s="140">
        <v>227.32599015701896</v>
      </c>
      <c r="G185" s="140">
        <v>409.61709706144251</v>
      </c>
      <c r="H185" s="140">
        <v>471.40163419233187</v>
      </c>
      <c r="I185" s="140">
        <v>447.01006512729424</v>
      </c>
      <c r="J185" s="140">
        <v>316.04538087520262</v>
      </c>
      <c r="K185" s="140">
        <v>368.45895343254921</v>
      </c>
      <c r="L185" s="140">
        <v>199.20318725099602</v>
      </c>
      <c r="M185" s="140">
        <v>347.28406055209263</v>
      </c>
      <c r="N185" s="140">
        <v>364.55059710873661</v>
      </c>
      <c r="O185" s="140">
        <v>257.5488454706927</v>
      </c>
      <c r="P185" s="140">
        <v>81.037277147487842</v>
      </c>
      <c r="Q185" s="140">
        <v>255.04080652904466</v>
      </c>
      <c r="R185" s="140">
        <v>23.435669088352473</v>
      </c>
      <c r="S185" s="140">
        <v>41.55535767289998</v>
      </c>
      <c r="T185" s="140">
        <v>40.854808296668779</v>
      </c>
      <c r="U185" s="140">
        <v>62.166962699822378</v>
      </c>
      <c r="V185" s="140">
        <v>20.259319286871964</v>
      </c>
      <c r="W185" s="140">
        <v>37.806048967834862</v>
      </c>
      <c r="X185" s="140">
        <v>4.687133817670496</v>
      </c>
      <c r="Y185" s="140">
        <v>20.77767883644999</v>
      </c>
      <c r="Z185" s="140">
        <v>65.996228786926451</v>
      </c>
      <c r="AA185" s="140">
        <v>127.29425695677915</v>
      </c>
      <c r="AB185" s="140">
        <v>214.74878444084285</v>
      </c>
      <c r="AC185" s="140">
        <v>75.612097935669723</v>
      </c>
    </row>
    <row r="186" spans="1:29" ht="12.75">
      <c r="A186" s="47">
        <v>9</v>
      </c>
      <c r="B186" s="47">
        <v>3</v>
      </c>
      <c r="C186" s="47">
        <v>4</v>
      </c>
      <c r="D186" s="168">
        <v>566076</v>
      </c>
      <c r="E186" s="165" t="s">
        <v>115</v>
      </c>
      <c r="F186" s="140">
        <v>207.39404869251575</v>
      </c>
      <c r="G186" s="140">
        <v>354.85933503836316</v>
      </c>
      <c r="H186" s="140">
        <v>452.89256198347107</v>
      </c>
      <c r="I186" s="140">
        <v>430.03638769434338</v>
      </c>
      <c r="J186" s="140">
        <v>295.28426619656238</v>
      </c>
      <c r="K186" s="140">
        <v>338.13991562244189</v>
      </c>
      <c r="L186" s="140">
        <v>139.76555455365192</v>
      </c>
      <c r="M186" s="140">
        <v>265.34526854219945</v>
      </c>
      <c r="N186" s="140">
        <v>284.29752066115702</v>
      </c>
      <c r="O186" s="140">
        <v>231.55805491233875</v>
      </c>
      <c r="P186" s="140">
        <v>127.80960775672102</v>
      </c>
      <c r="Q186" s="140">
        <v>207.79547887412633</v>
      </c>
      <c r="R186" s="140">
        <v>60.865644724977479</v>
      </c>
      <c r="S186" s="140">
        <v>67.13554987212278</v>
      </c>
      <c r="T186" s="140">
        <v>76.033057851239676</v>
      </c>
      <c r="U186" s="140">
        <v>72.775388686735042</v>
      </c>
      <c r="V186" s="140">
        <v>66.108417805200546</v>
      </c>
      <c r="W186" s="140">
        <v>68.005793086077716</v>
      </c>
      <c r="X186" s="140">
        <v>6.7628494138863839</v>
      </c>
      <c r="Y186" s="140">
        <v>22.37851662404092</v>
      </c>
      <c r="Z186" s="140">
        <v>92.561983471074385</v>
      </c>
      <c r="AA186" s="140">
        <v>125.7029440952696</v>
      </c>
      <c r="AB186" s="140">
        <v>101.36624063464083</v>
      </c>
      <c r="AC186" s="140">
        <v>62.338643662237892</v>
      </c>
    </row>
    <row r="187" spans="1:29" s="4" customFormat="1" ht="12.75">
      <c r="A187" s="47">
        <v>9</v>
      </c>
      <c r="B187" s="47">
        <v>3</v>
      </c>
      <c r="C187" s="47">
        <v>4</v>
      </c>
      <c r="D187" s="168">
        <v>382056</v>
      </c>
      <c r="E187" s="165" t="s">
        <v>91</v>
      </c>
      <c r="F187" s="140">
        <v>138.52242744063324</v>
      </c>
      <c r="G187" s="140">
        <v>284.71309680245292</v>
      </c>
      <c r="H187" s="140">
        <v>402.81030444964875</v>
      </c>
      <c r="I187" s="140">
        <v>488.80767473732294</v>
      </c>
      <c r="J187" s="140">
        <v>299.47152084556666</v>
      </c>
      <c r="K187" s="140">
        <v>309.46922941280195</v>
      </c>
      <c r="L187" s="140">
        <v>105.54089709762533</v>
      </c>
      <c r="M187" s="140">
        <v>197.10906701708279</v>
      </c>
      <c r="N187" s="140">
        <v>266.97892271662761</v>
      </c>
      <c r="O187" s="140">
        <v>242.11968935587024</v>
      </c>
      <c r="P187" s="140">
        <v>146.79976512037581</v>
      </c>
      <c r="Q187" s="140">
        <v>186.91588785046727</v>
      </c>
      <c r="R187" s="140">
        <v>26.385224274406333</v>
      </c>
      <c r="S187" s="140">
        <v>70.083223828296099</v>
      </c>
      <c r="T187" s="140">
        <v>51.52224824355973</v>
      </c>
      <c r="U187" s="140">
        <v>91.365920511649165</v>
      </c>
      <c r="V187" s="140">
        <v>64.59189665296536</v>
      </c>
      <c r="W187" s="140">
        <v>58.190795274202081</v>
      </c>
      <c r="X187" s="140">
        <v>6.5963060686015833</v>
      </c>
      <c r="Y187" s="140">
        <v>17.520805957074025</v>
      </c>
      <c r="Z187" s="140">
        <v>84.309133489461388</v>
      </c>
      <c r="AA187" s="140">
        <v>155.32206486980357</v>
      </c>
      <c r="AB187" s="140">
        <v>88.079859072225517</v>
      </c>
      <c r="AC187" s="140">
        <v>64.36254628813262</v>
      </c>
    </row>
    <row r="188" spans="1:29" ht="12.75">
      <c r="A188" s="47">
        <v>9</v>
      </c>
      <c r="B188" s="47">
        <v>3</v>
      </c>
      <c r="C188" s="47">
        <v>4</v>
      </c>
      <c r="D188" s="168">
        <v>382068</v>
      </c>
      <c r="E188" s="165" t="s">
        <v>93</v>
      </c>
      <c r="F188" s="140">
        <v>115.13552410650037</v>
      </c>
      <c r="G188" s="140">
        <v>206.66666666666666</v>
      </c>
      <c r="H188" s="140">
        <v>336.25218914185643</v>
      </c>
      <c r="I188" s="140">
        <v>384.74186122985856</v>
      </c>
      <c r="J188" s="140">
        <v>223.271790468012</v>
      </c>
      <c r="K188" s="140">
        <v>243.6014031440821</v>
      </c>
      <c r="L188" s="140">
        <v>59.966418805468933</v>
      </c>
      <c r="M188" s="140">
        <v>116.66666666666667</v>
      </c>
      <c r="N188" s="140">
        <v>175.13134851138355</v>
      </c>
      <c r="O188" s="140">
        <v>147.97763893456099</v>
      </c>
      <c r="P188" s="140">
        <v>77.286389008158011</v>
      </c>
      <c r="Q188" s="140">
        <v>112.38144731713655</v>
      </c>
      <c r="R188" s="140">
        <v>50.371791796593918</v>
      </c>
      <c r="S188" s="140">
        <v>49.999999999999993</v>
      </c>
      <c r="T188" s="140">
        <v>77.057793345008747</v>
      </c>
      <c r="U188" s="140">
        <v>59.191055573824421</v>
      </c>
      <c r="V188" s="140">
        <v>30.055817947617008</v>
      </c>
      <c r="W188" s="140">
        <v>53.917110562556836</v>
      </c>
      <c r="X188" s="140">
        <v>4.7973135044375148</v>
      </c>
      <c r="Y188" s="140">
        <v>40</v>
      </c>
      <c r="Z188" s="140">
        <v>84.063047285464123</v>
      </c>
      <c r="AA188" s="140">
        <v>177.5731667214732</v>
      </c>
      <c r="AB188" s="140">
        <v>115.92958351223702</v>
      </c>
      <c r="AC188" s="140">
        <v>77.302845264388722</v>
      </c>
    </row>
    <row r="189" spans="1:29" ht="12.75">
      <c r="A189" s="47">
        <v>9</v>
      </c>
      <c r="B189" s="47">
        <v>3</v>
      </c>
      <c r="C189" s="47">
        <v>4</v>
      </c>
      <c r="D189" s="168">
        <v>978036</v>
      </c>
      <c r="E189" s="165" t="s">
        <v>163</v>
      </c>
      <c r="F189" s="140">
        <v>113.1687242798354</v>
      </c>
      <c r="G189" s="140">
        <v>232.24043715846997</v>
      </c>
      <c r="H189" s="140">
        <v>288.46153846153857</v>
      </c>
      <c r="I189" s="140">
        <v>253.82932166301975</v>
      </c>
      <c r="J189" s="140">
        <v>345.67901234567904</v>
      </c>
      <c r="K189" s="140">
        <v>232.49526899161935</v>
      </c>
      <c r="L189" s="140">
        <v>58.299039780521262</v>
      </c>
      <c r="M189" s="140">
        <v>118.39708561020036</v>
      </c>
      <c r="N189" s="140">
        <v>72.115384615384613</v>
      </c>
      <c r="O189" s="140">
        <v>56.892778993435442</v>
      </c>
      <c r="P189" s="140">
        <v>80.246913580246925</v>
      </c>
      <c r="Q189" s="140">
        <v>75.696134090294677</v>
      </c>
      <c r="R189" s="140">
        <v>51.440329218106996</v>
      </c>
      <c r="S189" s="140">
        <v>68.30601092896174</v>
      </c>
      <c r="T189" s="140">
        <v>125</v>
      </c>
      <c r="U189" s="140">
        <v>91.903719912472624</v>
      </c>
      <c r="V189" s="140">
        <v>111.11111111111116</v>
      </c>
      <c r="W189" s="140">
        <v>85.608723078309453</v>
      </c>
      <c r="X189" s="140">
        <v>3.4293552812071337</v>
      </c>
      <c r="Y189" s="140">
        <v>45.537340619307834</v>
      </c>
      <c r="Z189" s="140">
        <v>91.346153846153896</v>
      </c>
      <c r="AA189" s="140">
        <v>105.03282275711166</v>
      </c>
      <c r="AB189" s="140">
        <v>154.32098765432099</v>
      </c>
      <c r="AC189" s="140">
        <v>71.190411823015253</v>
      </c>
    </row>
    <row r="190" spans="1:29" s="169" customFormat="1" ht="12.75">
      <c r="A190" s="167">
        <v>9</v>
      </c>
      <c r="B190" s="167">
        <v>3</v>
      </c>
      <c r="C190" s="167">
        <v>4</v>
      </c>
      <c r="D190" s="168">
        <v>166032</v>
      </c>
      <c r="E190" s="165" t="s">
        <v>46</v>
      </c>
      <c r="F190" s="140">
        <v>192.80507876792853</v>
      </c>
      <c r="G190" s="140">
        <v>219.67213114754097</v>
      </c>
      <c r="H190" s="140">
        <v>273.68421052631578</v>
      </c>
      <c r="I190" s="140">
        <v>426.25169147496609</v>
      </c>
      <c r="J190" s="140">
        <v>133.82556529764651</v>
      </c>
      <c r="K190" s="140">
        <v>250.06546216286986</v>
      </c>
      <c r="L190" s="140">
        <v>108.15894662591111</v>
      </c>
      <c r="M190" s="140">
        <v>134.42622950819671</v>
      </c>
      <c r="N190" s="140">
        <v>150.87719298245614</v>
      </c>
      <c r="O190" s="140">
        <v>128.55209742895806</v>
      </c>
      <c r="P190" s="140">
        <v>13.844023996308261</v>
      </c>
      <c r="Q190" s="140">
        <v>111.94029850746269</v>
      </c>
      <c r="R190" s="140">
        <v>77.592287796849291</v>
      </c>
      <c r="S190" s="140">
        <v>45.901639344262286</v>
      </c>
      <c r="T190" s="140">
        <v>66.666666666666686</v>
      </c>
      <c r="U190" s="140">
        <v>91.339648173207053</v>
      </c>
      <c r="V190" s="140">
        <v>46.146746654360868</v>
      </c>
      <c r="W190" s="140">
        <v>67.426027755957065</v>
      </c>
      <c r="X190" s="140">
        <v>7.053844345168117</v>
      </c>
      <c r="Y190" s="140">
        <v>39.344262295081975</v>
      </c>
      <c r="Z190" s="140">
        <v>56.140350877192972</v>
      </c>
      <c r="AA190" s="140">
        <v>206.35994587280103</v>
      </c>
      <c r="AB190" s="140">
        <v>73.834794646977386</v>
      </c>
      <c r="AC190" s="140">
        <v>70.699135899450113</v>
      </c>
    </row>
    <row r="191" spans="1:29" ht="12.75">
      <c r="A191" s="47">
        <v>9</v>
      </c>
      <c r="B191" s="47">
        <v>3</v>
      </c>
      <c r="C191" s="47">
        <v>4</v>
      </c>
      <c r="D191" s="35">
        <v>170048</v>
      </c>
      <c r="E191" s="22" t="s">
        <v>53</v>
      </c>
      <c r="F191" s="140">
        <v>195.04643962848297</v>
      </c>
      <c r="G191" s="140">
        <v>372.61698440207971</v>
      </c>
      <c r="H191" s="140">
        <v>401.55440414507768</v>
      </c>
      <c r="I191" s="140">
        <v>468.15689582454655</v>
      </c>
      <c r="J191" s="140">
        <v>310.26252983293557</v>
      </c>
      <c r="K191" s="140">
        <v>340.30753718174941</v>
      </c>
      <c r="L191" s="140">
        <v>102.16718266253869</v>
      </c>
      <c r="M191" s="140">
        <v>190.64124783362217</v>
      </c>
      <c r="N191" s="140">
        <v>202.93609671848014</v>
      </c>
      <c r="O191" s="140">
        <v>219.31674398987769</v>
      </c>
      <c r="P191" s="140">
        <v>77.565632458233893</v>
      </c>
      <c r="Q191" s="140">
        <v>158.81018401814973</v>
      </c>
      <c r="R191" s="140">
        <v>86.687306501547951</v>
      </c>
      <c r="S191" s="140">
        <v>103.98613518197574</v>
      </c>
      <c r="T191" s="140">
        <v>107.94473229706394</v>
      </c>
      <c r="U191" s="140">
        <v>113.87600168705188</v>
      </c>
      <c r="V191" s="140">
        <v>59.665871121718375</v>
      </c>
      <c r="W191" s="140">
        <v>95.790269725233173</v>
      </c>
      <c r="X191" s="140">
        <v>6.1919504643962862</v>
      </c>
      <c r="Y191" s="140">
        <v>77.989601386481809</v>
      </c>
      <c r="Z191" s="140">
        <v>90.673575129533688</v>
      </c>
      <c r="AA191" s="140">
        <v>134.964150147617</v>
      </c>
      <c r="AB191" s="140">
        <v>173.03102625298331</v>
      </c>
      <c r="AC191" s="140">
        <v>85.70708343836651</v>
      </c>
    </row>
    <row r="192" spans="1:29" ht="13.15">
      <c r="A192" s="48"/>
      <c r="B192" s="48"/>
      <c r="C192" s="48"/>
      <c r="D192" s="297"/>
      <c r="E192" s="298" t="s">
        <v>216</v>
      </c>
      <c r="F192" s="366">
        <v>188.51944480425664</v>
      </c>
      <c r="G192" s="366">
        <v>346.99013904361101</v>
      </c>
      <c r="H192" s="366">
        <v>417.65203307964629</v>
      </c>
      <c r="I192" s="366">
        <v>451.67584140478016</v>
      </c>
      <c r="J192" s="366">
        <v>251.31502045587374</v>
      </c>
      <c r="K192" s="366">
        <v>323.43305807499661</v>
      </c>
      <c r="L192" s="366">
        <v>135.31152539333007</v>
      </c>
      <c r="M192" s="366">
        <v>246.59267511105611</v>
      </c>
      <c r="N192" s="366">
        <v>269.02294649639532</v>
      </c>
      <c r="O192" s="366">
        <v>236.49919866211414</v>
      </c>
      <c r="P192" s="366">
        <v>107.5759789596727</v>
      </c>
      <c r="Q192" s="366">
        <v>198.02355489373224</v>
      </c>
      <c r="R192" s="366">
        <v>47.030220902541821</v>
      </c>
      <c r="S192" s="366">
        <v>60.513539904553639</v>
      </c>
      <c r="T192" s="366">
        <v>74.672858350890778</v>
      </c>
      <c r="U192" s="366">
        <v>66.615566859452301</v>
      </c>
      <c r="V192" s="366">
        <v>38.172121566335484</v>
      </c>
      <c r="W192" s="366">
        <v>57.398131853255713</v>
      </c>
      <c r="X192" s="366">
        <v>6.1776985083847311</v>
      </c>
      <c r="Y192" s="366">
        <v>39.883924028001267</v>
      </c>
      <c r="Z192" s="366">
        <v>73.956228232360175</v>
      </c>
      <c r="AA192" s="366">
        <v>148.5610758832137</v>
      </c>
      <c r="AB192" s="366">
        <v>105.56691992986558</v>
      </c>
      <c r="AC192" s="366">
        <v>68.011371328008664</v>
      </c>
    </row>
    <row r="193" spans="1:30" ht="12.75">
      <c r="A193" s="47">
        <v>10</v>
      </c>
      <c r="B193" s="47">
        <v>4</v>
      </c>
      <c r="C193" s="47">
        <v>4</v>
      </c>
      <c r="D193" s="35">
        <v>554008</v>
      </c>
      <c r="E193" s="22" t="s">
        <v>98</v>
      </c>
      <c r="F193" s="140">
        <v>205.35302261190586</v>
      </c>
      <c r="G193" s="140">
        <v>330.83219645293315</v>
      </c>
      <c r="H193" s="140">
        <v>439.71631205673759</v>
      </c>
      <c r="I193" s="140">
        <v>419.30937279774491</v>
      </c>
      <c r="J193" s="140">
        <v>206.83020683020686</v>
      </c>
      <c r="K193" s="140">
        <v>314.60374591748314</v>
      </c>
      <c r="L193" s="140">
        <v>129.21089063221044</v>
      </c>
      <c r="M193" s="140">
        <v>201.22783083219645</v>
      </c>
      <c r="N193" s="140">
        <v>315.60283687943257</v>
      </c>
      <c r="O193" s="140">
        <v>214.94009866102888</v>
      </c>
      <c r="P193" s="140">
        <v>48.100048100048106</v>
      </c>
      <c r="Q193" s="140">
        <v>183.29667399853363</v>
      </c>
      <c r="R193" s="140">
        <v>76.142131979695449</v>
      </c>
      <c r="S193" s="140">
        <v>109.14051841746249</v>
      </c>
      <c r="T193" s="140">
        <v>88.652482269503551</v>
      </c>
      <c r="U193" s="140">
        <v>88.090204369274133</v>
      </c>
      <c r="V193" s="140">
        <v>43.290043290043293</v>
      </c>
      <c r="W193" s="140">
        <v>82.650136639338797</v>
      </c>
      <c r="X193" s="140">
        <v>0</v>
      </c>
      <c r="Y193" s="140">
        <v>20.463847203274209</v>
      </c>
      <c r="Z193" s="140">
        <v>35.460992907801419</v>
      </c>
      <c r="AA193" s="140">
        <v>116.27906976744185</v>
      </c>
      <c r="AB193" s="140">
        <v>115.44011544011548</v>
      </c>
      <c r="AC193" s="140">
        <v>48.656935279610742</v>
      </c>
    </row>
    <row r="194" spans="1:30" s="169" customFormat="1" ht="12.75">
      <c r="A194" s="167">
        <v>10</v>
      </c>
      <c r="B194" s="167">
        <v>4</v>
      </c>
      <c r="C194" s="167">
        <v>4</v>
      </c>
      <c r="D194" s="168">
        <v>554020</v>
      </c>
      <c r="E194" s="119" t="s">
        <v>100</v>
      </c>
      <c r="F194" s="140">
        <v>220.1950298836112</v>
      </c>
      <c r="G194" s="140">
        <v>399.12280701754383</v>
      </c>
      <c r="H194" s="140">
        <v>477.55491881566371</v>
      </c>
      <c r="I194" s="140">
        <v>545.12957998212687</v>
      </c>
      <c r="J194" s="140">
        <v>402.64423076923077</v>
      </c>
      <c r="K194" s="140">
        <v>392.84155390659106</v>
      </c>
      <c r="L194" s="140">
        <v>144.69959106637307</v>
      </c>
      <c r="M194" s="140">
        <v>298.24561403508773</v>
      </c>
      <c r="N194" s="140">
        <v>291.3085004775549</v>
      </c>
      <c r="O194" s="140">
        <v>330.65236818588022</v>
      </c>
      <c r="P194" s="140">
        <v>216.34615384615384</v>
      </c>
      <c r="Q194" s="140">
        <v>248.79965080750765</v>
      </c>
      <c r="R194" s="140">
        <v>59.767222396980188</v>
      </c>
      <c r="S194" s="140">
        <v>61.403508771929822</v>
      </c>
      <c r="T194" s="140">
        <v>148.0420248328557</v>
      </c>
      <c r="U194" s="140">
        <v>125.11170688114389</v>
      </c>
      <c r="V194" s="140">
        <v>54.086538461538503</v>
      </c>
      <c r="W194" s="140">
        <v>88.171104321257104</v>
      </c>
      <c r="X194" s="140">
        <v>15.728216420257944</v>
      </c>
      <c r="Y194" s="140">
        <v>39.473684210526336</v>
      </c>
      <c r="Z194" s="140">
        <v>38.204393505253094</v>
      </c>
      <c r="AA194" s="140">
        <v>89.365504915102747</v>
      </c>
      <c r="AB194" s="140">
        <v>132.21153846153845</v>
      </c>
      <c r="AC194" s="140">
        <v>55.87079877782628</v>
      </c>
    </row>
    <row r="195" spans="1:30" ht="12.75">
      <c r="A195" s="47">
        <v>10</v>
      </c>
      <c r="B195" s="47">
        <v>4</v>
      </c>
      <c r="C195" s="47">
        <v>4</v>
      </c>
      <c r="D195" s="35">
        <v>362028</v>
      </c>
      <c r="E195" s="22" t="s">
        <v>67</v>
      </c>
      <c r="F195" s="140">
        <v>112.79311368358563</v>
      </c>
      <c r="G195" s="140">
        <v>252.91047771979123</v>
      </c>
      <c r="H195" s="140">
        <v>300.25020850708921</v>
      </c>
      <c r="I195" s="140">
        <v>315.25851197982348</v>
      </c>
      <c r="J195" s="140">
        <v>269.68716289104634</v>
      </c>
      <c r="K195" s="140">
        <v>238.57177167560641</v>
      </c>
      <c r="L195" s="140">
        <v>97.951914514692788</v>
      </c>
      <c r="M195" s="140">
        <v>180.65034122842235</v>
      </c>
      <c r="N195" s="140">
        <v>212.67723102585487</v>
      </c>
      <c r="O195" s="140">
        <v>147.12063892391762</v>
      </c>
      <c r="P195" s="140">
        <v>172.59978425026964</v>
      </c>
      <c r="Q195" s="140">
        <v>156.91297734368746</v>
      </c>
      <c r="R195" s="140">
        <v>14.841199168892846</v>
      </c>
      <c r="S195" s="140">
        <v>52.187876354877545</v>
      </c>
      <c r="T195" s="140">
        <v>58.381984987489567</v>
      </c>
      <c r="U195" s="140">
        <v>84.068936527952928</v>
      </c>
      <c r="V195" s="140">
        <v>21.574973031283708</v>
      </c>
      <c r="W195" s="140">
        <v>44.832279241053548</v>
      </c>
      <c r="X195" s="140">
        <v>0</v>
      </c>
      <c r="Y195" s="140">
        <v>20.072260136491373</v>
      </c>
      <c r="Z195" s="140">
        <v>29.19099249374479</v>
      </c>
      <c r="AA195" s="140">
        <v>84.0689365279529</v>
      </c>
      <c r="AB195" s="140">
        <v>75.512405609492987</v>
      </c>
      <c r="AC195" s="140">
        <v>36.826515090865421</v>
      </c>
    </row>
    <row r="196" spans="1:30" ht="12.75">
      <c r="A196" s="47">
        <v>10</v>
      </c>
      <c r="B196" s="47">
        <v>4</v>
      </c>
      <c r="C196" s="47">
        <v>4</v>
      </c>
      <c r="D196" s="168">
        <v>566028</v>
      </c>
      <c r="E196" s="165" t="s">
        <v>114</v>
      </c>
      <c r="F196" s="140">
        <v>197.04433497536945</v>
      </c>
      <c r="G196" s="140">
        <v>480.15678588926994</v>
      </c>
      <c r="H196" s="140">
        <v>404.14507772020727</v>
      </c>
      <c r="I196" s="140">
        <v>455.42635658914725</v>
      </c>
      <c r="J196" s="140">
        <v>328.26747720364745</v>
      </c>
      <c r="K196" s="140">
        <v>358.04195804195803</v>
      </c>
      <c r="L196" s="140">
        <v>154.35139573070606</v>
      </c>
      <c r="M196" s="140">
        <v>333.17001469867711</v>
      </c>
      <c r="N196" s="140">
        <v>243.52331606217615</v>
      </c>
      <c r="O196" s="140">
        <v>222.86821705426357</v>
      </c>
      <c r="P196" s="140">
        <v>109.42249240121581</v>
      </c>
      <c r="Q196" s="140">
        <v>210.72261072261074</v>
      </c>
      <c r="R196" s="140">
        <v>29.556650246305431</v>
      </c>
      <c r="S196" s="140">
        <v>88.192062714355714</v>
      </c>
      <c r="T196" s="140">
        <v>51.813471502590673</v>
      </c>
      <c r="U196" s="140">
        <v>92.054263565891461</v>
      </c>
      <c r="V196" s="140">
        <v>42.553191489361708</v>
      </c>
      <c r="W196" s="140">
        <v>58.74125874125874</v>
      </c>
      <c r="X196" s="140">
        <v>13.136288998357964</v>
      </c>
      <c r="Y196" s="140">
        <v>58.794708476237147</v>
      </c>
      <c r="Z196" s="140">
        <v>108.80829015544042</v>
      </c>
      <c r="AA196" s="140">
        <v>140.50387596899225</v>
      </c>
      <c r="AB196" s="140">
        <v>176.29179331306995</v>
      </c>
      <c r="AC196" s="140">
        <v>88.578088578088582</v>
      </c>
      <c r="AD196" s="169"/>
    </row>
    <row r="197" spans="1:30" s="170" customFormat="1" ht="12.75">
      <c r="A197" s="167">
        <v>10</v>
      </c>
      <c r="B197" s="167">
        <v>4</v>
      </c>
      <c r="C197" s="167">
        <v>4</v>
      </c>
      <c r="D197" s="168">
        <v>158020</v>
      </c>
      <c r="E197" s="165" t="s">
        <v>401</v>
      </c>
      <c r="F197" s="140">
        <v>109.38017898574743</v>
      </c>
      <c r="G197" s="140">
        <v>351.93133047210301</v>
      </c>
      <c r="H197" s="140">
        <v>344.37663469921534</v>
      </c>
      <c r="I197" s="140">
        <v>553.03717135086129</v>
      </c>
      <c r="J197" s="140">
        <v>238.38630806845973</v>
      </c>
      <c r="K197" s="140">
        <v>309.15266045458503</v>
      </c>
      <c r="L197" s="140">
        <v>29.830957905203846</v>
      </c>
      <c r="M197" s="140">
        <v>180.25751072961373</v>
      </c>
      <c r="N197" s="140">
        <v>196.1639058413252</v>
      </c>
      <c r="O197" s="140">
        <v>303.71713508612874</v>
      </c>
      <c r="P197" s="140">
        <v>79.462102689486557</v>
      </c>
      <c r="Q197" s="140">
        <v>153.27005138030131</v>
      </c>
      <c r="R197" s="140">
        <v>72.920119323831628</v>
      </c>
      <c r="S197" s="140">
        <v>124.4635193133047</v>
      </c>
      <c r="T197" s="140">
        <v>78.465562336530098</v>
      </c>
      <c r="U197" s="140">
        <v>86.128739800544011</v>
      </c>
      <c r="V197" s="140">
        <v>85.57457212713939</v>
      </c>
      <c r="W197" s="140">
        <v>88.826961595401897</v>
      </c>
      <c r="X197" s="140">
        <v>6.6291017567119672</v>
      </c>
      <c r="Y197" s="140">
        <v>47.210300429184564</v>
      </c>
      <c r="Z197" s="140">
        <v>69.747166521360086</v>
      </c>
      <c r="AA197" s="140">
        <v>163.19129646418861</v>
      </c>
      <c r="AB197" s="140">
        <v>73.349633251833765</v>
      </c>
      <c r="AC197" s="140">
        <v>67.055647478881838</v>
      </c>
    </row>
    <row r="198" spans="1:30" ht="12.75">
      <c r="A198" s="47">
        <v>10</v>
      </c>
      <c r="B198" s="47">
        <v>4</v>
      </c>
      <c r="C198" s="47">
        <v>4</v>
      </c>
      <c r="D198" s="168">
        <v>162022</v>
      </c>
      <c r="E198" s="165" t="s">
        <v>43</v>
      </c>
      <c r="F198" s="140">
        <v>132.36267372600926</v>
      </c>
      <c r="G198" s="140">
        <v>317.07317073170731</v>
      </c>
      <c r="H198" s="140">
        <v>352.63387026556376</v>
      </c>
      <c r="I198" s="140">
        <v>428.25607064017663</v>
      </c>
      <c r="J198" s="140">
        <v>413.38582677165357</v>
      </c>
      <c r="K198" s="140">
        <v>310.33886583679117</v>
      </c>
      <c r="L198" s="140">
        <v>119.12640635340834</v>
      </c>
      <c r="M198" s="140">
        <v>288.6178861788618</v>
      </c>
      <c r="N198" s="140">
        <v>296.03831084022636</v>
      </c>
      <c r="O198" s="140">
        <v>339.95584988962469</v>
      </c>
      <c r="P198" s="140">
        <v>275.59055118110234</v>
      </c>
      <c r="Q198" s="140">
        <v>254.14937759336098</v>
      </c>
      <c r="R198" s="140">
        <v>13.236267372600926</v>
      </c>
      <c r="S198" s="140">
        <v>8.1300813008130088</v>
      </c>
      <c r="T198" s="140">
        <v>39.181541140618201</v>
      </c>
      <c r="U198" s="140">
        <v>13.245033112582782</v>
      </c>
      <c r="V198" s="140">
        <v>19.685039370078744</v>
      </c>
      <c r="W198" s="140">
        <v>18.153526970954356</v>
      </c>
      <c r="X198" s="140">
        <v>0</v>
      </c>
      <c r="Y198" s="140">
        <v>20.325203252032523</v>
      </c>
      <c r="Z198" s="140">
        <v>17.414018284719198</v>
      </c>
      <c r="AA198" s="140">
        <v>75.055187637969098</v>
      </c>
      <c r="AB198" s="140">
        <v>118.11023622047242</v>
      </c>
      <c r="AC198" s="140">
        <v>38.035961272475795</v>
      </c>
      <c r="AD198" s="169"/>
    </row>
    <row r="199" spans="1:30" s="169" customFormat="1" ht="12.75">
      <c r="A199" s="167">
        <v>10</v>
      </c>
      <c r="B199" s="167">
        <v>4</v>
      </c>
      <c r="C199" s="167">
        <v>4</v>
      </c>
      <c r="D199" s="168">
        <v>362036</v>
      </c>
      <c r="E199" s="165" t="s">
        <v>69</v>
      </c>
      <c r="F199" s="140">
        <v>109.74822466107166</v>
      </c>
      <c r="G199" s="140">
        <v>249.27295388450355</v>
      </c>
      <c r="H199" s="140">
        <v>318.32651205093225</v>
      </c>
      <c r="I199" s="140">
        <v>422.01834862385323</v>
      </c>
      <c r="J199" s="140">
        <v>266.497461928934</v>
      </c>
      <c r="K199" s="140">
        <v>260.03490401396158</v>
      </c>
      <c r="L199" s="140">
        <v>96.836668818592628</v>
      </c>
      <c r="M199" s="140">
        <v>207.72746157041962</v>
      </c>
      <c r="N199" s="140">
        <v>254.6612096407458</v>
      </c>
      <c r="O199" s="140">
        <v>307.33944954128441</v>
      </c>
      <c r="P199" s="140">
        <v>171.31979695431471</v>
      </c>
      <c r="Q199" s="140">
        <v>200.6980802792321</v>
      </c>
      <c r="R199" s="140">
        <v>9.6836668818592653</v>
      </c>
      <c r="S199" s="140">
        <v>33.236393851267145</v>
      </c>
      <c r="T199" s="140">
        <v>50.022737608003652</v>
      </c>
      <c r="U199" s="140">
        <v>73.394495412844051</v>
      </c>
      <c r="V199" s="140">
        <v>38.071065989847718</v>
      </c>
      <c r="W199" s="140">
        <v>38.394415357766157</v>
      </c>
      <c r="X199" s="140">
        <v>3.2278889606197541</v>
      </c>
      <c r="Y199" s="140">
        <v>8.3090984628167845</v>
      </c>
      <c r="Z199" s="140">
        <v>13.642564802182811</v>
      </c>
      <c r="AA199" s="140">
        <v>41.284403669724774</v>
      </c>
      <c r="AB199" s="140">
        <v>57.106598984771573</v>
      </c>
      <c r="AC199" s="140">
        <v>20.942408376963353</v>
      </c>
    </row>
    <row r="200" spans="1:30" ht="13.15">
      <c r="A200" s="48"/>
      <c r="B200" s="48"/>
      <c r="C200" s="48"/>
      <c r="D200" s="49"/>
      <c r="E200" s="39" t="s">
        <v>285</v>
      </c>
      <c r="F200" s="366">
        <v>157.82171349288936</v>
      </c>
      <c r="G200" s="366">
        <v>335.87155421757865</v>
      </c>
      <c r="H200" s="366">
        <v>376.74650698602795</v>
      </c>
      <c r="I200" s="366">
        <v>445.88744588744589</v>
      </c>
      <c r="J200" s="366">
        <v>298.88128235097679</v>
      </c>
      <c r="K200" s="366">
        <v>310.74419433390744</v>
      </c>
      <c r="L200" s="366">
        <v>111.42906694415539</v>
      </c>
      <c r="M200" s="366">
        <v>237.88442240717785</v>
      </c>
      <c r="N200" s="366">
        <v>260.1047904191617</v>
      </c>
      <c r="O200" s="366">
        <v>264.06926406926408</v>
      </c>
      <c r="P200" s="366">
        <v>148.60577725830689</v>
      </c>
      <c r="Q200" s="366">
        <v>199.79806378808578</v>
      </c>
      <c r="R200" s="366">
        <v>41.189732917100251</v>
      </c>
      <c r="S200" s="366">
        <v>68.472935481966829</v>
      </c>
      <c r="T200" s="366">
        <v>73.602794411177641</v>
      </c>
      <c r="U200" s="366">
        <v>80.39579468150896</v>
      </c>
      <c r="V200" s="366">
        <v>43.412923693437975</v>
      </c>
      <c r="W200" s="366">
        <v>60.699649581279324</v>
      </c>
      <c r="X200" s="366">
        <v>5.2029136316337157</v>
      </c>
      <c r="Y200" s="366">
        <v>29.514196328433986</v>
      </c>
      <c r="Z200" s="366">
        <v>43.038922155688624</v>
      </c>
      <c r="AA200" s="366">
        <v>101.42238713667284</v>
      </c>
      <c r="AB200" s="366">
        <v>106.86258139923193</v>
      </c>
      <c r="AC200" s="366">
        <v>50.246480964542371</v>
      </c>
    </row>
    <row r="201" spans="1:30" ht="13.15">
      <c r="E201" s="6" t="s">
        <v>177</v>
      </c>
      <c r="F201" s="141">
        <v>197.57944063413709</v>
      </c>
      <c r="G201" s="141">
        <v>371.85135523417296</v>
      </c>
      <c r="H201" s="142">
        <v>415.30586142689725</v>
      </c>
      <c r="I201" s="141">
        <v>462.85498821498084</v>
      </c>
      <c r="J201" s="141">
        <v>273.87584468071299</v>
      </c>
      <c r="K201" s="142">
        <v>334.55170000036082</v>
      </c>
      <c r="L201" s="143">
        <v>142.71302602106346</v>
      </c>
      <c r="M201" s="143">
        <v>260.04664867575229</v>
      </c>
      <c r="N201" s="142">
        <v>269.03788838720038</v>
      </c>
      <c r="O201" s="141">
        <v>243.91131609328434</v>
      </c>
      <c r="P201" s="141">
        <v>126.23168120428993</v>
      </c>
      <c r="Q201" s="144">
        <v>206.23601304611745</v>
      </c>
      <c r="R201" s="141">
        <v>48.177841612579755</v>
      </c>
      <c r="S201" s="141">
        <v>68.071573040671112</v>
      </c>
      <c r="T201" s="141">
        <v>74.613769266920087</v>
      </c>
      <c r="U201" s="145">
        <v>78.68811409121416</v>
      </c>
      <c r="V201" s="141">
        <v>37.837988153613708</v>
      </c>
      <c r="W201" s="141">
        <v>61.300431789738909</v>
      </c>
      <c r="X201" s="142">
        <v>6.6885730004938493</v>
      </c>
      <c r="Y201" s="141">
        <v>43.7331335177496</v>
      </c>
      <c r="Z201" s="141">
        <v>71.654203772776754</v>
      </c>
      <c r="AA201" s="142">
        <v>140.25555803048235</v>
      </c>
      <c r="AB201" s="143">
        <v>109.80617532280941</v>
      </c>
      <c r="AC201" s="143">
        <v>67.015255164504481</v>
      </c>
    </row>
    <row r="202" spans="1:30" ht="13.15">
      <c r="E202" s="8" t="s">
        <v>198</v>
      </c>
      <c r="F202" s="141">
        <v>188.5142743591442</v>
      </c>
      <c r="G202" s="141">
        <v>353.57465872999177</v>
      </c>
      <c r="H202" s="143">
        <v>408.92409856119298</v>
      </c>
      <c r="I202" s="141">
        <v>453.15340397307614</v>
      </c>
      <c r="J202" s="141">
        <v>277.46301597207935</v>
      </c>
      <c r="K202" s="143">
        <v>326.20778443892482</v>
      </c>
      <c r="L202" s="143">
        <v>136.12922151042306</v>
      </c>
      <c r="M202" s="143">
        <v>252.00870790652672</v>
      </c>
      <c r="N202" s="143">
        <v>270.61887841290184</v>
      </c>
      <c r="O202" s="141">
        <v>248.84951114459312</v>
      </c>
      <c r="P202" s="141">
        <v>127.40008298089695</v>
      </c>
      <c r="Q202" s="141">
        <v>204.45531035020872</v>
      </c>
      <c r="R202" s="141">
        <v>45.647668884073461</v>
      </c>
      <c r="S202" s="141">
        <v>62.312012283616937</v>
      </c>
      <c r="T202" s="141">
        <v>68.320448701412175</v>
      </c>
      <c r="U202" s="146">
        <v>70.667037880152634</v>
      </c>
      <c r="V202" s="141">
        <v>36.818414785940675</v>
      </c>
      <c r="W202" s="141">
        <v>56.647203401953263</v>
      </c>
      <c r="X202" s="143">
        <v>6.7373839646476608</v>
      </c>
      <c r="Y202" s="141">
        <v>39.25393853984815</v>
      </c>
      <c r="Z202" s="141">
        <v>69.98477144687898</v>
      </c>
      <c r="AA202" s="143">
        <v>133.63685494833035</v>
      </c>
      <c r="AB202" s="143">
        <v>113.24451820524176</v>
      </c>
      <c r="AC202" s="143">
        <v>65.105270686762807</v>
      </c>
    </row>
    <row r="203" spans="1:30" ht="13.15">
      <c r="E203" s="8" t="s">
        <v>199</v>
      </c>
      <c r="F203" s="141">
        <v>207.8619605957436</v>
      </c>
      <c r="G203" s="141">
        <v>392.93904939874528</v>
      </c>
      <c r="H203" s="143">
        <v>422.68242868456406</v>
      </c>
      <c r="I203" s="141">
        <v>473.94414753387434</v>
      </c>
      <c r="J203" s="141">
        <v>269.8026857541015</v>
      </c>
      <c r="K203" s="143">
        <v>344.09688625790398</v>
      </c>
      <c r="L203" s="143">
        <v>150.18096419785419</v>
      </c>
      <c r="M203" s="143">
        <v>269.32084309133489</v>
      </c>
      <c r="N203" s="143">
        <v>267.21044987158893</v>
      </c>
      <c r="O203" s="141">
        <v>238.26683264539517</v>
      </c>
      <c r="P203" s="141">
        <v>124.90498511433458</v>
      </c>
      <c r="Q203" s="141">
        <v>208.27308290577847</v>
      </c>
      <c r="R203" s="141">
        <v>51.047789145582797</v>
      </c>
      <c r="S203" s="141">
        <v>74.716967395129288</v>
      </c>
      <c r="T203" s="141">
        <v>81.888107628034334</v>
      </c>
      <c r="U203" s="146">
        <v>87.856409680428555</v>
      </c>
      <c r="V203" s="141">
        <v>38.995692658516504</v>
      </c>
      <c r="W203" s="141">
        <v>66.623583891802738</v>
      </c>
      <c r="X203" s="143">
        <v>6.6332072523065975</v>
      </c>
      <c r="Y203" s="141">
        <v>48.901238912281116</v>
      </c>
      <c r="Z203" s="141">
        <v>73.58387118494079</v>
      </c>
      <c r="AA203" s="143">
        <v>147.82090520805059</v>
      </c>
      <c r="AB203" s="143">
        <v>105.90200798125039</v>
      </c>
      <c r="AC203" s="143">
        <v>69.200219460322785</v>
      </c>
    </row>
    <row r="204" spans="1:30" ht="13.15">
      <c r="E204" s="8"/>
      <c r="F204" s="141"/>
      <c r="G204" s="141"/>
      <c r="H204" s="143"/>
      <c r="I204" s="141"/>
      <c r="J204" s="141"/>
      <c r="K204" s="143"/>
      <c r="L204" s="143"/>
      <c r="M204" s="143"/>
      <c r="N204" s="143"/>
      <c r="O204" s="141"/>
      <c r="P204" s="141"/>
      <c r="Q204" s="141"/>
      <c r="R204" s="141"/>
      <c r="S204" s="141"/>
      <c r="T204" s="141"/>
      <c r="U204" s="146"/>
      <c r="V204" s="141"/>
      <c r="W204" s="141"/>
      <c r="X204" s="143"/>
      <c r="Y204" s="141"/>
      <c r="Z204" s="141"/>
      <c r="AA204" s="143"/>
      <c r="AB204" s="143"/>
      <c r="AC204" s="143"/>
    </row>
    <row r="205" spans="1:30" ht="13.15">
      <c r="A205" s="355">
        <v>1</v>
      </c>
      <c r="B205" s="23" t="s">
        <v>389</v>
      </c>
      <c r="E205" s="8"/>
      <c r="F205" s="85"/>
      <c r="G205" s="85"/>
      <c r="H205" s="85"/>
      <c r="I205" s="85"/>
      <c r="J205" s="85"/>
      <c r="K205" s="85"/>
      <c r="L205" s="85"/>
      <c r="M205" s="85"/>
      <c r="N205" s="85"/>
      <c r="O205" s="85"/>
      <c r="P205" s="85"/>
      <c r="Q205" s="85"/>
      <c r="R205" s="85"/>
      <c r="S205" s="85"/>
      <c r="T205" s="85"/>
      <c r="U205" s="85"/>
      <c r="V205" s="85"/>
      <c r="W205" s="85"/>
      <c r="X205" s="85"/>
      <c r="Y205" s="85"/>
      <c r="Z205" s="85"/>
      <c r="AA205" s="85"/>
      <c r="AB205" s="85"/>
      <c r="AC205" s="85"/>
    </row>
    <row r="206" spans="1:30" ht="13.15">
      <c r="A206" s="23">
        <v>2</v>
      </c>
      <c r="B206" s="23" t="s">
        <v>390</v>
      </c>
      <c r="C206" s="23"/>
      <c r="D206" s="1"/>
      <c r="F206" s="85"/>
      <c r="G206" s="85"/>
      <c r="H206" s="85"/>
      <c r="I206" s="85"/>
      <c r="J206" s="85"/>
      <c r="K206" s="85"/>
      <c r="L206" s="85"/>
      <c r="M206" s="85"/>
      <c r="N206" s="85"/>
      <c r="O206" s="85"/>
      <c r="P206" s="85"/>
      <c r="Q206" s="85"/>
      <c r="R206" s="85"/>
      <c r="S206" s="85"/>
      <c r="T206" s="85"/>
      <c r="U206" s="85"/>
      <c r="V206" s="85"/>
      <c r="W206" s="85"/>
      <c r="X206" s="85"/>
      <c r="Y206" s="85"/>
      <c r="Z206" s="85"/>
      <c r="AA206" s="85"/>
      <c r="AB206" s="85"/>
      <c r="AC206" s="85"/>
    </row>
    <row r="207" spans="1:30" ht="13.15">
      <c r="A207" s="110" t="s">
        <v>386</v>
      </c>
      <c r="B207" s="23" t="s">
        <v>374</v>
      </c>
      <c r="C207" s="23"/>
      <c r="D207" s="1"/>
      <c r="F207" s="85"/>
      <c r="G207" s="85"/>
      <c r="H207" s="85"/>
      <c r="I207" s="85"/>
      <c r="J207" s="85"/>
      <c r="K207" s="85"/>
      <c r="L207" s="85"/>
      <c r="M207" s="85"/>
      <c r="N207" s="85"/>
      <c r="O207" s="85"/>
      <c r="P207" s="85"/>
      <c r="Q207" s="85"/>
      <c r="R207" s="85"/>
      <c r="S207" s="85"/>
      <c r="T207" s="85"/>
      <c r="U207" s="85"/>
      <c r="V207" s="85"/>
      <c r="W207" s="85"/>
      <c r="X207" s="85"/>
      <c r="Y207" s="85"/>
      <c r="Z207" s="85"/>
      <c r="AA207" s="85"/>
      <c r="AB207" s="85"/>
      <c r="AC207" s="85"/>
    </row>
    <row r="208" spans="1:30" ht="13.15">
      <c r="A208" s="23"/>
      <c r="B208" s="23"/>
      <c r="C208" s="23"/>
      <c r="D208" s="1"/>
      <c r="F208" s="85"/>
      <c r="G208" s="85"/>
      <c r="H208" s="85"/>
      <c r="I208" s="85"/>
      <c r="J208" s="85"/>
      <c r="K208" s="85"/>
      <c r="L208" s="85"/>
      <c r="M208" s="85"/>
      <c r="N208" s="85"/>
      <c r="O208" s="85"/>
      <c r="P208" s="85"/>
      <c r="Q208" s="85"/>
      <c r="R208" s="85"/>
      <c r="S208" s="85"/>
      <c r="T208" s="85"/>
      <c r="U208" s="85"/>
      <c r="V208" s="85"/>
      <c r="W208" s="85"/>
      <c r="X208" s="85"/>
      <c r="Y208" s="85"/>
      <c r="Z208" s="85"/>
      <c r="AA208" s="85"/>
      <c r="AB208" s="85"/>
      <c r="AC208" s="85"/>
    </row>
    <row r="209" spans="1:11" ht="11.65">
      <c r="A209" s="17" t="s">
        <v>352</v>
      </c>
      <c r="B209" s="348"/>
    </row>
    <row r="210" spans="1:11">
      <c r="F210" s="82"/>
    </row>
    <row r="216" spans="1:11">
      <c r="D216" s="1"/>
      <c r="K216" s="5"/>
    </row>
  </sheetData>
  <sortState xmlns:xlrd2="http://schemas.microsoft.com/office/spreadsheetml/2017/richdata2" ref="A31:AG57">
    <sortCondition ref="E31:E57"/>
  </sortState>
  <mergeCells count="4">
    <mergeCell ref="F3:K3"/>
    <mergeCell ref="R3:W3"/>
    <mergeCell ref="X3:AC3"/>
    <mergeCell ref="L3:Q3"/>
  </mergeCells>
  <pageMargins left="0.7" right="0.7" top="0.78740157499999996" bottom="0.78740157499999996"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AT212"/>
  <sheetViews>
    <sheetView zoomScaleNormal="100" workbookViewId="0">
      <pane ySplit="4" topLeftCell="A5" activePane="bottomLeft" state="frozen"/>
      <selection activeCell="U34" sqref="U34"/>
      <selection pane="bottomLeft"/>
    </sheetView>
  </sheetViews>
  <sheetFormatPr baseColWidth="10" defaultColWidth="11.19921875" defaultRowHeight="10.15"/>
  <cols>
    <col min="1" max="1" width="14.6640625" style="1" customWidth="1"/>
    <col min="2" max="3" width="11.19921875" style="1"/>
    <col min="4" max="4" width="9.53125" style="2" customWidth="1"/>
    <col min="5" max="5" width="40.796875" style="1" customWidth="1"/>
    <col min="6" max="7" width="14.19921875" style="1" customWidth="1"/>
    <col min="8" max="16384" width="11.19921875" style="1"/>
  </cols>
  <sheetData>
    <row r="1" spans="1:23" ht="18.75" customHeight="1">
      <c r="A1" s="18" t="s">
        <v>427</v>
      </c>
      <c r="E1" s="12"/>
      <c r="F1" s="12"/>
      <c r="G1" s="12"/>
    </row>
    <row r="2" spans="1:23" ht="12" customHeight="1">
      <c r="A2" s="13"/>
      <c r="E2" s="12"/>
      <c r="F2" s="12"/>
      <c r="G2" s="12"/>
    </row>
    <row r="3" spans="1:23" s="11" customFormat="1" ht="69" customHeight="1">
      <c r="A3" s="93" t="s">
        <v>402</v>
      </c>
      <c r="B3" s="93" t="s">
        <v>405</v>
      </c>
      <c r="C3" s="93" t="s">
        <v>403</v>
      </c>
      <c r="D3" s="92" t="s">
        <v>6</v>
      </c>
      <c r="E3" s="105" t="s">
        <v>0</v>
      </c>
      <c r="F3" s="445" t="s">
        <v>165</v>
      </c>
      <c r="G3" s="445"/>
      <c r="H3" s="450"/>
      <c r="I3" s="451" t="s">
        <v>351</v>
      </c>
      <c r="J3" s="444"/>
      <c r="K3" s="452"/>
      <c r="L3" s="451" t="s">
        <v>295</v>
      </c>
      <c r="M3" s="445"/>
      <c r="N3" s="450"/>
      <c r="O3" s="448" t="s">
        <v>7</v>
      </c>
      <c r="P3" s="445"/>
      <c r="Q3" s="450"/>
      <c r="R3" s="451" t="s">
        <v>8</v>
      </c>
      <c r="S3" s="445"/>
      <c r="T3" s="445"/>
    </row>
    <row r="4" spans="1:23" s="11" customFormat="1" ht="32.25" customHeight="1">
      <c r="A4" s="93"/>
      <c r="B4" s="92"/>
      <c r="C4" s="92"/>
      <c r="D4" s="102"/>
      <c r="E4" s="103"/>
      <c r="F4" s="104" t="s">
        <v>178</v>
      </c>
      <c r="G4" s="104" t="s">
        <v>179</v>
      </c>
      <c r="H4" s="100" t="s">
        <v>12</v>
      </c>
      <c r="I4" s="104" t="s">
        <v>178</v>
      </c>
      <c r="J4" s="104" t="s">
        <v>179</v>
      </c>
      <c r="K4" s="100" t="s">
        <v>12</v>
      </c>
      <c r="L4" s="106" t="s">
        <v>178</v>
      </c>
      <c r="M4" s="104" t="s">
        <v>179</v>
      </c>
      <c r="N4" s="100" t="s">
        <v>12</v>
      </c>
      <c r="O4" s="98" t="s">
        <v>178</v>
      </c>
      <c r="P4" s="104" t="s">
        <v>179</v>
      </c>
      <c r="Q4" s="100" t="s">
        <v>12</v>
      </c>
      <c r="R4" s="98" t="s">
        <v>178</v>
      </c>
      <c r="S4" s="104" t="s">
        <v>179</v>
      </c>
      <c r="T4" s="104" t="s">
        <v>12</v>
      </c>
    </row>
    <row r="5" spans="1:23" ht="12.75">
      <c r="A5" s="42">
        <v>1</v>
      </c>
      <c r="B5" s="42">
        <v>1</v>
      </c>
      <c r="C5" s="43">
        <v>1</v>
      </c>
      <c r="D5" s="35">
        <v>913000</v>
      </c>
      <c r="E5" s="22" t="s">
        <v>132</v>
      </c>
      <c r="F5" s="147">
        <v>558.42365163855561</v>
      </c>
      <c r="G5" s="147">
        <v>482.70098612736103</v>
      </c>
      <c r="H5" s="147">
        <v>521.34989607371404</v>
      </c>
      <c r="I5" s="147">
        <v>356.40992753158463</v>
      </c>
      <c r="J5" s="147">
        <v>306.36804278789913</v>
      </c>
      <c r="K5" s="147">
        <v>331.90946138361079</v>
      </c>
      <c r="L5" s="147">
        <v>202.01372410697095</v>
      </c>
      <c r="M5" s="147">
        <v>176.33294333946179</v>
      </c>
      <c r="N5" s="147">
        <v>189.44043469010322</v>
      </c>
      <c r="O5" s="147">
        <v>68.139549797986263</v>
      </c>
      <c r="P5" s="147">
        <v>70.533177335784742</v>
      </c>
      <c r="Q5" s="147">
        <v>69.311467897415753</v>
      </c>
      <c r="R5" s="147">
        <v>133.87417430898469</v>
      </c>
      <c r="S5" s="147">
        <v>105.79976600367708</v>
      </c>
      <c r="T5" s="147">
        <v>120.12896679268746</v>
      </c>
    </row>
    <row r="6" spans="1:23" ht="12.75">
      <c r="A6" s="42">
        <v>1</v>
      </c>
      <c r="B6" s="42">
        <v>1</v>
      </c>
      <c r="C6" s="43">
        <v>1</v>
      </c>
      <c r="D6" s="35">
        <v>112000</v>
      </c>
      <c r="E6" s="22" t="s">
        <v>16</v>
      </c>
      <c r="F6" s="147">
        <v>935.55131351695366</v>
      </c>
      <c r="G6" s="147">
        <v>837.51019932393046</v>
      </c>
      <c r="H6" s="147">
        <v>888.15635007841956</v>
      </c>
      <c r="I6" s="147">
        <v>657.03117898372921</v>
      </c>
      <c r="J6" s="147">
        <v>569.21941174185019</v>
      </c>
      <c r="K6" s="147">
        <v>614.58127893763117</v>
      </c>
      <c r="L6" s="147">
        <v>278.52013453322428</v>
      </c>
      <c r="M6" s="147">
        <v>268.29078758208038</v>
      </c>
      <c r="N6" s="147">
        <v>273.57507114078834</v>
      </c>
      <c r="O6" s="147">
        <v>103.26333969639118</v>
      </c>
      <c r="P6" s="147">
        <v>103.74169483622806</v>
      </c>
      <c r="Q6" s="147">
        <v>103.49458578686877</v>
      </c>
      <c r="R6" s="147">
        <v>175.25679483683311</v>
      </c>
      <c r="S6" s="147">
        <v>164.54909274585225</v>
      </c>
      <c r="T6" s="147">
        <v>170.08048535391958</v>
      </c>
    </row>
    <row r="7" spans="1:23" ht="12.75">
      <c r="A7" s="42">
        <v>1</v>
      </c>
      <c r="B7" s="42">
        <v>1</v>
      </c>
      <c r="C7" s="43">
        <v>1</v>
      </c>
      <c r="D7" s="168">
        <v>113000</v>
      </c>
      <c r="E7" s="165" t="s">
        <v>17</v>
      </c>
      <c r="F7" s="334" t="s">
        <v>372</v>
      </c>
      <c r="G7" s="334" t="s">
        <v>372</v>
      </c>
      <c r="H7" s="334" t="s">
        <v>372</v>
      </c>
      <c r="I7" s="334" t="s">
        <v>372</v>
      </c>
      <c r="J7" s="334" t="s">
        <v>372</v>
      </c>
      <c r="K7" s="334" t="s">
        <v>372</v>
      </c>
      <c r="L7" s="334" t="s">
        <v>372</v>
      </c>
      <c r="M7" s="334" t="s">
        <v>372</v>
      </c>
      <c r="N7" s="334" t="s">
        <v>372</v>
      </c>
      <c r="O7" s="334" t="s">
        <v>372</v>
      </c>
      <c r="P7" s="334" t="s">
        <v>372</v>
      </c>
      <c r="Q7" s="334" t="s">
        <v>372</v>
      </c>
      <c r="R7" s="334" t="s">
        <v>372</v>
      </c>
      <c r="S7" s="334" t="s">
        <v>372</v>
      </c>
      <c r="T7" s="334" t="s">
        <v>372</v>
      </c>
      <c r="U7" s="169"/>
      <c r="V7" s="169"/>
      <c r="W7" s="169"/>
    </row>
    <row r="8" spans="1:23" ht="12.75">
      <c r="A8" s="42">
        <v>1</v>
      </c>
      <c r="B8" s="42">
        <v>1</v>
      </c>
      <c r="C8" s="43">
        <v>1</v>
      </c>
      <c r="D8" s="168">
        <v>513000</v>
      </c>
      <c r="E8" s="165" t="s">
        <v>95</v>
      </c>
      <c r="F8" s="147">
        <v>448.42904970383722</v>
      </c>
      <c r="G8" s="147">
        <v>394.12911834137333</v>
      </c>
      <c r="H8" s="147">
        <v>422.10538536811902</v>
      </c>
      <c r="I8" s="147">
        <v>300.99150141643065</v>
      </c>
      <c r="J8" s="147">
        <v>243.59369119709876</v>
      </c>
      <c r="K8" s="147">
        <v>273.16603917536031</v>
      </c>
      <c r="L8" s="147">
        <v>147.4375482874066</v>
      </c>
      <c r="M8" s="147">
        <v>150.53542714427454</v>
      </c>
      <c r="N8" s="147">
        <v>148.93934619275868</v>
      </c>
      <c r="O8" s="147">
        <v>65.670873036312116</v>
      </c>
      <c r="P8" s="147">
        <v>81.083855075438791</v>
      </c>
      <c r="Q8" s="147">
        <v>73.142819232746746</v>
      </c>
      <c r="R8" s="147">
        <v>81.766675251094469</v>
      </c>
      <c r="S8" s="147">
        <v>69.451572068835759</v>
      </c>
      <c r="T8" s="147">
        <v>75.796526960011931</v>
      </c>
      <c r="U8" s="169"/>
      <c r="V8" s="169"/>
      <c r="W8" s="169"/>
    </row>
    <row r="9" spans="1:23" ht="12.75">
      <c r="A9" s="42">
        <v>1</v>
      </c>
      <c r="B9" s="42">
        <v>1</v>
      </c>
      <c r="C9" s="43">
        <v>1</v>
      </c>
      <c r="D9" s="168">
        <v>914000</v>
      </c>
      <c r="E9" s="165" t="s">
        <v>133</v>
      </c>
      <c r="F9" s="147">
        <v>441.21860376277334</v>
      </c>
      <c r="G9" s="147">
        <v>355.69311954536226</v>
      </c>
      <c r="H9" s="147">
        <v>399.75399753997539</v>
      </c>
      <c r="I9" s="147">
        <v>217.26673670136563</v>
      </c>
      <c r="J9" s="147">
        <v>188.75583519382994</v>
      </c>
      <c r="K9" s="147">
        <v>203.44403444034438</v>
      </c>
      <c r="L9" s="147">
        <v>223.95186706140768</v>
      </c>
      <c r="M9" s="147">
        <v>166.93728435153244</v>
      </c>
      <c r="N9" s="147">
        <v>196.30996309963106</v>
      </c>
      <c r="O9" s="147">
        <v>80.699073631935846</v>
      </c>
      <c r="P9" s="147">
        <v>82.707529937081418</v>
      </c>
      <c r="Q9" s="147">
        <v>81.672816728167319</v>
      </c>
      <c r="R9" s="147">
        <v>143.25279342947186</v>
      </c>
      <c r="S9" s="147">
        <v>84.229754414451023</v>
      </c>
      <c r="T9" s="147">
        <v>114.63714637146374</v>
      </c>
      <c r="U9" s="169"/>
      <c r="V9" s="169"/>
      <c r="W9" s="169"/>
    </row>
    <row r="10" spans="1:23" ht="12.75" customHeight="1">
      <c r="A10" s="42">
        <v>1</v>
      </c>
      <c r="B10" s="42">
        <v>1</v>
      </c>
      <c r="C10" s="43">
        <v>1</v>
      </c>
      <c r="D10" s="168">
        <v>916000</v>
      </c>
      <c r="E10" s="165" t="s">
        <v>135</v>
      </c>
      <c r="F10" s="147">
        <v>770.48882427766682</v>
      </c>
      <c r="G10" s="147">
        <v>702.46848739495795</v>
      </c>
      <c r="H10" s="147">
        <v>737.84694874137551</v>
      </c>
      <c r="I10" s="147">
        <v>483.37270579683815</v>
      </c>
      <c r="J10" s="147">
        <v>468.09348739495789</v>
      </c>
      <c r="K10" s="147">
        <v>476.04045241170729</v>
      </c>
      <c r="L10" s="147">
        <v>287.11611848082867</v>
      </c>
      <c r="M10" s="147">
        <v>234.375</v>
      </c>
      <c r="N10" s="147">
        <v>261.80649632966828</v>
      </c>
      <c r="O10" s="147">
        <v>139.31794778605612</v>
      </c>
      <c r="P10" s="147">
        <v>137.21113445378148</v>
      </c>
      <c r="Q10" s="147">
        <v>138.30692164708105</v>
      </c>
      <c r="R10" s="147">
        <v>147.79817069477255</v>
      </c>
      <c r="S10" s="147">
        <v>97.163865546218489</v>
      </c>
      <c r="T10" s="147">
        <v>123.49957468258718</v>
      </c>
      <c r="U10" s="169"/>
      <c r="V10" s="169"/>
      <c r="W10" s="169"/>
    </row>
    <row r="11" spans="1:23" ht="12.75">
      <c r="A11" s="42">
        <v>1</v>
      </c>
      <c r="B11" s="42">
        <v>1</v>
      </c>
      <c r="C11" s="43">
        <v>1</v>
      </c>
      <c r="D11" s="168">
        <v>116000</v>
      </c>
      <c r="E11" s="165" t="s">
        <v>19</v>
      </c>
      <c r="F11" s="147">
        <v>859.60193652501334</v>
      </c>
      <c r="G11" s="147">
        <v>773.56162270553727</v>
      </c>
      <c r="H11" s="147">
        <v>818.14296597729322</v>
      </c>
      <c r="I11" s="147">
        <v>590.28151335843609</v>
      </c>
      <c r="J11" s="147">
        <v>541.80163504550342</v>
      </c>
      <c r="K11" s="147">
        <v>566.92123306761778</v>
      </c>
      <c r="L11" s="147">
        <v>269.32042316657709</v>
      </c>
      <c r="M11" s="147">
        <v>231.75998766003386</v>
      </c>
      <c r="N11" s="147">
        <v>251.22173290967538</v>
      </c>
      <c r="O11" s="147">
        <v>93.598708983324428</v>
      </c>
      <c r="P11" s="147">
        <v>95.634737004473209</v>
      </c>
      <c r="Q11" s="147">
        <v>94.579779623539054</v>
      </c>
      <c r="R11" s="147">
        <v>175.72171418325269</v>
      </c>
      <c r="S11" s="147">
        <v>136.12525065556062</v>
      </c>
      <c r="T11" s="147">
        <v>156.64195328613633</v>
      </c>
      <c r="U11" s="169"/>
      <c r="V11" s="169"/>
      <c r="W11" s="169"/>
    </row>
    <row r="12" spans="1:23" ht="12.75">
      <c r="A12" s="42">
        <v>1</v>
      </c>
      <c r="B12" s="42">
        <v>1</v>
      </c>
      <c r="C12" s="43">
        <v>1</v>
      </c>
      <c r="D12" s="168">
        <v>117000</v>
      </c>
      <c r="E12" s="165" t="s">
        <v>20</v>
      </c>
      <c r="F12" s="147">
        <v>601.87300137048862</v>
      </c>
      <c r="G12" s="147">
        <v>486.94809520925435</v>
      </c>
      <c r="H12" s="147">
        <v>546.10116685771379</v>
      </c>
      <c r="I12" s="147">
        <v>429.41982640475095</v>
      </c>
      <c r="J12" s="147">
        <v>372.47895342498936</v>
      </c>
      <c r="K12" s="147">
        <v>401.78702642330171</v>
      </c>
      <c r="L12" s="147">
        <v>172.45317496573779</v>
      </c>
      <c r="M12" s="147">
        <v>114.46914178426501</v>
      </c>
      <c r="N12" s="147">
        <v>144.314140434412</v>
      </c>
      <c r="O12" s="147">
        <v>44.540886249428944</v>
      </c>
      <c r="P12" s="147">
        <v>41.79032160377929</v>
      </c>
      <c r="Q12" s="147">
        <v>43.206066484436981</v>
      </c>
      <c r="R12" s="147">
        <v>127.91228871630885</v>
      </c>
      <c r="S12" s="147">
        <v>72.678820180485715</v>
      </c>
      <c r="T12" s="147">
        <v>101.10807394997501</v>
      </c>
      <c r="U12" s="169"/>
      <c r="V12" s="169"/>
      <c r="W12" s="169"/>
    </row>
    <row r="13" spans="1:23" ht="12.75">
      <c r="A13" s="253">
        <v>1</v>
      </c>
      <c r="B13" s="253">
        <v>1</v>
      </c>
      <c r="C13" s="228">
        <v>1</v>
      </c>
      <c r="D13" s="168">
        <v>119000</v>
      </c>
      <c r="E13" s="315" t="s">
        <v>21</v>
      </c>
      <c r="F13" s="147">
        <v>1019.0166975881259</v>
      </c>
      <c r="G13" s="147">
        <v>959.35659916702571</v>
      </c>
      <c r="H13" s="147">
        <v>989.65817804895289</v>
      </c>
      <c r="I13" s="147">
        <v>776.90166975881243</v>
      </c>
      <c r="J13" s="147">
        <v>745.36837570012915</v>
      </c>
      <c r="K13" s="147">
        <v>761.38424933449539</v>
      </c>
      <c r="L13" s="147">
        <v>242.11502782931365</v>
      </c>
      <c r="M13" s="147">
        <v>213.98822346689641</v>
      </c>
      <c r="N13" s="147">
        <v>228.27392871445736</v>
      </c>
      <c r="O13" s="147">
        <v>120.59369202226351</v>
      </c>
      <c r="P13" s="147">
        <v>101.96754272583657</v>
      </c>
      <c r="Q13" s="147">
        <v>111.42783104431203</v>
      </c>
      <c r="R13" s="147">
        <v>121.52133580705015</v>
      </c>
      <c r="S13" s="147">
        <v>112.02068074105982</v>
      </c>
      <c r="T13" s="147">
        <v>116.84609767014535</v>
      </c>
      <c r="U13" s="169"/>
      <c r="V13" s="169"/>
      <c r="W13" s="169"/>
    </row>
    <row r="14" spans="1:23" ht="12.75">
      <c r="A14" s="253">
        <v>1</v>
      </c>
      <c r="B14" s="253">
        <v>1</v>
      </c>
      <c r="C14" s="228">
        <v>1</v>
      </c>
      <c r="D14" s="168">
        <v>124000</v>
      </c>
      <c r="E14" s="315" t="s">
        <v>24</v>
      </c>
      <c r="F14" s="147">
        <v>500.38850038850052</v>
      </c>
      <c r="G14" s="147">
        <v>495.83542959360517</v>
      </c>
      <c r="H14" s="147">
        <v>498.19863418831005</v>
      </c>
      <c r="I14" s="147">
        <v>299.40429940429942</v>
      </c>
      <c r="J14" s="147">
        <v>287.60690927385554</v>
      </c>
      <c r="K14" s="147">
        <v>293.73017153304301</v>
      </c>
      <c r="L14" s="147">
        <v>200.98420098420112</v>
      </c>
      <c r="M14" s="147">
        <v>208.22852031974952</v>
      </c>
      <c r="N14" s="147">
        <v>204.46846265526702</v>
      </c>
      <c r="O14" s="147">
        <v>55.944055944055947</v>
      </c>
      <c r="P14" s="147">
        <v>67.359830063167308</v>
      </c>
      <c r="Q14" s="147">
        <v>61.434639995698227</v>
      </c>
      <c r="R14" s="147">
        <v>145.04014504014515</v>
      </c>
      <c r="S14" s="147">
        <v>140.86869025658223</v>
      </c>
      <c r="T14" s="147">
        <v>143.03382265956881</v>
      </c>
      <c r="U14" s="169"/>
      <c r="V14" s="169"/>
      <c r="W14" s="169"/>
    </row>
    <row r="15" spans="1:23" ht="13.15">
      <c r="A15" s="300"/>
      <c r="B15" s="300"/>
      <c r="C15" s="301"/>
      <c r="D15" s="297"/>
      <c r="E15" s="298" t="s">
        <v>207</v>
      </c>
      <c r="F15" s="367">
        <v>564.57799235176196</v>
      </c>
      <c r="G15" s="367">
        <v>506.30686862382095</v>
      </c>
      <c r="H15" s="367">
        <v>536.32552085628743</v>
      </c>
      <c r="I15" s="367">
        <v>377.96326450299284</v>
      </c>
      <c r="J15" s="367">
        <v>338.32570287573816</v>
      </c>
      <c r="K15" s="367">
        <v>358.74518514601021</v>
      </c>
      <c r="L15" s="367">
        <v>186.61472784876909</v>
      </c>
      <c r="M15" s="367">
        <v>167.98116574808279</v>
      </c>
      <c r="N15" s="367">
        <v>177.58033571027727</v>
      </c>
      <c r="O15" s="367">
        <v>68.754295361152543</v>
      </c>
      <c r="P15" s="367">
        <v>70.779942854892042</v>
      </c>
      <c r="Q15" s="367">
        <v>69.736420716138838</v>
      </c>
      <c r="R15" s="367">
        <v>117.86043248761654</v>
      </c>
      <c r="S15" s="367">
        <v>97.201222893190774</v>
      </c>
      <c r="T15" s="367">
        <v>107.84391499413844</v>
      </c>
      <c r="U15" s="169"/>
      <c r="V15" s="169"/>
      <c r="W15" s="169"/>
    </row>
    <row r="16" spans="1:23" ht="12.75">
      <c r="A16" s="253">
        <v>2</v>
      </c>
      <c r="B16" s="253">
        <v>2</v>
      </c>
      <c r="C16" s="228">
        <v>1</v>
      </c>
      <c r="D16" s="168">
        <v>334002</v>
      </c>
      <c r="E16" s="315" t="s">
        <v>247</v>
      </c>
      <c r="F16" s="147">
        <v>682.22916324182142</v>
      </c>
      <c r="G16" s="147">
        <v>655.23109996417065</v>
      </c>
      <c r="H16" s="147">
        <v>669.30990141448774</v>
      </c>
      <c r="I16" s="147">
        <v>511.67187243136601</v>
      </c>
      <c r="J16" s="147">
        <v>495.34217126477972</v>
      </c>
      <c r="K16" s="147">
        <v>503.85769395627943</v>
      </c>
      <c r="L16" s="147">
        <v>170.55729081045541</v>
      </c>
      <c r="M16" s="147">
        <v>159.88892869939093</v>
      </c>
      <c r="N16" s="147">
        <v>165.45220745820836</v>
      </c>
      <c r="O16" s="147">
        <v>52.194640802235732</v>
      </c>
      <c r="P16" s="147">
        <v>43.443210318882123</v>
      </c>
      <c r="Q16" s="147">
        <v>48.006858122588945</v>
      </c>
      <c r="R16" s="147">
        <v>118.36265000821967</v>
      </c>
      <c r="S16" s="147">
        <v>116.44571838050879</v>
      </c>
      <c r="T16" s="147">
        <v>117.44534933561943</v>
      </c>
    </row>
    <row r="17" spans="1:22" ht="12.75">
      <c r="A17" s="253">
        <v>2</v>
      </c>
      <c r="B17" s="253">
        <v>2</v>
      </c>
      <c r="C17" s="228">
        <v>1</v>
      </c>
      <c r="D17" s="168">
        <v>711000</v>
      </c>
      <c r="E17" s="315" t="s">
        <v>353</v>
      </c>
      <c r="F17" s="147">
        <v>599.43460451162491</v>
      </c>
      <c r="G17" s="147">
        <v>522.55537951032852</v>
      </c>
      <c r="H17" s="147">
        <v>561.68063772626499</v>
      </c>
      <c r="I17" s="147">
        <v>394.62297351872144</v>
      </c>
      <c r="J17" s="147">
        <v>335.71492631012529</v>
      </c>
      <c r="K17" s="147">
        <v>365.69432006694365</v>
      </c>
      <c r="L17" s="147">
        <v>204.81163099290362</v>
      </c>
      <c r="M17" s="147">
        <v>186.8404532002032</v>
      </c>
      <c r="N17" s="147">
        <v>195.98631765932134</v>
      </c>
      <c r="O17" s="147">
        <v>69.520567703225026</v>
      </c>
      <c r="P17" s="147">
        <v>70.550955128396737</v>
      </c>
      <c r="Q17" s="147">
        <v>70.026571927712595</v>
      </c>
      <c r="R17" s="147">
        <v>135.29106328967859</v>
      </c>
      <c r="S17" s="147">
        <v>116.28949807180643</v>
      </c>
      <c r="T17" s="147">
        <v>125.95974573160878</v>
      </c>
    </row>
    <row r="18" spans="1:22" ht="12.75">
      <c r="A18" s="167">
        <v>2</v>
      </c>
      <c r="B18" s="167">
        <v>2</v>
      </c>
      <c r="C18" s="167">
        <v>1</v>
      </c>
      <c r="D18" s="168">
        <v>911000</v>
      </c>
      <c r="E18" s="227" t="s">
        <v>131</v>
      </c>
      <c r="F18" s="317">
        <v>620.53145853193507</v>
      </c>
      <c r="G18" s="317">
        <v>568.73669713284107</v>
      </c>
      <c r="H18" s="317">
        <v>595.27443677880206</v>
      </c>
      <c r="I18" s="317">
        <v>441.19399428026679</v>
      </c>
      <c r="J18" s="317">
        <v>395.64291974458507</v>
      </c>
      <c r="K18" s="317">
        <v>418.98162280969535</v>
      </c>
      <c r="L18" s="317">
        <v>179.33746425166834</v>
      </c>
      <c r="M18" s="317">
        <v>173.093777388256</v>
      </c>
      <c r="N18" s="317">
        <v>176.29281396910685</v>
      </c>
      <c r="O18" s="317">
        <v>66.432316491897055</v>
      </c>
      <c r="P18" s="317">
        <v>69.800926505571553</v>
      </c>
      <c r="Q18" s="317">
        <v>68.07497405213995</v>
      </c>
      <c r="R18" s="317">
        <v>112.90514775977127</v>
      </c>
      <c r="S18" s="317">
        <v>103.29285088268443</v>
      </c>
      <c r="T18" s="317">
        <v>108.21783991696691</v>
      </c>
    </row>
    <row r="19" spans="1:22" ht="12.75">
      <c r="A19" s="253">
        <v>2</v>
      </c>
      <c r="B19" s="253">
        <v>2</v>
      </c>
      <c r="C19" s="228">
        <v>1</v>
      </c>
      <c r="D19" s="168">
        <v>314000</v>
      </c>
      <c r="E19" s="315" t="s">
        <v>54</v>
      </c>
      <c r="F19" s="147">
        <v>331.21789060139008</v>
      </c>
      <c r="G19" s="147">
        <v>276.43661838492847</v>
      </c>
      <c r="H19" s="147">
        <v>304.41964216798647</v>
      </c>
      <c r="I19" s="147">
        <v>224.23692958597763</v>
      </c>
      <c r="J19" s="147">
        <v>183.34437817539211</v>
      </c>
      <c r="K19" s="147">
        <v>204.23285323947576</v>
      </c>
      <c r="L19" s="147">
        <v>106.98096101541245</v>
      </c>
      <c r="M19" s="147">
        <v>93.092240209536371</v>
      </c>
      <c r="N19" s="147">
        <v>100.18678892851071</v>
      </c>
      <c r="O19" s="147">
        <v>28.105167724388028</v>
      </c>
      <c r="P19" s="147">
        <v>34.081226924169258</v>
      </c>
      <c r="Q19" s="147">
        <v>31.028574074931683</v>
      </c>
      <c r="R19" s="147">
        <v>78.875793291024408</v>
      </c>
      <c r="S19" s="147">
        <v>59.01101328536712</v>
      </c>
      <c r="T19" s="147">
        <v>69.15821485357904</v>
      </c>
    </row>
    <row r="20" spans="1:22" ht="12.75">
      <c r="A20" s="253">
        <v>2</v>
      </c>
      <c r="B20" s="253">
        <v>2</v>
      </c>
      <c r="C20" s="228">
        <v>1</v>
      </c>
      <c r="D20" s="168">
        <v>512000</v>
      </c>
      <c r="E20" s="315" t="s">
        <v>94</v>
      </c>
      <c r="F20" s="147">
        <v>421.6299597223412</v>
      </c>
      <c r="G20" s="147">
        <v>424.37431991294886</v>
      </c>
      <c r="H20" s="147">
        <v>422.96338723179275</v>
      </c>
      <c r="I20" s="147">
        <v>254.52052446653525</v>
      </c>
      <c r="J20" s="147">
        <v>251.17881755531374</v>
      </c>
      <c r="K20" s="147">
        <v>252.89685861567608</v>
      </c>
      <c r="L20" s="147">
        <v>167.10943525580598</v>
      </c>
      <c r="M20" s="147">
        <v>173.19550235763506</v>
      </c>
      <c r="N20" s="147">
        <v>170.06652861611667</v>
      </c>
      <c r="O20" s="147">
        <v>93.409889450681291</v>
      </c>
      <c r="P20" s="147">
        <v>86.14435981138918</v>
      </c>
      <c r="Q20" s="147">
        <v>89.879719786755956</v>
      </c>
      <c r="R20" s="147">
        <v>73.699545805124686</v>
      </c>
      <c r="S20" s="147">
        <v>87.051142546245885</v>
      </c>
      <c r="T20" s="147">
        <v>80.1868088293607</v>
      </c>
    </row>
    <row r="21" spans="1:22" ht="12.75">
      <c r="A21" s="253">
        <v>2</v>
      </c>
      <c r="B21" s="253">
        <v>3</v>
      </c>
      <c r="C21" s="228">
        <v>1</v>
      </c>
      <c r="D21" s="168">
        <v>111000</v>
      </c>
      <c r="E21" s="315" t="s">
        <v>15</v>
      </c>
      <c r="F21" s="147">
        <v>519.09941816342018</v>
      </c>
      <c r="G21" s="147">
        <v>492.70273236036394</v>
      </c>
      <c r="H21" s="147">
        <v>506.43573477928965</v>
      </c>
      <c r="I21" s="147">
        <v>349.9451893076988</v>
      </c>
      <c r="J21" s="147">
        <v>359.37671458356164</v>
      </c>
      <c r="K21" s="147">
        <v>354.46991831398651</v>
      </c>
      <c r="L21" s="147">
        <v>169.15422885572133</v>
      </c>
      <c r="M21" s="147">
        <v>133.32601777680242</v>
      </c>
      <c r="N21" s="147">
        <v>151.96581646530316</v>
      </c>
      <c r="O21" s="147">
        <v>36.259381060797686</v>
      </c>
      <c r="P21" s="147">
        <v>32.737115476059827</v>
      </c>
      <c r="Q21" s="147">
        <v>34.569591043492743</v>
      </c>
      <c r="R21" s="147">
        <v>132.89484779492366</v>
      </c>
      <c r="S21" s="147">
        <v>100.58890230074257</v>
      </c>
      <c r="T21" s="147">
        <v>117.39622542181043</v>
      </c>
      <c r="U21" s="169"/>
      <c r="V21" s="169"/>
    </row>
    <row r="22" spans="1:22" ht="12.75">
      <c r="A22" s="253">
        <v>2</v>
      </c>
      <c r="B22" s="253">
        <v>3</v>
      </c>
      <c r="C22" s="228">
        <v>1</v>
      </c>
      <c r="D22" s="168">
        <v>915000</v>
      </c>
      <c r="E22" s="315" t="s">
        <v>134</v>
      </c>
      <c r="F22" s="147">
        <v>1012.65158276025</v>
      </c>
      <c r="G22" s="147">
        <v>840.72991895914902</v>
      </c>
      <c r="H22" s="147">
        <v>928.79423469936546</v>
      </c>
      <c r="I22" s="147">
        <v>709.74854323061595</v>
      </c>
      <c r="J22" s="147">
        <v>625.72357902861256</v>
      </c>
      <c r="K22" s="147">
        <v>668.76411745724442</v>
      </c>
      <c r="L22" s="147">
        <v>302.90303952963416</v>
      </c>
      <c r="M22" s="147">
        <v>215.0063399305364</v>
      </c>
      <c r="N22" s="147">
        <v>260.03011724212115</v>
      </c>
      <c r="O22" s="147">
        <v>123.89101790120219</v>
      </c>
      <c r="P22" s="147">
        <v>90.412922432328159</v>
      </c>
      <c r="Q22" s="147">
        <v>107.5615790039798</v>
      </c>
      <c r="R22" s="147">
        <v>179.01202162843197</v>
      </c>
      <c r="S22" s="147">
        <v>124.59341749820827</v>
      </c>
      <c r="T22" s="147">
        <v>152.46853823814135</v>
      </c>
      <c r="U22" s="169"/>
      <c r="V22" s="169"/>
    </row>
    <row r="23" spans="1:22" ht="12.75">
      <c r="A23" s="253">
        <v>2</v>
      </c>
      <c r="B23" s="253">
        <v>2</v>
      </c>
      <c r="C23" s="228">
        <v>1</v>
      </c>
      <c r="D23" s="168">
        <v>315000</v>
      </c>
      <c r="E23" s="315" t="s">
        <v>55</v>
      </c>
      <c r="F23" s="147">
        <v>563.17360724586331</v>
      </c>
      <c r="G23" s="147">
        <v>498.34241187067607</v>
      </c>
      <c r="H23" s="147">
        <v>531.60009552189194</v>
      </c>
      <c r="I23" s="147">
        <v>417.1431462834588</v>
      </c>
      <c r="J23" s="147">
        <v>372.02460265853671</v>
      </c>
      <c r="K23" s="147">
        <v>395.16991475709398</v>
      </c>
      <c r="L23" s="147">
        <v>146.0304609624045</v>
      </c>
      <c r="M23" s="147">
        <v>126.31780921213931</v>
      </c>
      <c r="N23" s="147">
        <v>136.43018076479811</v>
      </c>
      <c r="O23" s="147">
        <v>46.450437686586035</v>
      </c>
      <c r="P23" s="147">
        <v>45.410452931958929</v>
      </c>
      <c r="Q23" s="147">
        <v>45.943953568054141</v>
      </c>
      <c r="R23" s="147">
        <v>99.580023275818448</v>
      </c>
      <c r="S23" s="147">
        <v>80.907356280180366</v>
      </c>
      <c r="T23" s="147">
        <v>90.486227196743954</v>
      </c>
      <c r="U23" s="169"/>
      <c r="V23" s="169"/>
    </row>
    <row r="24" spans="1:22" ht="12.75">
      <c r="A24" s="253">
        <v>2</v>
      </c>
      <c r="B24" s="253">
        <v>2</v>
      </c>
      <c r="C24" s="228">
        <v>1</v>
      </c>
      <c r="D24" s="168">
        <v>114000</v>
      </c>
      <c r="E24" s="165" t="s">
        <v>18</v>
      </c>
      <c r="F24" s="147">
        <v>585.58937279300494</v>
      </c>
      <c r="G24" s="147">
        <v>557.98687089715531</v>
      </c>
      <c r="H24" s="147">
        <v>572.34712623567486</v>
      </c>
      <c r="I24" s="147">
        <v>342.18933916260295</v>
      </c>
      <c r="J24" s="147">
        <v>325.036469730124</v>
      </c>
      <c r="K24" s="147">
        <v>333.96028343976906</v>
      </c>
      <c r="L24" s="147">
        <v>243.40003363040188</v>
      </c>
      <c r="M24" s="147">
        <v>232.95040116703132</v>
      </c>
      <c r="N24" s="147">
        <v>238.38684279590586</v>
      </c>
      <c r="O24" s="147">
        <v>109.71918614427442</v>
      </c>
      <c r="P24" s="147">
        <v>108.95331874544124</v>
      </c>
      <c r="Q24" s="147">
        <v>109.35176275041552</v>
      </c>
      <c r="R24" s="147">
        <v>133.68084748612745</v>
      </c>
      <c r="S24" s="147">
        <v>123.99708242159009</v>
      </c>
      <c r="T24" s="147">
        <v>129.03508004549033</v>
      </c>
      <c r="U24" s="169"/>
      <c r="V24" s="169"/>
    </row>
    <row r="25" spans="1:22" ht="12.75">
      <c r="A25" s="253">
        <v>2</v>
      </c>
      <c r="B25" s="253">
        <v>2</v>
      </c>
      <c r="C25" s="228">
        <v>1</v>
      </c>
      <c r="D25" s="168">
        <v>316000</v>
      </c>
      <c r="E25" s="165" t="s">
        <v>56</v>
      </c>
      <c r="F25" s="147">
        <v>413.93583994480855</v>
      </c>
      <c r="G25" s="147">
        <v>324.77295964395256</v>
      </c>
      <c r="H25" s="147">
        <v>370.35948384821137</v>
      </c>
      <c r="I25" s="147">
        <v>263.88409796481551</v>
      </c>
      <c r="J25" s="147">
        <v>220.12389486979004</v>
      </c>
      <c r="K25" s="147">
        <v>242.4972810910908</v>
      </c>
      <c r="L25" s="147">
        <v>150.05174197999312</v>
      </c>
      <c r="M25" s="147">
        <v>104.64906477416254</v>
      </c>
      <c r="N25" s="147">
        <v>127.86220275712064</v>
      </c>
      <c r="O25" s="147">
        <v>55.766356214786704</v>
      </c>
      <c r="P25" s="147">
        <v>35.484452998135559</v>
      </c>
      <c r="Q25" s="147">
        <v>45.854031333588075</v>
      </c>
      <c r="R25" s="147">
        <v>94.285385765206428</v>
      </c>
      <c r="S25" s="147">
        <v>69.164611776026973</v>
      </c>
      <c r="T25" s="147">
        <v>82.008171423532545</v>
      </c>
      <c r="U25" s="169"/>
      <c r="V25" s="169"/>
    </row>
    <row r="26" spans="1:22" ht="12.75">
      <c r="A26" s="253">
        <v>2</v>
      </c>
      <c r="B26" s="253">
        <v>3</v>
      </c>
      <c r="C26" s="228">
        <v>1</v>
      </c>
      <c r="D26" s="168">
        <v>515000</v>
      </c>
      <c r="E26" s="165" t="s">
        <v>96</v>
      </c>
      <c r="F26" s="147">
        <v>604.96293036324857</v>
      </c>
      <c r="G26" s="147">
        <v>542.45445170161565</v>
      </c>
      <c r="H26" s="147">
        <v>573.94804618874616</v>
      </c>
      <c r="I26" s="147">
        <v>418.76840786756492</v>
      </c>
      <c r="J26" s="147">
        <v>385.0120316259883</v>
      </c>
      <c r="K26" s="147">
        <v>402.01947841511884</v>
      </c>
      <c r="L26" s="147">
        <v>186.19452249568369</v>
      </c>
      <c r="M26" s="147">
        <v>157.44242007562738</v>
      </c>
      <c r="N26" s="147">
        <v>171.92856777362741</v>
      </c>
      <c r="O26" s="147">
        <v>69.399776566572996</v>
      </c>
      <c r="P26" s="147">
        <v>66.34582330697836</v>
      </c>
      <c r="Q26" s="147">
        <v>67.884494021729864</v>
      </c>
      <c r="R26" s="147">
        <v>116.79474592911068</v>
      </c>
      <c r="S26" s="147">
        <v>91.096596768649022</v>
      </c>
      <c r="T26" s="147">
        <v>104.04407375189751</v>
      </c>
    </row>
    <row r="27" spans="1:22" ht="12.75">
      <c r="A27" s="42">
        <v>2</v>
      </c>
      <c r="B27" s="42">
        <v>2</v>
      </c>
      <c r="C27" s="43">
        <v>1</v>
      </c>
      <c r="D27" s="35">
        <v>120000</v>
      </c>
      <c r="E27" s="22" t="s">
        <v>22</v>
      </c>
      <c r="F27" s="147">
        <v>695.71865443425077</v>
      </c>
      <c r="G27" s="147">
        <v>653.24344023323602</v>
      </c>
      <c r="H27" s="147">
        <v>675.2241955336732</v>
      </c>
      <c r="I27" s="147">
        <v>472.307169554876</v>
      </c>
      <c r="J27" s="147">
        <v>451.89504373177834</v>
      </c>
      <c r="K27" s="147">
        <v>462.45823808686475</v>
      </c>
      <c r="L27" s="147">
        <v>223.41148487937474</v>
      </c>
      <c r="M27" s="147">
        <v>201.34839650145778</v>
      </c>
      <c r="N27" s="147">
        <v>212.7659574468085</v>
      </c>
      <c r="O27" s="147">
        <v>60.312606184165823</v>
      </c>
      <c r="P27" s="147">
        <v>95.663265306122469</v>
      </c>
      <c r="Q27" s="147">
        <v>77.369439071566731</v>
      </c>
      <c r="R27" s="147">
        <v>163.09887869520892</v>
      </c>
      <c r="S27" s="147">
        <v>105.68513119533532</v>
      </c>
      <c r="T27" s="147">
        <v>135.39651837524178</v>
      </c>
    </row>
    <row r="28" spans="1:22" ht="12.75">
      <c r="A28" s="42">
        <v>2</v>
      </c>
      <c r="B28" s="42">
        <v>2</v>
      </c>
      <c r="C28" s="43">
        <v>1</v>
      </c>
      <c r="D28" s="35">
        <v>122000</v>
      </c>
      <c r="E28" s="22" t="s">
        <v>23</v>
      </c>
      <c r="F28" s="147">
        <v>698.08027923211171</v>
      </c>
      <c r="G28" s="147">
        <v>600.69554220676582</v>
      </c>
      <c r="H28" s="147">
        <v>651.41645205271925</v>
      </c>
      <c r="I28" s="147">
        <v>479.34845840605016</v>
      </c>
      <c r="J28" s="147">
        <v>426.80999051533371</v>
      </c>
      <c r="K28" s="147">
        <v>454.17361005908208</v>
      </c>
      <c r="L28" s="147">
        <v>218.73182082606161</v>
      </c>
      <c r="M28" s="147">
        <v>173.88555169143217</v>
      </c>
      <c r="N28" s="147">
        <v>197.24284199363731</v>
      </c>
      <c r="O28" s="147">
        <v>83.187899941826672</v>
      </c>
      <c r="P28" s="147">
        <v>70.818842870692393</v>
      </c>
      <c r="Q28" s="147">
        <v>77.261021057415562</v>
      </c>
      <c r="R28" s="147">
        <v>135.54392088423495</v>
      </c>
      <c r="S28" s="147">
        <v>103.06670882073981</v>
      </c>
      <c r="T28" s="147">
        <v>119.98182093622175</v>
      </c>
    </row>
    <row r="29" spans="1:22" ht="13.15">
      <c r="A29" s="44"/>
      <c r="B29" s="44"/>
      <c r="C29" s="44"/>
      <c r="D29" s="37"/>
      <c r="E29" s="34" t="s">
        <v>214</v>
      </c>
      <c r="F29" s="368">
        <v>577.06190980932809</v>
      </c>
      <c r="G29" s="368">
        <v>517.85878482616295</v>
      </c>
      <c r="H29" s="368">
        <v>548.29256667945083</v>
      </c>
      <c r="I29" s="368">
        <v>400.12845060084459</v>
      </c>
      <c r="J29" s="368">
        <v>365.52784560528806</v>
      </c>
      <c r="K29" s="368">
        <v>383.31452941169164</v>
      </c>
      <c r="L29" s="368">
        <v>176.93345920848355</v>
      </c>
      <c r="M29" s="368">
        <v>152.33093922087477</v>
      </c>
      <c r="N29" s="368">
        <v>164.97803726775916</v>
      </c>
      <c r="O29" s="368">
        <v>59.87922746138635</v>
      </c>
      <c r="P29" s="368">
        <v>57.111331337672027</v>
      </c>
      <c r="Q29" s="368">
        <v>58.534187763673792</v>
      </c>
      <c r="R29" s="368">
        <v>117.05423174709719</v>
      </c>
      <c r="S29" s="368">
        <v>95.219607883202755</v>
      </c>
      <c r="T29" s="368">
        <v>106.44384950408535</v>
      </c>
    </row>
    <row r="30" spans="1:22" ht="12.75">
      <c r="A30" s="42">
        <v>3</v>
      </c>
      <c r="B30" s="42">
        <v>3</v>
      </c>
      <c r="C30" s="43">
        <v>2</v>
      </c>
      <c r="D30" s="35">
        <v>334000</v>
      </c>
      <c r="E30" s="38" t="s">
        <v>255</v>
      </c>
      <c r="F30" s="147">
        <v>767.5691244239631</v>
      </c>
      <c r="G30" s="147">
        <v>692.31934555370401</v>
      </c>
      <c r="H30" s="147">
        <v>730.89700996677743</v>
      </c>
      <c r="I30" s="147">
        <v>522.75345622119812</v>
      </c>
      <c r="J30" s="147">
        <v>492.34964399333433</v>
      </c>
      <c r="K30" s="147">
        <v>507.93650793650795</v>
      </c>
      <c r="L30" s="147">
        <v>244.8156682027649</v>
      </c>
      <c r="M30" s="147">
        <v>199.96970156036963</v>
      </c>
      <c r="N30" s="147">
        <v>222.96050203026948</v>
      </c>
      <c r="O30" s="147">
        <v>154.08986175115203</v>
      </c>
      <c r="P30" s="147">
        <v>125.73852446599001</v>
      </c>
      <c r="Q30" s="147">
        <v>140.27316352897745</v>
      </c>
      <c r="R30" s="147">
        <v>90.725806451612868</v>
      </c>
      <c r="S30" s="147">
        <v>74.231177094379646</v>
      </c>
      <c r="T30" s="147">
        <v>82.68733850129199</v>
      </c>
    </row>
    <row r="31" spans="1:22" ht="12.75">
      <c r="A31" s="42">
        <v>3</v>
      </c>
      <c r="B31" s="42">
        <v>4</v>
      </c>
      <c r="C31" s="43">
        <v>2</v>
      </c>
      <c r="D31" s="35">
        <v>554000</v>
      </c>
      <c r="E31" s="22" t="s">
        <v>262</v>
      </c>
      <c r="F31" s="147">
        <v>469.05400431193141</v>
      </c>
      <c r="G31" s="147">
        <v>409.66442953020135</v>
      </c>
      <c r="H31" s="147">
        <v>439.66845544870091</v>
      </c>
      <c r="I31" s="147">
        <v>251.35405163800806</v>
      </c>
      <c r="J31" s="147">
        <v>248.05369127516778</v>
      </c>
      <c r="K31" s="147">
        <v>249.72105626693588</v>
      </c>
      <c r="L31" s="147">
        <v>217.69995267392338</v>
      </c>
      <c r="M31" s="147">
        <v>161.61073825503354</v>
      </c>
      <c r="N31" s="147">
        <v>189.94739918176509</v>
      </c>
      <c r="O31" s="147">
        <v>97.281379818057573</v>
      </c>
      <c r="P31" s="147">
        <v>100.4026845637584</v>
      </c>
      <c r="Q31" s="147">
        <v>98.825779714149121</v>
      </c>
      <c r="R31" s="147">
        <v>120.41857285586583</v>
      </c>
      <c r="S31" s="147">
        <v>61.208053691275168</v>
      </c>
      <c r="T31" s="147">
        <v>91.121619467615972</v>
      </c>
    </row>
    <row r="32" spans="1:22" ht="12.75">
      <c r="A32" s="42">
        <v>3</v>
      </c>
      <c r="B32" s="42">
        <v>4</v>
      </c>
      <c r="C32" s="43">
        <v>2</v>
      </c>
      <c r="D32" s="35">
        <v>558000</v>
      </c>
      <c r="E32" s="22" t="s">
        <v>263</v>
      </c>
      <c r="F32" s="147">
        <v>302.6280860100876</v>
      </c>
      <c r="G32" s="147">
        <v>222.59791490560724</v>
      </c>
      <c r="H32" s="147">
        <v>263.80535811919083</v>
      </c>
      <c r="I32" s="147">
        <v>157.95062383859835</v>
      </c>
      <c r="J32" s="147">
        <v>128.20512820512826</v>
      </c>
      <c r="K32" s="147">
        <v>143.52104975396392</v>
      </c>
      <c r="L32" s="147">
        <v>144.67746217148928</v>
      </c>
      <c r="M32" s="147">
        <v>94.392786700478979</v>
      </c>
      <c r="N32" s="147">
        <v>120.28430836522689</v>
      </c>
      <c r="O32" s="147">
        <v>75.6570215025219</v>
      </c>
      <c r="P32" s="147">
        <v>64.102564102564088</v>
      </c>
      <c r="Q32" s="147">
        <v>70.051940951339532</v>
      </c>
      <c r="R32" s="147">
        <v>69.020440668967368</v>
      </c>
      <c r="S32" s="147">
        <v>30.290222597914898</v>
      </c>
      <c r="T32" s="147">
        <v>50.232367413887374</v>
      </c>
    </row>
    <row r="33" spans="1:46" ht="12.75">
      <c r="A33" s="42">
        <v>3</v>
      </c>
      <c r="B33" s="42">
        <v>4</v>
      </c>
      <c r="C33" s="43">
        <v>2</v>
      </c>
      <c r="D33" s="168">
        <v>358000</v>
      </c>
      <c r="E33" s="165" t="s">
        <v>256</v>
      </c>
      <c r="F33" s="147">
        <v>560.31537450722726</v>
      </c>
      <c r="G33" s="147">
        <v>508.13008130081283</v>
      </c>
      <c r="H33" s="147">
        <v>535.52214098496324</v>
      </c>
      <c r="I33" s="147">
        <v>381.07752956636006</v>
      </c>
      <c r="J33" s="147">
        <v>333.33333333333326</v>
      </c>
      <c r="K33" s="147">
        <v>358.39426127741757</v>
      </c>
      <c r="L33" s="147">
        <v>179.23784494086718</v>
      </c>
      <c r="M33" s="147">
        <v>174.7967479674796</v>
      </c>
      <c r="N33" s="147">
        <v>177.12787970754582</v>
      </c>
      <c r="O33" s="147">
        <v>90.407358738501969</v>
      </c>
      <c r="P33" s="147">
        <v>96.980255516840842</v>
      </c>
      <c r="Q33" s="147">
        <v>93.53014208856392</v>
      </c>
      <c r="R33" s="147">
        <v>88.830486202365208</v>
      </c>
      <c r="S33" s="147">
        <v>77.816492450638776</v>
      </c>
      <c r="T33" s="147">
        <v>83.597737618981867</v>
      </c>
    </row>
    <row r="34" spans="1:46" ht="12.75">
      <c r="A34" s="42">
        <v>3</v>
      </c>
      <c r="B34" s="42">
        <v>4</v>
      </c>
      <c r="C34" s="43">
        <v>2</v>
      </c>
      <c r="D34" s="168">
        <v>366000</v>
      </c>
      <c r="E34" s="165" t="s">
        <v>257</v>
      </c>
      <c r="F34" s="147">
        <v>416.98400609291713</v>
      </c>
      <c r="G34" s="147">
        <v>359.39044052634324</v>
      </c>
      <c r="H34" s="147">
        <v>389.46191127128134</v>
      </c>
      <c r="I34" s="147">
        <v>250.8568164508759</v>
      </c>
      <c r="J34" s="147">
        <v>209.60108181203523</v>
      </c>
      <c r="K34" s="147">
        <v>231.14204051199212</v>
      </c>
      <c r="L34" s="147">
        <v>166.12718964204115</v>
      </c>
      <c r="M34" s="147">
        <v>149.78935871430798</v>
      </c>
      <c r="N34" s="147">
        <v>158.31987075928919</v>
      </c>
      <c r="O34" s="147">
        <v>70.449352627570448</v>
      </c>
      <c r="P34" s="147">
        <v>87.37712591667966</v>
      </c>
      <c r="Q34" s="147">
        <v>78.5385858083758</v>
      </c>
      <c r="R34" s="147">
        <v>95.677837014470711</v>
      </c>
      <c r="S34" s="147">
        <v>62.412232797628327</v>
      </c>
      <c r="T34" s="147">
        <v>79.781284950913403</v>
      </c>
    </row>
    <row r="35" spans="1:46" ht="12.75">
      <c r="A35" s="42">
        <v>3</v>
      </c>
      <c r="B35" s="42">
        <v>4</v>
      </c>
      <c r="C35" s="43">
        <v>2</v>
      </c>
      <c r="D35" s="168">
        <v>754000</v>
      </c>
      <c r="E35" s="165" t="s">
        <v>266</v>
      </c>
      <c r="F35" s="147">
        <v>647.81416822969288</v>
      </c>
      <c r="G35" s="147">
        <v>521.34395424836589</v>
      </c>
      <c r="H35" s="147">
        <v>586.47249671842883</v>
      </c>
      <c r="I35" s="147">
        <v>456.40359736449773</v>
      </c>
      <c r="J35" s="147">
        <v>385.00816993464048</v>
      </c>
      <c r="K35" s="147">
        <v>421.77477276667412</v>
      </c>
      <c r="L35" s="147">
        <v>191.41057086519504</v>
      </c>
      <c r="M35" s="147">
        <v>136.33578431372547</v>
      </c>
      <c r="N35" s="147">
        <v>164.69772395175474</v>
      </c>
      <c r="O35" s="147">
        <v>68.773144808348945</v>
      </c>
      <c r="P35" s="147">
        <v>63.827614379084942</v>
      </c>
      <c r="Q35" s="147">
        <v>66.37442108130864</v>
      </c>
      <c r="R35" s="147">
        <v>122.63742605684608</v>
      </c>
      <c r="S35" s="147">
        <v>72.50816993464052</v>
      </c>
      <c r="T35" s="147">
        <v>98.323302870446057</v>
      </c>
    </row>
    <row r="36" spans="1:46" ht="12.75">
      <c r="A36" s="42">
        <v>3</v>
      </c>
      <c r="B36" s="42">
        <v>4</v>
      </c>
      <c r="C36" s="43">
        <v>2</v>
      </c>
      <c r="D36" s="168">
        <v>370000</v>
      </c>
      <c r="E36" s="165" t="s">
        <v>258</v>
      </c>
      <c r="F36" s="147">
        <v>295.06641366223909</v>
      </c>
      <c r="G36" s="147">
        <v>281.1165193205523</v>
      </c>
      <c r="H36" s="147">
        <v>288.25156500218372</v>
      </c>
      <c r="I36" s="147">
        <v>210.62618595825427</v>
      </c>
      <c r="J36" s="147">
        <v>192.70885070030795</v>
      </c>
      <c r="K36" s="147">
        <v>201.87314990051922</v>
      </c>
      <c r="L36" s="147">
        <v>84.440227703984803</v>
      </c>
      <c r="M36" s="147">
        <v>88.407668620244365</v>
      </c>
      <c r="N36" s="147">
        <v>86.378415101664473</v>
      </c>
      <c r="O36" s="147">
        <v>39.848197343453528</v>
      </c>
      <c r="P36" s="147">
        <v>40.727128240786726</v>
      </c>
      <c r="Q36" s="147">
        <v>40.277575581113219</v>
      </c>
      <c r="R36" s="147">
        <v>44.592030360531282</v>
      </c>
      <c r="S36" s="147">
        <v>47.680540379457639</v>
      </c>
      <c r="T36" s="147">
        <v>46.100839520551254</v>
      </c>
    </row>
    <row r="37" spans="1:46" ht="12.75">
      <c r="A37" s="42">
        <v>3</v>
      </c>
      <c r="B37" s="42">
        <v>4</v>
      </c>
      <c r="C37" s="43">
        <v>2</v>
      </c>
      <c r="D37" s="35">
        <v>758000</v>
      </c>
      <c r="E37" s="22" t="s">
        <v>268</v>
      </c>
      <c r="F37" s="147">
        <v>427.13807931199233</v>
      </c>
      <c r="G37" s="147">
        <v>391.20561519405447</v>
      </c>
      <c r="H37" s="147">
        <v>409.86453629732546</v>
      </c>
      <c r="I37" s="147">
        <v>264.69182990922121</v>
      </c>
      <c r="J37" s="147">
        <v>253.9223781998349</v>
      </c>
      <c r="K37" s="147">
        <v>259.51471244975937</v>
      </c>
      <c r="L37" s="147">
        <v>162.44624940277114</v>
      </c>
      <c r="M37" s="147">
        <v>137.28323699421966</v>
      </c>
      <c r="N37" s="147">
        <v>150.34982384756611</v>
      </c>
      <c r="O37" s="147">
        <v>56.378404204491162</v>
      </c>
      <c r="P37" s="147">
        <v>74.318744838976016</v>
      </c>
      <c r="Q37" s="147">
        <v>65.002729122215044</v>
      </c>
      <c r="R37" s="147">
        <v>106.06784519828</v>
      </c>
      <c r="S37" s="147">
        <v>62.964492155243612</v>
      </c>
      <c r="T37" s="147">
        <v>85.347094725351084</v>
      </c>
    </row>
    <row r="38" spans="1:46" ht="12.75">
      <c r="A38" s="42">
        <v>3</v>
      </c>
      <c r="B38" s="42">
        <v>4</v>
      </c>
      <c r="C38" s="43">
        <v>2</v>
      </c>
      <c r="D38" s="35">
        <v>958000</v>
      </c>
      <c r="E38" s="22" t="s">
        <v>273</v>
      </c>
      <c r="F38" s="147">
        <v>417.65227675931396</v>
      </c>
      <c r="G38" s="147">
        <v>376.79722359940507</v>
      </c>
      <c r="H38" s="147">
        <v>398.36129535700348</v>
      </c>
      <c r="I38" s="147">
        <v>252.06978119455943</v>
      </c>
      <c r="J38" s="147">
        <v>249.54552966451826</v>
      </c>
      <c r="K38" s="147">
        <v>250.87787748731955</v>
      </c>
      <c r="L38" s="147">
        <v>165.58249556475454</v>
      </c>
      <c r="M38" s="147">
        <v>127.25169393488679</v>
      </c>
      <c r="N38" s="147">
        <v>147.48341786968396</v>
      </c>
      <c r="O38" s="147">
        <v>61.354228267297422</v>
      </c>
      <c r="P38" s="147">
        <v>59.494298463063927</v>
      </c>
      <c r="Q38" s="147">
        <v>60.47600468201324</v>
      </c>
      <c r="R38" s="147">
        <v>104.22826729745709</v>
      </c>
      <c r="S38" s="147">
        <v>67.757395471822861</v>
      </c>
      <c r="T38" s="147">
        <v>87.007413187670693</v>
      </c>
    </row>
    <row r="39" spans="1:46" ht="12.75">
      <c r="A39" s="42">
        <v>3</v>
      </c>
      <c r="B39" s="42">
        <v>4</v>
      </c>
      <c r="C39" s="43">
        <v>2</v>
      </c>
      <c r="D39" s="35">
        <v>762000</v>
      </c>
      <c r="E39" s="22" t="s">
        <v>269</v>
      </c>
      <c r="F39" s="147">
        <v>513.47337152556759</v>
      </c>
      <c r="G39" s="147">
        <v>473.84007897334658</v>
      </c>
      <c r="H39" s="147">
        <v>494.36062692251357</v>
      </c>
      <c r="I39" s="147">
        <v>307.65966475705494</v>
      </c>
      <c r="J39" s="147">
        <v>311.33723137671808</v>
      </c>
      <c r="K39" s="147">
        <v>309.43313314779556</v>
      </c>
      <c r="L39" s="147">
        <v>205.81370676851253</v>
      </c>
      <c r="M39" s="147">
        <v>162.5028475966285</v>
      </c>
      <c r="N39" s="147">
        <v>184.92749377471804</v>
      </c>
      <c r="O39" s="147">
        <v>86.993422448546525</v>
      </c>
      <c r="P39" s="147">
        <v>70.620396385450704</v>
      </c>
      <c r="Q39" s="147">
        <v>79.097700307602167</v>
      </c>
      <c r="R39" s="147">
        <v>118.82028431996602</v>
      </c>
      <c r="S39" s="147">
        <v>91.882451211177781</v>
      </c>
      <c r="T39" s="147">
        <v>105.82979346711586</v>
      </c>
    </row>
    <row r="40" spans="1:46" ht="12.75">
      <c r="A40" s="42">
        <v>3</v>
      </c>
      <c r="B40" s="42">
        <v>4</v>
      </c>
      <c r="C40" s="43">
        <v>2</v>
      </c>
      <c r="D40" s="35">
        <v>154000</v>
      </c>
      <c r="E40" s="22" t="s">
        <v>250</v>
      </c>
      <c r="F40" s="147">
        <v>373.26142492194151</v>
      </c>
      <c r="G40" s="147">
        <v>290.65378227389402</v>
      </c>
      <c r="H40" s="147">
        <v>333.23578901163211</v>
      </c>
      <c r="I40" s="147">
        <v>124.18393414703377</v>
      </c>
      <c r="J40" s="147">
        <v>116.26151290955761</v>
      </c>
      <c r="K40" s="147">
        <v>120.34530689882216</v>
      </c>
      <c r="L40" s="147">
        <v>249.07749077490774</v>
      </c>
      <c r="M40" s="147">
        <v>174.39226936433639</v>
      </c>
      <c r="N40" s="147">
        <v>212.89048211281002</v>
      </c>
      <c r="O40" s="147">
        <v>161.79392563156401</v>
      </c>
      <c r="P40" s="147">
        <v>148.72414313755093</v>
      </c>
      <c r="Q40" s="147">
        <v>155.46126271124442</v>
      </c>
      <c r="R40" s="147">
        <v>87.283565143343736</v>
      </c>
      <c r="S40" s="147">
        <v>25.668126226785432</v>
      </c>
      <c r="T40" s="147">
        <v>57.429219401565582</v>
      </c>
    </row>
    <row r="41" spans="1:46" ht="12.75">
      <c r="A41" s="42">
        <v>3</v>
      </c>
      <c r="B41" s="42">
        <v>4</v>
      </c>
      <c r="C41" s="43">
        <v>2</v>
      </c>
      <c r="D41" s="35">
        <v>766000</v>
      </c>
      <c r="E41" s="22" t="s">
        <v>270</v>
      </c>
      <c r="F41" s="147">
        <v>376.85403272009677</v>
      </c>
      <c r="G41" s="147">
        <v>336.92444932409239</v>
      </c>
      <c r="H41" s="147">
        <v>357.63820091143253</v>
      </c>
      <c r="I41" s="147">
        <v>242.53612578776497</v>
      </c>
      <c r="J41" s="147">
        <v>182.52933507170795</v>
      </c>
      <c r="K41" s="147">
        <v>213.65827884551879</v>
      </c>
      <c r="L41" s="147">
        <v>134.31790693233179</v>
      </c>
      <c r="M41" s="147">
        <v>154.3951142523845</v>
      </c>
      <c r="N41" s="147">
        <v>143.97992206591371</v>
      </c>
      <c r="O41" s="147">
        <v>61.748042523394247</v>
      </c>
      <c r="P41" s="147">
        <v>83.030261442393439</v>
      </c>
      <c r="Q41" s="147">
        <v>71.989961032956856</v>
      </c>
      <c r="R41" s="147">
        <v>72.569864408937534</v>
      </c>
      <c r="S41" s="147">
        <v>71.364852809991049</v>
      </c>
      <c r="T41" s="147">
        <v>71.989961032956856</v>
      </c>
    </row>
    <row r="42" spans="1:46" ht="12.75">
      <c r="A42" s="42">
        <v>3</v>
      </c>
      <c r="B42" s="42">
        <v>4</v>
      </c>
      <c r="C42" s="43">
        <v>2</v>
      </c>
      <c r="D42" s="35">
        <v>962000</v>
      </c>
      <c r="E42" s="22" t="s">
        <v>274</v>
      </c>
      <c r="F42" s="147">
        <v>795.93966416848502</v>
      </c>
      <c r="G42" s="147">
        <v>709.5252742745821</v>
      </c>
      <c r="H42" s="147">
        <v>754.41017049374193</v>
      </c>
      <c r="I42" s="147">
        <v>521.77212788160512</v>
      </c>
      <c r="J42" s="147">
        <v>509.58679380703364</v>
      </c>
      <c r="K42" s="147">
        <v>515.91603429585098</v>
      </c>
      <c r="L42" s="147">
        <v>274.16753628687985</v>
      </c>
      <c r="M42" s="147">
        <v>199.93848046754846</v>
      </c>
      <c r="N42" s="147">
        <v>238.49413619789101</v>
      </c>
      <c r="O42" s="147">
        <v>110.99516174935964</v>
      </c>
      <c r="P42" s="147">
        <v>105.60853070849993</v>
      </c>
      <c r="Q42" s="147">
        <v>108.4064255444959</v>
      </c>
      <c r="R42" s="147">
        <v>163.1723745375202</v>
      </c>
      <c r="S42" s="147">
        <v>94.329949759048503</v>
      </c>
      <c r="T42" s="147">
        <v>130.08771065339513</v>
      </c>
    </row>
    <row r="43" spans="1:46" ht="12.75">
      <c r="A43" s="42">
        <v>3</v>
      </c>
      <c r="B43" s="42">
        <v>4</v>
      </c>
      <c r="C43" s="43">
        <v>2</v>
      </c>
      <c r="D43" s="35">
        <v>770000</v>
      </c>
      <c r="E43" s="22" t="s">
        <v>271</v>
      </c>
      <c r="F43" s="147">
        <v>572.07094678990757</v>
      </c>
      <c r="G43" s="147">
        <v>481.55871236804376</v>
      </c>
      <c r="H43" s="147">
        <v>527.77600612283948</v>
      </c>
      <c r="I43" s="147">
        <v>409.06819885086173</v>
      </c>
      <c r="J43" s="147">
        <v>355.79304053173468</v>
      </c>
      <c r="K43" s="147">
        <v>382.9963645640666</v>
      </c>
      <c r="L43" s="147">
        <v>163.00274793904572</v>
      </c>
      <c r="M43" s="147">
        <v>125.7656718363091</v>
      </c>
      <c r="N43" s="147">
        <v>144.77964155877285</v>
      </c>
      <c r="O43" s="147">
        <v>61.204096927304512</v>
      </c>
      <c r="P43" s="147">
        <v>65.81519614231722</v>
      </c>
      <c r="Q43" s="147">
        <v>63.460679890299133</v>
      </c>
      <c r="R43" s="147">
        <v>101.79865101174119</v>
      </c>
      <c r="S43" s="147">
        <v>59.950475693991891</v>
      </c>
      <c r="T43" s="147">
        <v>81.318961668473747</v>
      </c>
    </row>
    <row r="44" spans="1:46" ht="12.75">
      <c r="A44" s="42">
        <v>3</v>
      </c>
      <c r="B44" s="42">
        <v>4</v>
      </c>
      <c r="C44" s="43">
        <v>2</v>
      </c>
      <c r="D44" s="35">
        <v>162000</v>
      </c>
      <c r="E44" s="22" t="s">
        <v>251</v>
      </c>
      <c r="F44" s="147">
        <v>514.69592306650429</v>
      </c>
      <c r="G44" s="147">
        <v>447.36099350832637</v>
      </c>
      <c r="H44" s="147">
        <v>481.71953832331207</v>
      </c>
      <c r="I44" s="147">
        <v>345.38805363673322</v>
      </c>
      <c r="J44" s="147">
        <v>351.39712108382736</v>
      </c>
      <c r="K44" s="147">
        <v>348.33091436865038</v>
      </c>
      <c r="L44" s="147">
        <v>169.3078694297711</v>
      </c>
      <c r="M44" s="147">
        <v>95.963872424499002</v>
      </c>
      <c r="N44" s="147">
        <v>133.38862395466168</v>
      </c>
      <c r="O44" s="147">
        <v>62.305295950155767</v>
      </c>
      <c r="P44" s="147">
        <v>57.860570138300844</v>
      </c>
      <c r="Q44" s="147">
        <v>60.128550694588426</v>
      </c>
      <c r="R44" s="147">
        <v>107.00257347961531</v>
      </c>
      <c r="S44" s="147">
        <v>38.103302286198144</v>
      </c>
      <c r="T44" s="147">
        <v>73.260073260073256</v>
      </c>
    </row>
    <row r="45" spans="1:46" ht="12.75">
      <c r="A45" s="42">
        <v>3</v>
      </c>
      <c r="B45" s="42">
        <v>4</v>
      </c>
      <c r="C45" s="43">
        <v>2</v>
      </c>
      <c r="D45" s="35">
        <v>374000</v>
      </c>
      <c r="E45" s="22" t="s">
        <v>259</v>
      </c>
      <c r="F45" s="147">
        <v>612.37980769230751</v>
      </c>
      <c r="G45" s="147">
        <v>475.04025764895334</v>
      </c>
      <c r="H45" s="147">
        <v>544.74470810711887</v>
      </c>
      <c r="I45" s="147">
        <v>409.25480769230762</v>
      </c>
      <c r="J45" s="147">
        <v>323.29988851727984</v>
      </c>
      <c r="K45" s="147">
        <v>366.92490697248815</v>
      </c>
      <c r="L45" s="147">
        <v>203.12499999999997</v>
      </c>
      <c r="M45" s="147">
        <v>151.74036913167345</v>
      </c>
      <c r="N45" s="147">
        <v>177.81980113463061</v>
      </c>
      <c r="O45" s="147">
        <v>106.97115384615381</v>
      </c>
      <c r="P45" s="147">
        <v>82.992691688343839</v>
      </c>
      <c r="Q45" s="147">
        <v>95.162569389373473</v>
      </c>
      <c r="R45" s="147">
        <v>96.15384615384616</v>
      </c>
      <c r="S45" s="147">
        <v>68.747677443329621</v>
      </c>
      <c r="T45" s="147">
        <v>82.657231745257121</v>
      </c>
    </row>
    <row r="46" spans="1:46" ht="12.75">
      <c r="A46" s="42">
        <v>3</v>
      </c>
      <c r="B46" s="42">
        <v>4</v>
      </c>
      <c r="C46" s="43">
        <v>2</v>
      </c>
      <c r="D46" s="35">
        <v>966000</v>
      </c>
      <c r="E46" s="22" t="s">
        <v>275</v>
      </c>
      <c r="F46" s="147">
        <v>581.72551874772489</v>
      </c>
      <c r="G46" s="147">
        <v>527.84086459393848</v>
      </c>
      <c r="H46" s="147">
        <v>555.76516752188343</v>
      </c>
      <c r="I46" s="147">
        <v>437.56825627957784</v>
      </c>
      <c r="J46" s="147">
        <v>401.75424857075728</v>
      </c>
      <c r="K46" s="147">
        <v>420.31391488077281</v>
      </c>
      <c r="L46" s="147">
        <v>144.15726246814708</v>
      </c>
      <c r="M46" s="147">
        <v>126.08661602318114</v>
      </c>
      <c r="N46" s="147">
        <v>135.45125264111078</v>
      </c>
      <c r="O46" s="147">
        <v>66.982162358937018</v>
      </c>
      <c r="P46" s="147">
        <v>65.001174720025077</v>
      </c>
      <c r="Q46" s="147">
        <v>66.027769393299138</v>
      </c>
      <c r="R46" s="147">
        <v>77.175100109210064</v>
      </c>
      <c r="S46" s="147">
        <v>61.08544130315606</v>
      </c>
      <c r="T46" s="147">
        <v>69.423483247811646</v>
      </c>
    </row>
    <row r="47" spans="1:46" ht="12.75">
      <c r="A47" s="42">
        <v>3</v>
      </c>
      <c r="B47" s="42">
        <v>4</v>
      </c>
      <c r="C47" s="43">
        <v>2</v>
      </c>
      <c r="D47" s="35">
        <v>774000</v>
      </c>
      <c r="E47" s="22" t="s">
        <v>272</v>
      </c>
      <c r="F47" s="147">
        <v>483.92406452320859</v>
      </c>
      <c r="G47" s="147">
        <v>390.97381440810909</v>
      </c>
      <c r="H47" s="147">
        <v>439.65517241379308</v>
      </c>
      <c r="I47" s="147">
        <v>331.39471085262812</v>
      </c>
      <c r="J47" s="147">
        <v>280.55991311693015</v>
      </c>
      <c r="K47" s="147">
        <v>307.18390804597703</v>
      </c>
      <c r="L47" s="147">
        <v>152.52935367058046</v>
      </c>
      <c r="M47" s="147">
        <v>110.41390129117895</v>
      </c>
      <c r="N47" s="147">
        <v>132.47126436781608</v>
      </c>
      <c r="O47" s="147">
        <v>61.999341599912221</v>
      </c>
      <c r="P47" s="147">
        <v>59.732110534572215</v>
      </c>
      <c r="Q47" s="147">
        <v>60.919540229885051</v>
      </c>
      <c r="R47" s="147">
        <v>90.530012070668249</v>
      </c>
      <c r="S47" s="147">
        <v>50.681790756606745</v>
      </c>
      <c r="T47" s="147">
        <v>71.551724137931032</v>
      </c>
      <c r="U47" s="243"/>
      <c r="V47" s="243"/>
      <c r="W47" s="243"/>
      <c r="X47" s="243"/>
      <c r="Y47" s="243"/>
      <c r="Z47" s="243"/>
      <c r="AA47" s="243"/>
      <c r="AB47" s="243"/>
      <c r="AC47" s="243"/>
      <c r="AD47" s="243"/>
      <c r="AE47" s="243"/>
      <c r="AF47" s="243"/>
      <c r="AG47" s="243"/>
      <c r="AH47" s="243"/>
      <c r="AI47" s="243"/>
      <c r="AJ47" s="243"/>
      <c r="AK47" s="243"/>
      <c r="AL47" s="243"/>
      <c r="AM47" s="243"/>
      <c r="AN47" s="243"/>
      <c r="AO47" s="243"/>
      <c r="AP47" s="243"/>
      <c r="AQ47" s="243"/>
      <c r="AR47" s="243"/>
      <c r="AS47" s="243"/>
      <c r="AT47" s="243"/>
    </row>
    <row r="48" spans="1:46" ht="12.75">
      <c r="A48" s="42">
        <v>3</v>
      </c>
      <c r="B48" s="42">
        <v>4</v>
      </c>
      <c r="C48" s="43">
        <v>2</v>
      </c>
      <c r="D48" s="35">
        <v>378000</v>
      </c>
      <c r="E48" s="22" t="s">
        <v>260</v>
      </c>
      <c r="F48" s="147">
        <v>405.42922615899874</v>
      </c>
      <c r="G48" s="147">
        <v>333.21127792017569</v>
      </c>
      <c r="H48" s="147">
        <v>370.00449034575661</v>
      </c>
      <c r="I48" s="147">
        <v>215.05376344086022</v>
      </c>
      <c r="J48" s="147">
        <v>223.36140607835952</v>
      </c>
      <c r="K48" s="147">
        <v>219.12887292321506</v>
      </c>
      <c r="L48" s="147">
        <v>190.37546271813855</v>
      </c>
      <c r="M48" s="147">
        <v>109.84987184181618</v>
      </c>
      <c r="N48" s="147">
        <v>150.87561742254152</v>
      </c>
      <c r="O48" s="147">
        <v>74.03490216816499</v>
      </c>
      <c r="P48" s="147">
        <v>54.924935920908091</v>
      </c>
      <c r="Q48" s="147">
        <v>64.660978895374939</v>
      </c>
      <c r="R48" s="147">
        <v>116.34056054997356</v>
      </c>
      <c r="S48" s="147">
        <v>54.924935920908091</v>
      </c>
      <c r="T48" s="147">
        <v>86.214638527166585</v>
      </c>
      <c r="U48" s="243"/>
      <c r="V48" s="243"/>
      <c r="W48" s="243"/>
      <c r="X48" s="243"/>
      <c r="Y48" s="243"/>
      <c r="Z48" s="243"/>
      <c r="AA48" s="243"/>
      <c r="AB48" s="243"/>
      <c r="AC48" s="243"/>
      <c r="AD48" s="243"/>
      <c r="AE48" s="243"/>
      <c r="AF48" s="243"/>
      <c r="AG48" s="243"/>
      <c r="AH48" s="243"/>
      <c r="AI48" s="243"/>
      <c r="AJ48" s="243"/>
      <c r="AK48" s="243"/>
      <c r="AL48" s="243"/>
      <c r="AM48" s="243"/>
      <c r="AN48" s="243"/>
      <c r="AO48" s="243"/>
      <c r="AP48" s="243"/>
      <c r="AQ48" s="243"/>
      <c r="AR48" s="243"/>
      <c r="AS48" s="243"/>
      <c r="AT48" s="243"/>
    </row>
    <row r="49" spans="1:46" ht="12.75">
      <c r="A49" s="42">
        <v>3</v>
      </c>
      <c r="B49" s="42">
        <v>4</v>
      </c>
      <c r="C49" s="43">
        <v>2</v>
      </c>
      <c r="D49" s="168">
        <v>382000</v>
      </c>
      <c r="E49" s="165" t="s">
        <v>261</v>
      </c>
      <c r="F49" s="147">
        <v>463.30304787679614</v>
      </c>
      <c r="G49" s="147">
        <v>388.37588267246065</v>
      </c>
      <c r="H49" s="147">
        <v>426.81918867986911</v>
      </c>
      <c r="I49" s="147">
        <v>299.63270829306009</v>
      </c>
      <c r="J49" s="147">
        <v>241.71645844649652</v>
      </c>
      <c r="K49" s="147">
        <v>271.43187754157435</v>
      </c>
      <c r="L49" s="147">
        <v>163.67033958373605</v>
      </c>
      <c r="M49" s="147">
        <v>146.6594242259641</v>
      </c>
      <c r="N49" s="147">
        <v>155.38731113829471</v>
      </c>
      <c r="O49" s="147">
        <v>70.880855725240025</v>
      </c>
      <c r="P49" s="147">
        <v>80.119500271591491</v>
      </c>
      <c r="Q49" s="147">
        <v>75.379376467087624</v>
      </c>
      <c r="R49" s="147">
        <v>92.789483858496055</v>
      </c>
      <c r="S49" s="147">
        <v>66.539923954372625</v>
      </c>
      <c r="T49" s="147">
        <v>80.007934671207082</v>
      </c>
      <c r="U49" s="244"/>
      <c r="V49" s="243"/>
      <c r="W49" s="243"/>
      <c r="X49" s="243"/>
      <c r="Y49" s="243"/>
      <c r="Z49" s="243"/>
      <c r="AA49" s="243"/>
      <c r="AB49" s="243"/>
      <c r="AC49" s="243"/>
      <c r="AD49" s="243"/>
      <c r="AE49" s="243"/>
      <c r="AF49" s="243"/>
      <c r="AG49" s="243"/>
      <c r="AH49" s="243"/>
      <c r="AI49" s="243"/>
      <c r="AJ49" s="243"/>
      <c r="AK49" s="243"/>
      <c r="AL49" s="243"/>
      <c r="AM49" s="243"/>
      <c r="AN49" s="243"/>
      <c r="AO49" s="243"/>
      <c r="AP49" s="243"/>
      <c r="AQ49" s="243"/>
      <c r="AR49" s="243"/>
      <c r="AS49" s="243"/>
      <c r="AT49" s="243"/>
    </row>
    <row r="50" spans="1:46" s="169" customFormat="1" ht="12.75">
      <c r="A50" s="253">
        <v>3</v>
      </c>
      <c r="B50" s="253">
        <v>4</v>
      </c>
      <c r="C50" s="228">
        <v>2</v>
      </c>
      <c r="D50" s="168">
        <v>970000</v>
      </c>
      <c r="E50" s="165" t="s">
        <v>276</v>
      </c>
      <c r="F50" s="147">
        <v>486.46835159919499</v>
      </c>
      <c r="G50" s="147">
        <v>410.48406713694965</v>
      </c>
      <c r="H50" s="147">
        <v>450.06991377301324</v>
      </c>
      <c r="I50" s="147">
        <v>296.91344218295683</v>
      </c>
      <c r="J50" s="147">
        <v>259.06105570420829</v>
      </c>
      <c r="K50" s="147">
        <v>278.78116989046845</v>
      </c>
      <c r="L50" s="147">
        <v>189.55490941623793</v>
      </c>
      <c r="M50" s="147">
        <v>151.42301143274148</v>
      </c>
      <c r="N50" s="147">
        <v>171.28874388254485</v>
      </c>
      <c r="O50" s="147">
        <v>76.045627376425855</v>
      </c>
      <c r="P50" s="147">
        <v>88.78618341036244</v>
      </c>
      <c r="Q50" s="147">
        <v>82.148683290608261</v>
      </c>
      <c r="R50" s="147">
        <v>113.50928203981208</v>
      </c>
      <c r="S50" s="147">
        <v>62.636828022379007</v>
      </c>
      <c r="T50" s="147">
        <v>89.140060591936603</v>
      </c>
      <c r="U50" s="245"/>
      <c r="V50" s="245"/>
      <c r="W50" s="245"/>
      <c r="X50" s="245"/>
      <c r="Y50" s="245"/>
      <c r="Z50" s="245"/>
      <c r="AA50" s="245"/>
      <c r="AB50" s="245"/>
      <c r="AC50" s="245"/>
      <c r="AD50" s="244"/>
      <c r="AE50" s="244"/>
      <c r="AF50" s="244"/>
      <c r="AG50" s="244"/>
      <c r="AH50" s="244"/>
      <c r="AI50" s="244"/>
      <c r="AJ50" s="244"/>
      <c r="AK50" s="244"/>
      <c r="AL50" s="244"/>
      <c r="AM50" s="244"/>
      <c r="AN50" s="244"/>
      <c r="AO50" s="244"/>
      <c r="AP50" s="244"/>
      <c r="AQ50" s="244"/>
      <c r="AR50" s="244"/>
      <c r="AS50" s="244"/>
      <c r="AT50" s="244"/>
    </row>
    <row r="51" spans="1:46" ht="12.75">
      <c r="A51" s="42">
        <v>3</v>
      </c>
      <c r="B51" s="42">
        <v>4</v>
      </c>
      <c r="C51" s="43">
        <v>2</v>
      </c>
      <c r="D51" s="168">
        <v>974000</v>
      </c>
      <c r="E51" s="165" t="s">
        <v>277</v>
      </c>
      <c r="F51" s="147">
        <v>586.39322117155837</v>
      </c>
      <c r="G51" s="147">
        <v>469.27883363707366</v>
      </c>
      <c r="H51" s="147">
        <v>529.5418641390205</v>
      </c>
      <c r="I51" s="147">
        <v>396.65970772442591</v>
      </c>
      <c r="J51" s="147">
        <v>315.67300182244213</v>
      </c>
      <c r="K51" s="147">
        <v>357.34597156398104</v>
      </c>
      <c r="L51" s="147">
        <v>189.73351344713251</v>
      </c>
      <c r="M51" s="147">
        <v>153.60583181463161</v>
      </c>
      <c r="N51" s="147">
        <v>172.19589257503949</v>
      </c>
      <c r="O51" s="147">
        <v>77.367063735723974</v>
      </c>
      <c r="P51" s="147">
        <v>89.820359281437121</v>
      </c>
      <c r="Q51" s="147">
        <v>83.412322274881532</v>
      </c>
      <c r="R51" s="147">
        <v>112.36644971140853</v>
      </c>
      <c r="S51" s="147">
        <v>63.785472533194493</v>
      </c>
      <c r="T51" s="147">
        <v>88.783570300157976</v>
      </c>
      <c r="U51" s="244"/>
      <c r="V51" s="243"/>
      <c r="W51" s="243"/>
      <c r="X51" s="243"/>
      <c r="Y51" s="243"/>
      <c r="Z51" s="243"/>
      <c r="AA51" s="243"/>
      <c r="AB51" s="243"/>
      <c r="AC51" s="243"/>
      <c r="AD51" s="243"/>
      <c r="AE51" s="243"/>
      <c r="AF51" s="243"/>
      <c r="AG51" s="243"/>
      <c r="AH51" s="243"/>
      <c r="AI51" s="243"/>
      <c r="AJ51" s="243"/>
      <c r="AK51" s="243"/>
      <c r="AL51" s="243"/>
      <c r="AM51" s="243"/>
      <c r="AN51" s="243"/>
      <c r="AO51" s="243"/>
      <c r="AP51" s="243"/>
      <c r="AQ51" s="243"/>
      <c r="AR51" s="243"/>
      <c r="AS51" s="243"/>
      <c r="AT51" s="243"/>
    </row>
    <row r="52" spans="1:46" ht="12.75">
      <c r="A52" s="42">
        <v>3</v>
      </c>
      <c r="B52" s="42">
        <v>4</v>
      </c>
      <c r="C52" s="43">
        <v>2</v>
      </c>
      <c r="D52" s="168">
        <v>566000</v>
      </c>
      <c r="E52" s="165" t="s">
        <v>264</v>
      </c>
      <c r="F52" s="147">
        <v>378.7934726426937</v>
      </c>
      <c r="G52" s="147">
        <v>296.82061710531462</v>
      </c>
      <c r="H52" s="147">
        <v>338.98626963176787</v>
      </c>
      <c r="I52" s="147">
        <v>192.71948608137043</v>
      </c>
      <c r="J52" s="147">
        <v>172.85205897305539</v>
      </c>
      <c r="K52" s="147">
        <v>183.07157642858499</v>
      </c>
      <c r="L52" s="147">
        <v>186.07398656132327</v>
      </c>
      <c r="M52" s="147">
        <v>123.9685581322592</v>
      </c>
      <c r="N52" s="147">
        <v>155.91469320318291</v>
      </c>
      <c r="O52" s="147">
        <v>69.408550542715801</v>
      </c>
      <c r="P52" s="147">
        <v>66.090493136756479</v>
      </c>
      <c r="Q52" s="147">
        <v>67.797253926353562</v>
      </c>
      <c r="R52" s="147">
        <v>116.66543601860748</v>
      </c>
      <c r="S52" s="147">
        <v>57.878064995502719</v>
      </c>
      <c r="T52" s="147">
        <v>88.117439276829344</v>
      </c>
      <c r="U52" s="244"/>
      <c r="V52" s="243"/>
      <c r="W52" s="243"/>
      <c r="X52" s="243"/>
      <c r="Y52" s="243"/>
      <c r="Z52" s="243"/>
      <c r="AA52" s="243"/>
      <c r="AB52" s="243"/>
      <c r="AC52" s="243"/>
      <c r="AD52" s="243"/>
      <c r="AE52" s="243"/>
      <c r="AF52" s="243"/>
      <c r="AG52" s="243"/>
      <c r="AH52" s="243"/>
      <c r="AI52" s="243"/>
      <c r="AJ52" s="243"/>
      <c r="AK52" s="243"/>
      <c r="AL52" s="243"/>
      <c r="AM52" s="243"/>
      <c r="AN52" s="243"/>
      <c r="AO52" s="243"/>
      <c r="AP52" s="243"/>
      <c r="AQ52" s="243"/>
      <c r="AR52" s="243"/>
      <c r="AS52" s="243"/>
      <c r="AT52" s="243"/>
    </row>
    <row r="53" spans="1:46" ht="12.75">
      <c r="A53" s="42">
        <v>3</v>
      </c>
      <c r="B53" s="42">
        <v>3</v>
      </c>
      <c r="C53" s="43">
        <v>2</v>
      </c>
      <c r="D53" s="168">
        <v>978000</v>
      </c>
      <c r="E53" s="119" t="s">
        <v>278</v>
      </c>
      <c r="F53" s="147">
        <v>709.56210902591602</v>
      </c>
      <c r="G53" s="147">
        <v>618.17472698907943</v>
      </c>
      <c r="H53" s="147">
        <v>665.85843513941995</v>
      </c>
      <c r="I53" s="147">
        <v>475.42448614834677</v>
      </c>
      <c r="J53" s="147">
        <v>403.66614664586575</v>
      </c>
      <c r="K53" s="147">
        <v>441.10789890888742</v>
      </c>
      <c r="L53" s="147">
        <v>234.13762287756927</v>
      </c>
      <c r="M53" s="147">
        <v>214.50858034321371</v>
      </c>
      <c r="N53" s="147">
        <v>224.7505362305325</v>
      </c>
      <c r="O53" s="147">
        <v>117.96246648793566</v>
      </c>
      <c r="P53" s="147">
        <v>128.70514820592825</v>
      </c>
      <c r="Q53" s="147">
        <v>123.09987876527092</v>
      </c>
      <c r="R53" s="147">
        <v>116.1751563896336</v>
      </c>
      <c r="S53" s="147">
        <v>85.803432137285498</v>
      </c>
      <c r="T53" s="147">
        <v>101.65065746526159</v>
      </c>
      <c r="U53" s="244"/>
      <c r="V53" s="243"/>
      <c r="W53" s="243"/>
      <c r="X53" s="243"/>
      <c r="Y53" s="243"/>
      <c r="Z53" s="243"/>
      <c r="AA53" s="243"/>
      <c r="AB53" s="243"/>
      <c r="AC53" s="243"/>
      <c r="AD53" s="243"/>
      <c r="AE53" s="243"/>
      <c r="AF53" s="243"/>
      <c r="AG53" s="243"/>
      <c r="AH53" s="243"/>
      <c r="AI53" s="243"/>
      <c r="AJ53" s="243"/>
      <c r="AK53" s="243"/>
      <c r="AL53" s="243"/>
      <c r="AM53" s="243"/>
      <c r="AN53" s="243"/>
      <c r="AO53" s="243"/>
      <c r="AP53" s="243"/>
      <c r="AQ53" s="243"/>
      <c r="AR53" s="243"/>
      <c r="AS53" s="243"/>
      <c r="AT53" s="243"/>
    </row>
    <row r="54" spans="1:46" ht="12.75">
      <c r="A54" s="42">
        <v>3</v>
      </c>
      <c r="B54" s="42">
        <v>4</v>
      </c>
      <c r="C54" s="43">
        <v>2</v>
      </c>
      <c r="D54" s="168">
        <v>166000</v>
      </c>
      <c r="E54" s="165" t="s">
        <v>252</v>
      </c>
      <c r="F54" s="147">
        <v>444.32314410480353</v>
      </c>
      <c r="G54" s="147">
        <v>456.50904845300636</v>
      </c>
      <c r="H54" s="147">
        <v>450.21156558533141</v>
      </c>
      <c r="I54" s="147">
        <v>280.56768558951961</v>
      </c>
      <c r="J54" s="147">
        <v>261.52948044366605</v>
      </c>
      <c r="K54" s="147">
        <v>271.36812411847671</v>
      </c>
      <c r="L54" s="147">
        <v>163.75545851528383</v>
      </c>
      <c r="M54" s="147">
        <v>194.97956800934031</v>
      </c>
      <c r="N54" s="147">
        <v>178.84344146685473</v>
      </c>
      <c r="O54" s="147">
        <v>110.26200873362447</v>
      </c>
      <c r="P54" s="147">
        <v>136.60245183887912</v>
      </c>
      <c r="Q54" s="147">
        <v>122.99012693935119</v>
      </c>
      <c r="R54" s="147">
        <v>53.493449781659372</v>
      </c>
      <c r="S54" s="147">
        <v>58.377116170461171</v>
      </c>
      <c r="T54" s="147">
        <v>55.853314527503507</v>
      </c>
      <c r="U54" s="244"/>
      <c r="V54" s="243"/>
      <c r="W54" s="243"/>
      <c r="X54" s="243"/>
      <c r="Y54" s="243"/>
      <c r="Z54" s="243"/>
      <c r="AA54" s="243"/>
      <c r="AB54" s="243"/>
      <c r="AC54" s="243"/>
      <c r="AD54" s="243"/>
      <c r="AE54" s="243"/>
      <c r="AF54" s="243"/>
      <c r="AG54" s="243"/>
      <c r="AH54" s="243"/>
      <c r="AI54" s="243"/>
      <c r="AJ54" s="243"/>
      <c r="AK54" s="243"/>
      <c r="AL54" s="243"/>
      <c r="AM54" s="243"/>
      <c r="AN54" s="243"/>
      <c r="AO54" s="243"/>
      <c r="AP54" s="243"/>
      <c r="AQ54" s="243"/>
      <c r="AR54" s="243"/>
      <c r="AS54" s="243"/>
      <c r="AT54" s="243"/>
    </row>
    <row r="55" spans="1:46" ht="12.75">
      <c r="A55" s="42">
        <v>3</v>
      </c>
      <c r="B55" s="42">
        <v>4</v>
      </c>
      <c r="C55" s="43">
        <v>2</v>
      </c>
      <c r="D55" s="35">
        <v>570000</v>
      </c>
      <c r="E55" s="22" t="s">
        <v>265</v>
      </c>
      <c r="F55" s="147">
        <v>568.41868063771051</v>
      </c>
      <c r="G55" s="147">
        <v>399.07390483153597</v>
      </c>
      <c r="H55" s="147">
        <v>487.06240487062405</v>
      </c>
      <c r="I55" s="147">
        <v>277.16748352205508</v>
      </c>
      <c r="J55" s="147">
        <v>230.30524584171084</v>
      </c>
      <c r="K55" s="147">
        <v>254.65402177730945</v>
      </c>
      <c r="L55" s="147">
        <v>291.25119711565543</v>
      </c>
      <c r="M55" s="147">
        <v>168.76865898982516</v>
      </c>
      <c r="N55" s="147">
        <v>232.4083830933146</v>
      </c>
      <c r="O55" s="147">
        <v>62.531688355585608</v>
      </c>
      <c r="P55" s="147">
        <v>63.97367940047522</v>
      </c>
      <c r="Q55" s="147">
        <v>63.224446786090624</v>
      </c>
      <c r="R55" s="147">
        <v>228.71950876006983</v>
      </c>
      <c r="S55" s="147">
        <v>104.79497958934991</v>
      </c>
      <c r="T55" s="147">
        <v>169.18393630722397</v>
      </c>
      <c r="U55" s="243"/>
      <c r="V55" s="243"/>
      <c r="W55" s="243"/>
      <c r="X55" s="243"/>
      <c r="Y55" s="243"/>
      <c r="Z55" s="243"/>
      <c r="AA55" s="243"/>
      <c r="AB55" s="243"/>
      <c r="AC55" s="243"/>
      <c r="AD55" s="243"/>
      <c r="AE55" s="243"/>
      <c r="AF55" s="243"/>
      <c r="AG55" s="243"/>
      <c r="AH55" s="243"/>
      <c r="AI55" s="243"/>
      <c r="AJ55" s="243"/>
      <c r="AK55" s="243"/>
      <c r="AL55" s="243"/>
      <c r="AM55" s="243"/>
      <c r="AN55" s="243"/>
      <c r="AO55" s="243"/>
      <c r="AP55" s="243"/>
      <c r="AQ55" s="243"/>
      <c r="AR55" s="243"/>
      <c r="AS55" s="243"/>
      <c r="AT55" s="243"/>
    </row>
    <row r="56" spans="1:46" ht="12.75">
      <c r="A56" s="42">
        <v>3</v>
      </c>
      <c r="B56" s="42">
        <v>4</v>
      </c>
      <c r="C56" s="43">
        <v>2</v>
      </c>
      <c r="D56" s="35">
        <v>170000</v>
      </c>
      <c r="E56" s="22" t="s">
        <v>254</v>
      </c>
      <c r="F56" s="147">
        <v>549.02962206332995</v>
      </c>
      <c r="G56" s="147">
        <v>408.8764633933252</v>
      </c>
      <c r="H56" s="147">
        <v>479.86548245235838</v>
      </c>
      <c r="I56" s="147">
        <v>281.75008512087163</v>
      </c>
      <c r="J56" s="147">
        <v>200.94356106936922</v>
      </c>
      <c r="K56" s="147">
        <v>241.8728981633181</v>
      </c>
      <c r="L56" s="147">
        <v>267.27953694245832</v>
      </c>
      <c r="M56" s="147">
        <v>207.93290232395597</v>
      </c>
      <c r="N56" s="147">
        <v>237.99258428904028</v>
      </c>
      <c r="O56" s="147">
        <v>155.7711950970378</v>
      </c>
      <c r="P56" s="147">
        <v>145.02883103267519</v>
      </c>
      <c r="Q56" s="147">
        <v>150.46994912477365</v>
      </c>
      <c r="R56" s="147">
        <v>111.50834184542052</v>
      </c>
      <c r="S56" s="147">
        <v>62.904071291280793</v>
      </c>
      <c r="T56" s="147">
        <v>87.522635164266632</v>
      </c>
      <c r="U56" s="243"/>
      <c r="V56" s="243"/>
      <c r="W56" s="243"/>
      <c r="X56" s="243"/>
      <c r="Y56" s="243"/>
      <c r="Z56" s="243"/>
      <c r="AA56" s="243"/>
      <c r="AB56" s="243"/>
      <c r="AC56" s="243"/>
      <c r="AD56" s="243"/>
      <c r="AE56" s="243"/>
      <c r="AF56" s="243"/>
      <c r="AG56" s="243"/>
      <c r="AH56" s="243"/>
      <c r="AI56" s="243"/>
      <c r="AJ56" s="243"/>
      <c r="AK56" s="243"/>
      <c r="AL56" s="243"/>
      <c r="AM56" s="243"/>
      <c r="AN56" s="243"/>
      <c r="AO56" s="243"/>
      <c r="AP56" s="243"/>
      <c r="AQ56" s="243"/>
      <c r="AR56" s="243"/>
      <c r="AS56" s="243"/>
      <c r="AT56" s="243"/>
    </row>
    <row r="57" spans="1:46" ht="13.15">
      <c r="A57" s="44"/>
      <c r="B57" s="44"/>
      <c r="C57" s="44"/>
      <c r="D57" s="37"/>
      <c r="E57" s="34" t="s">
        <v>208</v>
      </c>
      <c r="F57" s="368">
        <v>498.75887844709638</v>
      </c>
      <c r="G57" s="368">
        <v>419.564330184364</v>
      </c>
      <c r="H57" s="368">
        <v>460.44576365515593</v>
      </c>
      <c r="I57" s="368">
        <v>310.31889251399627</v>
      </c>
      <c r="J57" s="368">
        <v>272.09505523250238</v>
      </c>
      <c r="K57" s="368">
        <v>291.82678292211062</v>
      </c>
      <c r="L57" s="368">
        <v>188.4399859331001</v>
      </c>
      <c r="M57" s="368">
        <v>147.46927495186156</v>
      </c>
      <c r="N57" s="368">
        <v>168.61898073304536</v>
      </c>
      <c r="O57" s="368">
        <v>82.347837470832999</v>
      </c>
      <c r="P57" s="368">
        <v>83.074723426633767</v>
      </c>
      <c r="Q57" s="368">
        <v>82.699493811782787</v>
      </c>
      <c r="R57" s="368">
        <v>106.09214846226708</v>
      </c>
      <c r="S57" s="368">
        <v>64.394551525227826</v>
      </c>
      <c r="T57" s="368">
        <v>85.91948692126256</v>
      </c>
      <c r="U57" s="243"/>
      <c r="V57" s="243"/>
      <c r="W57" s="243"/>
      <c r="X57" s="243"/>
      <c r="Y57" s="243"/>
      <c r="Z57" s="243"/>
      <c r="AA57" s="243"/>
      <c r="AB57" s="243"/>
      <c r="AC57" s="243"/>
      <c r="AD57" s="243"/>
      <c r="AE57" s="243"/>
      <c r="AF57" s="243"/>
      <c r="AG57" s="243"/>
      <c r="AH57" s="243"/>
      <c r="AI57" s="243"/>
      <c r="AJ57" s="243"/>
      <c r="AK57" s="243"/>
      <c r="AL57" s="243"/>
      <c r="AM57" s="243"/>
      <c r="AN57" s="243"/>
      <c r="AO57" s="243"/>
      <c r="AP57" s="243"/>
      <c r="AQ57" s="243"/>
      <c r="AR57" s="243"/>
      <c r="AS57" s="243"/>
      <c r="AT57" s="243"/>
    </row>
    <row r="58" spans="1:46" ht="12.75">
      <c r="A58" s="42">
        <v>4</v>
      </c>
      <c r="B58" s="42">
        <v>2</v>
      </c>
      <c r="C58" s="43">
        <v>3</v>
      </c>
      <c r="D58" s="35">
        <v>334004</v>
      </c>
      <c r="E58" s="22" t="s">
        <v>57</v>
      </c>
      <c r="F58" s="147">
        <v>911.70825335892516</v>
      </c>
      <c r="G58" s="147">
        <v>715.31941285921016</v>
      </c>
      <c r="H58" s="147">
        <v>817.15935105006463</v>
      </c>
      <c r="I58" s="147">
        <v>602.68714011516317</v>
      </c>
      <c r="J58" s="147">
        <v>461.02956377920196</v>
      </c>
      <c r="K58" s="147">
        <v>534.48790683786206</v>
      </c>
      <c r="L58" s="147">
        <v>309.02111324376199</v>
      </c>
      <c r="M58" s="147">
        <v>254.28984908000822</v>
      </c>
      <c r="N58" s="147">
        <v>282.67144421220263</v>
      </c>
      <c r="O58" s="147">
        <v>170.82533589251437</v>
      </c>
      <c r="P58" s="147">
        <v>148.85259458341943</v>
      </c>
      <c r="Q58" s="147">
        <v>160.24683985269229</v>
      </c>
      <c r="R58" s="147">
        <v>138.19577735124761</v>
      </c>
      <c r="S58" s="147">
        <v>105.43725449658882</v>
      </c>
      <c r="T58" s="147">
        <v>122.42460435951033</v>
      </c>
      <c r="U58" s="243"/>
      <c r="V58" s="243"/>
      <c r="W58" s="243"/>
      <c r="X58" s="243"/>
      <c r="Y58" s="243"/>
      <c r="Z58" s="243"/>
      <c r="AA58" s="243"/>
      <c r="AB58" s="243"/>
      <c r="AC58" s="243"/>
      <c r="AD58" s="243"/>
      <c r="AE58" s="243"/>
      <c r="AF58" s="243"/>
      <c r="AG58" s="243"/>
      <c r="AH58" s="243"/>
      <c r="AI58" s="243"/>
      <c r="AJ58" s="243"/>
      <c r="AK58" s="243"/>
      <c r="AL58" s="243"/>
      <c r="AM58" s="243"/>
      <c r="AN58" s="243"/>
      <c r="AO58" s="243"/>
      <c r="AP58" s="243"/>
      <c r="AQ58" s="243"/>
      <c r="AR58" s="243"/>
      <c r="AS58" s="243"/>
      <c r="AT58" s="243"/>
    </row>
    <row r="59" spans="1:46" ht="12.75">
      <c r="A59" s="42">
        <v>4</v>
      </c>
      <c r="B59" s="42">
        <v>2</v>
      </c>
      <c r="C59" s="43">
        <v>3</v>
      </c>
      <c r="D59" s="35">
        <v>962004</v>
      </c>
      <c r="E59" s="22" t="s">
        <v>147</v>
      </c>
      <c r="F59" s="147">
        <v>822.59054634745246</v>
      </c>
      <c r="G59" s="147">
        <v>871.6875871687588</v>
      </c>
      <c r="H59" s="147">
        <v>845.57623245184459</v>
      </c>
      <c r="I59" s="147">
        <v>613.87354205033762</v>
      </c>
      <c r="J59" s="147">
        <v>606.69456066945622</v>
      </c>
      <c r="K59" s="147">
        <v>610.51256937642836</v>
      </c>
      <c r="L59" s="147">
        <v>208.71700429711478</v>
      </c>
      <c r="M59" s="147">
        <v>264.99302649930263</v>
      </c>
      <c r="N59" s="147">
        <v>235.06366307541626</v>
      </c>
      <c r="O59" s="147">
        <v>122.77470841006752</v>
      </c>
      <c r="P59" s="147">
        <v>125.52301255230125</v>
      </c>
      <c r="Q59" s="147">
        <v>124.06137773424747</v>
      </c>
      <c r="R59" s="147">
        <v>85.942295887047251</v>
      </c>
      <c r="S59" s="147">
        <v>139.47001394700141</v>
      </c>
      <c r="T59" s="147">
        <v>111.0022853411688</v>
      </c>
      <c r="U59" s="243"/>
      <c r="V59" s="243"/>
      <c r="W59" s="243"/>
      <c r="X59" s="243"/>
      <c r="Y59" s="243"/>
      <c r="Z59" s="243"/>
      <c r="AA59" s="243"/>
      <c r="AB59" s="243"/>
      <c r="AC59" s="243"/>
      <c r="AD59" s="243"/>
      <c r="AE59" s="243"/>
      <c r="AF59" s="243"/>
      <c r="AG59" s="243"/>
      <c r="AH59" s="243"/>
      <c r="AI59" s="243"/>
      <c r="AJ59" s="243"/>
      <c r="AK59" s="243"/>
      <c r="AL59" s="243"/>
      <c r="AM59" s="243"/>
      <c r="AN59" s="243"/>
      <c r="AO59" s="243"/>
      <c r="AP59" s="243"/>
      <c r="AQ59" s="243"/>
      <c r="AR59" s="243"/>
      <c r="AS59" s="243"/>
      <c r="AT59" s="243"/>
    </row>
    <row r="60" spans="1:46" ht="12.75">
      <c r="A60" s="42">
        <v>4</v>
      </c>
      <c r="B60" s="42">
        <v>2</v>
      </c>
      <c r="C60" s="43">
        <v>3</v>
      </c>
      <c r="D60" s="35">
        <v>978004</v>
      </c>
      <c r="E60" s="22" t="s">
        <v>158</v>
      </c>
      <c r="F60" s="147">
        <v>1089.0332441727169</v>
      </c>
      <c r="G60" s="147">
        <v>953.48347716270268</v>
      </c>
      <c r="H60" s="147">
        <v>1024.5368052078118</v>
      </c>
      <c r="I60" s="147">
        <v>873.13717997707306</v>
      </c>
      <c r="J60" s="147">
        <v>785.09787413176173</v>
      </c>
      <c r="K60" s="147">
        <v>831.24687030545817</v>
      </c>
      <c r="L60" s="147">
        <v>215.89606419564387</v>
      </c>
      <c r="M60" s="147">
        <v>168.38560303094087</v>
      </c>
      <c r="N60" s="147">
        <v>193.28993490235351</v>
      </c>
      <c r="O60" s="147">
        <v>82.155139472678641</v>
      </c>
      <c r="P60" s="147">
        <v>79.9831614396969</v>
      </c>
      <c r="Q60" s="147">
        <v>81.121682523785665</v>
      </c>
      <c r="R60" s="147">
        <v>133.74092472296522</v>
      </c>
      <c r="S60" s="147">
        <v>88.402441591243942</v>
      </c>
      <c r="T60" s="147">
        <v>112.16825237856784</v>
      </c>
      <c r="U60" s="243"/>
      <c r="V60" s="243"/>
      <c r="W60" s="243"/>
      <c r="X60" s="243"/>
      <c r="Y60" s="243"/>
      <c r="Z60" s="243"/>
      <c r="AA60" s="243"/>
      <c r="AB60" s="243"/>
      <c r="AC60" s="243"/>
      <c r="AD60" s="243"/>
      <c r="AE60" s="243"/>
      <c r="AF60" s="243"/>
      <c r="AG60" s="243"/>
      <c r="AH60" s="243"/>
      <c r="AI60" s="243"/>
      <c r="AJ60" s="243"/>
      <c r="AK60" s="243"/>
      <c r="AL60" s="243"/>
      <c r="AM60" s="243"/>
      <c r="AN60" s="243"/>
      <c r="AO60" s="243"/>
      <c r="AP60" s="243"/>
      <c r="AQ60" s="243"/>
      <c r="AR60" s="243"/>
      <c r="AS60" s="243"/>
      <c r="AT60" s="243"/>
    </row>
    <row r="61" spans="1:46" ht="12.75">
      <c r="A61" s="42">
        <v>4</v>
      </c>
      <c r="B61" s="42">
        <v>2</v>
      </c>
      <c r="C61" s="43">
        <v>3</v>
      </c>
      <c r="D61" s="168">
        <v>562008</v>
      </c>
      <c r="E61" s="165" t="s">
        <v>104</v>
      </c>
      <c r="F61" s="147">
        <v>497.75028121484814</v>
      </c>
      <c r="G61" s="147">
        <v>543.15913094539053</v>
      </c>
      <c r="H61" s="147">
        <v>519.9655271473714</v>
      </c>
      <c r="I61" s="147">
        <v>250.28121484814397</v>
      </c>
      <c r="J61" s="147">
        <v>302.40751614797415</v>
      </c>
      <c r="K61" s="147">
        <v>275.78282102844008</v>
      </c>
      <c r="L61" s="147">
        <v>247.46906636670414</v>
      </c>
      <c r="M61" s="147">
        <v>240.75161479741632</v>
      </c>
      <c r="N61" s="147">
        <v>244.18270611893135</v>
      </c>
      <c r="O61" s="147">
        <v>84.364454443194589</v>
      </c>
      <c r="P61" s="147">
        <v>126.24779800352317</v>
      </c>
      <c r="Q61" s="147">
        <v>104.85492674518815</v>
      </c>
      <c r="R61" s="147">
        <v>163.10461192350954</v>
      </c>
      <c r="S61" s="147">
        <v>114.50381679389314</v>
      </c>
      <c r="T61" s="147">
        <v>139.32777937374317</v>
      </c>
      <c r="U61" s="244"/>
      <c r="V61" s="244"/>
      <c r="W61" s="244"/>
      <c r="X61" s="244"/>
      <c r="Y61" s="243"/>
      <c r="Z61" s="243"/>
      <c r="AA61" s="243"/>
      <c r="AB61" s="243"/>
      <c r="AC61" s="243"/>
      <c r="AD61" s="243"/>
      <c r="AE61" s="243"/>
      <c r="AF61" s="243"/>
      <c r="AG61" s="243"/>
      <c r="AH61" s="243"/>
      <c r="AI61" s="243"/>
      <c r="AJ61" s="243"/>
      <c r="AK61" s="243"/>
      <c r="AL61" s="243"/>
      <c r="AM61" s="243"/>
      <c r="AN61" s="243"/>
      <c r="AO61" s="243"/>
      <c r="AP61" s="243"/>
      <c r="AQ61" s="243"/>
      <c r="AR61" s="243"/>
      <c r="AS61" s="243"/>
      <c r="AT61" s="243"/>
    </row>
    <row r="62" spans="1:46" ht="12.75">
      <c r="A62" s="42">
        <v>4</v>
      </c>
      <c r="B62" s="42">
        <v>2</v>
      </c>
      <c r="C62" s="43">
        <v>3</v>
      </c>
      <c r="D62" s="168">
        <v>158004</v>
      </c>
      <c r="E62" s="165" t="s">
        <v>30</v>
      </c>
      <c r="F62" s="147">
        <v>496.4871194379391</v>
      </c>
      <c r="G62" s="147">
        <v>447.12562100780696</v>
      </c>
      <c r="H62" s="147">
        <v>471.93126985995059</v>
      </c>
      <c r="I62" s="147">
        <v>370.0234192037471</v>
      </c>
      <c r="J62" s="147">
        <v>307.54672344452331</v>
      </c>
      <c r="K62" s="147">
        <v>338.94315640814403</v>
      </c>
      <c r="L62" s="147">
        <v>126.46370023419205</v>
      </c>
      <c r="M62" s="147">
        <v>139.57889756328365</v>
      </c>
      <c r="N62" s="147">
        <v>132.98811345180653</v>
      </c>
      <c r="O62" s="147">
        <v>56.206088992974237</v>
      </c>
      <c r="P62" s="147">
        <v>61.509344688904655</v>
      </c>
      <c r="Q62" s="147">
        <v>58.84429798752501</v>
      </c>
      <c r="R62" s="147">
        <v>70.257611241217802</v>
      </c>
      <c r="S62" s="147">
        <v>78.069552874378971</v>
      </c>
      <c r="T62" s="147">
        <v>74.143815464281516</v>
      </c>
      <c r="U62" s="244"/>
      <c r="V62" s="244"/>
      <c r="W62" s="244"/>
      <c r="X62" s="244"/>
      <c r="Y62" s="243"/>
      <c r="Z62" s="243"/>
      <c r="AA62" s="243"/>
      <c r="AB62" s="243"/>
      <c r="AC62" s="243"/>
      <c r="AD62" s="243"/>
      <c r="AE62" s="243"/>
      <c r="AF62" s="243"/>
      <c r="AG62" s="243"/>
      <c r="AH62" s="243"/>
      <c r="AI62" s="243"/>
      <c r="AJ62" s="243"/>
      <c r="AK62" s="243"/>
      <c r="AL62" s="243"/>
      <c r="AM62" s="243"/>
      <c r="AN62" s="243"/>
      <c r="AO62" s="243"/>
      <c r="AP62" s="243"/>
      <c r="AQ62" s="243"/>
      <c r="AR62" s="243"/>
      <c r="AS62" s="243"/>
      <c r="AT62" s="243"/>
    </row>
    <row r="63" spans="1:46" ht="12.75">
      <c r="A63" s="42">
        <v>4</v>
      </c>
      <c r="B63" s="42">
        <v>2</v>
      </c>
      <c r="C63" s="43">
        <v>3</v>
      </c>
      <c r="D63" s="168">
        <v>954012</v>
      </c>
      <c r="E63" s="165" t="s">
        <v>137</v>
      </c>
      <c r="F63" s="147">
        <v>339.87386124737208</v>
      </c>
      <c r="G63" s="147">
        <v>346.22467771639043</v>
      </c>
      <c r="H63" s="147">
        <v>342.97001256958163</v>
      </c>
      <c r="I63" s="147">
        <v>217.23896285914506</v>
      </c>
      <c r="J63" s="147">
        <v>232.04419889502765</v>
      </c>
      <c r="K63" s="147">
        <v>224.4568145088885</v>
      </c>
      <c r="L63" s="147">
        <v>122.63489838822704</v>
      </c>
      <c r="M63" s="147">
        <v>114.1804788213628</v>
      </c>
      <c r="N63" s="147">
        <v>118.51319806069313</v>
      </c>
      <c r="O63" s="147">
        <v>42.046250875963565</v>
      </c>
      <c r="P63" s="147">
        <v>66.298342541436469</v>
      </c>
      <c r="Q63" s="147">
        <v>53.869635482133233</v>
      </c>
      <c r="R63" s="147">
        <v>80.588647512263492</v>
      </c>
      <c r="S63" s="147">
        <v>47.882136279926328</v>
      </c>
      <c r="T63" s="147">
        <v>64.64356257855988</v>
      </c>
      <c r="U63" s="169"/>
      <c r="V63" s="169"/>
      <c r="W63" s="169"/>
      <c r="X63" s="169"/>
    </row>
    <row r="64" spans="1:46" ht="12.75">
      <c r="A64" s="42">
        <v>4</v>
      </c>
      <c r="B64" s="42">
        <v>2</v>
      </c>
      <c r="C64" s="45">
        <v>3</v>
      </c>
      <c r="D64" s="168">
        <v>158012</v>
      </c>
      <c r="E64" s="165" t="s">
        <v>32</v>
      </c>
      <c r="F64" s="147">
        <v>728.27207145310888</v>
      </c>
      <c r="G64" s="147">
        <v>747.46621621621625</v>
      </c>
      <c r="H64" s="147">
        <v>736.88198522447431</v>
      </c>
      <c r="I64" s="147">
        <v>504.98110614908961</v>
      </c>
      <c r="J64" s="147">
        <v>527.87162162162156</v>
      </c>
      <c r="K64" s="147">
        <v>515.24910020837274</v>
      </c>
      <c r="L64" s="147">
        <v>223.29096530401924</v>
      </c>
      <c r="M64" s="147">
        <v>219.59459459459461</v>
      </c>
      <c r="N64" s="147">
        <v>221.63288501610151</v>
      </c>
      <c r="O64" s="147">
        <v>130.5393335623497</v>
      </c>
      <c r="P64" s="147">
        <v>130.91216216216216</v>
      </c>
      <c r="Q64" s="147">
        <v>130.70657321462397</v>
      </c>
      <c r="R64" s="147">
        <v>92.751631741669541</v>
      </c>
      <c r="S64" s="147">
        <v>88.682432432432449</v>
      </c>
      <c r="T64" s="147">
        <v>90.926311801477567</v>
      </c>
      <c r="U64" s="169"/>
      <c r="V64" s="169"/>
      <c r="W64" s="169"/>
      <c r="X64" s="169"/>
    </row>
    <row r="65" spans="1:24" ht="12.75">
      <c r="A65" s="42">
        <v>4</v>
      </c>
      <c r="B65" s="42">
        <v>2</v>
      </c>
      <c r="C65" s="43">
        <v>3</v>
      </c>
      <c r="D65" s="168">
        <v>158026</v>
      </c>
      <c r="E65" s="165" t="s">
        <v>36</v>
      </c>
      <c r="F65" s="147">
        <v>752.81564908120924</v>
      </c>
      <c r="G65" s="147">
        <v>555.88882223555299</v>
      </c>
      <c r="H65" s="147">
        <v>654.9393758696084</v>
      </c>
      <c r="I65" s="147">
        <v>531.51551076862279</v>
      </c>
      <c r="J65" s="147">
        <v>419.91601679664069</v>
      </c>
      <c r="K65" s="147">
        <v>476.04849930431328</v>
      </c>
      <c r="L65" s="147">
        <v>221.3001383125864</v>
      </c>
      <c r="M65" s="147">
        <v>135.97280543891225</v>
      </c>
      <c r="N65" s="147">
        <v>178.89087656529517</v>
      </c>
      <c r="O65" s="147">
        <v>69.156293222683246</v>
      </c>
      <c r="P65" s="147">
        <v>51.989602079584103</v>
      </c>
      <c r="Q65" s="147">
        <v>60.624130391572251</v>
      </c>
      <c r="R65" s="147">
        <v>152.14384508990315</v>
      </c>
      <c r="S65" s="147">
        <v>83.983203359328158</v>
      </c>
      <c r="T65" s="147">
        <v>118.26674617372291</v>
      </c>
      <c r="U65" s="169"/>
      <c r="V65" s="169"/>
      <c r="W65" s="169"/>
      <c r="X65" s="169"/>
    </row>
    <row r="66" spans="1:24" ht="12.75">
      <c r="A66" s="42">
        <v>4</v>
      </c>
      <c r="B66" s="42">
        <v>2</v>
      </c>
      <c r="C66" s="43">
        <v>3</v>
      </c>
      <c r="D66" s="168">
        <v>954024</v>
      </c>
      <c r="E66" s="165" t="s">
        <v>140</v>
      </c>
      <c r="F66" s="147">
        <v>632.51976624269514</v>
      </c>
      <c r="G66" s="147">
        <v>652.09197135318516</v>
      </c>
      <c r="H66" s="147">
        <v>641.8554476806903</v>
      </c>
      <c r="I66" s="147">
        <v>446.888965280165</v>
      </c>
      <c r="J66" s="147">
        <v>437.24085940444786</v>
      </c>
      <c r="K66" s="147">
        <v>442.28694714131609</v>
      </c>
      <c r="L66" s="147">
        <v>185.63080096253009</v>
      </c>
      <c r="M66" s="147">
        <v>214.8511119487373</v>
      </c>
      <c r="N66" s="147">
        <v>199.56850053937433</v>
      </c>
      <c r="O66" s="147">
        <v>58.439326228944658</v>
      </c>
      <c r="P66" s="147">
        <v>120.61816811157179</v>
      </c>
      <c r="Q66" s="147">
        <v>88.097806544408485</v>
      </c>
      <c r="R66" s="147">
        <v>127.19147473358542</v>
      </c>
      <c r="S66" s="147">
        <v>94.232943837165465</v>
      </c>
      <c r="T66" s="147">
        <v>111.47069399496584</v>
      </c>
      <c r="U66" s="169"/>
      <c r="V66" s="169"/>
      <c r="W66" s="169"/>
      <c r="X66" s="169"/>
    </row>
    <row r="67" spans="1:24" ht="12.75">
      <c r="A67" s="42">
        <v>4</v>
      </c>
      <c r="B67" s="42">
        <v>2</v>
      </c>
      <c r="C67" s="45">
        <v>3</v>
      </c>
      <c r="D67" s="168">
        <v>962060</v>
      </c>
      <c r="E67" s="165" t="s">
        <v>153</v>
      </c>
      <c r="F67" s="147">
        <v>515.25762881440721</v>
      </c>
      <c r="G67" s="147">
        <v>339.07427341227128</v>
      </c>
      <c r="H67" s="147">
        <v>430.38631060409642</v>
      </c>
      <c r="I67" s="147">
        <v>360.1800900450225</v>
      </c>
      <c r="J67" s="147">
        <v>242.19590958019376</v>
      </c>
      <c r="K67" s="147">
        <v>303.34456831734508</v>
      </c>
      <c r="L67" s="147">
        <v>155.07753876938472</v>
      </c>
      <c r="M67" s="147">
        <v>96.878363832077497</v>
      </c>
      <c r="N67" s="147">
        <v>127.04174228675136</v>
      </c>
      <c r="O67" s="147">
        <v>75.037518759379708</v>
      </c>
      <c r="P67" s="147">
        <v>48.439181916038748</v>
      </c>
      <c r="Q67" s="147">
        <v>62.224526834327207</v>
      </c>
      <c r="R67" s="147">
        <v>80.040020010004994</v>
      </c>
      <c r="S67" s="147">
        <v>48.439181916038748</v>
      </c>
      <c r="T67" s="147">
        <v>64.817215452424165</v>
      </c>
      <c r="U67" s="169"/>
      <c r="V67" s="169"/>
      <c r="W67" s="169"/>
      <c r="X67" s="169"/>
    </row>
    <row r="68" spans="1:24" ht="13.15">
      <c r="A68" s="300"/>
      <c r="B68" s="300"/>
      <c r="C68" s="301"/>
      <c r="D68" s="297"/>
      <c r="E68" s="298" t="s">
        <v>209</v>
      </c>
      <c r="F68" s="367">
        <v>714.22557741419462</v>
      </c>
      <c r="G68" s="367">
        <v>626.46616541353376</v>
      </c>
      <c r="H68" s="367">
        <v>671.86388513856832</v>
      </c>
      <c r="I68" s="367">
        <v>504.58844329694386</v>
      </c>
      <c r="J68" s="367">
        <v>443.60902255639098</v>
      </c>
      <c r="K68" s="367">
        <v>475.15352118810154</v>
      </c>
      <c r="L68" s="367">
        <v>209.63713411725087</v>
      </c>
      <c r="M68" s="367">
        <v>182.85714285714286</v>
      </c>
      <c r="N68" s="367">
        <v>196.71036395046673</v>
      </c>
      <c r="O68" s="367">
        <v>90.646311003844758</v>
      </c>
      <c r="P68" s="367">
        <v>94.135338345864653</v>
      </c>
      <c r="Q68" s="367">
        <v>92.330473411436785</v>
      </c>
      <c r="R68" s="367">
        <v>118.99082311340611</v>
      </c>
      <c r="S68" s="367">
        <v>88.721804511278194</v>
      </c>
      <c r="T68" s="367">
        <v>104.37989053902994</v>
      </c>
      <c r="U68" s="169"/>
      <c r="V68" s="169"/>
      <c r="W68" s="169"/>
      <c r="X68" s="169"/>
    </row>
    <row r="69" spans="1:24" ht="12.75">
      <c r="A69" s="42">
        <v>5</v>
      </c>
      <c r="B69" s="42">
        <v>3</v>
      </c>
      <c r="C69" s="43">
        <v>3</v>
      </c>
      <c r="D69" s="168">
        <v>570008</v>
      </c>
      <c r="E69" s="165" t="s">
        <v>117</v>
      </c>
      <c r="F69" s="147">
        <v>843.9153439153439</v>
      </c>
      <c r="G69" s="147">
        <v>701.75438596491222</v>
      </c>
      <c r="H69" s="147">
        <v>773.54709418837683</v>
      </c>
      <c r="I69" s="147">
        <v>600.52910052910056</v>
      </c>
      <c r="J69" s="147">
        <v>556.0053981106613</v>
      </c>
      <c r="K69" s="147">
        <v>578.49031396125588</v>
      </c>
      <c r="L69" s="147">
        <v>243.38624338624339</v>
      </c>
      <c r="M69" s="147">
        <v>145.748987854251</v>
      </c>
      <c r="N69" s="147">
        <v>195.05678022712092</v>
      </c>
      <c r="O69" s="147">
        <v>71.428571428571431</v>
      </c>
      <c r="P69" s="147">
        <v>62.078272604588392</v>
      </c>
      <c r="Q69" s="147">
        <v>66.800267201068806</v>
      </c>
      <c r="R69" s="147">
        <v>171.95767195767195</v>
      </c>
      <c r="S69" s="147">
        <v>83.670715249662621</v>
      </c>
      <c r="T69" s="147">
        <v>128.25651302605209</v>
      </c>
      <c r="U69" s="169"/>
      <c r="V69" s="169"/>
      <c r="W69" s="169"/>
      <c r="X69" s="169"/>
    </row>
    <row r="70" spans="1:24" ht="12.75">
      <c r="A70" s="318">
        <v>5</v>
      </c>
      <c r="B70" s="318">
        <v>3</v>
      </c>
      <c r="C70" s="319">
        <v>3</v>
      </c>
      <c r="D70" s="168">
        <v>758004</v>
      </c>
      <c r="E70" s="315" t="s">
        <v>120</v>
      </c>
      <c r="F70" s="147">
        <v>404.35784621831129</v>
      </c>
      <c r="G70" s="147">
        <v>331.70080142475507</v>
      </c>
      <c r="H70" s="147">
        <v>369.13113869400973</v>
      </c>
      <c r="I70" s="147">
        <v>255.60444165095328</v>
      </c>
      <c r="J70" s="147">
        <v>251.55832591273369</v>
      </c>
      <c r="K70" s="147">
        <v>253.64274150026981</v>
      </c>
      <c r="L70" s="147">
        <v>148.75340456735807</v>
      </c>
      <c r="M70" s="147">
        <v>80.142475512021363</v>
      </c>
      <c r="N70" s="147">
        <v>115.48839719373987</v>
      </c>
      <c r="O70" s="147">
        <v>52.377959354703549</v>
      </c>
      <c r="P70" s="147">
        <v>35.618878005342829</v>
      </c>
      <c r="Q70" s="147">
        <v>44.252563410685376</v>
      </c>
      <c r="R70" s="147">
        <v>96.375445212654526</v>
      </c>
      <c r="S70" s="147">
        <v>44.523597506678534</v>
      </c>
      <c r="T70" s="147">
        <v>71.235833783054503</v>
      </c>
      <c r="U70" s="169"/>
      <c r="V70" s="169"/>
      <c r="W70" s="169"/>
      <c r="X70" s="169"/>
    </row>
    <row r="71" spans="1:24" ht="12.75">
      <c r="A71" s="318">
        <v>5</v>
      </c>
      <c r="B71" s="318">
        <v>3</v>
      </c>
      <c r="C71" s="319">
        <v>3</v>
      </c>
      <c r="D71" s="168">
        <v>362016</v>
      </c>
      <c r="E71" s="315" t="s">
        <v>237</v>
      </c>
      <c r="F71" s="147">
        <v>346.57650042265425</v>
      </c>
      <c r="G71" s="147">
        <v>254.59688826025462</v>
      </c>
      <c r="H71" s="147">
        <v>303.09783819924223</v>
      </c>
      <c r="I71" s="147">
        <v>169.06170752324601</v>
      </c>
      <c r="J71" s="147">
        <v>160.30174446016031</v>
      </c>
      <c r="K71" s="147">
        <v>164.9208825495877</v>
      </c>
      <c r="L71" s="147">
        <v>177.51479289940832</v>
      </c>
      <c r="M71" s="147">
        <v>94.295143800094294</v>
      </c>
      <c r="N71" s="147">
        <v>138.17695564965459</v>
      </c>
      <c r="O71" s="147">
        <v>88.757396449704146</v>
      </c>
      <c r="P71" s="147">
        <v>56.577086280056569</v>
      </c>
      <c r="Q71" s="147">
        <v>73.545798974816137</v>
      </c>
      <c r="R71" s="147">
        <v>88.757396449704174</v>
      </c>
      <c r="S71" s="147">
        <v>37.718057520037718</v>
      </c>
      <c r="T71" s="147">
        <v>64.631156674838437</v>
      </c>
      <c r="U71" s="169"/>
      <c r="V71" s="169"/>
      <c r="W71" s="169"/>
      <c r="X71" s="169"/>
    </row>
    <row r="72" spans="1:24" ht="12.75">
      <c r="A72" s="318">
        <v>5</v>
      </c>
      <c r="B72" s="318">
        <v>3</v>
      </c>
      <c r="C72" s="319">
        <v>3</v>
      </c>
      <c r="D72" s="168">
        <v>154008</v>
      </c>
      <c r="E72" s="315" t="s">
        <v>25</v>
      </c>
      <c r="F72" s="147">
        <v>321.65422171165994</v>
      </c>
      <c r="G72" s="147">
        <v>328.74874203287487</v>
      </c>
      <c r="H72" s="147">
        <v>324.92650471917068</v>
      </c>
      <c r="I72" s="147">
        <v>143.59563469270535</v>
      </c>
      <c r="J72" s="147">
        <v>134.1831600134183</v>
      </c>
      <c r="K72" s="147">
        <v>139.254216308216</v>
      </c>
      <c r="L72" s="147">
        <v>178.05858701895463</v>
      </c>
      <c r="M72" s="147">
        <v>194.56558201945657</v>
      </c>
      <c r="N72" s="147">
        <v>185.67228841095465</v>
      </c>
      <c r="O72" s="147">
        <v>112.00459506031017</v>
      </c>
      <c r="P72" s="147">
        <v>127.47400201274741</v>
      </c>
      <c r="Q72" s="147">
        <v>119.13971839702924</v>
      </c>
      <c r="R72" s="147">
        <v>66.05399195864446</v>
      </c>
      <c r="S72" s="147">
        <v>67.091580006709151</v>
      </c>
      <c r="T72" s="147">
        <v>66.532570013925422</v>
      </c>
    </row>
    <row r="73" spans="1:24" ht="12.75">
      <c r="A73" s="318">
        <v>5</v>
      </c>
      <c r="B73" s="318">
        <v>3</v>
      </c>
      <c r="C73" s="319">
        <v>3</v>
      </c>
      <c r="D73" s="168">
        <v>954008</v>
      </c>
      <c r="E73" s="315" t="s">
        <v>136</v>
      </c>
      <c r="F73" s="147">
        <v>526.85161618732502</v>
      </c>
      <c r="G73" s="147">
        <v>422.42295430393199</v>
      </c>
      <c r="H73" s="147">
        <v>475.7571818536332</v>
      </c>
      <c r="I73" s="147">
        <v>269.78875031814704</v>
      </c>
      <c r="J73" s="147">
        <v>260.36131774707758</v>
      </c>
      <c r="K73" s="147">
        <v>265.17613414792669</v>
      </c>
      <c r="L73" s="147">
        <v>257.06286586917793</v>
      </c>
      <c r="M73" s="147">
        <v>162.06163655685444</v>
      </c>
      <c r="N73" s="147">
        <v>210.58104770570651</v>
      </c>
      <c r="O73" s="147">
        <v>99.261898701959765</v>
      </c>
      <c r="P73" s="147">
        <v>92.98618490967057</v>
      </c>
      <c r="Q73" s="147">
        <v>96.191342779149878</v>
      </c>
      <c r="R73" s="147">
        <v>157.80096716721812</v>
      </c>
      <c r="S73" s="147">
        <v>69.075451647183854</v>
      </c>
      <c r="T73" s="147">
        <v>114.3897049265566</v>
      </c>
    </row>
    <row r="74" spans="1:24" ht="12.75">
      <c r="A74" s="318">
        <v>5</v>
      </c>
      <c r="B74" s="318">
        <v>3</v>
      </c>
      <c r="C74" s="319">
        <v>3</v>
      </c>
      <c r="D74" s="168">
        <v>370012</v>
      </c>
      <c r="E74" s="315" t="s">
        <v>354</v>
      </c>
      <c r="F74" s="147">
        <v>530.47047679191667</v>
      </c>
      <c r="G74" s="147">
        <v>413.74474053295938</v>
      </c>
      <c r="H74" s="147">
        <v>475.16198704103675</v>
      </c>
      <c r="I74" s="147">
        <v>359.96210925165781</v>
      </c>
      <c r="J74" s="147">
        <v>259.46704067321184</v>
      </c>
      <c r="K74" s="147">
        <v>312.34424322977242</v>
      </c>
      <c r="L74" s="147">
        <v>170.50836754025894</v>
      </c>
      <c r="M74" s="147">
        <v>154.27769985974757</v>
      </c>
      <c r="N74" s="147">
        <v>162.81774381126431</v>
      </c>
      <c r="O74" s="147">
        <v>85.254183770129472</v>
      </c>
      <c r="P74" s="147">
        <v>105.18934081346426</v>
      </c>
      <c r="Q74" s="147">
        <v>94.700116298388423</v>
      </c>
      <c r="R74" s="147">
        <v>85.254183770129472</v>
      </c>
      <c r="S74" s="147">
        <v>49.088359046283315</v>
      </c>
      <c r="T74" s="147">
        <v>68.117627512875899</v>
      </c>
    </row>
    <row r="75" spans="1:24" ht="12.75">
      <c r="A75" s="318">
        <v>5</v>
      </c>
      <c r="B75" s="318">
        <v>3</v>
      </c>
      <c r="C75" s="319">
        <v>3</v>
      </c>
      <c r="D75" s="168">
        <v>154012</v>
      </c>
      <c r="E75" s="315" t="s">
        <v>26</v>
      </c>
      <c r="F75" s="147">
        <v>502.84090909090912</v>
      </c>
      <c r="G75" s="147">
        <v>498.92208192177395</v>
      </c>
      <c r="H75" s="147">
        <v>500.96054381557559</v>
      </c>
      <c r="I75" s="147">
        <v>269.88636363636363</v>
      </c>
      <c r="J75" s="147">
        <v>301.81706190329538</v>
      </c>
      <c r="K75" s="147">
        <v>285.20762524013594</v>
      </c>
      <c r="L75" s="147">
        <v>232.95454545454547</v>
      </c>
      <c r="M75" s="147">
        <v>197.1050200184786</v>
      </c>
      <c r="N75" s="147">
        <v>215.75291857543962</v>
      </c>
      <c r="O75" s="147">
        <v>113.63636363636364</v>
      </c>
      <c r="P75" s="147">
        <v>120.11087157376039</v>
      </c>
      <c r="Q75" s="147">
        <v>116.74301758534062</v>
      </c>
      <c r="R75" s="147">
        <v>119.31818181818183</v>
      </c>
      <c r="S75" s="147">
        <v>76.994148444718206</v>
      </c>
      <c r="T75" s="147">
        <v>99.009900990099013</v>
      </c>
    </row>
    <row r="76" spans="1:24" ht="12.75">
      <c r="A76" s="318">
        <v>5</v>
      </c>
      <c r="B76" s="318">
        <v>3</v>
      </c>
      <c r="C76" s="319">
        <v>3</v>
      </c>
      <c r="D76" s="168">
        <v>154016</v>
      </c>
      <c r="E76" s="315" t="s">
        <v>27</v>
      </c>
      <c r="F76" s="147">
        <v>488.55388051367953</v>
      </c>
      <c r="G76" s="147">
        <v>390.21549213744908</v>
      </c>
      <c r="H76" s="147">
        <v>440.42189281641964</v>
      </c>
      <c r="I76" s="147">
        <v>212.1719709659408</v>
      </c>
      <c r="J76" s="147">
        <v>203.843913803145</v>
      </c>
      <c r="K76" s="147">
        <v>208.0957810718358</v>
      </c>
      <c r="L76" s="147">
        <v>276.38190954773864</v>
      </c>
      <c r="M76" s="147">
        <v>186.37157833430402</v>
      </c>
      <c r="N76" s="147">
        <v>232.32611174458381</v>
      </c>
      <c r="O76" s="147">
        <v>164.71245114461189</v>
      </c>
      <c r="P76" s="147">
        <v>101.9219569015725</v>
      </c>
      <c r="Q76" s="147">
        <v>133.97947548460658</v>
      </c>
      <c r="R76" s="147">
        <v>111.66945840312674</v>
      </c>
      <c r="S76" s="147">
        <v>84.449621432731504</v>
      </c>
      <c r="T76" s="147">
        <v>98.346636259977188</v>
      </c>
    </row>
    <row r="77" spans="1:24" ht="12.75">
      <c r="A77" s="167">
        <v>5</v>
      </c>
      <c r="B77" s="167">
        <v>3</v>
      </c>
      <c r="C77" s="167">
        <v>3</v>
      </c>
      <c r="D77" s="168">
        <v>158008</v>
      </c>
      <c r="E77" s="227" t="s">
        <v>31</v>
      </c>
      <c r="F77" s="317">
        <v>359.6866096866097</v>
      </c>
      <c r="G77" s="317">
        <v>282.84998209810243</v>
      </c>
      <c r="H77" s="317">
        <v>321.37118371719333</v>
      </c>
      <c r="I77" s="317">
        <v>192.30769230769232</v>
      </c>
      <c r="J77" s="317">
        <v>168.27783745076979</v>
      </c>
      <c r="K77" s="317">
        <v>180.32494197464737</v>
      </c>
      <c r="L77" s="317">
        <v>167.37891737891738</v>
      </c>
      <c r="M77" s="317">
        <v>114.57214464733262</v>
      </c>
      <c r="N77" s="317">
        <v>141.04624174254599</v>
      </c>
      <c r="O77" s="317">
        <v>56.980056980056986</v>
      </c>
      <c r="P77" s="317">
        <v>57.286072323666325</v>
      </c>
      <c r="Q77" s="317">
        <v>57.132654883056595</v>
      </c>
      <c r="R77" s="317">
        <v>110.39886039886039</v>
      </c>
      <c r="S77" s="317">
        <v>57.286072323666311</v>
      </c>
      <c r="T77" s="317">
        <v>83.913586859489385</v>
      </c>
    </row>
    <row r="78" spans="1:24" ht="12.75">
      <c r="A78" s="318">
        <v>5</v>
      </c>
      <c r="B78" s="318">
        <v>3</v>
      </c>
      <c r="C78" s="319">
        <v>3</v>
      </c>
      <c r="D78" s="168">
        <v>370016</v>
      </c>
      <c r="E78" s="315" t="s">
        <v>72</v>
      </c>
      <c r="F78" s="147">
        <v>423.99639152007211</v>
      </c>
      <c r="G78" s="147">
        <v>343.19820940064659</v>
      </c>
      <c r="H78" s="147">
        <v>385.57066824364279</v>
      </c>
      <c r="I78" s="147">
        <v>216.50879566982402</v>
      </c>
      <c r="J78" s="147">
        <v>169.1121611539418</v>
      </c>
      <c r="K78" s="147">
        <v>193.96806623299821</v>
      </c>
      <c r="L78" s="147">
        <v>207.48759585024808</v>
      </c>
      <c r="M78" s="147">
        <v>174.08604824670479</v>
      </c>
      <c r="N78" s="147">
        <v>191.60260201064457</v>
      </c>
      <c r="O78" s="147">
        <v>92.467298150654045</v>
      </c>
      <c r="P78" s="147">
        <v>109.42551604078588</v>
      </c>
      <c r="Q78" s="147">
        <v>100.53222945002956</v>
      </c>
      <c r="R78" s="147">
        <v>115.02029769959404</v>
      </c>
      <c r="S78" s="147">
        <v>64.660532205918926</v>
      </c>
      <c r="T78" s="147">
        <v>91.070372560615013</v>
      </c>
    </row>
    <row r="79" spans="1:24" ht="12.75">
      <c r="A79" s="318">
        <v>5</v>
      </c>
      <c r="B79" s="318">
        <v>3</v>
      </c>
      <c r="C79" s="319">
        <v>3</v>
      </c>
      <c r="D79" s="168">
        <v>962016</v>
      </c>
      <c r="E79" s="315" t="s">
        <v>148</v>
      </c>
      <c r="F79" s="147">
        <v>264.57883369330455</v>
      </c>
      <c r="G79" s="147">
        <v>255.62994522215462</v>
      </c>
      <c r="H79" s="147">
        <v>260.37195994277539</v>
      </c>
      <c r="I79" s="147">
        <v>145.78833693304537</v>
      </c>
      <c r="J79" s="147">
        <v>118.68533171028606</v>
      </c>
      <c r="K79" s="147">
        <v>133.04721030042919</v>
      </c>
      <c r="L79" s="147">
        <v>118.79049676025919</v>
      </c>
      <c r="M79" s="147">
        <v>136.94461351186854</v>
      </c>
      <c r="N79" s="147">
        <v>127.32474964234622</v>
      </c>
      <c r="O79" s="147">
        <v>67.494600431965438</v>
      </c>
      <c r="P79" s="147">
        <v>76.080340839926961</v>
      </c>
      <c r="Q79" s="147">
        <v>71.530758226037193</v>
      </c>
      <c r="R79" s="147">
        <v>51.295896328293743</v>
      </c>
      <c r="S79" s="147">
        <v>60.864272671941571</v>
      </c>
      <c r="T79" s="147">
        <v>55.793991416309012</v>
      </c>
    </row>
    <row r="80" spans="1:24" ht="12.75">
      <c r="A80" s="318">
        <v>5</v>
      </c>
      <c r="B80" s="318">
        <v>3</v>
      </c>
      <c r="C80" s="319">
        <v>3</v>
      </c>
      <c r="D80" s="168">
        <v>954020</v>
      </c>
      <c r="E80" s="315" t="s">
        <v>139</v>
      </c>
      <c r="F80" s="147">
        <v>345.8498023715415</v>
      </c>
      <c r="G80" s="147">
        <v>368.57419980601361</v>
      </c>
      <c r="H80" s="147">
        <v>357.31767009300052</v>
      </c>
      <c r="I80" s="147">
        <v>197.62845849802372</v>
      </c>
      <c r="J80" s="147">
        <v>232.78370514064017</v>
      </c>
      <c r="K80" s="147">
        <v>215.36955457660301</v>
      </c>
      <c r="L80" s="147">
        <v>148.22134387351778</v>
      </c>
      <c r="M80" s="147">
        <v>135.79049466537342</v>
      </c>
      <c r="N80" s="147">
        <v>141.94811551639745</v>
      </c>
      <c r="O80" s="147">
        <v>49.40711462450593</v>
      </c>
      <c r="P80" s="147">
        <v>72.744907856450041</v>
      </c>
      <c r="Q80" s="147">
        <v>61.184532550171319</v>
      </c>
      <c r="R80" s="147">
        <v>98.814229249011859</v>
      </c>
      <c r="S80" s="147">
        <v>63.045586808923375</v>
      </c>
      <c r="T80" s="147">
        <v>80.763582966226139</v>
      </c>
    </row>
    <row r="81" spans="1:20" ht="12.75">
      <c r="A81" s="318">
        <v>5</v>
      </c>
      <c r="B81" s="318">
        <v>3</v>
      </c>
      <c r="C81" s="319">
        <v>3</v>
      </c>
      <c r="D81" s="168">
        <v>334016</v>
      </c>
      <c r="E81" s="315" t="s">
        <v>59</v>
      </c>
      <c r="F81" s="147">
        <v>585.51941238195172</v>
      </c>
      <c r="G81" s="147">
        <v>503.54924578527061</v>
      </c>
      <c r="H81" s="147">
        <v>545.67022538552783</v>
      </c>
      <c r="I81" s="147">
        <v>423.92444910807978</v>
      </c>
      <c r="J81" s="147">
        <v>330.52351375332745</v>
      </c>
      <c r="K81" s="147">
        <v>378.51827887415078</v>
      </c>
      <c r="L81" s="147">
        <v>161.594963273872</v>
      </c>
      <c r="M81" s="147">
        <v>173.02573203194325</v>
      </c>
      <c r="N81" s="147">
        <v>167.15194651137713</v>
      </c>
      <c r="O81" s="147">
        <v>107.03043022035678</v>
      </c>
      <c r="P81" s="147">
        <v>117.56876663708964</v>
      </c>
      <c r="Q81" s="147">
        <v>112.15356411085949</v>
      </c>
      <c r="R81" s="147">
        <v>54.56453305351522</v>
      </c>
      <c r="S81" s="147">
        <v>55.456965394853604</v>
      </c>
      <c r="T81" s="147">
        <v>54.998382400517634</v>
      </c>
    </row>
    <row r="82" spans="1:20" ht="12.75">
      <c r="A82" s="318">
        <v>5</v>
      </c>
      <c r="B82" s="318">
        <v>3</v>
      </c>
      <c r="C82" s="227">
        <v>3</v>
      </c>
      <c r="D82" s="168">
        <v>370020</v>
      </c>
      <c r="E82" s="315" t="s">
        <v>73</v>
      </c>
      <c r="F82" s="147">
        <v>583.22117541498426</v>
      </c>
      <c r="G82" s="147">
        <v>550.99648300117235</v>
      </c>
      <c r="H82" s="147">
        <v>567.46532156368221</v>
      </c>
      <c r="I82" s="147">
        <v>385.82323912068193</v>
      </c>
      <c r="J82" s="147">
        <v>358.73388042203982</v>
      </c>
      <c r="K82" s="147">
        <v>372.57824143070042</v>
      </c>
      <c r="L82" s="147">
        <v>197.39793629430235</v>
      </c>
      <c r="M82" s="147">
        <v>192.26260257913248</v>
      </c>
      <c r="N82" s="147">
        <v>194.88708013298179</v>
      </c>
      <c r="O82" s="147">
        <v>136.8326603858232</v>
      </c>
      <c r="P82" s="147">
        <v>114.88862837045721</v>
      </c>
      <c r="Q82" s="147">
        <v>126.10340479192935</v>
      </c>
      <c r="R82" s="147">
        <v>60.565275908479151</v>
      </c>
      <c r="S82" s="147">
        <v>77.373974208675278</v>
      </c>
      <c r="T82" s="147">
        <v>68.783675341052401</v>
      </c>
    </row>
    <row r="83" spans="1:20" ht="12.75">
      <c r="A83" s="318">
        <v>5</v>
      </c>
      <c r="B83" s="318">
        <v>3</v>
      </c>
      <c r="C83" s="319">
        <v>3</v>
      </c>
      <c r="D83" s="168">
        <v>978020</v>
      </c>
      <c r="E83" s="315" t="s">
        <v>159</v>
      </c>
      <c r="F83" s="147">
        <v>678.53705486044271</v>
      </c>
      <c r="G83" s="147">
        <v>634.02889245585857</v>
      </c>
      <c r="H83" s="147">
        <v>657.46136306055234</v>
      </c>
      <c r="I83" s="147">
        <v>425.89027911453314</v>
      </c>
      <c r="J83" s="147">
        <v>366.50615302300696</v>
      </c>
      <c r="K83" s="147">
        <v>397.77045857613382</v>
      </c>
      <c r="L83" s="147">
        <v>252.64677574590954</v>
      </c>
      <c r="M83" s="147">
        <v>267.52273943285172</v>
      </c>
      <c r="N83" s="147">
        <v>259.69090448441852</v>
      </c>
      <c r="O83" s="147">
        <v>101.05871029836381</v>
      </c>
      <c r="P83" s="147">
        <v>141.78705189941138</v>
      </c>
      <c r="Q83" s="147">
        <v>120.3445654927793</v>
      </c>
      <c r="R83" s="147">
        <v>151.58806544754569</v>
      </c>
      <c r="S83" s="147">
        <v>125.73568753344036</v>
      </c>
      <c r="T83" s="147">
        <v>139.34633899163921</v>
      </c>
    </row>
    <row r="84" spans="1:20" ht="12.75">
      <c r="A84" s="318">
        <v>5</v>
      </c>
      <c r="B84" s="318">
        <v>3</v>
      </c>
      <c r="C84" s="319">
        <v>3</v>
      </c>
      <c r="D84" s="168">
        <v>170020</v>
      </c>
      <c r="E84" s="315" t="s">
        <v>49</v>
      </c>
      <c r="F84" s="147">
        <v>630.60753652909511</v>
      </c>
      <c r="G84" s="147">
        <v>569.33925306868628</v>
      </c>
      <c r="H84" s="147">
        <v>600.25873221216034</v>
      </c>
      <c r="I84" s="147">
        <v>376.82645475519098</v>
      </c>
      <c r="J84" s="147">
        <v>344.73752938103945</v>
      </c>
      <c r="K84" s="147">
        <v>360.93143596377746</v>
      </c>
      <c r="L84" s="147">
        <v>253.78108177390411</v>
      </c>
      <c r="M84" s="147">
        <v>224.60172368764688</v>
      </c>
      <c r="N84" s="147">
        <v>239.32729624838291</v>
      </c>
      <c r="O84" s="147">
        <v>125.60881825173031</v>
      </c>
      <c r="P84" s="147">
        <v>156.69887699138155</v>
      </c>
      <c r="Q84" s="147">
        <v>141.00905562742562</v>
      </c>
      <c r="R84" s="147">
        <v>128.17226352217381</v>
      </c>
      <c r="S84" s="147">
        <v>67.902846696265343</v>
      </c>
      <c r="T84" s="147">
        <v>98.318240620957312</v>
      </c>
    </row>
    <row r="85" spans="1:20" ht="12.75">
      <c r="A85" s="318">
        <v>5</v>
      </c>
      <c r="B85" s="318">
        <v>3</v>
      </c>
      <c r="C85" s="319">
        <v>3</v>
      </c>
      <c r="D85" s="168">
        <v>766040</v>
      </c>
      <c r="E85" s="315" t="s">
        <v>125</v>
      </c>
      <c r="F85" s="147">
        <v>420.80924855491327</v>
      </c>
      <c r="G85" s="147">
        <v>385.65463031196265</v>
      </c>
      <c r="H85" s="147">
        <v>403.76369699857077</v>
      </c>
      <c r="I85" s="147">
        <v>298.26589595375719</v>
      </c>
      <c r="J85" s="147">
        <v>275.11667894866122</v>
      </c>
      <c r="K85" s="147">
        <v>287.04144830871843</v>
      </c>
      <c r="L85" s="147">
        <v>122.54335260115607</v>
      </c>
      <c r="M85" s="147">
        <v>110.53795136330137</v>
      </c>
      <c r="N85" s="147">
        <v>116.72224868985231</v>
      </c>
      <c r="O85" s="147">
        <v>69.364161849710982</v>
      </c>
      <c r="P85" s="147">
        <v>63.866371898796345</v>
      </c>
      <c r="Q85" s="147">
        <v>66.698427822772743</v>
      </c>
      <c r="R85" s="147">
        <v>53.179190751445084</v>
      </c>
      <c r="S85" s="147">
        <v>46.671579464505037</v>
      </c>
      <c r="T85" s="147">
        <v>50.023820867079564</v>
      </c>
    </row>
    <row r="86" spans="1:20" ht="12.75">
      <c r="A86" s="318">
        <v>5</v>
      </c>
      <c r="B86" s="318">
        <v>3</v>
      </c>
      <c r="C86" s="319">
        <v>3</v>
      </c>
      <c r="D86" s="168">
        <v>758024</v>
      </c>
      <c r="E86" s="315" t="s">
        <v>122</v>
      </c>
      <c r="F86" s="147">
        <v>488.75096974398758</v>
      </c>
      <c r="G86" s="147">
        <v>299.92858843132592</v>
      </c>
      <c r="H86" s="147">
        <v>390.43133366385723</v>
      </c>
      <c r="I86" s="147">
        <v>287.04422032583398</v>
      </c>
      <c r="J86" s="147">
        <v>152.3446798381338</v>
      </c>
      <c r="K86" s="147">
        <v>216.90629647992066</v>
      </c>
      <c r="L86" s="147">
        <v>201.70674941815361</v>
      </c>
      <c r="M86" s="147">
        <v>147.58390859319209</v>
      </c>
      <c r="N86" s="147">
        <v>173.52503718393655</v>
      </c>
      <c r="O86" s="147">
        <v>90.509438841479167</v>
      </c>
      <c r="P86" s="147">
        <v>78.552725541537725</v>
      </c>
      <c r="Q86" s="147">
        <v>84.283589489340599</v>
      </c>
      <c r="R86" s="147">
        <v>111.19731057667443</v>
      </c>
      <c r="S86" s="147">
        <v>69.031183051654381</v>
      </c>
      <c r="T86" s="147">
        <v>89.241447694595934</v>
      </c>
    </row>
    <row r="87" spans="1:20" ht="12.75">
      <c r="A87" s="318">
        <v>5</v>
      </c>
      <c r="B87" s="318">
        <v>3</v>
      </c>
      <c r="C87" s="319">
        <v>3</v>
      </c>
      <c r="D87" s="168">
        <v>158024</v>
      </c>
      <c r="E87" s="315" t="s">
        <v>35</v>
      </c>
      <c r="F87" s="147">
        <v>753.68521160247269</v>
      </c>
      <c r="G87" s="147">
        <v>688.40579710144937</v>
      </c>
      <c r="H87" s="147">
        <v>722.42874845105337</v>
      </c>
      <c r="I87" s="147">
        <v>527.81740370898717</v>
      </c>
      <c r="J87" s="147">
        <v>564.18219461697731</v>
      </c>
      <c r="K87" s="147">
        <v>545.22924411400254</v>
      </c>
      <c r="L87" s="147">
        <v>225.86780789348549</v>
      </c>
      <c r="M87" s="147">
        <v>124.22360248447204</v>
      </c>
      <c r="N87" s="147">
        <v>177.1995043370508</v>
      </c>
      <c r="O87" s="147">
        <v>92.724679029957187</v>
      </c>
      <c r="P87" s="147">
        <v>54.347826086956523</v>
      </c>
      <c r="Q87" s="147">
        <v>74.34944237918215</v>
      </c>
      <c r="R87" s="147">
        <v>133.14312886352832</v>
      </c>
      <c r="S87" s="147">
        <v>69.875776397515537</v>
      </c>
      <c r="T87" s="147">
        <v>102.85006195786868</v>
      </c>
    </row>
    <row r="88" spans="1:20" ht="12.75">
      <c r="A88" s="318">
        <v>5</v>
      </c>
      <c r="B88" s="318">
        <v>3</v>
      </c>
      <c r="C88" s="319">
        <v>3</v>
      </c>
      <c r="D88" s="168">
        <v>562028</v>
      </c>
      <c r="E88" s="315" t="s">
        <v>110</v>
      </c>
      <c r="F88" s="147">
        <v>484.58149779735686</v>
      </c>
      <c r="G88" s="147">
        <v>417.17417783191229</v>
      </c>
      <c r="H88" s="147">
        <v>449.07778668805133</v>
      </c>
      <c r="I88" s="147">
        <v>213.48695357505929</v>
      </c>
      <c r="J88" s="147">
        <v>170.52375152253353</v>
      </c>
      <c r="K88" s="147">
        <v>190.85805934242185</v>
      </c>
      <c r="L88" s="147">
        <v>271.09454422229754</v>
      </c>
      <c r="M88" s="147">
        <v>246.65042630937879</v>
      </c>
      <c r="N88" s="147">
        <v>258.21972734562951</v>
      </c>
      <c r="O88" s="147">
        <v>145.71331751948495</v>
      </c>
      <c r="P88" s="147">
        <v>182.70401948842874</v>
      </c>
      <c r="Q88" s="147">
        <v>165.19647153167602</v>
      </c>
      <c r="R88" s="147">
        <v>125.3812267028126</v>
      </c>
      <c r="S88" s="147">
        <v>63.946406820950067</v>
      </c>
      <c r="T88" s="147">
        <v>93.023255813953483</v>
      </c>
    </row>
    <row r="89" spans="1:20" ht="12.75">
      <c r="A89" s="318">
        <v>5</v>
      </c>
      <c r="B89" s="318">
        <v>3</v>
      </c>
      <c r="C89" s="319">
        <v>3</v>
      </c>
      <c r="D89" s="168">
        <v>962052</v>
      </c>
      <c r="E89" s="315" t="s">
        <v>152</v>
      </c>
      <c r="F89" s="147">
        <v>431.0344827586207</v>
      </c>
      <c r="G89" s="147">
        <v>457.63479836882647</v>
      </c>
      <c r="H89" s="147">
        <v>443.07692307692304</v>
      </c>
      <c r="I89" s="147">
        <v>281.10944527736132</v>
      </c>
      <c r="J89" s="147">
        <v>299.04848210240152</v>
      </c>
      <c r="K89" s="147">
        <v>289.23076923076923</v>
      </c>
      <c r="L89" s="147">
        <v>149.92503748125938</v>
      </c>
      <c r="M89" s="147">
        <v>158.586316266425</v>
      </c>
      <c r="N89" s="147">
        <v>153.84615384615387</v>
      </c>
      <c r="O89" s="147">
        <v>74.962518740629704</v>
      </c>
      <c r="P89" s="147">
        <v>95.151789759854992</v>
      </c>
      <c r="Q89" s="147">
        <v>84.102564102564102</v>
      </c>
      <c r="R89" s="147">
        <v>74.962518740629662</v>
      </c>
      <c r="S89" s="147">
        <v>63.434526506570002</v>
      </c>
      <c r="T89" s="147">
        <v>69.743589743589723</v>
      </c>
    </row>
    <row r="90" spans="1:20" ht="12.75">
      <c r="A90" s="318">
        <v>5</v>
      </c>
      <c r="B90" s="318">
        <v>3</v>
      </c>
      <c r="C90" s="319">
        <v>3</v>
      </c>
      <c r="D90" s="168">
        <v>770032</v>
      </c>
      <c r="E90" s="315" t="s">
        <v>129</v>
      </c>
      <c r="F90" s="147">
        <v>343.06195596518182</v>
      </c>
      <c r="G90" s="147">
        <v>301.84460592509782</v>
      </c>
      <c r="H90" s="147">
        <v>323.35649385355424</v>
      </c>
      <c r="I90" s="147">
        <v>174.09114183307733</v>
      </c>
      <c r="J90" s="147">
        <v>159.3068753493572</v>
      </c>
      <c r="K90" s="147">
        <v>167.02298236237306</v>
      </c>
      <c r="L90" s="147">
        <v>168.97081413210446</v>
      </c>
      <c r="M90" s="147">
        <v>142.53773057574065</v>
      </c>
      <c r="N90" s="147">
        <v>156.33351149118118</v>
      </c>
      <c r="O90" s="147">
        <v>112.64720942140298</v>
      </c>
      <c r="P90" s="147">
        <v>106.20458356623811</v>
      </c>
      <c r="Q90" s="147">
        <v>109.56707642971674</v>
      </c>
      <c r="R90" s="147">
        <v>56.323604710701488</v>
      </c>
      <c r="S90" s="147">
        <v>36.333147009502518</v>
      </c>
      <c r="T90" s="147">
        <v>46.766435061464456</v>
      </c>
    </row>
    <row r="91" spans="1:20" ht="12.75">
      <c r="A91" s="318">
        <v>5</v>
      </c>
      <c r="B91" s="318">
        <v>3</v>
      </c>
      <c r="C91" s="319">
        <v>3</v>
      </c>
      <c r="D91" s="168">
        <v>374036</v>
      </c>
      <c r="E91" s="315" t="s">
        <v>75</v>
      </c>
      <c r="F91" s="147">
        <v>454.12418906394811</v>
      </c>
      <c r="G91" s="147">
        <v>491.72346640701073</v>
      </c>
      <c r="H91" s="147">
        <v>472.45963912630577</v>
      </c>
      <c r="I91" s="147">
        <v>273.40129749768306</v>
      </c>
      <c r="J91" s="147">
        <v>335.9298928919182</v>
      </c>
      <c r="K91" s="147">
        <v>303.89363722697055</v>
      </c>
      <c r="L91" s="147">
        <v>180.72289156626505</v>
      </c>
      <c r="M91" s="147">
        <v>155.7935735150925</v>
      </c>
      <c r="N91" s="147">
        <v>168.56600189933522</v>
      </c>
      <c r="O91" s="147">
        <v>69.508804448563481</v>
      </c>
      <c r="P91" s="147">
        <v>92.502434274586165</v>
      </c>
      <c r="Q91" s="147">
        <v>80.721747388414059</v>
      </c>
      <c r="R91" s="147">
        <v>111.2140871177016</v>
      </c>
      <c r="S91" s="147">
        <v>63.291139240506325</v>
      </c>
      <c r="T91" s="147">
        <v>87.844254510921175</v>
      </c>
    </row>
    <row r="92" spans="1:20" ht="12.75">
      <c r="A92" s="318">
        <v>5</v>
      </c>
      <c r="B92" s="318">
        <v>3</v>
      </c>
      <c r="C92" s="319">
        <v>3</v>
      </c>
      <c r="D92" s="168">
        <v>978028</v>
      </c>
      <c r="E92" s="315" t="s">
        <v>161</v>
      </c>
      <c r="F92" s="147">
        <v>811.3590263691683</v>
      </c>
      <c r="G92" s="147">
        <v>690.17632241813601</v>
      </c>
      <c r="H92" s="147">
        <v>754.13346021172833</v>
      </c>
      <c r="I92" s="147">
        <v>613.02681992337159</v>
      </c>
      <c r="J92" s="147">
        <v>493.70277078085638</v>
      </c>
      <c r="K92" s="147">
        <v>556.67895801118118</v>
      </c>
      <c r="L92" s="147">
        <v>198.33220644579669</v>
      </c>
      <c r="M92" s="147">
        <v>196.4735516372796</v>
      </c>
      <c r="N92" s="147">
        <v>197.45450220054715</v>
      </c>
      <c r="O92" s="147">
        <v>65.359477124183002</v>
      </c>
      <c r="P92" s="147">
        <v>95.717884130982398</v>
      </c>
      <c r="Q92" s="147">
        <v>79.69549185202807</v>
      </c>
      <c r="R92" s="147">
        <v>132.97272932161368</v>
      </c>
      <c r="S92" s="147">
        <v>100.75566750629723</v>
      </c>
      <c r="T92" s="147">
        <v>117.7590103485191</v>
      </c>
    </row>
    <row r="93" spans="1:20" ht="12.75">
      <c r="A93" s="318">
        <v>5</v>
      </c>
      <c r="B93" s="318">
        <v>3</v>
      </c>
      <c r="C93" s="319">
        <v>3</v>
      </c>
      <c r="D93" s="168">
        <v>978032</v>
      </c>
      <c r="E93" s="315" t="s">
        <v>162</v>
      </c>
      <c r="F93" s="147">
        <v>521.32701421800948</v>
      </c>
      <c r="G93" s="147">
        <v>501.39275766016715</v>
      </c>
      <c r="H93" s="147">
        <v>511.39742319127851</v>
      </c>
      <c r="I93" s="147">
        <v>244.86571879936812</v>
      </c>
      <c r="J93" s="147">
        <v>262.63430163151611</v>
      </c>
      <c r="K93" s="147">
        <v>253.71655104063427</v>
      </c>
      <c r="L93" s="147">
        <v>276.46129541864138</v>
      </c>
      <c r="M93" s="147">
        <v>238.75845602865098</v>
      </c>
      <c r="N93" s="147">
        <v>257.68087215064418</v>
      </c>
      <c r="O93" s="147">
        <v>134.28120063191153</v>
      </c>
      <c r="P93" s="147">
        <v>119.37922801432548</v>
      </c>
      <c r="Q93" s="147">
        <v>126.85827552031714</v>
      </c>
      <c r="R93" s="147">
        <v>142.18009478672982</v>
      </c>
      <c r="S93" s="147">
        <v>119.37922801432551</v>
      </c>
      <c r="T93" s="147">
        <v>130.82259663032707</v>
      </c>
    </row>
    <row r="94" spans="1:20" ht="12.75">
      <c r="A94" s="318">
        <v>5</v>
      </c>
      <c r="B94" s="318">
        <v>3</v>
      </c>
      <c r="C94" s="319">
        <v>3</v>
      </c>
      <c r="D94" s="168">
        <v>382060</v>
      </c>
      <c r="E94" s="315" t="s">
        <v>92</v>
      </c>
      <c r="F94" s="147">
        <v>435.18094365551991</v>
      </c>
      <c r="G94" s="147">
        <v>313.648615535408</v>
      </c>
      <c r="H94" s="147">
        <v>376.46501716585766</v>
      </c>
      <c r="I94" s="147">
        <v>329.82134677049936</v>
      </c>
      <c r="J94" s="147">
        <v>188.67924528301887</v>
      </c>
      <c r="K94" s="147">
        <v>261.63134840771875</v>
      </c>
      <c r="L94" s="147">
        <v>105.35959688502062</v>
      </c>
      <c r="M94" s="147">
        <v>124.96937025238911</v>
      </c>
      <c r="N94" s="147">
        <v>114.83366875813898</v>
      </c>
      <c r="O94" s="147">
        <v>52.679798442510311</v>
      </c>
      <c r="P94" s="147">
        <v>63.709875030629746</v>
      </c>
      <c r="Q94" s="147">
        <v>58.008760506688759</v>
      </c>
      <c r="R94" s="147">
        <v>52.679798442510311</v>
      </c>
      <c r="S94" s="147">
        <v>61.25949522175938</v>
      </c>
      <c r="T94" s="147">
        <v>56.824908251450218</v>
      </c>
    </row>
    <row r="95" spans="1:20" ht="12.75">
      <c r="A95" s="318">
        <v>5</v>
      </c>
      <c r="B95" s="318">
        <v>3</v>
      </c>
      <c r="C95" s="319">
        <v>3</v>
      </c>
      <c r="D95" s="168">
        <v>974040</v>
      </c>
      <c r="E95" s="315" t="s">
        <v>156</v>
      </c>
      <c r="F95" s="147">
        <v>333.9595074097266</v>
      </c>
      <c r="G95" s="147">
        <v>310.93716025222875</v>
      </c>
      <c r="H95" s="147">
        <v>322.68370607028749</v>
      </c>
      <c r="I95" s="147">
        <v>164.89250678355251</v>
      </c>
      <c r="J95" s="147">
        <v>150.03261578604042</v>
      </c>
      <c r="K95" s="147">
        <v>157.61448349307776</v>
      </c>
      <c r="L95" s="147">
        <v>169.06700062617409</v>
      </c>
      <c r="M95" s="147">
        <v>160.9045444661883</v>
      </c>
      <c r="N95" s="147">
        <v>165.06922257720981</v>
      </c>
      <c r="O95" s="147">
        <v>77.228136088499269</v>
      </c>
      <c r="P95" s="147">
        <v>78.277886497064586</v>
      </c>
      <c r="Q95" s="147">
        <v>77.742279020234292</v>
      </c>
      <c r="R95" s="147">
        <v>91.838864537674809</v>
      </c>
      <c r="S95" s="147">
        <v>82.626657969123713</v>
      </c>
      <c r="T95" s="147">
        <v>87.326943556975507</v>
      </c>
    </row>
    <row r="96" spans="1:20" ht="12.75">
      <c r="A96" s="318">
        <v>5</v>
      </c>
      <c r="B96" s="318">
        <v>3</v>
      </c>
      <c r="C96" s="319">
        <v>3</v>
      </c>
      <c r="D96" s="168">
        <v>170044</v>
      </c>
      <c r="E96" s="315" t="s">
        <v>52</v>
      </c>
      <c r="F96" s="147">
        <v>602.95790671217287</v>
      </c>
      <c r="G96" s="147">
        <v>444.51256897608829</v>
      </c>
      <c r="H96" s="147">
        <v>526.70404249041019</v>
      </c>
      <c r="I96" s="147">
        <v>335.60864618885097</v>
      </c>
      <c r="J96" s="147">
        <v>220.72348252605764</v>
      </c>
      <c r="K96" s="147">
        <v>280.31867807612866</v>
      </c>
      <c r="L96" s="147">
        <v>267.34926052332196</v>
      </c>
      <c r="M96" s="147">
        <v>223.78908645003065</v>
      </c>
      <c r="N96" s="147">
        <v>246.3853644142815</v>
      </c>
      <c r="O96" s="147">
        <v>156.4277588168373</v>
      </c>
      <c r="P96" s="147">
        <v>131.82096873083998</v>
      </c>
      <c r="Q96" s="147">
        <v>144.58542342874006</v>
      </c>
      <c r="R96" s="147">
        <v>110.92150170648465</v>
      </c>
      <c r="S96" s="147">
        <v>91.968117719190673</v>
      </c>
      <c r="T96" s="147">
        <v>101.79994098554145</v>
      </c>
    </row>
    <row r="97" spans="1:23" ht="12.75">
      <c r="A97" s="318">
        <v>5</v>
      </c>
      <c r="B97" s="318">
        <v>3</v>
      </c>
      <c r="C97" s="319">
        <v>3</v>
      </c>
      <c r="D97" s="168">
        <v>562036</v>
      </c>
      <c r="E97" s="315" t="s">
        <v>112</v>
      </c>
      <c r="F97" s="147">
        <v>557.18475073313778</v>
      </c>
      <c r="G97" s="147">
        <v>464.76190476190476</v>
      </c>
      <c r="H97" s="147">
        <v>511.86250700541751</v>
      </c>
      <c r="I97" s="147">
        <v>326.24633431085044</v>
      </c>
      <c r="J97" s="147">
        <v>312.38095238095241</v>
      </c>
      <c r="K97" s="147">
        <v>319.44703904352701</v>
      </c>
      <c r="L97" s="147">
        <v>230.93841642228736</v>
      </c>
      <c r="M97" s="147">
        <v>152.38095238095238</v>
      </c>
      <c r="N97" s="147">
        <v>192.4154679618905</v>
      </c>
      <c r="O97" s="147">
        <v>84.310850439882699</v>
      </c>
      <c r="P97" s="147">
        <v>60.952380952380956</v>
      </c>
      <c r="Q97" s="147">
        <v>72.856342237997382</v>
      </c>
      <c r="R97" s="147">
        <v>146.62756598240466</v>
      </c>
      <c r="S97" s="147">
        <v>91.428571428571416</v>
      </c>
      <c r="T97" s="147">
        <v>119.55912572389312</v>
      </c>
    </row>
    <row r="98" spans="1:23" ht="12.75">
      <c r="A98" s="318">
        <v>5</v>
      </c>
      <c r="B98" s="318">
        <v>3</v>
      </c>
      <c r="C98" s="319">
        <v>3</v>
      </c>
      <c r="D98" s="168">
        <v>974044</v>
      </c>
      <c r="E98" s="315" t="s">
        <v>157</v>
      </c>
      <c r="F98" s="147">
        <v>831.20204603580567</v>
      </c>
      <c r="G98" s="147">
        <v>808.78915381019169</v>
      </c>
      <c r="H98" s="147">
        <v>820.51282051282055</v>
      </c>
      <c r="I98" s="147">
        <v>443.30775788576295</v>
      </c>
      <c r="J98" s="147">
        <v>458.15801776531094</v>
      </c>
      <c r="K98" s="147">
        <v>450.39018952062429</v>
      </c>
      <c r="L98" s="147">
        <v>387.8942881500426</v>
      </c>
      <c r="M98" s="147">
        <v>350.63113604488075</v>
      </c>
      <c r="N98" s="147">
        <v>370.12263099219621</v>
      </c>
      <c r="O98" s="147">
        <v>170.50298380221653</v>
      </c>
      <c r="P98" s="147">
        <v>158.95278167367931</v>
      </c>
      <c r="Q98" s="147">
        <v>164.9944258639911</v>
      </c>
      <c r="R98" s="147">
        <v>217.39130434782609</v>
      </c>
      <c r="S98" s="147">
        <v>191.67835437120149</v>
      </c>
      <c r="T98" s="147">
        <v>205.12820512820514</v>
      </c>
    </row>
    <row r="99" spans="1:23" ht="12.75">
      <c r="A99" s="318">
        <v>5</v>
      </c>
      <c r="B99" s="318">
        <v>3</v>
      </c>
      <c r="C99" s="319">
        <v>3</v>
      </c>
      <c r="D99" s="168">
        <v>362040</v>
      </c>
      <c r="E99" s="315" t="s">
        <v>70</v>
      </c>
      <c r="F99" s="147">
        <v>423.57687135813541</v>
      </c>
      <c r="G99" s="147">
        <v>465.23784631468897</v>
      </c>
      <c r="H99" s="147">
        <v>442.8088803088803</v>
      </c>
      <c r="I99" s="147">
        <v>302.55490811295385</v>
      </c>
      <c r="J99" s="147">
        <v>316.25718766335598</v>
      </c>
      <c r="K99" s="147">
        <v>308.88030888030886</v>
      </c>
      <c r="L99" s="147">
        <v>121.02196324518151</v>
      </c>
      <c r="M99" s="147">
        <v>148.98065865133299</v>
      </c>
      <c r="N99" s="147">
        <v>133.92857142857142</v>
      </c>
      <c r="O99" s="147">
        <v>64.993276557597483</v>
      </c>
      <c r="P99" s="147">
        <v>65.342394145321478</v>
      </c>
      <c r="Q99" s="147">
        <v>65.154440154440152</v>
      </c>
      <c r="R99" s="147">
        <v>56.028686687584035</v>
      </c>
      <c r="S99" s="147">
        <v>83.638264506011495</v>
      </c>
      <c r="T99" s="147">
        <v>68.774131274131278</v>
      </c>
    </row>
    <row r="100" spans="1:23" ht="12.75">
      <c r="A100" s="318">
        <v>5</v>
      </c>
      <c r="B100" s="318">
        <v>3</v>
      </c>
      <c r="C100" s="319">
        <v>3</v>
      </c>
      <c r="D100" s="168">
        <v>954032</v>
      </c>
      <c r="E100" s="315" t="s">
        <v>142</v>
      </c>
      <c r="F100" s="147">
        <v>447.26052925829288</v>
      </c>
      <c r="G100" s="147">
        <v>493.11417147934253</v>
      </c>
      <c r="H100" s="147">
        <v>468.17997567896231</v>
      </c>
      <c r="I100" s="147">
        <v>286.99217294073793</v>
      </c>
      <c r="J100" s="147">
        <v>328.7427809862283</v>
      </c>
      <c r="K100" s="147">
        <v>306.03972436157278</v>
      </c>
      <c r="L100" s="147">
        <v>160.26835631755498</v>
      </c>
      <c r="M100" s="147">
        <v>164.37139049311415</v>
      </c>
      <c r="N100" s="147">
        <v>162.14025131738953</v>
      </c>
      <c r="O100" s="147">
        <v>81.997763697353719</v>
      </c>
      <c r="P100" s="147">
        <v>115.50422034651267</v>
      </c>
      <c r="Q100" s="147">
        <v>97.284150790433728</v>
      </c>
      <c r="R100" s="147">
        <v>78.270592620201271</v>
      </c>
      <c r="S100" s="147">
        <v>48.867170146601509</v>
      </c>
      <c r="T100" s="147">
        <v>64.856100526955814</v>
      </c>
    </row>
    <row r="101" spans="1:23" ht="12.75">
      <c r="A101" s="318">
        <v>5</v>
      </c>
      <c r="B101" s="318">
        <v>3</v>
      </c>
      <c r="C101" s="319">
        <v>3</v>
      </c>
      <c r="D101" s="168">
        <v>158036</v>
      </c>
      <c r="E101" s="315" t="s">
        <v>39</v>
      </c>
      <c r="F101" s="147">
        <v>359.71223021582733</v>
      </c>
      <c r="G101" s="147">
        <v>445.79533941236065</v>
      </c>
      <c r="H101" s="147">
        <v>401.57674304015768</v>
      </c>
      <c r="I101" s="147">
        <v>206.23501199040768</v>
      </c>
      <c r="J101" s="147">
        <v>268.49037487335357</v>
      </c>
      <c r="K101" s="147">
        <v>236.51145602365114</v>
      </c>
      <c r="L101" s="147">
        <v>153.47721822541968</v>
      </c>
      <c r="M101" s="147">
        <v>177.3049645390071</v>
      </c>
      <c r="N101" s="147">
        <v>165.06528701650655</v>
      </c>
      <c r="O101" s="147">
        <v>86.330935251798564</v>
      </c>
      <c r="P101" s="147">
        <v>106.38297872340425</v>
      </c>
      <c r="Q101" s="147">
        <v>96.082779009608288</v>
      </c>
      <c r="R101" s="147">
        <v>67.146282973621098</v>
      </c>
      <c r="S101" s="147">
        <v>70.921985815602838</v>
      </c>
      <c r="T101" s="147">
        <v>68.982508006898257</v>
      </c>
    </row>
    <row r="102" spans="1:23" ht="12.75">
      <c r="A102" s="318">
        <v>5</v>
      </c>
      <c r="B102" s="318">
        <v>3</v>
      </c>
      <c r="C102" s="319">
        <v>3</v>
      </c>
      <c r="D102" s="168">
        <v>334036</v>
      </c>
      <c r="E102" s="315" t="s">
        <v>61</v>
      </c>
      <c r="F102" s="147">
        <v>582.93720290217664</v>
      </c>
      <c r="G102" s="147">
        <v>404.09341380215164</v>
      </c>
      <c r="H102" s="147">
        <v>495.64549180327867</v>
      </c>
      <c r="I102" s="147">
        <v>422.81711283462602</v>
      </c>
      <c r="J102" s="147">
        <v>286.0141695093152</v>
      </c>
      <c r="K102" s="147">
        <v>356.04508196721315</v>
      </c>
      <c r="L102" s="147">
        <v>160.12009006755065</v>
      </c>
      <c r="M102" s="147">
        <v>118.07924429283653</v>
      </c>
      <c r="N102" s="147">
        <v>139.60040983606558</v>
      </c>
      <c r="O102" s="147">
        <v>102.57693269952465</v>
      </c>
      <c r="P102" s="147">
        <v>73.471529782209387</v>
      </c>
      <c r="Q102" s="147">
        <v>88.370901639344254</v>
      </c>
      <c r="R102" s="147">
        <v>57.543157368026016</v>
      </c>
      <c r="S102" s="147">
        <v>44.607714510627126</v>
      </c>
      <c r="T102" s="147">
        <v>51.229508196721305</v>
      </c>
    </row>
    <row r="103" spans="1:23" ht="13.15">
      <c r="A103" s="300"/>
      <c r="B103" s="300"/>
      <c r="C103" s="301"/>
      <c r="D103" s="297"/>
      <c r="E103" s="298" t="s">
        <v>210</v>
      </c>
      <c r="F103" s="367">
        <v>509.04668536397702</v>
      </c>
      <c r="G103" s="367">
        <v>446.70569977426641</v>
      </c>
      <c r="H103" s="367">
        <v>478.86939188410497</v>
      </c>
      <c r="I103" s="367">
        <v>313.63497224359452</v>
      </c>
      <c r="J103" s="367">
        <v>279.08084085778779</v>
      </c>
      <c r="K103" s="367">
        <v>296.90841340100133</v>
      </c>
      <c r="L103" s="367">
        <v>195.41171312038256</v>
      </c>
      <c r="M103" s="367">
        <v>167.62485891647856</v>
      </c>
      <c r="N103" s="367">
        <v>181.96097848310362</v>
      </c>
      <c r="O103" s="367">
        <v>95.058449777866031</v>
      </c>
      <c r="P103" s="367">
        <v>95.584085778781045</v>
      </c>
      <c r="Q103" s="367">
        <v>95.312893491149524</v>
      </c>
      <c r="R103" s="367">
        <v>100.35326334251653</v>
      </c>
      <c r="S103" s="367">
        <v>72.040773137697528</v>
      </c>
      <c r="T103" s="367">
        <v>86.648084991954107</v>
      </c>
    </row>
    <row r="104" spans="1:23" ht="12.75">
      <c r="A104" s="318">
        <v>6</v>
      </c>
      <c r="B104" s="318">
        <v>4</v>
      </c>
      <c r="C104" s="319">
        <v>3</v>
      </c>
      <c r="D104" s="168">
        <v>554004</v>
      </c>
      <c r="E104" s="315" t="s">
        <v>97</v>
      </c>
      <c r="F104" s="147">
        <v>361.47140123325539</v>
      </c>
      <c r="G104" s="147">
        <v>277.19543442813881</v>
      </c>
      <c r="H104" s="147">
        <v>321.25389061805248</v>
      </c>
      <c r="I104" s="147">
        <v>212.63023601956201</v>
      </c>
      <c r="J104" s="147">
        <v>146.75052410901469</v>
      </c>
      <c r="K104" s="147">
        <v>181.19164072921296</v>
      </c>
      <c r="L104" s="147">
        <v>148.84116521369339</v>
      </c>
      <c r="M104" s="147">
        <v>130.44491031912415</v>
      </c>
      <c r="N104" s="147">
        <v>140.06224988883949</v>
      </c>
      <c r="O104" s="147">
        <v>57.410163725281741</v>
      </c>
      <c r="P104" s="147">
        <v>74.539948753785239</v>
      </c>
      <c r="Q104" s="147">
        <v>65.584704313028013</v>
      </c>
      <c r="R104" s="147">
        <v>91.431001488411653</v>
      </c>
      <c r="S104" s="147">
        <v>55.904961565338922</v>
      </c>
      <c r="T104" s="147">
        <v>74.477545575811476</v>
      </c>
    </row>
    <row r="105" spans="1:23" ht="12.75">
      <c r="A105" s="318">
        <v>6</v>
      </c>
      <c r="B105" s="318">
        <v>4</v>
      </c>
      <c r="C105" s="319">
        <v>3</v>
      </c>
      <c r="D105" s="168">
        <v>382008</v>
      </c>
      <c r="E105" s="315" t="s">
        <v>83</v>
      </c>
      <c r="F105" s="147">
        <v>435.14644351464432</v>
      </c>
      <c r="G105" s="147">
        <v>380.09049773755652</v>
      </c>
      <c r="H105" s="147">
        <v>408.695652173913</v>
      </c>
      <c r="I105" s="147">
        <v>280.3347280334728</v>
      </c>
      <c r="J105" s="147">
        <v>271.49321266968326</v>
      </c>
      <c r="K105" s="147">
        <v>276.08695652173913</v>
      </c>
      <c r="L105" s="147">
        <v>154.81171548117155</v>
      </c>
      <c r="M105" s="147">
        <v>108.5972850678733</v>
      </c>
      <c r="N105" s="147">
        <v>132.60869565217391</v>
      </c>
      <c r="O105" s="147">
        <v>41.841004184100413</v>
      </c>
      <c r="P105" s="147">
        <v>18.099547511312217</v>
      </c>
      <c r="Q105" s="147">
        <v>30.434782608695652</v>
      </c>
      <c r="R105" s="147">
        <v>112.97071129707113</v>
      </c>
      <c r="S105" s="147">
        <v>90.497737556561091</v>
      </c>
      <c r="T105" s="147">
        <v>102.17391304347825</v>
      </c>
    </row>
    <row r="106" spans="1:23" ht="12.75">
      <c r="A106" s="318">
        <v>6</v>
      </c>
      <c r="B106" s="318">
        <v>4</v>
      </c>
      <c r="C106" s="319">
        <v>3</v>
      </c>
      <c r="D106" s="168">
        <v>362004</v>
      </c>
      <c r="E106" s="315" t="s">
        <v>236</v>
      </c>
      <c r="F106" s="147">
        <v>509.0628615503278</v>
      </c>
      <c r="G106" s="147">
        <v>390.08533116619259</v>
      </c>
      <c r="H106" s="147">
        <v>451.12781954887214</v>
      </c>
      <c r="I106" s="147">
        <v>343.23177786347856</v>
      </c>
      <c r="J106" s="147">
        <v>239.73994311255586</v>
      </c>
      <c r="K106" s="147">
        <v>292.83735654926789</v>
      </c>
      <c r="L106" s="147">
        <v>165.83108368684921</v>
      </c>
      <c r="M106" s="147">
        <v>150.34538805363673</v>
      </c>
      <c r="N106" s="147">
        <v>158.29046299960427</v>
      </c>
      <c r="O106" s="147">
        <v>88.7003470883147</v>
      </c>
      <c r="P106" s="147">
        <v>101.58472165786264</v>
      </c>
      <c r="Q106" s="147">
        <v>94.974277799762561</v>
      </c>
      <c r="R106" s="147">
        <v>77.130736598534511</v>
      </c>
      <c r="S106" s="147">
        <v>48.760666395774088</v>
      </c>
      <c r="T106" s="147">
        <v>63.316185199841712</v>
      </c>
    </row>
    <row r="107" spans="1:23" ht="12.75">
      <c r="A107" s="318">
        <v>6</v>
      </c>
      <c r="B107" s="318">
        <v>4</v>
      </c>
      <c r="C107" s="319">
        <v>3</v>
      </c>
      <c r="D107" s="168">
        <v>554012</v>
      </c>
      <c r="E107" s="315" t="s">
        <v>99</v>
      </c>
      <c r="F107" s="147">
        <v>595.31348955034844</v>
      </c>
      <c r="G107" s="147">
        <v>446.13194114855247</v>
      </c>
      <c r="H107" s="147">
        <v>525.0809965366999</v>
      </c>
      <c r="I107" s="147">
        <v>405.31982267257763</v>
      </c>
      <c r="J107" s="147">
        <v>315.61461794019931</v>
      </c>
      <c r="K107" s="147">
        <v>363.08792313707971</v>
      </c>
      <c r="L107" s="147">
        <v>189.99366687777078</v>
      </c>
      <c r="M107" s="147">
        <v>130.5173232083531</v>
      </c>
      <c r="N107" s="147">
        <v>161.99307339962016</v>
      </c>
      <c r="O107" s="147">
        <v>71.775385264935608</v>
      </c>
      <c r="P107" s="147">
        <v>75.937351684859991</v>
      </c>
      <c r="Q107" s="147">
        <v>73.734778237068483</v>
      </c>
      <c r="R107" s="147">
        <v>118.21828161283516</v>
      </c>
      <c r="S107" s="147">
        <v>54.579971523493121</v>
      </c>
      <c r="T107" s="147">
        <v>88.25829516255169</v>
      </c>
    </row>
    <row r="108" spans="1:23" ht="12.75">
      <c r="A108" s="318">
        <v>6</v>
      </c>
      <c r="B108" s="318">
        <v>4</v>
      </c>
      <c r="C108" s="319">
        <v>3</v>
      </c>
      <c r="D108" s="168">
        <v>382012</v>
      </c>
      <c r="E108" s="315" t="s">
        <v>84</v>
      </c>
      <c r="F108" s="147">
        <v>378.95150206165323</v>
      </c>
      <c r="G108" s="147">
        <v>355.70310647379648</v>
      </c>
      <c r="H108" s="147">
        <v>368.4210526315789</v>
      </c>
      <c r="I108" s="147">
        <v>247.39838994698604</v>
      </c>
      <c r="J108" s="147">
        <v>222.9072800569125</v>
      </c>
      <c r="K108" s="147">
        <v>236.30504833512353</v>
      </c>
      <c r="L108" s="147">
        <v>131.55311211466719</v>
      </c>
      <c r="M108" s="147">
        <v>132.79582641688404</v>
      </c>
      <c r="N108" s="147">
        <v>132.11600429645543</v>
      </c>
      <c r="O108" s="147">
        <v>53.013940702925581</v>
      </c>
      <c r="P108" s="147">
        <v>66.39791320844202</v>
      </c>
      <c r="Q108" s="147">
        <v>59.076262083780883</v>
      </c>
      <c r="R108" s="147">
        <v>78.539171411741606</v>
      </c>
      <c r="S108" s="147">
        <v>66.397913208442034</v>
      </c>
      <c r="T108" s="147">
        <v>73.03974221267454</v>
      </c>
    </row>
    <row r="109" spans="1:23" ht="12.75">
      <c r="A109" s="167">
        <v>6</v>
      </c>
      <c r="B109" s="167">
        <v>4</v>
      </c>
      <c r="C109" s="167">
        <v>3</v>
      </c>
      <c r="D109" s="168">
        <v>362012</v>
      </c>
      <c r="E109" s="119" t="s">
        <v>64</v>
      </c>
      <c r="F109" s="317">
        <v>673.78979502834727</v>
      </c>
      <c r="G109" s="317">
        <v>283.99518652226232</v>
      </c>
      <c r="H109" s="317">
        <v>488.50245967280637</v>
      </c>
      <c r="I109" s="317">
        <v>571.30396860008739</v>
      </c>
      <c r="J109" s="317">
        <v>197.35258724428397</v>
      </c>
      <c r="K109" s="317">
        <v>393.54764901041074</v>
      </c>
      <c r="L109" s="317">
        <v>102.48582642825993</v>
      </c>
      <c r="M109" s="317">
        <v>86.642599277978334</v>
      </c>
      <c r="N109" s="317">
        <v>94.954810662395602</v>
      </c>
      <c r="O109" s="317">
        <v>45.791539467945931</v>
      </c>
      <c r="P109" s="317">
        <v>45.7280385078219</v>
      </c>
      <c r="Q109" s="317">
        <v>45.761354536094274</v>
      </c>
      <c r="R109" s="317">
        <v>56.694286960313995</v>
      </c>
      <c r="S109" s="317">
        <v>40.914560770156442</v>
      </c>
      <c r="T109" s="317">
        <v>49.193456126301335</v>
      </c>
    </row>
    <row r="110" spans="1:23" ht="12.75">
      <c r="A110" s="318">
        <v>6</v>
      </c>
      <c r="B110" s="318">
        <v>4</v>
      </c>
      <c r="C110" s="319">
        <v>3</v>
      </c>
      <c r="D110" s="168">
        <v>558012</v>
      </c>
      <c r="E110" s="315" t="s">
        <v>101</v>
      </c>
      <c r="F110" s="147">
        <v>657.56196256954991</v>
      </c>
      <c r="G110" s="147">
        <v>576.15364097092561</v>
      </c>
      <c r="H110" s="147">
        <v>617.94106192392576</v>
      </c>
      <c r="I110" s="147">
        <v>460.29337379868485</v>
      </c>
      <c r="J110" s="147">
        <v>442.78474259802613</v>
      </c>
      <c r="K110" s="147">
        <v>451.77203686875242</v>
      </c>
      <c r="L110" s="147">
        <v>197.26858877086491</v>
      </c>
      <c r="M110" s="147">
        <v>133.36889837289945</v>
      </c>
      <c r="N110" s="147">
        <v>166.16902505517334</v>
      </c>
      <c r="O110" s="147">
        <v>55.639858371269604</v>
      </c>
      <c r="P110" s="147">
        <v>58.682315284075756</v>
      </c>
      <c r="Q110" s="147">
        <v>57.120602362715829</v>
      </c>
      <c r="R110" s="147">
        <v>141.62873039959533</v>
      </c>
      <c r="S110" s="147">
        <v>74.68658308882371</v>
      </c>
      <c r="T110" s="147">
        <v>109.04842269245749</v>
      </c>
    </row>
    <row r="111" spans="1:23" ht="12.75">
      <c r="A111" s="318">
        <v>6</v>
      </c>
      <c r="B111" s="318">
        <v>4</v>
      </c>
      <c r="C111" s="319">
        <v>3</v>
      </c>
      <c r="D111" s="168">
        <v>558016</v>
      </c>
      <c r="E111" s="315" t="s">
        <v>102</v>
      </c>
      <c r="F111" s="147">
        <v>790.51383399209487</v>
      </c>
      <c r="G111" s="147">
        <v>625.13023546572208</v>
      </c>
      <c r="H111" s="147">
        <v>707.89090151988341</v>
      </c>
      <c r="I111" s="147">
        <v>542.95818597878099</v>
      </c>
      <c r="J111" s="147">
        <v>406.33465305271932</v>
      </c>
      <c r="K111" s="147">
        <v>474.70331043098065</v>
      </c>
      <c r="L111" s="147">
        <v>247.55564801331391</v>
      </c>
      <c r="M111" s="147">
        <v>218.79558241300268</v>
      </c>
      <c r="N111" s="147">
        <v>233.18759108890276</v>
      </c>
      <c r="O111" s="147">
        <v>114.41647597254004</v>
      </c>
      <c r="P111" s="147">
        <v>81.266930610543866</v>
      </c>
      <c r="Q111" s="147">
        <v>97.855506974807426</v>
      </c>
      <c r="R111" s="147">
        <v>133.13917204077387</v>
      </c>
      <c r="S111" s="147">
        <v>137.52865180245882</v>
      </c>
      <c r="T111" s="147">
        <v>135.33208411409535</v>
      </c>
    </row>
    <row r="112" spans="1:23" ht="12.75">
      <c r="A112" s="318">
        <v>6</v>
      </c>
      <c r="B112" s="318">
        <v>4</v>
      </c>
      <c r="C112" s="227">
        <v>3</v>
      </c>
      <c r="D112" s="168">
        <v>566008</v>
      </c>
      <c r="E112" s="315" t="s">
        <v>113</v>
      </c>
      <c r="F112" s="147">
        <v>408.94081788163572</v>
      </c>
      <c r="G112" s="147">
        <v>357.25477906612349</v>
      </c>
      <c r="H112" s="147">
        <v>385.80246913580243</v>
      </c>
      <c r="I112" s="147">
        <v>198.12039624079247</v>
      </c>
      <c r="J112" s="147">
        <v>228.76841115637731</v>
      </c>
      <c r="K112" s="147">
        <v>211.84062850729518</v>
      </c>
      <c r="L112" s="147">
        <v>210.82042164084328</v>
      </c>
      <c r="M112" s="147">
        <v>128.48636790974615</v>
      </c>
      <c r="N112" s="147">
        <v>173.9618406285073</v>
      </c>
      <c r="O112" s="147">
        <v>76.200152400304802</v>
      </c>
      <c r="P112" s="147">
        <v>75.211532434973364</v>
      </c>
      <c r="Q112" s="147">
        <v>75.757575757575765</v>
      </c>
      <c r="R112" s="147">
        <v>134.62026924053848</v>
      </c>
      <c r="S112" s="147">
        <v>53.2748354747728</v>
      </c>
      <c r="T112" s="147">
        <v>98.204264870931539</v>
      </c>
      <c r="U112" s="169"/>
      <c r="V112" s="169"/>
      <c r="W112" s="169"/>
    </row>
    <row r="113" spans="1:23" ht="12.75">
      <c r="A113" s="318">
        <v>6</v>
      </c>
      <c r="B113" s="318">
        <v>4</v>
      </c>
      <c r="C113" s="319">
        <v>3</v>
      </c>
      <c r="D113" s="168">
        <v>362020</v>
      </c>
      <c r="E113" s="315" t="s">
        <v>65</v>
      </c>
      <c r="F113" s="147">
        <v>267.63485477178421</v>
      </c>
      <c r="G113" s="147">
        <v>198.88268156424587</v>
      </c>
      <c r="H113" s="147">
        <v>234.53469607315762</v>
      </c>
      <c r="I113" s="147">
        <v>172.19917012448133</v>
      </c>
      <c r="J113" s="147">
        <v>140.78212290502796</v>
      </c>
      <c r="K113" s="147">
        <v>157.07369553523401</v>
      </c>
      <c r="L113" s="147">
        <v>95.435684647302892</v>
      </c>
      <c r="M113" s="147">
        <v>58.100558659217874</v>
      </c>
      <c r="N113" s="147">
        <v>77.461000537923596</v>
      </c>
      <c r="O113" s="147">
        <v>31.120331950207468</v>
      </c>
      <c r="P113" s="147">
        <v>31.284916201117316</v>
      </c>
      <c r="Q113" s="147">
        <v>31.199569661108121</v>
      </c>
      <c r="R113" s="147">
        <v>64.31535269709542</v>
      </c>
      <c r="S113" s="147">
        <v>26.815642458100552</v>
      </c>
      <c r="T113" s="147">
        <v>46.261430876815481</v>
      </c>
      <c r="U113" s="169"/>
      <c r="V113" s="169"/>
      <c r="W113" s="169"/>
    </row>
    <row r="114" spans="1:23" ht="12.75">
      <c r="A114" s="318">
        <v>6</v>
      </c>
      <c r="B114" s="318">
        <v>4</v>
      </c>
      <c r="C114" s="319">
        <v>3</v>
      </c>
      <c r="D114" s="168">
        <v>370004</v>
      </c>
      <c r="E114" s="315" t="s">
        <v>71</v>
      </c>
      <c r="F114" s="147">
        <v>444.73800088066929</v>
      </c>
      <c r="G114" s="147">
        <v>329.36870997255255</v>
      </c>
      <c r="H114" s="147">
        <v>388.15346645725828</v>
      </c>
      <c r="I114" s="147">
        <v>264.20079260237782</v>
      </c>
      <c r="J114" s="147">
        <v>226.44098810612991</v>
      </c>
      <c r="K114" s="147">
        <v>245.68095131254208</v>
      </c>
      <c r="L114" s="147">
        <v>180.5372082782915</v>
      </c>
      <c r="M114" s="147">
        <v>102.9277218664227</v>
      </c>
      <c r="N114" s="147">
        <v>142.47251514471617</v>
      </c>
      <c r="O114" s="147">
        <v>96.873623954205186</v>
      </c>
      <c r="P114" s="147">
        <v>50.320219579139973</v>
      </c>
      <c r="Q114" s="147">
        <v>74.040834642135962</v>
      </c>
      <c r="R114" s="147">
        <v>83.663584324086301</v>
      </c>
      <c r="S114" s="147">
        <v>52.607502287282706</v>
      </c>
      <c r="T114" s="147">
        <v>68.431680502580207</v>
      </c>
      <c r="U114" s="169"/>
      <c r="V114" s="169"/>
      <c r="W114" s="169"/>
    </row>
    <row r="115" spans="1:23" ht="12.75">
      <c r="A115" s="318">
        <v>6</v>
      </c>
      <c r="B115" s="318">
        <v>4</v>
      </c>
      <c r="C115" s="319">
        <v>3</v>
      </c>
      <c r="D115" s="168">
        <v>566012</v>
      </c>
      <c r="E115" s="315" t="s">
        <v>400</v>
      </c>
      <c r="F115" s="147">
        <v>224.8549323017408</v>
      </c>
      <c r="G115" s="147">
        <v>161.21384542437175</v>
      </c>
      <c r="H115" s="147">
        <v>192.72204931769213</v>
      </c>
      <c r="I115" s="147">
        <v>89.458413926499034</v>
      </c>
      <c r="J115" s="147">
        <v>90.090090090090087</v>
      </c>
      <c r="K115" s="147">
        <v>89.777352166626756</v>
      </c>
      <c r="L115" s="147">
        <v>135.39651837524178</v>
      </c>
      <c r="M115" s="147">
        <v>71.123755334281654</v>
      </c>
      <c r="N115" s="147">
        <v>102.94469715106536</v>
      </c>
      <c r="O115" s="147">
        <v>29.013539651837526</v>
      </c>
      <c r="P115" s="147">
        <v>47.415836889521103</v>
      </c>
      <c r="Q115" s="147">
        <v>38.305003591094085</v>
      </c>
      <c r="R115" s="147">
        <v>106.38297872340425</v>
      </c>
      <c r="S115" s="147">
        <v>23.707918444760555</v>
      </c>
      <c r="T115" s="147">
        <v>64.639693559971263</v>
      </c>
      <c r="U115" s="169"/>
      <c r="V115" s="169"/>
      <c r="W115" s="169"/>
    </row>
    <row r="116" spans="1:23" ht="12.75">
      <c r="A116" s="318">
        <v>6</v>
      </c>
      <c r="B116" s="318">
        <v>4</v>
      </c>
      <c r="C116" s="319">
        <v>3</v>
      </c>
      <c r="D116" s="168">
        <v>562016</v>
      </c>
      <c r="E116" s="315" t="s">
        <v>107</v>
      </c>
      <c r="F116" s="147">
        <v>459.21123716909779</v>
      </c>
      <c r="G116" s="147">
        <v>361.20591581342433</v>
      </c>
      <c r="H116" s="147">
        <v>411.47132169576059</v>
      </c>
      <c r="I116" s="147">
        <v>280.92922744462453</v>
      </c>
      <c r="J116" s="147">
        <v>230.37542662116041</v>
      </c>
      <c r="K116" s="147">
        <v>256.30368523136605</v>
      </c>
      <c r="L116" s="147">
        <v>178.28200972447326</v>
      </c>
      <c r="M116" s="147">
        <v>130.83048919226394</v>
      </c>
      <c r="N116" s="147">
        <v>155.16763646439458</v>
      </c>
      <c r="O116" s="147">
        <v>70.232306861156118</v>
      </c>
      <c r="P116" s="147">
        <v>93.856655290102395</v>
      </c>
      <c r="Q116" s="147">
        <v>81.740094208922145</v>
      </c>
      <c r="R116" s="147">
        <v>108.04970286331714</v>
      </c>
      <c r="S116" s="147">
        <v>36.973833902161545</v>
      </c>
      <c r="T116" s="147">
        <v>73.427542255472446</v>
      </c>
      <c r="U116" s="169"/>
      <c r="V116" s="169"/>
      <c r="W116" s="169"/>
    </row>
    <row r="117" spans="1:23" ht="12.75">
      <c r="A117" s="318">
        <v>6</v>
      </c>
      <c r="B117" s="318">
        <v>4</v>
      </c>
      <c r="C117" s="319">
        <v>3</v>
      </c>
      <c r="D117" s="168">
        <v>382020</v>
      </c>
      <c r="E117" s="315" t="s">
        <v>85</v>
      </c>
      <c r="F117" s="147">
        <v>616.81533497817418</v>
      </c>
      <c r="G117" s="147">
        <v>518.23799083117399</v>
      </c>
      <c r="H117" s="147">
        <v>568.73420182772702</v>
      </c>
      <c r="I117" s="147">
        <v>468.77965458341242</v>
      </c>
      <c r="J117" s="147">
        <v>382.69882399840543</v>
      </c>
      <c r="K117" s="147">
        <v>426.79370017499519</v>
      </c>
      <c r="L117" s="147">
        <v>148.03568039476181</v>
      </c>
      <c r="M117" s="147">
        <v>135.53916683276859</v>
      </c>
      <c r="N117" s="147">
        <v>141.94050165273188</v>
      </c>
      <c r="O117" s="147">
        <v>51.243120136648329</v>
      </c>
      <c r="P117" s="147">
        <v>77.735698624676104</v>
      </c>
      <c r="Q117" s="147">
        <v>64.164884308769203</v>
      </c>
      <c r="R117" s="147">
        <v>96.792560258113497</v>
      </c>
      <c r="S117" s="147">
        <v>57.803468208092482</v>
      </c>
      <c r="T117" s="147">
        <v>77.775617343962665</v>
      </c>
      <c r="U117" s="169"/>
      <c r="V117" s="169"/>
      <c r="W117" s="169"/>
    </row>
    <row r="118" spans="1:23" ht="12.75">
      <c r="A118" s="318">
        <v>6</v>
      </c>
      <c r="B118" s="318">
        <v>4</v>
      </c>
      <c r="C118" s="319">
        <v>3</v>
      </c>
      <c r="D118" s="168">
        <v>162016</v>
      </c>
      <c r="E118" s="315" t="s">
        <v>42</v>
      </c>
      <c r="F118" s="147">
        <v>477.99865981684167</v>
      </c>
      <c r="G118" s="147">
        <v>351.79462800095081</v>
      </c>
      <c r="H118" s="147">
        <v>416.85859051128512</v>
      </c>
      <c r="I118" s="147">
        <v>361.84945275854369</v>
      </c>
      <c r="J118" s="147">
        <v>306.63180413596388</v>
      </c>
      <c r="K118" s="147">
        <v>335.09903270382313</v>
      </c>
      <c r="L118" s="147">
        <v>116.14920705829795</v>
      </c>
      <c r="M118" s="147">
        <v>45.162823864986926</v>
      </c>
      <c r="N118" s="147">
        <v>81.759557807462002</v>
      </c>
      <c r="O118" s="147">
        <v>17.869108778199688</v>
      </c>
      <c r="P118" s="147">
        <v>16.638935108153078</v>
      </c>
      <c r="Q118" s="147">
        <v>17.273146015660984</v>
      </c>
      <c r="R118" s="147">
        <v>98.280098280098258</v>
      </c>
      <c r="S118" s="147">
        <v>28.523888756833852</v>
      </c>
      <c r="T118" s="147">
        <v>64.486411791801004</v>
      </c>
    </row>
    <row r="119" spans="1:23" ht="12.75">
      <c r="A119" s="318">
        <v>6</v>
      </c>
      <c r="B119" s="318">
        <v>4</v>
      </c>
      <c r="C119" s="319">
        <v>3</v>
      </c>
      <c r="D119" s="168">
        <v>166012</v>
      </c>
      <c r="E119" s="315" t="s">
        <v>45</v>
      </c>
      <c r="F119" s="147">
        <v>452.88045288045288</v>
      </c>
      <c r="G119" s="147">
        <v>284.51632225217134</v>
      </c>
      <c r="H119" s="147">
        <v>364.23841059602648</v>
      </c>
      <c r="I119" s="147">
        <v>293.04029304029302</v>
      </c>
      <c r="J119" s="147">
        <v>188.67924528301887</v>
      </c>
      <c r="K119" s="147">
        <v>238.09523809523807</v>
      </c>
      <c r="L119" s="147">
        <v>159.84015984015983</v>
      </c>
      <c r="M119" s="147">
        <v>95.837076969152449</v>
      </c>
      <c r="N119" s="147">
        <v>126.1431725007884</v>
      </c>
      <c r="O119" s="147">
        <v>83.250083250083264</v>
      </c>
      <c r="P119" s="147">
        <v>38.933812518718184</v>
      </c>
      <c r="Q119" s="147">
        <v>59.918006937874488</v>
      </c>
      <c r="R119" s="147">
        <v>76.590076590076592</v>
      </c>
      <c r="S119" s="147">
        <v>56.903264450434271</v>
      </c>
      <c r="T119" s="147">
        <v>66.225165562913901</v>
      </c>
    </row>
    <row r="120" spans="1:23" ht="12.75">
      <c r="A120" s="318">
        <v>6</v>
      </c>
      <c r="B120" s="318">
        <v>4</v>
      </c>
      <c r="C120" s="319">
        <v>3</v>
      </c>
      <c r="D120" s="168">
        <v>154032</v>
      </c>
      <c r="E120" s="315" t="s">
        <v>28</v>
      </c>
      <c r="F120" s="147">
        <v>629.9496040316775</v>
      </c>
      <c r="G120" s="147">
        <v>484.23423423423424</v>
      </c>
      <c r="H120" s="147">
        <v>558.61815509004043</v>
      </c>
      <c r="I120" s="147">
        <v>287.97696184305255</v>
      </c>
      <c r="J120" s="147">
        <v>243.99399399399397</v>
      </c>
      <c r="K120" s="147">
        <v>266.44615950018374</v>
      </c>
      <c r="L120" s="147">
        <v>341.97264218862495</v>
      </c>
      <c r="M120" s="147">
        <v>240.24024024024024</v>
      </c>
      <c r="N120" s="147">
        <v>292.17199558985675</v>
      </c>
      <c r="O120" s="147">
        <v>154.78761699064074</v>
      </c>
      <c r="P120" s="147">
        <v>138.88888888888889</v>
      </c>
      <c r="Q120" s="147">
        <v>147.00477765527378</v>
      </c>
      <c r="R120" s="147">
        <v>187.1850251979842</v>
      </c>
      <c r="S120" s="147">
        <v>101.35135135135137</v>
      </c>
      <c r="T120" s="147">
        <v>145.16721793458291</v>
      </c>
    </row>
    <row r="121" spans="1:23" ht="12.75">
      <c r="A121" s="318">
        <v>6</v>
      </c>
      <c r="B121" s="318">
        <v>4</v>
      </c>
      <c r="C121" s="319">
        <v>3</v>
      </c>
      <c r="D121" s="168">
        <v>382024</v>
      </c>
      <c r="E121" s="315" t="s">
        <v>86</v>
      </c>
      <c r="F121" s="147">
        <v>273.97260273972603</v>
      </c>
      <c r="G121" s="147">
        <v>146.63524482848914</v>
      </c>
      <c r="H121" s="147">
        <v>214.12749200098449</v>
      </c>
      <c r="I121" s="147">
        <v>78.941258416531227</v>
      </c>
      <c r="J121" s="147">
        <v>49.751243781094523</v>
      </c>
      <c r="K121" s="147">
        <v>65.222741816391832</v>
      </c>
      <c r="L121" s="147">
        <v>195.03134432319482</v>
      </c>
      <c r="M121" s="147">
        <v>96.884001047394605</v>
      </c>
      <c r="N121" s="147">
        <v>148.90475018459264</v>
      </c>
      <c r="O121" s="147">
        <v>81.263060134664485</v>
      </c>
      <c r="P121" s="147">
        <v>44.51427075150562</v>
      </c>
      <c r="Q121" s="147">
        <v>63.992124046271215</v>
      </c>
      <c r="R121" s="147">
        <v>113.7682841885303</v>
      </c>
      <c r="S121" s="147">
        <v>52.369730295888978</v>
      </c>
      <c r="T121" s="147">
        <v>84.912626138321443</v>
      </c>
    </row>
    <row r="122" spans="1:23" ht="12.75">
      <c r="A122" s="318">
        <v>6</v>
      </c>
      <c r="B122" s="318">
        <v>4</v>
      </c>
      <c r="C122" s="319">
        <v>3</v>
      </c>
      <c r="D122" s="168">
        <v>378016</v>
      </c>
      <c r="E122" s="315" t="s">
        <v>79</v>
      </c>
      <c r="F122" s="147">
        <v>319.30333817126268</v>
      </c>
      <c r="G122" s="147">
        <v>292.60577303281929</v>
      </c>
      <c r="H122" s="147">
        <v>306.52790917691584</v>
      </c>
      <c r="I122" s="147">
        <v>199.56458635703919</v>
      </c>
      <c r="J122" s="147">
        <v>166.07354685646499</v>
      </c>
      <c r="K122" s="147">
        <v>183.53831598864713</v>
      </c>
      <c r="L122" s="147">
        <v>119.73875181422352</v>
      </c>
      <c r="M122" s="147">
        <v>126.5322261763543</v>
      </c>
      <c r="N122" s="147">
        <v>122.9895931882687</v>
      </c>
      <c r="O122" s="147">
        <v>36.284470246734401</v>
      </c>
      <c r="P122" s="147">
        <v>39.541320680110715</v>
      </c>
      <c r="Q122" s="147">
        <v>37.842951750236516</v>
      </c>
      <c r="R122" s="147">
        <v>83.454281567489105</v>
      </c>
      <c r="S122" s="147">
        <v>86.990905496243599</v>
      </c>
      <c r="T122" s="147">
        <v>85.146641438032177</v>
      </c>
    </row>
    <row r="123" spans="1:23" ht="12.75">
      <c r="A123" s="318">
        <v>6</v>
      </c>
      <c r="B123" s="318">
        <v>4</v>
      </c>
      <c r="C123" s="319">
        <v>3</v>
      </c>
      <c r="D123" s="168">
        <v>766044</v>
      </c>
      <c r="E123" s="315" t="s">
        <v>126</v>
      </c>
      <c r="F123" s="147">
        <v>428.87776983559695</v>
      </c>
      <c r="G123" s="147">
        <v>471.67178342171366</v>
      </c>
      <c r="H123" s="147">
        <v>448.58611825192804</v>
      </c>
      <c r="I123" s="147">
        <v>269.23993328568031</v>
      </c>
      <c r="J123" s="147">
        <v>265.14094334356685</v>
      </c>
      <c r="K123" s="147">
        <v>267.35218508997434</v>
      </c>
      <c r="L123" s="147">
        <v>159.63783654991661</v>
      </c>
      <c r="M123" s="147">
        <v>206.53084007814681</v>
      </c>
      <c r="N123" s="147">
        <v>181.23393316195373</v>
      </c>
      <c r="O123" s="147">
        <v>64.331665475339534</v>
      </c>
      <c r="P123" s="147">
        <v>114.42924923248674</v>
      </c>
      <c r="Q123" s="147">
        <v>87.403598971722374</v>
      </c>
      <c r="R123" s="147">
        <v>95.30617107457708</v>
      </c>
      <c r="S123" s="147">
        <v>92.101590845660056</v>
      </c>
      <c r="T123" s="147">
        <v>93.830334190231369</v>
      </c>
    </row>
    <row r="124" spans="1:23" ht="12.75">
      <c r="A124" s="318">
        <v>6</v>
      </c>
      <c r="B124" s="318">
        <v>4</v>
      </c>
      <c r="C124" s="319">
        <v>3</v>
      </c>
      <c r="D124" s="168">
        <v>382028</v>
      </c>
      <c r="E124" s="315" t="s">
        <v>87</v>
      </c>
      <c r="F124" s="147">
        <v>221.50029533372711</v>
      </c>
      <c r="G124" s="147">
        <v>217.17990275526742</v>
      </c>
      <c r="H124" s="147">
        <v>219.44058105393293</v>
      </c>
      <c r="I124" s="147">
        <v>100.4134672179563</v>
      </c>
      <c r="J124" s="147">
        <v>123.17666126418152</v>
      </c>
      <c r="K124" s="147">
        <v>111.26564673157162</v>
      </c>
      <c r="L124" s="147">
        <v>121.08682811577083</v>
      </c>
      <c r="M124" s="147">
        <v>94.003241491085902</v>
      </c>
      <c r="N124" s="147">
        <v>108.1749343223613</v>
      </c>
      <c r="O124" s="147">
        <v>50.206733608978148</v>
      </c>
      <c r="P124" s="147">
        <v>48.622366288492714</v>
      </c>
      <c r="Q124" s="147">
        <v>49.451398547365173</v>
      </c>
      <c r="R124" s="147">
        <v>70.880094506792673</v>
      </c>
      <c r="S124" s="147">
        <v>45.380875202593188</v>
      </c>
      <c r="T124" s="147">
        <v>58.72353577499613</v>
      </c>
    </row>
    <row r="125" spans="1:23" ht="12.75">
      <c r="A125" s="318">
        <v>6</v>
      </c>
      <c r="B125" s="318">
        <v>4</v>
      </c>
      <c r="C125" s="319">
        <v>3</v>
      </c>
      <c r="D125" s="168">
        <v>382032</v>
      </c>
      <c r="E125" s="315" t="s">
        <v>88</v>
      </c>
      <c r="F125" s="147">
        <v>443.31641285956005</v>
      </c>
      <c r="G125" s="147">
        <v>207.29684908789386</v>
      </c>
      <c r="H125" s="147">
        <v>337.24613378051049</v>
      </c>
      <c r="I125" s="147">
        <v>318.10490693739422</v>
      </c>
      <c r="J125" s="147">
        <v>149.25373134328359</v>
      </c>
      <c r="K125" s="147">
        <v>242.22098006335011</v>
      </c>
      <c r="L125" s="147">
        <v>125.21150592216581</v>
      </c>
      <c r="M125" s="147">
        <v>58.043117744610285</v>
      </c>
      <c r="N125" s="147">
        <v>95.025153717160435</v>
      </c>
      <c r="O125" s="147">
        <v>37.22504230118443</v>
      </c>
      <c r="P125" s="147">
        <v>37.313432835820905</v>
      </c>
      <c r="Q125" s="147">
        <v>37.26476616359232</v>
      </c>
      <c r="R125" s="147">
        <v>87.986463620981382</v>
      </c>
      <c r="S125" s="147">
        <v>20.729684908789388</v>
      </c>
      <c r="T125" s="147">
        <v>57.760387553568101</v>
      </c>
    </row>
    <row r="126" spans="1:23" ht="12.75">
      <c r="A126" s="318">
        <v>6</v>
      </c>
      <c r="B126" s="318">
        <v>4</v>
      </c>
      <c r="C126" s="319">
        <v>3</v>
      </c>
      <c r="D126" s="168">
        <v>166016</v>
      </c>
      <c r="E126" s="315" t="s">
        <v>253</v>
      </c>
      <c r="F126" s="147">
        <v>553.66682855755221</v>
      </c>
      <c r="G126" s="147">
        <v>470.95761381475671</v>
      </c>
      <c r="H126" s="147">
        <v>513.85390428211588</v>
      </c>
      <c r="I126" s="147">
        <v>291.40359397765906</v>
      </c>
      <c r="J126" s="147">
        <v>248.56096284667714</v>
      </c>
      <c r="K126" s="147">
        <v>270.78085642317382</v>
      </c>
      <c r="L126" s="147">
        <v>262.26323457989315</v>
      </c>
      <c r="M126" s="147">
        <v>222.39665096807954</v>
      </c>
      <c r="N126" s="147">
        <v>243.07304785894206</v>
      </c>
      <c r="O126" s="147">
        <v>140.84507042253523</v>
      </c>
      <c r="P126" s="147">
        <v>128.2051282051282</v>
      </c>
      <c r="Q126" s="147">
        <v>134.76070528967256</v>
      </c>
      <c r="R126" s="147">
        <v>121.41816415735795</v>
      </c>
      <c r="S126" s="147">
        <v>94.191522762951308</v>
      </c>
      <c r="T126" s="147">
        <v>108.31234256926952</v>
      </c>
    </row>
    <row r="127" spans="1:23" ht="12.75">
      <c r="A127" s="318">
        <v>6</v>
      </c>
      <c r="B127" s="318">
        <v>4</v>
      </c>
      <c r="C127" s="319">
        <v>3</v>
      </c>
      <c r="D127" s="168">
        <v>382044</v>
      </c>
      <c r="E127" s="315" t="s">
        <v>89</v>
      </c>
      <c r="F127" s="147">
        <v>612.24489795918362</v>
      </c>
      <c r="G127" s="147">
        <v>347.25848563968668</v>
      </c>
      <c r="H127" s="147">
        <v>485.3033145716073</v>
      </c>
      <c r="I127" s="147">
        <v>468.187274909964</v>
      </c>
      <c r="J127" s="147">
        <v>237.59791122715407</v>
      </c>
      <c r="K127" s="147">
        <v>357.72357723577238</v>
      </c>
      <c r="L127" s="147">
        <v>144.0576230492197</v>
      </c>
      <c r="M127" s="147">
        <v>109.66057441253264</v>
      </c>
      <c r="N127" s="147">
        <v>127.57973733583489</v>
      </c>
      <c r="O127" s="147">
        <v>38.415366146458588</v>
      </c>
      <c r="P127" s="147">
        <v>28.720626631853783</v>
      </c>
      <c r="Q127" s="147">
        <v>33.771106941838646</v>
      </c>
      <c r="R127" s="147">
        <v>105.6422569027611</v>
      </c>
      <c r="S127" s="147">
        <v>80.93994778067885</v>
      </c>
      <c r="T127" s="147">
        <v>93.808630393996253</v>
      </c>
    </row>
    <row r="128" spans="1:23" ht="12.75">
      <c r="A128" s="318">
        <v>6</v>
      </c>
      <c r="B128" s="318">
        <v>4</v>
      </c>
      <c r="C128" s="319">
        <v>3</v>
      </c>
      <c r="D128" s="168">
        <v>570028</v>
      </c>
      <c r="E128" s="315" t="s">
        <v>118</v>
      </c>
      <c r="F128" s="147">
        <v>1092.5196850393702</v>
      </c>
      <c r="G128" s="147">
        <v>619.62134251290877</v>
      </c>
      <c r="H128" s="147">
        <v>861.75037796069205</v>
      </c>
      <c r="I128" s="147">
        <v>862.86089238845148</v>
      </c>
      <c r="J128" s="147">
        <v>499.1394148020654</v>
      </c>
      <c r="K128" s="147">
        <v>685.36872165294801</v>
      </c>
      <c r="L128" s="147">
        <v>229.65879265091863</v>
      </c>
      <c r="M128" s="147">
        <v>120.48192771084338</v>
      </c>
      <c r="N128" s="147">
        <v>176.38165630774398</v>
      </c>
      <c r="O128" s="147">
        <v>45.931758530183728</v>
      </c>
      <c r="P128" s="147">
        <v>37.865748709122201</v>
      </c>
      <c r="Q128" s="147">
        <v>41.995632454224754</v>
      </c>
      <c r="R128" s="147">
        <v>183.72703412073491</v>
      </c>
      <c r="S128" s="147">
        <v>82.616179001721164</v>
      </c>
      <c r="T128" s="147">
        <v>134.38602385351922</v>
      </c>
    </row>
    <row r="129" spans="1:20" ht="12.75">
      <c r="A129" s="318">
        <v>6</v>
      </c>
      <c r="B129" s="318">
        <v>4</v>
      </c>
      <c r="C129" s="319">
        <v>3</v>
      </c>
      <c r="D129" s="168">
        <v>378024</v>
      </c>
      <c r="E129" s="315" t="s">
        <v>80</v>
      </c>
      <c r="F129" s="147">
        <v>546.42857142857144</v>
      </c>
      <c r="G129" s="147">
        <v>490.70631970260223</v>
      </c>
      <c r="H129" s="147">
        <v>519.12568306010928</v>
      </c>
      <c r="I129" s="147">
        <v>375</v>
      </c>
      <c r="J129" s="147">
        <v>349.44237918215612</v>
      </c>
      <c r="K129" s="147">
        <v>362.47723132969037</v>
      </c>
      <c r="L129" s="147">
        <v>171.42857142857144</v>
      </c>
      <c r="M129" s="147">
        <v>141.26394052044617</v>
      </c>
      <c r="N129" s="147">
        <v>156.64845173041897</v>
      </c>
      <c r="O129" s="147">
        <v>42.857142857142861</v>
      </c>
      <c r="P129" s="147">
        <v>55.762081784386631</v>
      </c>
      <c r="Q129" s="147">
        <v>49.180327868852466</v>
      </c>
      <c r="R129" s="147">
        <v>128.57142857142856</v>
      </c>
      <c r="S129" s="147">
        <v>85.501858736059503</v>
      </c>
      <c r="T129" s="147">
        <v>107.4681238615665</v>
      </c>
    </row>
    <row r="130" spans="1:20" ht="12.75">
      <c r="A130" s="318">
        <v>6</v>
      </c>
      <c r="B130" s="318">
        <v>4</v>
      </c>
      <c r="C130" s="319">
        <v>3</v>
      </c>
      <c r="D130" s="168">
        <v>754028</v>
      </c>
      <c r="E130" s="315" t="s">
        <v>267</v>
      </c>
      <c r="F130" s="147">
        <v>653.41994650363017</v>
      </c>
      <c r="G130" s="147">
        <v>560.95406360424033</v>
      </c>
      <c r="H130" s="147">
        <v>610.53062896947347</v>
      </c>
      <c r="I130" s="147">
        <v>510.12609858616736</v>
      </c>
      <c r="J130" s="147">
        <v>437.27915194346286</v>
      </c>
      <c r="K130" s="147">
        <v>476.33681622618315</v>
      </c>
      <c r="L130" s="147">
        <v>143.29384791746276</v>
      </c>
      <c r="M130" s="147">
        <v>123.67491166077738</v>
      </c>
      <c r="N130" s="147">
        <v>134.19381274329032</v>
      </c>
      <c r="O130" s="147">
        <v>47.764615972487583</v>
      </c>
      <c r="P130" s="147">
        <v>68.462897526501763</v>
      </c>
      <c r="Q130" s="147">
        <v>57.365293997131737</v>
      </c>
      <c r="R130" s="147">
        <v>95.529231944975166</v>
      </c>
      <c r="S130" s="147">
        <v>55.212014134275627</v>
      </c>
      <c r="T130" s="147">
        <v>76.828518746158579</v>
      </c>
    </row>
    <row r="131" spans="1:20" ht="12.75">
      <c r="A131" s="318">
        <v>6</v>
      </c>
      <c r="B131" s="318">
        <v>4</v>
      </c>
      <c r="C131" s="319">
        <v>3</v>
      </c>
      <c r="D131" s="168">
        <v>382048</v>
      </c>
      <c r="E131" s="315" t="s">
        <v>90</v>
      </c>
      <c r="F131" s="147">
        <v>411.05856675154604</v>
      </c>
      <c r="G131" s="147">
        <v>336</v>
      </c>
      <c r="H131" s="147">
        <v>375.30958277767195</v>
      </c>
      <c r="I131" s="147">
        <v>247.36267733721354</v>
      </c>
      <c r="J131" s="147">
        <v>260</v>
      </c>
      <c r="K131" s="147">
        <v>253.3815964945704</v>
      </c>
      <c r="L131" s="147">
        <v>163.69588941433247</v>
      </c>
      <c r="M131" s="147">
        <v>76</v>
      </c>
      <c r="N131" s="147">
        <v>121.92798628310155</v>
      </c>
      <c r="O131" s="147">
        <v>50.927610040014549</v>
      </c>
      <c r="P131" s="147">
        <v>28.000000000000004</v>
      </c>
      <c r="Q131" s="147">
        <v>40.007620499142696</v>
      </c>
      <c r="R131" s="147">
        <v>112.76827937431791</v>
      </c>
      <c r="S131" s="147">
        <v>47.999999999999993</v>
      </c>
      <c r="T131" s="147">
        <v>81.920365783958843</v>
      </c>
    </row>
    <row r="132" spans="1:20" ht="12.75">
      <c r="A132" s="318">
        <v>6</v>
      </c>
      <c r="B132" s="318">
        <v>4</v>
      </c>
      <c r="C132" s="319">
        <v>3</v>
      </c>
      <c r="D132" s="168">
        <v>170032</v>
      </c>
      <c r="E132" s="315" t="s">
        <v>51</v>
      </c>
      <c r="F132" s="147">
        <v>509.83005664778403</v>
      </c>
      <c r="G132" s="147">
        <v>511.46384479717813</v>
      </c>
      <c r="H132" s="147">
        <v>510.62371487320081</v>
      </c>
      <c r="I132" s="147">
        <v>306.56447850716427</v>
      </c>
      <c r="J132" s="147">
        <v>282.18694885361549</v>
      </c>
      <c r="K132" s="147">
        <v>294.72241261137765</v>
      </c>
      <c r="L132" s="147">
        <v>203.26557814061979</v>
      </c>
      <c r="M132" s="147">
        <v>229.27689594356261</v>
      </c>
      <c r="N132" s="147">
        <v>215.90130226182316</v>
      </c>
      <c r="O132" s="147">
        <v>73.308897034321873</v>
      </c>
      <c r="P132" s="147">
        <v>123.45679012345678</v>
      </c>
      <c r="Q132" s="147">
        <v>97.669636737491416</v>
      </c>
      <c r="R132" s="147">
        <v>129.95668110629791</v>
      </c>
      <c r="S132" s="147">
        <v>105.82010582010581</v>
      </c>
      <c r="T132" s="147">
        <v>118.23166552433173</v>
      </c>
    </row>
    <row r="133" spans="1:20" ht="12.75">
      <c r="A133" s="318">
        <v>6</v>
      </c>
      <c r="B133" s="318">
        <v>4</v>
      </c>
      <c r="C133" s="319">
        <v>3</v>
      </c>
      <c r="D133" s="168">
        <v>378028</v>
      </c>
      <c r="E133" s="315" t="s">
        <v>81</v>
      </c>
      <c r="F133" s="147">
        <v>535.35353535353534</v>
      </c>
      <c r="G133" s="147">
        <v>317.4061433447099</v>
      </c>
      <c r="H133" s="147">
        <v>427.11864406779659</v>
      </c>
      <c r="I133" s="147">
        <v>350.16835016835017</v>
      </c>
      <c r="J133" s="147">
        <v>238.90784982935156</v>
      </c>
      <c r="K133" s="147">
        <v>294.91525423728814</v>
      </c>
      <c r="L133" s="147">
        <v>185.18518518518516</v>
      </c>
      <c r="M133" s="147">
        <v>78.498293515358355</v>
      </c>
      <c r="N133" s="147">
        <v>132.20338983050848</v>
      </c>
      <c r="O133" s="147">
        <v>37.037037037037031</v>
      </c>
      <c r="P133" s="147">
        <v>37.542662116040951</v>
      </c>
      <c r="Q133" s="147">
        <v>37.288135593220339</v>
      </c>
      <c r="R133" s="147">
        <v>148.14814814814815</v>
      </c>
      <c r="S133" s="147">
        <v>40.955631399317404</v>
      </c>
      <c r="T133" s="147">
        <v>94.915254237288124</v>
      </c>
    </row>
    <row r="134" spans="1:20" ht="12.75">
      <c r="A134" s="318">
        <v>6</v>
      </c>
      <c r="B134" s="318">
        <v>4</v>
      </c>
      <c r="C134" s="319">
        <v>3</v>
      </c>
      <c r="D134" s="168">
        <v>958040</v>
      </c>
      <c r="E134" s="315" t="s">
        <v>145</v>
      </c>
      <c r="F134" s="147">
        <v>541.54609342703588</v>
      </c>
      <c r="G134" s="147">
        <v>474.93403693931396</v>
      </c>
      <c r="H134" s="147">
        <v>509.269124227573</v>
      </c>
      <c r="I134" s="147">
        <v>330.71517155849523</v>
      </c>
      <c r="J134" s="147">
        <v>316.62269129287603</v>
      </c>
      <c r="K134" s="147">
        <v>323.88663967611336</v>
      </c>
      <c r="L134" s="147">
        <v>210.83092186854071</v>
      </c>
      <c r="M134" s="147">
        <v>158.31134564643801</v>
      </c>
      <c r="N134" s="147">
        <v>185.38248455145964</v>
      </c>
      <c r="O134" s="147">
        <v>74.410913600661431</v>
      </c>
      <c r="P134" s="147">
        <v>70.360598065083551</v>
      </c>
      <c r="Q134" s="147">
        <v>72.448327295972732</v>
      </c>
      <c r="R134" s="147">
        <v>136.4200082678793</v>
      </c>
      <c r="S134" s="147">
        <v>87.950747581354449</v>
      </c>
      <c r="T134" s="147">
        <v>112.93415725548689</v>
      </c>
    </row>
    <row r="135" spans="1:20" ht="12.75">
      <c r="A135" s="318">
        <v>6</v>
      </c>
      <c r="B135" s="318">
        <v>4</v>
      </c>
      <c r="C135" s="319">
        <v>3</v>
      </c>
      <c r="D135" s="168">
        <v>954028</v>
      </c>
      <c r="E135" s="315" t="s">
        <v>141</v>
      </c>
      <c r="F135" s="147">
        <v>451.52722443559094</v>
      </c>
      <c r="G135" s="147">
        <v>449.21875</v>
      </c>
      <c r="H135" s="147">
        <v>450.42953331785463</v>
      </c>
      <c r="I135" s="147">
        <v>247.89729969012839</v>
      </c>
      <c r="J135" s="147">
        <v>283.203125</v>
      </c>
      <c r="K135" s="147">
        <v>264.68539586719294</v>
      </c>
      <c r="L135" s="147">
        <v>203.62992474546252</v>
      </c>
      <c r="M135" s="147">
        <v>166.015625</v>
      </c>
      <c r="N135" s="147">
        <v>185.74413745066167</v>
      </c>
      <c r="O135" s="147">
        <v>123.94864984506414</v>
      </c>
      <c r="P135" s="147">
        <v>141.6015625</v>
      </c>
      <c r="Q135" s="147">
        <v>132.34269793359644</v>
      </c>
      <c r="R135" s="147">
        <v>79.681274900398407</v>
      </c>
      <c r="S135" s="147">
        <v>24.4140625</v>
      </c>
      <c r="T135" s="147">
        <v>53.401439517065249</v>
      </c>
    </row>
    <row r="136" spans="1:20" ht="12.75">
      <c r="A136" s="318">
        <v>6</v>
      </c>
      <c r="B136" s="318">
        <v>4</v>
      </c>
      <c r="C136" s="319">
        <v>3</v>
      </c>
      <c r="D136" s="168">
        <v>958044</v>
      </c>
      <c r="E136" s="315" t="s">
        <v>146</v>
      </c>
      <c r="F136" s="147">
        <v>460.28210838901259</v>
      </c>
      <c r="G136" s="147">
        <v>275.70789865871836</v>
      </c>
      <c r="H136" s="147">
        <v>368.16660468575679</v>
      </c>
      <c r="I136" s="147">
        <v>244.98886414253897</v>
      </c>
      <c r="J136" s="147">
        <v>141.57973174366617</v>
      </c>
      <c r="K136" s="147">
        <v>193.38043882484197</v>
      </c>
      <c r="L136" s="147">
        <v>215.29324424647365</v>
      </c>
      <c r="M136" s="147">
        <v>134.12816691505216</v>
      </c>
      <c r="N136" s="147">
        <v>174.78616586091482</v>
      </c>
      <c r="O136" s="147">
        <v>85.374907201187824</v>
      </c>
      <c r="P136" s="147">
        <v>96.870342771982109</v>
      </c>
      <c r="Q136" s="147">
        <v>91.111937523242844</v>
      </c>
      <c r="R136" s="147">
        <v>129.91833704528582</v>
      </c>
      <c r="S136" s="147">
        <v>37.257824143070046</v>
      </c>
      <c r="T136" s="147">
        <v>83.674228337672005</v>
      </c>
    </row>
    <row r="137" spans="1:20" ht="12.75">
      <c r="A137" s="318">
        <v>6</v>
      </c>
      <c r="B137" s="318">
        <v>4</v>
      </c>
      <c r="C137" s="319">
        <v>3</v>
      </c>
      <c r="D137" s="168">
        <v>754044</v>
      </c>
      <c r="E137" s="315" t="s">
        <v>218</v>
      </c>
      <c r="F137" s="147">
        <v>412.50831669993346</v>
      </c>
      <c r="G137" s="147">
        <v>406.92989524576956</v>
      </c>
      <c r="H137" s="147">
        <v>409.98542274052483</v>
      </c>
      <c r="I137" s="147">
        <v>312.70791749833666</v>
      </c>
      <c r="J137" s="147">
        <v>338.43674456083806</v>
      </c>
      <c r="K137" s="147">
        <v>324.34402332361515</v>
      </c>
      <c r="L137" s="147">
        <v>99.800399201596804</v>
      </c>
      <c r="M137" s="147">
        <v>68.493150684931507</v>
      </c>
      <c r="N137" s="147">
        <v>85.641399416909621</v>
      </c>
      <c r="O137" s="147">
        <v>46.573519627411848</v>
      </c>
      <c r="P137" s="147">
        <v>36.261079774375503</v>
      </c>
      <c r="Q137" s="147">
        <v>41.909620991253647</v>
      </c>
      <c r="R137" s="147">
        <v>53.226879574184963</v>
      </c>
      <c r="S137" s="147">
        <v>32.232070910556004</v>
      </c>
      <c r="T137" s="147">
        <v>43.731778425655975</v>
      </c>
    </row>
    <row r="138" spans="1:20" ht="12.75">
      <c r="A138" s="318">
        <v>6</v>
      </c>
      <c r="B138" s="318">
        <v>4</v>
      </c>
      <c r="C138" s="319">
        <v>3</v>
      </c>
      <c r="D138" s="168">
        <v>378032</v>
      </c>
      <c r="E138" s="315" t="s">
        <v>82</v>
      </c>
      <c r="F138" s="147">
        <v>885.12763596004447</v>
      </c>
      <c r="G138" s="147">
        <v>921.49035262807729</v>
      </c>
      <c r="H138" s="147">
        <v>901.66414523449328</v>
      </c>
      <c r="I138" s="147">
        <v>671.47613762486139</v>
      </c>
      <c r="J138" s="147">
        <v>718.56287425149696</v>
      </c>
      <c r="K138" s="147">
        <v>692.88956127080189</v>
      </c>
      <c r="L138" s="147">
        <v>213.65149833518313</v>
      </c>
      <c r="M138" s="147">
        <v>202.92747837658015</v>
      </c>
      <c r="N138" s="147">
        <v>208.77458396369136</v>
      </c>
      <c r="O138" s="147">
        <v>91.564927857935629</v>
      </c>
      <c r="P138" s="147">
        <v>103.12707917498338</v>
      </c>
      <c r="Q138" s="147">
        <v>96.822995461422082</v>
      </c>
      <c r="R138" s="147">
        <v>122.08657047724749</v>
      </c>
      <c r="S138" s="147">
        <v>99.800399201596804</v>
      </c>
      <c r="T138" s="147">
        <v>111.95158850226929</v>
      </c>
    </row>
    <row r="139" spans="1:20" ht="12.75">
      <c r="A139" s="318">
        <v>6</v>
      </c>
      <c r="B139" s="318">
        <v>4</v>
      </c>
      <c r="C139" s="319">
        <v>3</v>
      </c>
      <c r="D139" s="168">
        <v>978040</v>
      </c>
      <c r="E139" s="315" t="s">
        <v>164</v>
      </c>
      <c r="F139" s="147">
        <v>695.81056466302368</v>
      </c>
      <c r="G139" s="147">
        <v>508.72632751578169</v>
      </c>
      <c r="H139" s="147">
        <v>603.16292754689221</v>
      </c>
      <c r="I139" s="147">
        <v>477.23132969034612</v>
      </c>
      <c r="J139" s="147">
        <v>375.04641663572221</v>
      </c>
      <c r="K139" s="147">
        <v>426.62743655755793</v>
      </c>
      <c r="L139" s="147">
        <v>218.5792349726776</v>
      </c>
      <c r="M139" s="147">
        <v>133.67991088005942</v>
      </c>
      <c r="N139" s="147">
        <v>176.53549098933431</v>
      </c>
      <c r="O139" s="147">
        <v>102.00364298724955</v>
      </c>
      <c r="P139" s="147">
        <v>51.986632008911997</v>
      </c>
      <c r="Q139" s="147">
        <v>77.234277307833764</v>
      </c>
      <c r="R139" s="147">
        <v>116.57559198542805</v>
      </c>
      <c r="S139" s="147">
        <v>81.693278871147399</v>
      </c>
      <c r="T139" s="147">
        <v>99.301213681500556</v>
      </c>
    </row>
    <row r="140" spans="1:20" ht="12.75">
      <c r="A140" s="318">
        <v>6</v>
      </c>
      <c r="B140" s="318">
        <v>4</v>
      </c>
      <c r="C140" s="319">
        <v>3</v>
      </c>
      <c r="D140" s="168">
        <v>374048</v>
      </c>
      <c r="E140" s="315" t="s">
        <v>76</v>
      </c>
      <c r="F140" s="147">
        <v>316.37965558670408</v>
      </c>
      <c r="G140" s="147">
        <v>284.38030560271648</v>
      </c>
      <c r="H140" s="147">
        <v>300.8448382443849</v>
      </c>
      <c r="I140" s="147">
        <v>96.115338406087304</v>
      </c>
      <c r="J140" s="147">
        <v>72.15619694397283</v>
      </c>
      <c r="K140" s="147">
        <v>84.483824438491652</v>
      </c>
      <c r="L140" s="147">
        <v>220.26431718061676</v>
      </c>
      <c r="M140" s="147">
        <v>212.22410865874363</v>
      </c>
      <c r="N140" s="147">
        <v>216.36101380589326</v>
      </c>
      <c r="O140" s="147">
        <v>80.096115338406094</v>
      </c>
      <c r="P140" s="147">
        <v>97.623089983022069</v>
      </c>
      <c r="Q140" s="147">
        <v>88.604986606222965</v>
      </c>
      <c r="R140" s="147">
        <v>140.16820184221064</v>
      </c>
      <c r="S140" s="147">
        <v>114.60101867572156</v>
      </c>
      <c r="T140" s="147">
        <v>127.75602719967031</v>
      </c>
    </row>
    <row r="141" spans="1:20" ht="12.75">
      <c r="A141" s="318">
        <v>6</v>
      </c>
      <c r="B141" s="318">
        <v>4</v>
      </c>
      <c r="C141" s="319">
        <v>3</v>
      </c>
      <c r="D141" s="168">
        <v>166036</v>
      </c>
      <c r="E141" s="315" t="s">
        <v>47</v>
      </c>
      <c r="F141" s="147">
        <v>393.32014941771041</v>
      </c>
      <c r="G141" s="147">
        <v>265.39498237611446</v>
      </c>
      <c r="H141" s="147">
        <v>327.50160017068487</v>
      </c>
      <c r="I141" s="147">
        <v>243.90243902439025</v>
      </c>
      <c r="J141" s="147">
        <v>136.84428778768401</v>
      </c>
      <c r="K141" s="147">
        <v>188.82014081502027</v>
      </c>
      <c r="L141" s="147">
        <v>149.41771039332014</v>
      </c>
      <c r="M141" s="147">
        <v>128.55069458843047</v>
      </c>
      <c r="N141" s="147">
        <v>138.6814593556646</v>
      </c>
      <c r="O141" s="147">
        <v>74.708855196660068</v>
      </c>
      <c r="P141" s="147">
        <v>82.935931992535771</v>
      </c>
      <c r="Q141" s="147">
        <v>78.941753787070624</v>
      </c>
      <c r="R141" s="147">
        <v>74.708855196660068</v>
      </c>
      <c r="S141" s="147">
        <v>45.614762595894682</v>
      </c>
      <c r="T141" s="147">
        <v>59.739705568593983</v>
      </c>
    </row>
    <row r="142" spans="1:20" ht="12.75">
      <c r="A142" s="318">
        <v>6</v>
      </c>
      <c r="B142" s="318">
        <v>4</v>
      </c>
      <c r="C142" s="319">
        <v>3</v>
      </c>
      <c r="D142" s="168">
        <v>374052</v>
      </c>
      <c r="E142" s="315" t="s">
        <v>77</v>
      </c>
      <c r="F142" s="147">
        <v>366.92986530422667</v>
      </c>
      <c r="G142" s="147">
        <v>250</v>
      </c>
      <c r="H142" s="147">
        <v>307.30707944457095</v>
      </c>
      <c r="I142" s="147">
        <v>222.94472828611242</v>
      </c>
      <c r="J142" s="147">
        <v>151.78571428571428</v>
      </c>
      <c r="K142" s="147">
        <v>186.660596403369</v>
      </c>
      <c r="L142" s="147">
        <v>143.98513701811427</v>
      </c>
      <c r="M142" s="147">
        <v>98.214285714285708</v>
      </c>
      <c r="N142" s="147">
        <v>120.64648304120192</v>
      </c>
      <c r="O142" s="147">
        <v>55.736182071528113</v>
      </c>
      <c r="P142" s="147">
        <v>26.785714285714285</v>
      </c>
      <c r="Q142" s="147">
        <v>40.974277259276121</v>
      </c>
      <c r="R142" s="147">
        <v>88.248954946586153</v>
      </c>
      <c r="S142" s="147">
        <v>71.428571428571416</v>
      </c>
      <c r="T142" s="147">
        <v>79.672205781925797</v>
      </c>
    </row>
    <row r="143" spans="1:20" ht="13.15">
      <c r="A143" s="300"/>
      <c r="B143" s="300"/>
      <c r="C143" s="301"/>
      <c r="D143" s="297"/>
      <c r="E143" s="298" t="s">
        <v>211</v>
      </c>
      <c r="F143" s="367">
        <v>502.40539602241728</v>
      </c>
      <c r="G143" s="367">
        <v>388.95792515113862</v>
      </c>
      <c r="H143" s="367">
        <v>447.75845353858813</v>
      </c>
      <c r="I143" s="367">
        <v>331.15820349862901</v>
      </c>
      <c r="J143" s="367">
        <v>259.88976221878312</v>
      </c>
      <c r="K143" s="367">
        <v>296.82863773906399</v>
      </c>
      <c r="L143" s="367">
        <v>171.24719252378827</v>
      </c>
      <c r="M143" s="367">
        <v>129.06816293235548</v>
      </c>
      <c r="N143" s="367">
        <v>150.92981579952408</v>
      </c>
      <c r="O143" s="367">
        <v>65.962406387938302</v>
      </c>
      <c r="P143" s="367">
        <v>66.020690548978052</v>
      </c>
      <c r="Q143" s="367">
        <v>65.990481506507237</v>
      </c>
      <c r="R143" s="367">
        <v>105.28478613584996</v>
      </c>
      <c r="S143" s="367">
        <v>63.047472383377425</v>
      </c>
      <c r="T143" s="367">
        <v>84.939334293016827</v>
      </c>
    </row>
    <row r="144" spans="1:20" ht="12.75">
      <c r="A144" s="318">
        <v>7</v>
      </c>
      <c r="B144" s="318">
        <v>1</v>
      </c>
      <c r="C144" s="319">
        <v>4</v>
      </c>
      <c r="D144" s="168">
        <v>358008</v>
      </c>
      <c r="E144" s="315" t="s">
        <v>62</v>
      </c>
      <c r="F144" s="147">
        <v>488.63415581892377</v>
      </c>
      <c r="G144" s="147">
        <v>450.36572622779522</v>
      </c>
      <c r="H144" s="147">
        <v>470.19734192509065</v>
      </c>
      <c r="I144" s="147">
        <v>293.37478142607358</v>
      </c>
      <c r="J144" s="147">
        <v>282.1316614420063</v>
      </c>
      <c r="K144" s="147">
        <v>287.95811518324621</v>
      </c>
      <c r="L144" s="147">
        <v>195.25937439285022</v>
      </c>
      <c r="M144" s="147">
        <v>168.23406478578892</v>
      </c>
      <c r="N144" s="147">
        <v>182.23922674184456</v>
      </c>
      <c r="O144" s="147">
        <v>84.515251602875466</v>
      </c>
      <c r="P144" s="147">
        <v>86.729362591431524</v>
      </c>
      <c r="Q144" s="147">
        <v>85.581957309705999</v>
      </c>
      <c r="R144" s="147">
        <v>110.74412278997475</v>
      </c>
      <c r="S144" s="147">
        <v>81.504702194357364</v>
      </c>
      <c r="T144" s="147">
        <v>96.657269432138534</v>
      </c>
    </row>
    <row r="145" spans="1:23" ht="12.75">
      <c r="A145" s="318">
        <v>7</v>
      </c>
      <c r="B145" s="318">
        <v>1</v>
      </c>
      <c r="C145" s="319">
        <v>4</v>
      </c>
      <c r="D145" s="168">
        <v>562014</v>
      </c>
      <c r="E145" s="315" t="s">
        <v>106</v>
      </c>
      <c r="F145" s="147">
        <v>859.25754596970069</v>
      </c>
      <c r="G145" s="147">
        <v>782.70733551802346</v>
      </c>
      <c r="H145" s="147">
        <v>822.62830951088597</v>
      </c>
      <c r="I145" s="147">
        <v>579.39169654215345</v>
      </c>
      <c r="J145" s="147">
        <v>534.40887320393244</v>
      </c>
      <c r="K145" s="147">
        <v>557.86743863458173</v>
      </c>
      <c r="L145" s="147">
        <v>279.86584942754712</v>
      </c>
      <c r="M145" s="147">
        <v>248.29846231409124</v>
      </c>
      <c r="N145" s="147">
        <v>264.76087087630418</v>
      </c>
      <c r="O145" s="147">
        <v>154.96704059211288</v>
      </c>
      <c r="P145" s="147">
        <v>131.08142172926642</v>
      </c>
      <c r="Q145" s="147">
        <v>143.53778421084371</v>
      </c>
      <c r="R145" s="147">
        <v>124.89880883543427</v>
      </c>
      <c r="S145" s="147">
        <v>117.21704058482482</v>
      </c>
      <c r="T145" s="147">
        <v>121.22308666546046</v>
      </c>
    </row>
    <row r="146" spans="1:23" ht="12.75">
      <c r="A146" s="167">
        <v>7</v>
      </c>
      <c r="B146" s="167">
        <v>1</v>
      </c>
      <c r="C146" s="167">
        <v>4</v>
      </c>
      <c r="D146" s="168">
        <v>978024</v>
      </c>
      <c r="E146" s="119" t="s">
        <v>160</v>
      </c>
      <c r="F146" s="317">
        <v>509.83005664778398</v>
      </c>
      <c r="G146" s="317">
        <v>388.93486227686492</v>
      </c>
      <c r="H146" s="317">
        <v>451.26560531439702</v>
      </c>
      <c r="I146" s="317">
        <v>185.49372431411751</v>
      </c>
      <c r="J146" s="317">
        <v>122.94597470150137</v>
      </c>
      <c r="K146" s="317">
        <v>155.19413583781926</v>
      </c>
      <c r="L146" s="317">
        <v>324.33633233366641</v>
      </c>
      <c r="M146" s="317">
        <v>265.98888757536355</v>
      </c>
      <c r="N146" s="317">
        <v>296.0714694765777</v>
      </c>
      <c r="O146" s="317">
        <v>193.2689103632122</v>
      </c>
      <c r="P146" s="317">
        <v>185.60113488592037</v>
      </c>
      <c r="Q146" s="317">
        <v>189.5544611155652</v>
      </c>
      <c r="R146" s="317">
        <v>131.06742197045426</v>
      </c>
      <c r="S146" s="317">
        <v>80.387752689443218</v>
      </c>
      <c r="T146" s="317">
        <v>106.51700836101249</v>
      </c>
    </row>
    <row r="147" spans="1:23" ht="12.75">
      <c r="A147" s="318">
        <v>7</v>
      </c>
      <c r="B147" s="318">
        <v>1</v>
      </c>
      <c r="C147" s="319">
        <v>4</v>
      </c>
      <c r="D147" s="168">
        <v>562024</v>
      </c>
      <c r="E147" s="315" t="s">
        <v>109</v>
      </c>
      <c r="F147" s="147">
        <v>457.36871823828352</v>
      </c>
      <c r="G147" s="147">
        <v>401.72333488588731</v>
      </c>
      <c r="H147" s="147">
        <v>429.97190850197785</v>
      </c>
      <c r="I147" s="147">
        <v>284.58498023715413</v>
      </c>
      <c r="J147" s="147">
        <v>245.69166278528184</v>
      </c>
      <c r="K147" s="147">
        <v>265.43599151522102</v>
      </c>
      <c r="L147" s="147">
        <v>172.78373800112936</v>
      </c>
      <c r="M147" s="147">
        <v>156.03167210060548</v>
      </c>
      <c r="N147" s="147">
        <v>164.53591698675686</v>
      </c>
      <c r="O147" s="147">
        <v>59.853190287972893</v>
      </c>
      <c r="P147" s="147">
        <v>69.864927806241255</v>
      </c>
      <c r="Q147" s="147">
        <v>64.782434214297993</v>
      </c>
      <c r="R147" s="147">
        <v>112.93054771315646</v>
      </c>
      <c r="S147" s="147">
        <v>86.166744294364221</v>
      </c>
      <c r="T147" s="147">
        <v>99.753482772458881</v>
      </c>
    </row>
    <row r="148" spans="1:23" ht="12.75">
      <c r="A148" s="318">
        <v>7</v>
      </c>
      <c r="B148" s="318">
        <v>1</v>
      </c>
      <c r="C148" s="319">
        <v>4</v>
      </c>
      <c r="D148" s="168">
        <v>770024</v>
      </c>
      <c r="E148" s="315" t="s">
        <v>128</v>
      </c>
      <c r="F148" s="147">
        <v>606.12460401267163</v>
      </c>
      <c r="G148" s="147">
        <v>556.85267335979461</v>
      </c>
      <c r="H148" s="147">
        <v>582.72344200487919</v>
      </c>
      <c r="I148" s="147">
        <v>438.22597676874341</v>
      </c>
      <c r="J148" s="147">
        <v>413.26173243053933</v>
      </c>
      <c r="K148" s="147">
        <v>426.3694832557108</v>
      </c>
      <c r="L148" s="147">
        <v>167.89862724392819</v>
      </c>
      <c r="M148" s="147">
        <v>143.59094092925517</v>
      </c>
      <c r="N148" s="147">
        <v>156.35395874916833</v>
      </c>
      <c r="O148" s="147">
        <v>64.413938753959883</v>
      </c>
      <c r="P148" s="147">
        <v>63.03992528601448</v>
      </c>
      <c r="Q148" s="147">
        <v>63.761366156575747</v>
      </c>
      <c r="R148" s="147">
        <v>103.48468848996832</v>
      </c>
      <c r="S148" s="147">
        <v>80.551015643240689</v>
      </c>
      <c r="T148" s="147">
        <v>92.592592592592567</v>
      </c>
    </row>
    <row r="149" spans="1:23" ht="12.75">
      <c r="A149" s="318">
        <v>7</v>
      </c>
      <c r="B149" s="318">
        <v>1</v>
      </c>
      <c r="C149" s="319">
        <v>4</v>
      </c>
      <c r="D149" s="168">
        <v>562032</v>
      </c>
      <c r="E149" s="315" t="s">
        <v>111</v>
      </c>
      <c r="F149" s="147">
        <v>470.19527235354576</v>
      </c>
      <c r="G149" s="147">
        <v>396.14159955047757</v>
      </c>
      <c r="H149" s="147">
        <v>434.82150845486268</v>
      </c>
      <c r="I149" s="147">
        <v>298.90373415553267</v>
      </c>
      <c r="J149" s="147">
        <v>262.22138977336579</v>
      </c>
      <c r="K149" s="147">
        <v>281.38140824908294</v>
      </c>
      <c r="L149" s="147">
        <v>171.291538198013</v>
      </c>
      <c r="M149" s="147">
        <v>133.92020977711181</v>
      </c>
      <c r="N149" s="147">
        <v>153.44010020577974</v>
      </c>
      <c r="O149" s="147">
        <v>71.942446043165461</v>
      </c>
      <c r="P149" s="147">
        <v>71.174377224199276</v>
      </c>
      <c r="Q149" s="147">
        <v>71.575556947302488</v>
      </c>
      <c r="R149" s="147">
        <v>99.349092154847554</v>
      </c>
      <c r="S149" s="147">
        <v>62.745832552912525</v>
      </c>
      <c r="T149" s="147">
        <v>81.864543258477227</v>
      </c>
      <c r="U149" s="169"/>
    </row>
    <row r="150" spans="1:23" ht="13.15">
      <c r="A150" s="300"/>
      <c r="B150" s="300"/>
      <c r="C150" s="301"/>
      <c r="D150" s="297"/>
      <c r="E150" s="298" t="s">
        <v>212</v>
      </c>
      <c r="F150" s="367">
        <v>557.94287686599364</v>
      </c>
      <c r="G150" s="367">
        <v>488.14945626917</v>
      </c>
      <c r="H150" s="367">
        <v>524.34222301771968</v>
      </c>
      <c r="I150" s="367">
        <v>342.73880403831225</v>
      </c>
      <c r="J150" s="367">
        <v>305.41871921182269</v>
      </c>
      <c r="K150" s="367">
        <v>324.77179165920887</v>
      </c>
      <c r="L150" s="367">
        <v>215.20407282768141</v>
      </c>
      <c r="M150" s="367">
        <v>182.73073705734734</v>
      </c>
      <c r="N150" s="367">
        <v>199.57043135851086</v>
      </c>
      <c r="O150" s="367">
        <v>102.33842436793509</v>
      </c>
      <c r="P150" s="367">
        <v>99.265731015893664</v>
      </c>
      <c r="Q150" s="367">
        <v>100.85913728297834</v>
      </c>
      <c r="R150" s="367">
        <v>112.86564845974631</v>
      </c>
      <c r="S150" s="367">
        <v>83.465006041453677</v>
      </c>
      <c r="T150" s="367">
        <v>98.711294075532493</v>
      </c>
      <c r="U150" s="169"/>
    </row>
    <row r="151" spans="1:23" ht="12.75">
      <c r="A151" s="318">
        <v>8</v>
      </c>
      <c r="B151" s="318">
        <v>2</v>
      </c>
      <c r="C151" s="319">
        <v>4</v>
      </c>
      <c r="D151" s="168">
        <v>570004</v>
      </c>
      <c r="E151" s="315" t="s">
        <v>116</v>
      </c>
      <c r="F151" s="147">
        <v>427.56969386009916</v>
      </c>
      <c r="G151" s="147">
        <v>362.20774243004979</v>
      </c>
      <c r="H151" s="147">
        <v>396.74649796656121</v>
      </c>
      <c r="I151" s="147">
        <v>263.38293141782111</v>
      </c>
      <c r="J151" s="147">
        <v>224.22384055193561</v>
      </c>
      <c r="K151" s="147">
        <v>244.91640307275193</v>
      </c>
      <c r="L151" s="147">
        <v>164.18676244227808</v>
      </c>
      <c r="M151" s="147">
        <v>137.98390187811421</v>
      </c>
      <c r="N151" s="147">
        <v>151.8300948938093</v>
      </c>
      <c r="O151" s="147">
        <v>71.831708568496666</v>
      </c>
      <c r="P151" s="147">
        <v>57.493292449214259</v>
      </c>
      <c r="Q151" s="147">
        <v>65.07004066877542</v>
      </c>
      <c r="R151" s="147">
        <v>92.355053873781401</v>
      </c>
      <c r="S151" s="147">
        <v>80.490609428899958</v>
      </c>
      <c r="T151" s="147">
        <v>86.760054225033869</v>
      </c>
      <c r="U151" s="169"/>
    </row>
    <row r="152" spans="1:23" ht="12.75">
      <c r="A152" s="318">
        <v>8</v>
      </c>
      <c r="B152" s="318">
        <v>2</v>
      </c>
      <c r="C152" s="319">
        <v>4</v>
      </c>
      <c r="D152" s="168">
        <v>766008</v>
      </c>
      <c r="E152" s="315" t="s">
        <v>123</v>
      </c>
      <c r="F152" s="147">
        <v>489.15964880845729</v>
      </c>
      <c r="G152" s="147">
        <v>522.75291462956</v>
      </c>
      <c r="H152" s="147">
        <v>505.55096797871369</v>
      </c>
      <c r="I152" s="147">
        <v>358.35871707579287</v>
      </c>
      <c r="J152" s="147">
        <v>387.36367055283944</v>
      </c>
      <c r="K152" s="147">
        <v>372.51123956326268</v>
      </c>
      <c r="L152" s="147">
        <v>130.8009317326644</v>
      </c>
      <c r="M152" s="147">
        <v>135.38924407672056</v>
      </c>
      <c r="N152" s="147">
        <v>133.03972841545095</v>
      </c>
      <c r="O152" s="147">
        <v>68.088156244400636</v>
      </c>
      <c r="P152" s="147">
        <v>58.292591199699139</v>
      </c>
      <c r="Q152" s="147">
        <v>63.30856041838701</v>
      </c>
      <c r="R152" s="147">
        <v>62.712775488263752</v>
      </c>
      <c r="S152" s="147">
        <v>77.096652877021441</v>
      </c>
      <c r="T152" s="147">
        <v>69.731167997063949</v>
      </c>
      <c r="U152" s="169"/>
    </row>
    <row r="153" spans="1:23" ht="12.75">
      <c r="A153" s="318">
        <v>8</v>
      </c>
      <c r="B153" s="318">
        <v>2</v>
      </c>
      <c r="C153" s="319">
        <v>4</v>
      </c>
      <c r="D153" s="168">
        <v>362008</v>
      </c>
      <c r="E153" s="315" t="s">
        <v>63</v>
      </c>
      <c r="F153" s="147">
        <v>391.39225880993644</v>
      </c>
      <c r="G153" s="147">
        <v>377.09497206703912</v>
      </c>
      <c r="H153" s="147">
        <v>384.50029922202276</v>
      </c>
      <c r="I153" s="147">
        <v>207.97227036395148</v>
      </c>
      <c r="J153" s="147">
        <v>186.21973929236501</v>
      </c>
      <c r="K153" s="147">
        <v>197.48653500897666</v>
      </c>
      <c r="L153" s="147">
        <v>183.41998844598498</v>
      </c>
      <c r="M153" s="147">
        <v>190.87523277467415</v>
      </c>
      <c r="N153" s="147">
        <v>187.0137642130461</v>
      </c>
      <c r="O153" s="147">
        <v>50.548815713460442</v>
      </c>
      <c r="P153" s="147">
        <v>79.143389199255125</v>
      </c>
      <c r="Q153" s="147">
        <v>64.332734889287849</v>
      </c>
      <c r="R153" s="147">
        <v>132.87117273252454</v>
      </c>
      <c r="S153" s="147">
        <v>111.73184357541903</v>
      </c>
      <c r="T153" s="147">
        <v>122.68102932375825</v>
      </c>
      <c r="U153" s="169"/>
    </row>
    <row r="154" spans="1:23" ht="12.75">
      <c r="A154" s="318">
        <v>8</v>
      </c>
      <c r="B154" s="318">
        <v>2</v>
      </c>
      <c r="C154" s="319">
        <v>4</v>
      </c>
      <c r="D154" s="168">
        <v>562004</v>
      </c>
      <c r="E154" s="315" t="s">
        <v>103</v>
      </c>
      <c r="F154" s="147">
        <v>960.70460704607046</v>
      </c>
      <c r="G154" s="147">
        <v>757.24158212027646</v>
      </c>
      <c r="H154" s="147">
        <v>863.12671884916438</v>
      </c>
      <c r="I154" s="147">
        <v>642.27642276422773</v>
      </c>
      <c r="J154" s="147">
        <v>514.63020144096458</v>
      </c>
      <c r="K154" s="147">
        <v>581.05916366969893</v>
      </c>
      <c r="L154" s="147">
        <v>318.42818428184279</v>
      </c>
      <c r="M154" s="147">
        <v>242.61138067931188</v>
      </c>
      <c r="N154" s="147">
        <v>282.06755517946544</v>
      </c>
      <c r="O154" s="147">
        <v>119.2411924119241</v>
      </c>
      <c r="P154" s="147">
        <v>102.92604028819292</v>
      </c>
      <c r="Q154" s="147">
        <v>111.41668429588886</v>
      </c>
      <c r="R154" s="147">
        <v>199.18699186991876</v>
      </c>
      <c r="S154" s="147">
        <v>139.68534039111893</v>
      </c>
      <c r="T154" s="147">
        <v>170.6508708835766</v>
      </c>
      <c r="U154" s="169"/>
    </row>
    <row r="155" spans="1:23" ht="12.75">
      <c r="A155" s="318">
        <v>8</v>
      </c>
      <c r="B155" s="318">
        <v>2</v>
      </c>
      <c r="C155" s="319">
        <v>4</v>
      </c>
      <c r="D155" s="168">
        <v>766020</v>
      </c>
      <c r="E155" s="315" t="s">
        <v>124</v>
      </c>
      <c r="F155" s="147">
        <v>657.68524188609911</v>
      </c>
      <c r="G155" s="147">
        <v>587.48240112632789</v>
      </c>
      <c r="H155" s="147">
        <v>623.35711603454752</v>
      </c>
      <c r="I155" s="147">
        <v>434.78260869565219</v>
      </c>
      <c r="J155" s="147">
        <v>392.93485216946118</v>
      </c>
      <c r="K155" s="147">
        <v>414.31968957316309</v>
      </c>
      <c r="L155" s="147">
        <v>222.90263319044701</v>
      </c>
      <c r="M155" s="147">
        <v>194.54754895686668</v>
      </c>
      <c r="N155" s="147">
        <v>209.03742646138437</v>
      </c>
      <c r="O155" s="147">
        <v>89.40600122473974</v>
      </c>
      <c r="P155" s="147">
        <v>80.634839370280261</v>
      </c>
      <c r="Q155" s="147">
        <v>85.117035924396035</v>
      </c>
      <c r="R155" s="147">
        <v>133.49663196570728</v>
      </c>
      <c r="S155" s="147">
        <v>113.91270958658642</v>
      </c>
      <c r="T155" s="147">
        <v>123.92039053698834</v>
      </c>
      <c r="U155" s="169"/>
    </row>
    <row r="156" spans="1:23" ht="12.75">
      <c r="A156" s="318">
        <v>8</v>
      </c>
      <c r="B156" s="318">
        <v>2</v>
      </c>
      <c r="C156" s="319">
        <v>4</v>
      </c>
      <c r="D156" s="168">
        <v>334012</v>
      </c>
      <c r="E156" s="315" t="s">
        <v>58</v>
      </c>
      <c r="F156" s="147">
        <v>648.0370306874679</v>
      </c>
      <c r="G156" s="147">
        <v>533.03432810074185</v>
      </c>
      <c r="H156" s="147">
        <v>590.71367153912297</v>
      </c>
      <c r="I156" s="147">
        <v>416.59523401337219</v>
      </c>
      <c r="J156" s="147">
        <v>334.65585647748838</v>
      </c>
      <c r="K156" s="147">
        <v>375.7523645743766</v>
      </c>
      <c r="L156" s="147">
        <v>231.44179667409566</v>
      </c>
      <c r="M156" s="147">
        <v>198.37847162325343</v>
      </c>
      <c r="N156" s="147">
        <v>214.96130696474634</v>
      </c>
      <c r="O156" s="147">
        <v>135.43631064632265</v>
      </c>
      <c r="P156" s="147">
        <v>120.75211316198035</v>
      </c>
      <c r="Q156" s="147">
        <v>128.11693895098884</v>
      </c>
      <c r="R156" s="147">
        <v>96.005486027773003</v>
      </c>
      <c r="S156" s="147">
        <v>77.626358461273071</v>
      </c>
      <c r="T156" s="147">
        <v>86.844368013757531</v>
      </c>
    </row>
    <row r="157" spans="1:23" ht="12.75">
      <c r="A157" s="318">
        <v>8</v>
      </c>
      <c r="B157" s="318">
        <v>2</v>
      </c>
      <c r="C157" s="319">
        <v>4</v>
      </c>
      <c r="D157" s="168">
        <v>758012</v>
      </c>
      <c r="E157" s="315" t="s">
        <v>121</v>
      </c>
      <c r="F157" s="147">
        <v>872.00336464320753</v>
      </c>
      <c r="G157" s="147">
        <v>669.57992669861858</v>
      </c>
      <c r="H157" s="147">
        <v>771.06909397624236</v>
      </c>
      <c r="I157" s="147">
        <v>608.43964671246306</v>
      </c>
      <c r="J157" s="147">
        <v>475.04933746828306</v>
      </c>
      <c r="K157" s="147">
        <v>541.92732129050387</v>
      </c>
      <c r="L157" s="147">
        <v>263.56371793074442</v>
      </c>
      <c r="M157" s="147">
        <v>194.53058923033555</v>
      </c>
      <c r="N157" s="147">
        <v>229.14177268573837</v>
      </c>
      <c r="O157" s="147">
        <v>98.135426889106967</v>
      </c>
      <c r="P157" s="147">
        <v>81.759233154778698</v>
      </c>
      <c r="Q157" s="147">
        <v>89.969775778449431</v>
      </c>
      <c r="R157" s="147">
        <v>165.42829104163741</v>
      </c>
      <c r="S157" s="147">
        <v>112.77135607555685</v>
      </c>
      <c r="T157" s="147">
        <v>139.17199690728896</v>
      </c>
    </row>
    <row r="158" spans="1:23" ht="12.75">
      <c r="A158" s="167">
        <v>8</v>
      </c>
      <c r="B158" s="167">
        <v>2</v>
      </c>
      <c r="C158" s="167">
        <v>4</v>
      </c>
      <c r="D158" s="168">
        <v>562020</v>
      </c>
      <c r="E158" s="119" t="s">
        <v>108</v>
      </c>
      <c r="F158" s="317">
        <v>841.01748807631157</v>
      </c>
      <c r="G158" s="317">
        <v>763.17590691307316</v>
      </c>
      <c r="H158" s="317">
        <v>803.52727872094931</v>
      </c>
      <c r="I158" s="317">
        <v>594.59459459459458</v>
      </c>
      <c r="J158" s="317">
        <v>585.2156057494866</v>
      </c>
      <c r="K158" s="317">
        <v>590.07746827097412</v>
      </c>
      <c r="L158" s="317">
        <v>246.42289348171701</v>
      </c>
      <c r="M158" s="317">
        <v>177.96030116358659</v>
      </c>
      <c r="N158" s="317">
        <v>213.4498104499753</v>
      </c>
      <c r="O158" s="317">
        <v>93.799682034976172</v>
      </c>
      <c r="P158" s="317">
        <v>70.157426420260109</v>
      </c>
      <c r="Q158" s="317">
        <v>82.413054227789686</v>
      </c>
      <c r="R158" s="317">
        <v>152.62321144674084</v>
      </c>
      <c r="S158" s="317">
        <v>107.80287474332651</v>
      </c>
      <c r="T158" s="317">
        <v>131.0367562221856</v>
      </c>
    </row>
    <row r="159" spans="1:23" ht="12.75">
      <c r="A159" s="318">
        <v>8</v>
      </c>
      <c r="B159" s="318">
        <v>2</v>
      </c>
      <c r="C159" s="319">
        <v>4</v>
      </c>
      <c r="D159" s="168">
        <v>962024</v>
      </c>
      <c r="E159" s="315" t="s">
        <v>149</v>
      </c>
      <c r="F159" s="147">
        <v>333.8986644053424</v>
      </c>
      <c r="G159" s="147">
        <v>310.88082901554401</v>
      </c>
      <c r="H159" s="147">
        <v>322.86550030354874</v>
      </c>
      <c r="I159" s="147">
        <v>190.79923680305279</v>
      </c>
      <c r="J159" s="147">
        <v>168.10592976396086</v>
      </c>
      <c r="K159" s="147">
        <v>179.92162922898615</v>
      </c>
      <c r="L159" s="147">
        <v>143.09942760228958</v>
      </c>
      <c r="M159" s="147">
        <v>142.77489925158324</v>
      </c>
      <c r="N159" s="147">
        <v>142.94387107456265</v>
      </c>
      <c r="O159" s="147">
        <v>58.299766800932801</v>
      </c>
      <c r="P159" s="147">
        <v>81.750143926309747</v>
      </c>
      <c r="Q159" s="147">
        <v>69.540261603841287</v>
      </c>
      <c r="R159" s="147">
        <v>84.799660801356794</v>
      </c>
      <c r="S159" s="147">
        <v>61.024755325273482</v>
      </c>
      <c r="T159" s="147">
        <v>73.403609470721364</v>
      </c>
      <c r="U159" s="169"/>
      <c r="V159" s="169"/>
      <c r="W159" s="169"/>
    </row>
    <row r="160" spans="1:23" ht="12.75">
      <c r="A160" s="318">
        <v>8</v>
      </c>
      <c r="B160" s="318">
        <v>2</v>
      </c>
      <c r="C160" s="319">
        <v>4</v>
      </c>
      <c r="D160" s="168">
        <v>962032</v>
      </c>
      <c r="E160" s="315" t="s">
        <v>150</v>
      </c>
      <c r="F160" s="147">
        <v>667.22152864474958</v>
      </c>
      <c r="G160" s="147">
        <v>524.71372662704744</v>
      </c>
      <c r="H160" s="147">
        <v>597.5333144315282</v>
      </c>
      <c r="I160" s="147">
        <v>428.63087806908032</v>
      </c>
      <c r="J160" s="147">
        <v>363.82084360052187</v>
      </c>
      <c r="K160" s="147">
        <v>396.93790757017297</v>
      </c>
      <c r="L160" s="147">
        <v>238.59065057566923</v>
      </c>
      <c r="M160" s="147">
        <v>160.8928830265256</v>
      </c>
      <c r="N160" s="147">
        <v>200.5954068613552</v>
      </c>
      <c r="O160" s="147">
        <v>77.680676931613263</v>
      </c>
      <c r="P160" s="147">
        <v>56.529931874184662</v>
      </c>
      <c r="Q160" s="147">
        <v>67.337680748511474</v>
      </c>
      <c r="R160" s="147">
        <v>160.90997364405598</v>
      </c>
      <c r="S160" s="147">
        <v>104.36295115234091</v>
      </c>
      <c r="T160" s="147">
        <v>133.25772611284373</v>
      </c>
      <c r="U160" s="169"/>
      <c r="V160" s="169"/>
      <c r="W160" s="169"/>
    </row>
    <row r="161" spans="1:23" ht="12.75">
      <c r="A161" s="318">
        <v>8</v>
      </c>
      <c r="B161" s="318">
        <v>2</v>
      </c>
      <c r="C161" s="319">
        <v>4</v>
      </c>
      <c r="D161" s="168">
        <v>170024</v>
      </c>
      <c r="E161" s="315" t="s">
        <v>50</v>
      </c>
      <c r="F161" s="147">
        <v>596.97088906372937</v>
      </c>
      <c r="G161" s="147">
        <v>420.08843967150972</v>
      </c>
      <c r="H161" s="147">
        <v>511.54276416149696</v>
      </c>
      <c r="I161" s="147">
        <v>360.93627065302911</v>
      </c>
      <c r="J161" s="147">
        <v>263.21330806485571</v>
      </c>
      <c r="K161" s="147">
        <v>313.73944879487442</v>
      </c>
      <c r="L161" s="147">
        <v>236.03461841070026</v>
      </c>
      <c r="M161" s="147">
        <v>156.87513160665404</v>
      </c>
      <c r="N161" s="147">
        <v>197.80331536662263</v>
      </c>
      <c r="O161" s="147">
        <v>78.678206136900059</v>
      </c>
      <c r="P161" s="147">
        <v>64.224047167824793</v>
      </c>
      <c r="Q161" s="147">
        <v>71.697345672734656</v>
      </c>
      <c r="R161" s="147">
        <v>157.35641227380015</v>
      </c>
      <c r="S161" s="147">
        <v>92.65108443882923</v>
      </c>
      <c r="T161" s="147">
        <v>126.10596969388793</v>
      </c>
      <c r="U161" s="169"/>
      <c r="V161" s="169"/>
      <c r="W161" s="169"/>
    </row>
    <row r="162" spans="1:23" ht="12.75">
      <c r="A162" s="318">
        <v>8</v>
      </c>
      <c r="B162" s="318">
        <v>2</v>
      </c>
      <c r="C162" s="319">
        <v>4</v>
      </c>
      <c r="D162" s="168">
        <v>970040</v>
      </c>
      <c r="E162" s="315" t="s">
        <v>154</v>
      </c>
      <c r="F162" s="147">
        <v>623.24799102971406</v>
      </c>
      <c r="G162" s="147">
        <v>568.07462530133125</v>
      </c>
      <c r="H162" s="147">
        <v>597.24349157733536</v>
      </c>
      <c r="I162" s="147">
        <v>423.28536722108021</v>
      </c>
      <c r="J162" s="147">
        <v>400.37731893931459</v>
      </c>
      <c r="K162" s="147">
        <v>412.48826754927637</v>
      </c>
      <c r="L162" s="147">
        <v>199.96262380863391</v>
      </c>
      <c r="M162" s="147">
        <v>167.69730636201658</v>
      </c>
      <c r="N162" s="147">
        <v>184.75522402805908</v>
      </c>
      <c r="O162" s="147">
        <v>77.555597084657052</v>
      </c>
      <c r="P162" s="147">
        <v>80.704328686720459</v>
      </c>
      <c r="Q162" s="147">
        <v>79.039668033394264</v>
      </c>
      <c r="R162" s="147">
        <v>122.40702672397681</v>
      </c>
      <c r="S162" s="147">
        <v>86.992977675296103</v>
      </c>
      <c r="T162" s="147">
        <v>105.71555599466481</v>
      </c>
      <c r="U162" s="169"/>
      <c r="V162" s="169"/>
      <c r="W162" s="169"/>
    </row>
    <row r="163" spans="1:23" ht="12.75">
      <c r="A163" s="318">
        <v>8</v>
      </c>
      <c r="B163" s="318">
        <v>2</v>
      </c>
      <c r="C163" s="319">
        <v>4</v>
      </c>
      <c r="D163" s="168">
        <v>334032</v>
      </c>
      <c r="E163" s="315" t="s">
        <v>60</v>
      </c>
      <c r="F163" s="147">
        <v>534.36369615258138</v>
      </c>
      <c r="G163" s="147">
        <v>528.4410112359551</v>
      </c>
      <c r="H163" s="147">
        <v>531.49940567159115</v>
      </c>
      <c r="I163" s="147">
        <v>268.00394607037157</v>
      </c>
      <c r="J163" s="147">
        <v>275.6320224719102</v>
      </c>
      <c r="K163" s="147">
        <v>271.69298692477503</v>
      </c>
      <c r="L163" s="147">
        <v>266.35975008220981</v>
      </c>
      <c r="M163" s="147">
        <v>252.80898876404493</v>
      </c>
      <c r="N163" s="147">
        <v>259.80641874681612</v>
      </c>
      <c r="O163" s="147">
        <v>128.24728707661953</v>
      </c>
      <c r="P163" s="147">
        <v>122.8932584269663</v>
      </c>
      <c r="Q163" s="147">
        <v>125.65800645270843</v>
      </c>
      <c r="R163" s="147">
        <v>138.11246300559026</v>
      </c>
      <c r="S163" s="147">
        <v>129.91573033707866</v>
      </c>
      <c r="T163" s="147">
        <v>134.14841229410766</v>
      </c>
      <c r="U163" s="169"/>
      <c r="V163" s="169"/>
      <c r="W163" s="169"/>
    </row>
    <row r="164" spans="1:23" ht="12.75">
      <c r="A164" s="318">
        <v>8</v>
      </c>
      <c r="B164" s="318">
        <v>2</v>
      </c>
      <c r="C164" s="319">
        <v>4</v>
      </c>
      <c r="D164" s="168">
        <v>158032</v>
      </c>
      <c r="E164" s="315" t="s">
        <v>38</v>
      </c>
      <c r="F164" s="147">
        <v>431.12391930835736</v>
      </c>
      <c r="G164" s="147">
        <v>390.11862541274303</v>
      </c>
      <c r="H164" s="147">
        <v>411.22715404699738</v>
      </c>
      <c r="I164" s="147">
        <v>239.76945244956772</v>
      </c>
      <c r="J164" s="147">
        <v>217.68374709551182</v>
      </c>
      <c r="K164" s="147">
        <v>229.05293140280085</v>
      </c>
      <c r="L164" s="147">
        <v>191.35446685878958</v>
      </c>
      <c r="M164" s="147">
        <v>172.43487831723127</v>
      </c>
      <c r="N164" s="147">
        <v>182.17422264419653</v>
      </c>
      <c r="O164" s="147">
        <v>71.46974063400576</v>
      </c>
      <c r="P164" s="147">
        <v>67.261831967714329</v>
      </c>
      <c r="Q164" s="147">
        <v>69.427961072869692</v>
      </c>
      <c r="R164" s="147">
        <v>119.88472622478385</v>
      </c>
      <c r="S164" s="147">
        <v>105.17304634951692</v>
      </c>
      <c r="T164" s="147">
        <v>112.74626157132683</v>
      </c>
      <c r="U164" s="169"/>
      <c r="V164" s="169"/>
      <c r="W164" s="169"/>
    </row>
    <row r="165" spans="1:23" ht="12.75">
      <c r="A165" s="318">
        <v>8</v>
      </c>
      <c r="B165" s="318">
        <v>2</v>
      </c>
      <c r="C165" s="319">
        <v>4</v>
      </c>
      <c r="D165" s="168">
        <v>954036</v>
      </c>
      <c r="E165" s="315" t="s">
        <v>143</v>
      </c>
      <c r="F165" s="147">
        <v>934.82397716460525</v>
      </c>
      <c r="G165" s="147">
        <v>696.62921348314603</v>
      </c>
      <c r="H165" s="147">
        <v>815.39465101108931</v>
      </c>
      <c r="I165" s="147">
        <v>666.03235014272138</v>
      </c>
      <c r="J165" s="147">
        <v>501.47841513897106</v>
      </c>
      <c r="K165" s="147">
        <v>583.52606297811781</v>
      </c>
      <c r="L165" s="147">
        <v>268.79162702188387</v>
      </c>
      <c r="M165" s="147">
        <v>195.15079834417512</v>
      </c>
      <c r="N165" s="147">
        <v>231.86858803297159</v>
      </c>
      <c r="O165" s="147">
        <v>105.85156993339673</v>
      </c>
      <c r="P165" s="147">
        <v>102.89769367238324</v>
      </c>
      <c r="Q165" s="147">
        <v>104.37051532941943</v>
      </c>
      <c r="R165" s="147">
        <v>162.94005708848712</v>
      </c>
      <c r="S165" s="147">
        <v>92.25310467179186</v>
      </c>
      <c r="T165" s="147">
        <v>127.49807270355215</v>
      </c>
    </row>
    <row r="166" spans="1:23" ht="13.15">
      <c r="A166" s="300"/>
      <c r="B166" s="300"/>
      <c r="C166" s="301"/>
      <c r="D166" s="297"/>
      <c r="E166" s="298" t="s">
        <v>213</v>
      </c>
      <c r="F166" s="367">
        <v>625.84006114327383</v>
      </c>
      <c r="G166" s="367">
        <v>530.94705443698729</v>
      </c>
      <c r="H166" s="367">
        <v>579.79928633129964</v>
      </c>
      <c r="I166" s="367">
        <v>405.68913564846133</v>
      </c>
      <c r="J166" s="367">
        <v>350.57792692020882</v>
      </c>
      <c r="K166" s="367">
        <v>378.94993917082371</v>
      </c>
      <c r="L166" s="367">
        <v>220.1509254948125</v>
      </c>
      <c r="M166" s="367">
        <v>180.36912751677855</v>
      </c>
      <c r="N166" s="367">
        <v>200.84934716047596</v>
      </c>
      <c r="O166" s="367">
        <v>86.707487415554638</v>
      </c>
      <c r="P166" s="367">
        <v>81.469052945563007</v>
      </c>
      <c r="Q166" s="367">
        <v>84.165871440136414</v>
      </c>
      <c r="R166" s="367">
        <v>133.44343807925785</v>
      </c>
      <c r="S166" s="367">
        <v>98.900074571215512</v>
      </c>
      <c r="T166" s="367">
        <v>116.68347572033956</v>
      </c>
    </row>
    <row r="167" spans="1:23" ht="12.75">
      <c r="A167" s="318">
        <v>9</v>
      </c>
      <c r="B167" s="318">
        <v>3</v>
      </c>
      <c r="C167" s="319">
        <v>4</v>
      </c>
      <c r="D167" s="168">
        <v>958004</v>
      </c>
      <c r="E167" s="315" t="s">
        <v>144</v>
      </c>
      <c r="F167" s="147">
        <v>548.31704668838211</v>
      </c>
      <c r="G167" s="147">
        <v>416.25650400787515</v>
      </c>
      <c r="H167" s="147">
        <v>483.45880240348089</v>
      </c>
      <c r="I167" s="147">
        <v>346.09120521172639</v>
      </c>
      <c r="J167" s="147">
        <v>239.06623540992828</v>
      </c>
      <c r="K167" s="147">
        <v>293.52855860211338</v>
      </c>
      <c r="L167" s="147">
        <v>202.2258414766558</v>
      </c>
      <c r="M167" s="147">
        <v>177.19026859794678</v>
      </c>
      <c r="N167" s="147">
        <v>189.93024380136748</v>
      </c>
      <c r="O167" s="147">
        <v>73.289902280130278</v>
      </c>
      <c r="P167" s="147">
        <v>67.501054703979761</v>
      </c>
      <c r="Q167" s="147">
        <v>70.446854064507207</v>
      </c>
      <c r="R167" s="147">
        <v>128.93593919652551</v>
      </c>
      <c r="S167" s="147">
        <v>109.68921389396705</v>
      </c>
      <c r="T167" s="147">
        <v>119.48338973686025</v>
      </c>
    </row>
    <row r="168" spans="1:23" ht="12.75">
      <c r="A168" s="318">
        <v>9</v>
      </c>
      <c r="B168" s="318">
        <v>3</v>
      </c>
      <c r="C168" s="319">
        <v>4</v>
      </c>
      <c r="D168" s="168">
        <v>770004</v>
      </c>
      <c r="E168" s="315" t="s">
        <v>127</v>
      </c>
      <c r="F168" s="147">
        <v>337.52860411899314</v>
      </c>
      <c r="G168" s="147">
        <v>300.50083472454094</v>
      </c>
      <c r="H168" s="147">
        <v>319.84854523714625</v>
      </c>
      <c r="I168" s="147">
        <v>221.2051868802441</v>
      </c>
      <c r="J168" s="147">
        <v>219.11519198664439</v>
      </c>
      <c r="K168" s="147">
        <v>220.20725388601034</v>
      </c>
      <c r="L168" s="147">
        <v>116.32341723874902</v>
      </c>
      <c r="M168" s="147">
        <v>81.385642737896504</v>
      </c>
      <c r="N168" s="147">
        <v>99.641291351135891</v>
      </c>
      <c r="O168" s="147">
        <v>51.487414187643012</v>
      </c>
      <c r="P168" s="147">
        <v>45.909849749582634</v>
      </c>
      <c r="Q168" s="147">
        <v>48.824232762056596</v>
      </c>
      <c r="R168" s="147">
        <v>64.836003051106005</v>
      </c>
      <c r="S168" s="147">
        <v>35.475792988313849</v>
      </c>
      <c r="T168" s="147">
        <v>50.817058589079295</v>
      </c>
    </row>
    <row r="169" spans="1:23" ht="12.75">
      <c r="A169" s="318">
        <v>9</v>
      </c>
      <c r="B169" s="318">
        <v>3</v>
      </c>
      <c r="C169" s="319">
        <v>4</v>
      </c>
      <c r="D169" s="168">
        <v>378004</v>
      </c>
      <c r="E169" s="315" t="s">
        <v>78</v>
      </c>
      <c r="F169" s="147">
        <v>381.91596025886429</v>
      </c>
      <c r="G169" s="147">
        <v>335.195530726257</v>
      </c>
      <c r="H169" s="147">
        <v>359.00055731005011</v>
      </c>
      <c r="I169" s="147">
        <v>236.98842402698023</v>
      </c>
      <c r="J169" s="147">
        <v>213.9948868478364</v>
      </c>
      <c r="K169" s="147">
        <v>225.71057031395131</v>
      </c>
      <c r="L169" s="147">
        <v>144.92753623188406</v>
      </c>
      <c r="M169" s="147">
        <v>121.20064387842061</v>
      </c>
      <c r="N169" s="147">
        <v>133.28998699609883</v>
      </c>
      <c r="O169" s="147">
        <v>43.75170905113481</v>
      </c>
      <c r="P169" s="147">
        <v>37.875201212006438</v>
      </c>
      <c r="Q169" s="147">
        <v>40.869403678246336</v>
      </c>
      <c r="R169" s="147">
        <v>101.17582718074924</v>
      </c>
      <c r="S169" s="147">
        <v>83.325442666414162</v>
      </c>
      <c r="T169" s="147">
        <v>92.42058331785249</v>
      </c>
    </row>
    <row r="170" spans="1:23" ht="12.75">
      <c r="A170" s="318">
        <v>9</v>
      </c>
      <c r="B170" s="318">
        <v>3</v>
      </c>
      <c r="C170" s="319">
        <v>4</v>
      </c>
      <c r="D170" s="168">
        <v>170008</v>
      </c>
      <c r="E170" s="315" t="s">
        <v>48</v>
      </c>
      <c r="F170" s="147">
        <v>771.64647824136387</v>
      </c>
      <c r="G170" s="147">
        <v>654.78291563713378</v>
      </c>
      <c r="H170" s="147">
        <v>718.04419978952478</v>
      </c>
      <c r="I170" s="147">
        <v>486.01764617915359</v>
      </c>
      <c r="J170" s="147">
        <v>397.10554182845038</v>
      </c>
      <c r="K170" s="147">
        <v>445.23597506678539</v>
      </c>
      <c r="L170" s="147">
        <v>285.62883206221022</v>
      </c>
      <c r="M170" s="147">
        <v>257.67737380868334</v>
      </c>
      <c r="N170" s="147">
        <v>272.8082247227394</v>
      </c>
      <c r="O170" s="147">
        <v>119.63511290563775</v>
      </c>
      <c r="P170" s="147">
        <v>134.13342746205436</v>
      </c>
      <c r="Q170" s="147">
        <v>126.28511292803366</v>
      </c>
      <c r="R170" s="147">
        <v>165.99371915657247</v>
      </c>
      <c r="S170" s="147">
        <v>123.543946346629</v>
      </c>
      <c r="T170" s="147">
        <v>146.52311179470573</v>
      </c>
    </row>
    <row r="171" spans="1:23" ht="12.75">
      <c r="A171" s="318">
        <v>9</v>
      </c>
      <c r="B171" s="318">
        <v>3</v>
      </c>
      <c r="C171" s="319">
        <v>4</v>
      </c>
      <c r="D171" s="168">
        <v>162004</v>
      </c>
      <c r="E171" s="315" t="s">
        <v>40</v>
      </c>
      <c r="F171" s="147">
        <v>455.52477685441676</v>
      </c>
      <c r="G171" s="147">
        <v>416.01933367857765</v>
      </c>
      <c r="H171" s="147">
        <v>436.90505247742249</v>
      </c>
      <c r="I171" s="147">
        <v>280.0861803631887</v>
      </c>
      <c r="J171" s="147">
        <v>258.93319523562928</v>
      </c>
      <c r="K171" s="147">
        <v>270.11634529330411</v>
      </c>
      <c r="L171" s="147">
        <v>175.43859649122805</v>
      </c>
      <c r="M171" s="147">
        <v>157.08613844294842</v>
      </c>
      <c r="N171" s="147">
        <v>166.78870718411846</v>
      </c>
      <c r="O171" s="147">
        <v>75.407817790089254</v>
      </c>
      <c r="P171" s="147">
        <v>62.14396685655101</v>
      </c>
      <c r="Q171" s="147">
        <v>69.15629322268326</v>
      </c>
      <c r="R171" s="147">
        <v>100.03077870113881</v>
      </c>
      <c r="S171" s="147">
        <v>94.942171586397393</v>
      </c>
      <c r="T171" s="147">
        <v>97.632413961435219</v>
      </c>
    </row>
    <row r="172" spans="1:23" ht="12.75">
      <c r="A172" s="318">
        <v>9</v>
      </c>
      <c r="B172" s="318">
        <v>3</v>
      </c>
      <c r="C172" s="319">
        <v>4</v>
      </c>
      <c r="D172" s="168">
        <v>562012</v>
      </c>
      <c r="E172" s="315" t="s">
        <v>105</v>
      </c>
      <c r="F172" s="147">
        <v>418.1571481435796</v>
      </c>
      <c r="G172" s="147">
        <v>418.03663691874118</v>
      </c>
      <c r="H172" s="147">
        <v>418.10404305229753</v>
      </c>
      <c r="I172" s="147">
        <v>238.06586900209697</v>
      </c>
      <c r="J172" s="147">
        <v>256.77156724596836</v>
      </c>
      <c r="K172" s="147">
        <v>246.3088174417</v>
      </c>
      <c r="L172" s="147">
        <v>180.09127914148266</v>
      </c>
      <c r="M172" s="147">
        <v>161.26506967277285</v>
      </c>
      <c r="N172" s="147">
        <v>171.7952256105975</v>
      </c>
      <c r="O172" s="147">
        <v>80.177624275317626</v>
      </c>
      <c r="P172" s="147">
        <v>78.28401440425867</v>
      </c>
      <c r="Q172" s="147">
        <v>79.343176486822131</v>
      </c>
      <c r="R172" s="147">
        <v>99.913654866165047</v>
      </c>
      <c r="S172" s="147">
        <v>82.981055268514226</v>
      </c>
      <c r="T172" s="147">
        <v>92.452049123775382</v>
      </c>
      <c r="U172" s="169"/>
    </row>
    <row r="173" spans="1:23" ht="12.75">
      <c r="A173" s="318">
        <v>9</v>
      </c>
      <c r="B173" s="318">
        <v>3</v>
      </c>
      <c r="C173" s="319">
        <v>4</v>
      </c>
      <c r="D173" s="168">
        <v>362024</v>
      </c>
      <c r="E173" s="315" t="s">
        <v>66</v>
      </c>
      <c r="F173" s="147">
        <v>757.57575757575762</v>
      </c>
      <c r="G173" s="147">
        <v>819.60706489382824</v>
      </c>
      <c r="H173" s="147">
        <v>787.11140508362462</v>
      </c>
      <c r="I173" s="147">
        <v>598.84559884559883</v>
      </c>
      <c r="J173" s="147">
        <v>629.09307402262357</v>
      </c>
      <c r="K173" s="147">
        <v>613.24766134366439</v>
      </c>
      <c r="L173" s="147">
        <v>158.73015873015873</v>
      </c>
      <c r="M173" s="147">
        <v>190.51399087120461</v>
      </c>
      <c r="N173" s="147">
        <v>173.86374373996031</v>
      </c>
      <c r="O173" s="147">
        <v>59.523809523809518</v>
      </c>
      <c r="P173" s="147">
        <v>75.411788053185163</v>
      </c>
      <c r="Q173" s="147">
        <v>67.088727204006418</v>
      </c>
      <c r="R173" s="147">
        <v>99.206349206349188</v>
      </c>
      <c r="S173" s="147">
        <v>115.10220281801945</v>
      </c>
      <c r="T173" s="147">
        <v>106.77501653595387</v>
      </c>
      <c r="U173" s="169"/>
    </row>
    <row r="174" spans="1:23" ht="12.75">
      <c r="A174" s="318">
        <v>9</v>
      </c>
      <c r="B174" s="318">
        <v>3</v>
      </c>
      <c r="C174" s="319">
        <v>4</v>
      </c>
      <c r="D174" s="168">
        <v>162008</v>
      </c>
      <c r="E174" s="315" t="s">
        <v>41</v>
      </c>
      <c r="F174" s="147">
        <v>567.96331903564567</v>
      </c>
      <c r="G174" s="147">
        <v>468.9154439570413</v>
      </c>
      <c r="H174" s="147">
        <v>518.994914747233</v>
      </c>
      <c r="I174" s="147">
        <v>374.20499926046443</v>
      </c>
      <c r="J174" s="147">
        <v>353.95552866434736</v>
      </c>
      <c r="K174" s="147">
        <v>364.19383787017654</v>
      </c>
      <c r="L174" s="147">
        <v>193.75831977518118</v>
      </c>
      <c r="M174" s="147">
        <v>114.95991529269399</v>
      </c>
      <c r="N174" s="147">
        <v>154.80107687705654</v>
      </c>
      <c r="O174" s="147">
        <v>73.953557166099685</v>
      </c>
      <c r="P174" s="147">
        <v>51.429435788836784</v>
      </c>
      <c r="Q174" s="147">
        <v>62.817828297935989</v>
      </c>
      <c r="R174" s="147">
        <v>119.80476260908151</v>
      </c>
      <c r="S174" s="147">
        <v>63.530479503857215</v>
      </c>
      <c r="T174" s="147">
        <v>91.98324857912057</v>
      </c>
      <c r="U174" s="169"/>
    </row>
    <row r="175" spans="1:23" ht="12.75">
      <c r="A175" s="318">
        <v>9</v>
      </c>
      <c r="B175" s="318">
        <v>3</v>
      </c>
      <c r="C175" s="319">
        <v>4</v>
      </c>
      <c r="D175" s="168">
        <v>374012</v>
      </c>
      <c r="E175" s="315" t="s">
        <v>74</v>
      </c>
      <c r="F175" s="147">
        <v>630.94367227505484</v>
      </c>
      <c r="G175" s="147">
        <v>495.58851135723671</v>
      </c>
      <c r="H175" s="147">
        <v>564.15006947660959</v>
      </c>
      <c r="I175" s="147">
        <v>433.43087051938551</v>
      </c>
      <c r="J175" s="147">
        <v>313.49727801764595</v>
      </c>
      <c r="K175" s="147">
        <v>374.24733672996757</v>
      </c>
      <c r="L175" s="147">
        <v>197.51280175566936</v>
      </c>
      <c r="M175" s="147">
        <v>182.09123333959076</v>
      </c>
      <c r="N175" s="147">
        <v>189.90273274664196</v>
      </c>
      <c r="O175" s="147">
        <v>85.954645208485744</v>
      </c>
      <c r="P175" s="147">
        <v>112.63375258119017</v>
      </c>
      <c r="Q175" s="147">
        <v>99.11996294580824</v>
      </c>
      <c r="R175" s="147">
        <v>111.5581565471836</v>
      </c>
      <c r="S175" s="147">
        <v>69.457480758400621</v>
      </c>
      <c r="T175" s="147">
        <v>90.782769800833719</v>
      </c>
    </row>
    <row r="176" spans="1:23" ht="12.75">
      <c r="A176" s="167">
        <v>9</v>
      </c>
      <c r="B176" s="167">
        <v>3</v>
      </c>
      <c r="C176" s="167">
        <v>4</v>
      </c>
      <c r="D176" s="168">
        <v>754008</v>
      </c>
      <c r="E176" s="119" t="s">
        <v>119</v>
      </c>
      <c r="F176" s="317">
        <v>559.0062111801243</v>
      </c>
      <c r="G176" s="317">
        <v>465.09360374414979</v>
      </c>
      <c r="H176" s="317">
        <v>513.23480492325245</v>
      </c>
      <c r="I176" s="317">
        <v>419.94993974228248</v>
      </c>
      <c r="J176" s="317">
        <v>348.08892355694223</v>
      </c>
      <c r="K176" s="317">
        <v>384.92610369243937</v>
      </c>
      <c r="L176" s="317">
        <v>139.05627143784184</v>
      </c>
      <c r="M176" s="317">
        <v>117.00468018720747</v>
      </c>
      <c r="N176" s="317">
        <v>128.30870123081311</v>
      </c>
      <c r="O176" s="317">
        <v>39.862797812181313</v>
      </c>
      <c r="P176" s="317">
        <v>36.076443057722294</v>
      </c>
      <c r="Q176" s="317">
        <v>38.017392957277941</v>
      </c>
      <c r="R176" s="317">
        <v>99.193473625660516</v>
      </c>
      <c r="S176" s="317">
        <v>80.928237129485183</v>
      </c>
      <c r="T176" s="317">
        <v>90.291308273535137</v>
      </c>
    </row>
    <row r="177" spans="1:21" ht="12.75">
      <c r="A177" s="318">
        <v>9</v>
      </c>
      <c r="B177" s="318">
        <v>3</v>
      </c>
      <c r="C177" s="319">
        <v>4</v>
      </c>
      <c r="D177" s="168">
        <v>954016</v>
      </c>
      <c r="E177" s="315" t="s">
        <v>138</v>
      </c>
      <c r="F177" s="147">
        <v>681.00358422939064</v>
      </c>
      <c r="G177" s="147">
        <v>624.18725617685323</v>
      </c>
      <c r="H177" s="147">
        <v>653.79825653798252</v>
      </c>
      <c r="I177" s="147">
        <v>511.74830744723204</v>
      </c>
      <c r="J177" s="147">
        <v>491.98092761161695</v>
      </c>
      <c r="K177" s="147">
        <v>502.28310502283102</v>
      </c>
      <c r="L177" s="147">
        <v>169.25527678215852</v>
      </c>
      <c r="M177" s="147">
        <v>132.20632856523625</v>
      </c>
      <c r="N177" s="147">
        <v>151.51515151515153</v>
      </c>
      <c r="O177" s="147">
        <v>61.728395061728392</v>
      </c>
      <c r="P177" s="147">
        <v>82.358040745556991</v>
      </c>
      <c r="Q177" s="147">
        <v>71.60647571606475</v>
      </c>
      <c r="R177" s="147">
        <v>107.52688172043011</v>
      </c>
      <c r="S177" s="147">
        <v>49.848287819679236</v>
      </c>
      <c r="T177" s="147">
        <v>79.908675799086751</v>
      </c>
    </row>
    <row r="178" spans="1:21" ht="12.75">
      <c r="A178" s="318">
        <v>9</v>
      </c>
      <c r="B178" s="318">
        <v>3</v>
      </c>
      <c r="C178" s="319">
        <v>4</v>
      </c>
      <c r="D178" s="168">
        <v>158016</v>
      </c>
      <c r="E178" s="315" t="s">
        <v>33</v>
      </c>
      <c r="F178" s="147">
        <v>326.60902977905857</v>
      </c>
      <c r="G178" s="147">
        <v>282.04588507682593</v>
      </c>
      <c r="H178" s="147">
        <v>305.34351145038164</v>
      </c>
      <c r="I178" s="147">
        <v>172.91066282420752</v>
      </c>
      <c r="J178" s="147">
        <v>176.80488318248788</v>
      </c>
      <c r="K178" s="147">
        <v>174.7689835275211</v>
      </c>
      <c r="L178" s="147">
        <v>153.69836695485111</v>
      </c>
      <c r="M178" s="147">
        <v>105.24100189433804</v>
      </c>
      <c r="N178" s="147">
        <v>130.5745279228606</v>
      </c>
      <c r="O178" s="147">
        <v>53.79442843419789</v>
      </c>
      <c r="P178" s="147">
        <v>42.096400757735218</v>
      </c>
      <c r="Q178" s="147">
        <v>48.212133386902366</v>
      </c>
      <c r="R178" s="147">
        <v>99.903938520653213</v>
      </c>
      <c r="S178" s="147">
        <v>63.144601136602809</v>
      </c>
      <c r="T178" s="147">
        <v>82.362394535958202</v>
      </c>
    </row>
    <row r="179" spans="1:21" ht="12.75">
      <c r="A179" s="318">
        <v>9</v>
      </c>
      <c r="B179" s="318">
        <v>3</v>
      </c>
      <c r="C179" s="319">
        <v>4</v>
      </c>
      <c r="D179" s="168">
        <v>362032</v>
      </c>
      <c r="E179" s="315" t="s">
        <v>68</v>
      </c>
      <c r="F179" s="147">
        <v>513.38669610819761</v>
      </c>
      <c r="G179" s="147">
        <v>511.05579147752235</v>
      </c>
      <c r="H179" s="147">
        <v>512.25577264653646</v>
      </c>
      <c r="I179" s="147">
        <v>357.43858680651391</v>
      </c>
      <c r="J179" s="147">
        <v>358.76409430370478</v>
      </c>
      <c r="K179" s="147">
        <v>358.08170515097692</v>
      </c>
      <c r="L179" s="147">
        <v>155.94810930168367</v>
      </c>
      <c r="M179" s="147">
        <v>152.2916971738176</v>
      </c>
      <c r="N179" s="147">
        <v>154.17406749555951</v>
      </c>
      <c r="O179" s="147">
        <v>46.922439966878265</v>
      </c>
      <c r="P179" s="147">
        <v>64.43110265046127</v>
      </c>
      <c r="Q179" s="147">
        <v>55.417406749555944</v>
      </c>
      <c r="R179" s="147">
        <v>109.02566933480541</v>
      </c>
      <c r="S179" s="147">
        <v>87.860594523356312</v>
      </c>
      <c r="T179" s="147">
        <v>98.756660746003575</v>
      </c>
    </row>
    <row r="180" spans="1:21" ht="12.75">
      <c r="A180" s="318">
        <v>9</v>
      </c>
      <c r="B180" s="318">
        <v>3</v>
      </c>
      <c r="C180" s="319">
        <v>4</v>
      </c>
      <c r="D180" s="168">
        <v>154036</v>
      </c>
      <c r="E180" s="315" t="s">
        <v>29</v>
      </c>
      <c r="F180" s="147">
        <v>568.6311429109395</v>
      </c>
      <c r="G180" s="147">
        <v>425.31333470310256</v>
      </c>
      <c r="H180" s="147">
        <v>500.09825112988801</v>
      </c>
      <c r="I180" s="147">
        <v>318.20749388062512</v>
      </c>
      <c r="J180" s="147">
        <v>242.44914731867681</v>
      </c>
      <c r="K180" s="147">
        <v>281.98074277854192</v>
      </c>
      <c r="L180" s="147">
        <v>250.42364903031446</v>
      </c>
      <c r="M180" s="147">
        <v>182.86418738442572</v>
      </c>
      <c r="N180" s="147">
        <v>218.11750835134606</v>
      </c>
      <c r="O180" s="147">
        <v>103.55865185464131</v>
      </c>
      <c r="P180" s="147">
        <v>92.459420587630973</v>
      </c>
      <c r="Q180" s="147">
        <v>98.251129887993713</v>
      </c>
      <c r="R180" s="147">
        <v>146.86499717567312</v>
      </c>
      <c r="S180" s="147">
        <v>90.40476679679476</v>
      </c>
      <c r="T180" s="147">
        <v>119.86637846335235</v>
      </c>
    </row>
    <row r="181" spans="1:21" ht="12.75">
      <c r="A181" s="318">
        <v>9</v>
      </c>
      <c r="B181" s="318">
        <v>3</v>
      </c>
      <c r="C181" s="319">
        <v>4</v>
      </c>
      <c r="D181" s="168">
        <v>974028</v>
      </c>
      <c r="E181" s="315" t="s">
        <v>155</v>
      </c>
      <c r="F181" s="147">
        <v>538.24362606232285</v>
      </c>
      <c r="G181" s="147">
        <v>417.41741741741737</v>
      </c>
      <c r="H181" s="147">
        <v>479.5918367346938</v>
      </c>
      <c r="I181" s="147">
        <v>386.68555240793194</v>
      </c>
      <c r="J181" s="147">
        <v>289.78978978978972</v>
      </c>
      <c r="K181" s="147">
        <v>339.65014577259467</v>
      </c>
      <c r="L181" s="147">
        <v>151.55807365439094</v>
      </c>
      <c r="M181" s="147">
        <v>127.62762762762758</v>
      </c>
      <c r="N181" s="147">
        <v>139.94169096209913</v>
      </c>
      <c r="O181" s="147">
        <v>55.240793201133144</v>
      </c>
      <c r="P181" s="147">
        <v>57.057057057057051</v>
      </c>
      <c r="Q181" s="147">
        <v>56.12244897959183</v>
      </c>
      <c r="R181" s="147">
        <v>96.317280453257794</v>
      </c>
      <c r="S181" s="147">
        <v>70.570570570570553</v>
      </c>
      <c r="T181" s="147">
        <v>83.819241982507279</v>
      </c>
      <c r="U181" s="169"/>
    </row>
    <row r="182" spans="1:21" ht="12.75">
      <c r="A182" s="318">
        <v>9</v>
      </c>
      <c r="B182" s="318">
        <v>3</v>
      </c>
      <c r="C182" s="319">
        <v>4</v>
      </c>
      <c r="D182" s="168">
        <v>962040</v>
      </c>
      <c r="E182" s="315" t="s">
        <v>151</v>
      </c>
      <c r="F182" s="147">
        <v>545.86497024420271</v>
      </c>
      <c r="G182" s="147">
        <v>472.67355982274745</v>
      </c>
      <c r="H182" s="147">
        <v>509.77944236371206</v>
      </c>
      <c r="I182" s="147">
        <v>410.42478965729532</v>
      </c>
      <c r="J182" s="147">
        <v>346.06457058451144</v>
      </c>
      <c r="K182" s="147">
        <v>378.69330004161463</v>
      </c>
      <c r="L182" s="147">
        <v>135.44018058690745</v>
      </c>
      <c r="M182" s="147">
        <v>126.60898923823591</v>
      </c>
      <c r="N182" s="147">
        <v>131.08614232209737</v>
      </c>
      <c r="O182" s="147">
        <v>82.084957931459058</v>
      </c>
      <c r="P182" s="147">
        <v>80.185693184216078</v>
      </c>
      <c r="Q182" s="147">
        <v>81.148564294631711</v>
      </c>
      <c r="R182" s="147">
        <v>53.355222655448394</v>
      </c>
      <c r="S182" s="147">
        <v>46.423296054019843</v>
      </c>
      <c r="T182" s="147">
        <v>49.937578027465669</v>
      </c>
      <c r="U182" s="169"/>
    </row>
    <row r="183" spans="1:21" ht="12.75">
      <c r="A183" s="318">
        <v>9</v>
      </c>
      <c r="B183" s="318">
        <v>3</v>
      </c>
      <c r="C183" s="319">
        <v>4</v>
      </c>
      <c r="D183" s="168">
        <v>162024</v>
      </c>
      <c r="E183" s="315" t="s">
        <v>44</v>
      </c>
      <c r="F183" s="147">
        <v>552.88899690139135</v>
      </c>
      <c r="G183" s="147">
        <v>434.05676126878137</v>
      </c>
      <c r="H183" s="147">
        <v>495.11441326132422</v>
      </c>
      <c r="I183" s="147">
        <v>380.9465945683213</v>
      </c>
      <c r="J183" s="147">
        <v>314.62694233979715</v>
      </c>
      <c r="K183" s="147">
        <v>348.70290013423659</v>
      </c>
      <c r="L183" s="147">
        <v>171.94240233307002</v>
      </c>
      <c r="M183" s="147">
        <v>119.4298189289842</v>
      </c>
      <c r="N183" s="147">
        <v>146.41151312708766</v>
      </c>
      <c r="O183" s="147">
        <v>51.643477732547545</v>
      </c>
      <c r="P183" s="147">
        <v>46.872993450622829</v>
      </c>
      <c r="Q183" s="147">
        <v>49.324134486310996</v>
      </c>
      <c r="R183" s="147">
        <v>120.29892460052248</v>
      </c>
      <c r="S183" s="147">
        <v>72.556825478361375</v>
      </c>
      <c r="T183" s="147">
        <v>97.087378640776677</v>
      </c>
      <c r="U183" s="169"/>
    </row>
    <row r="184" spans="1:21" ht="12.75">
      <c r="A184" s="318">
        <v>9</v>
      </c>
      <c r="B184" s="318">
        <v>3</v>
      </c>
      <c r="C184" s="319">
        <v>4</v>
      </c>
      <c r="D184" s="168">
        <v>774032</v>
      </c>
      <c r="E184" s="315" t="s">
        <v>130</v>
      </c>
      <c r="F184" s="147">
        <v>608.77569806689166</v>
      </c>
      <c r="G184" s="147">
        <v>461.0762800417973</v>
      </c>
      <c r="H184" s="147">
        <v>537.22276710855192</v>
      </c>
      <c r="I184" s="147">
        <v>397.05431113838603</v>
      </c>
      <c r="J184" s="147">
        <v>321.31661442006271</v>
      </c>
      <c r="K184" s="147">
        <v>360.3632106811782</v>
      </c>
      <c r="L184" s="147">
        <v>211.72138692850561</v>
      </c>
      <c r="M184" s="147">
        <v>139.75966562173454</v>
      </c>
      <c r="N184" s="147">
        <v>176.8595564273736</v>
      </c>
      <c r="O184" s="147">
        <v>70.573795642835208</v>
      </c>
      <c r="P184" s="147">
        <v>62.69592476489025</v>
      </c>
      <c r="Q184" s="147">
        <v>66.757363875090945</v>
      </c>
      <c r="R184" s="147">
        <v>141.14759128567039</v>
      </c>
      <c r="S184" s="147">
        <v>77.063740856844305</v>
      </c>
      <c r="T184" s="147">
        <v>110.10219255228269</v>
      </c>
      <c r="U184" s="169"/>
    </row>
    <row r="185" spans="1:21" ht="12.75">
      <c r="A185" s="318">
        <v>9</v>
      </c>
      <c r="B185" s="318">
        <v>3</v>
      </c>
      <c r="C185" s="319">
        <v>4</v>
      </c>
      <c r="D185" s="168">
        <v>158028</v>
      </c>
      <c r="E185" s="315" t="s">
        <v>37</v>
      </c>
      <c r="F185" s="147">
        <v>510.52817315609934</v>
      </c>
      <c r="G185" s="147">
        <v>432.43905426926392</v>
      </c>
      <c r="H185" s="147">
        <v>472.27556409025459</v>
      </c>
      <c r="I185" s="147">
        <v>361.1339842371487</v>
      </c>
      <c r="J185" s="147">
        <v>309.93507288986905</v>
      </c>
      <c r="K185" s="147">
        <v>336.0537686029765</v>
      </c>
      <c r="L185" s="147">
        <v>149.3941889189507</v>
      </c>
      <c r="M185" s="147">
        <v>122.50398137939483</v>
      </c>
      <c r="N185" s="147">
        <v>136.22179548727794</v>
      </c>
      <c r="O185" s="147">
        <v>39.995294671215149</v>
      </c>
      <c r="P185" s="147">
        <v>37.976234227612402</v>
      </c>
      <c r="Q185" s="147">
        <v>39.006240998559768</v>
      </c>
      <c r="R185" s="147">
        <v>109.39889424773554</v>
      </c>
      <c r="S185" s="147">
        <v>84.527747151782421</v>
      </c>
      <c r="T185" s="147">
        <v>97.215554488718197</v>
      </c>
      <c r="U185" s="169"/>
    </row>
    <row r="186" spans="1:21" ht="12.75">
      <c r="A186" s="318">
        <v>9</v>
      </c>
      <c r="B186" s="318">
        <v>3</v>
      </c>
      <c r="C186" s="319">
        <v>4</v>
      </c>
      <c r="D186" s="168">
        <v>566076</v>
      </c>
      <c r="E186" s="315" t="s">
        <v>115</v>
      </c>
      <c r="F186" s="147">
        <v>467.58255001205112</v>
      </c>
      <c r="G186" s="147">
        <v>399.57800342872218</v>
      </c>
      <c r="H186" s="147">
        <v>435.1111390970342</v>
      </c>
      <c r="I186" s="147">
        <v>281.99566160520612</v>
      </c>
      <c r="J186" s="147">
        <v>266.38533561914812</v>
      </c>
      <c r="K186" s="147">
        <v>274.54190542157301</v>
      </c>
      <c r="L186" s="147">
        <v>185.58688840684499</v>
      </c>
      <c r="M186" s="147">
        <v>133.19266780957403</v>
      </c>
      <c r="N186" s="147">
        <v>160.56923367546122</v>
      </c>
      <c r="O186" s="147">
        <v>91.588334538442993</v>
      </c>
      <c r="P186" s="147">
        <v>72.530660688381914</v>
      </c>
      <c r="Q186" s="147">
        <v>82.488508280334997</v>
      </c>
      <c r="R186" s="147">
        <v>93.998553868402013</v>
      </c>
      <c r="S186" s="147">
        <v>60.66200712119214</v>
      </c>
      <c r="T186" s="147">
        <v>78.080725395126237</v>
      </c>
      <c r="U186" s="169"/>
    </row>
    <row r="187" spans="1:21" ht="12.75">
      <c r="A187" s="318">
        <v>9</v>
      </c>
      <c r="B187" s="318">
        <v>3</v>
      </c>
      <c r="C187" s="319">
        <v>4</v>
      </c>
      <c r="D187" s="168">
        <v>382056</v>
      </c>
      <c r="E187" s="315" t="s">
        <v>91</v>
      </c>
      <c r="F187" s="147">
        <v>532.3957810145655</v>
      </c>
      <c r="G187" s="147">
        <v>450.73570497299312</v>
      </c>
      <c r="H187" s="147">
        <v>493.74008111444192</v>
      </c>
      <c r="I187" s="147">
        <v>339.86271555332326</v>
      </c>
      <c r="J187" s="147">
        <v>316.63252002235055</v>
      </c>
      <c r="K187" s="147">
        <v>328.8661611708693</v>
      </c>
      <c r="L187" s="147">
        <v>192.53306546124227</v>
      </c>
      <c r="M187" s="147">
        <v>134.10318495064257</v>
      </c>
      <c r="N187" s="147">
        <v>164.87391994357256</v>
      </c>
      <c r="O187" s="147">
        <v>78.687426753725077</v>
      </c>
      <c r="P187" s="147">
        <v>67.051592475321272</v>
      </c>
      <c r="Q187" s="147">
        <v>73.179333450890482</v>
      </c>
      <c r="R187" s="147">
        <v>113.84563870751715</v>
      </c>
      <c r="S187" s="147">
        <v>67.051592475321286</v>
      </c>
      <c r="T187" s="147">
        <v>91.694586492682063</v>
      </c>
      <c r="U187" s="169"/>
    </row>
    <row r="188" spans="1:21" ht="12.75">
      <c r="A188" s="318">
        <v>9</v>
      </c>
      <c r="B188" s="318">
        <v>3</v>
      </c>
      <c r="C188" s="319">
        <v>4</v>
      </c>
      <c r="D188" s="168">
        <v>382068</v>
      </c>
      <c r="E188" s="315" t="s">
        <v>93</v>
      </c>
      <c r="F188" s="147">
        <v>409.76350069558617</v>
      </c>
      <c r="G188" s="147">
        <v>333.91211433150806</v>
      </c>
      <c r="H188" s="147">
        <v>372.87254774587507</v>
      </c>
      <c r="I188" s="147">
        <v>211.20526116099657</v>
      </c>
      <c r="J188" s="147">
        <v>165.62040870842796</v>
      </c>
      <c r="K188" s="147">
        <v>189.0346888398077</v>
      </c>
      <c r="L188" s="147">
        <v>198.5582395345896</v>
      </c>
      <c r="M188" s="147">
        <v>168.29170562308002</v>
      </c>
      <c r="N188" s="147">
        <v>183.83785890606731</v>
      </c>
      <c r="O188" s="147">
        <v>68.293916782597719</v>
      </c>
      <c r="P188" s="147">
        <v>65.446774408975571</v>
      </c>
      <c r="Q188" s="147">
        <v>66.909185396907915</v>
      </c>
      <c r="R188" s="147">
        <v>130.2643227519919</v>
      </c>
      <c r="S188" s="147">
        <v>102.84493121410446</v>
      </c>
      <c r="T188" s="147">
        <v>116.92867350915941</v>
      </c>
      <c r="U188" s="169"/>
    </row>
    <row r="189" spans="1:21" ht="12.75">
      <c r="A189" s="318">
        <v>9</v>
      </c>
      <c r="B189" s="318">
        <v>3</v>
      </c>
      <c r="C189" s="319">
        <v>4</v>
      </c>
      <c r="D189" s="168">
        <v>978036</v>
      </c>
      <c r="E189" s="315" t="s">
        <v>163</v>
      </c>
      <c r="F189" s="147">
        <v>440.47408455687247</v>
      </c>
      <c r="G189" s="147">
        <v>383.90889052167523</v>
      </c>
      <c r="H189" s="147">
        <v>412.72415968279711</v>
      </c>
      <c r="I189" s="147">
        <v>178.66619494073944</v>
      </c>
      <c r="J189" s="147">
        <v>152.4614254224835</v>
      </c>
      <c r="K189" s="147">
        <v>165.8105794358836</v>
      </c>
      <c r="L189" s="147">
        <v>261.80788961613297</v>
      </c>
      <c r="M189" s="147">
        <v>231.44746509919182</v>
      </c>
      <c r="N189" s="147">
        <v>246.91358024691357</v>
      </c>
      <c r="O189" s="147">
        <v>125.59702812665839</v>
      </c>
      <c r="P189" s="147">
        <v>115.72373254959588</v>
      </c>
      <c r="Q189" s="147">
        <v>120.75335676308913</v>
      </c>
      <c r="R189" s="147">
        <v>136.21086148947458</v>
      </c>
      <c r="S189" s="147">
        <v>115.72373254959592</v>
      </c>
      <c r="T189" s="147">
        <v>126.16022348382445</v>
      </c>
      <c r="U189" s="169"/>
    </row>
    <row r="190" spans="1:21" ht="12.75">
      <c r="A190" s="318">
        <v>9</v>
      </c>
      <c r="B190" s="318">
        <v>3</v>
      </c>
      <c r="C190" s="319">
        <v>4</v>
      </c>
      <c r="D190" s="168">
        <v>166032</v>
      </c>
      <c r="E190" s="315" t="s">
        <v>46</v>
      </c>
      <c r="F190" s="147">
        <v>470.08547008547015</v>
      </c>
      <c r="G190" s="147">
        <v>356.55737704918033</v>
      </c>
      <c r="H190" s="147">
        <v>415.68473422361876</v>
      </c>
      <c r="I190" s="147">
        <v>241.32730015082959</v>
      </c>
      <c r="J190" s="147">
        <v>200.81967213114754</v>
      </c>
      <c r="K190" s="147">
        <v>221.91673212882952</v>
      </c>
      <c r="L190" s="147">
        <v>228.75816993464059</v>
      </c>
      <c r="M190" s="147">
        <v>155.73770491803282</v>
      </c>
      <c r="N190" s="147">
        <v>193.7680020947893</v>
      </c>
      <c r="O190" s="147">
        <v>86.726998491704393</v>
      </c>
      <c r="P190" s="147">
        <v>91.530054644808743</v>
      </c>
      <c r="Q190" s="147">
        <v>89.028541503011255</v>
      </c>
      <c r="R190" s="147">
        <v>142.03117144293623</v>
      </c>
      <c r="S190" s="147">
        <v>64.20765027322409</v>
      </c>
      <c r="T190" s="147">
        <v>104.73946059177801</v>
      </c>
      <c r="U190" s="169"/>
    </row>
    <row r="191" spans="1:21" ht="12.75">
      <c r="A191" s="318">
        <v>9</v>
      </c>
      <c r="B191" s="318">
        <v>3</v>
      </c>
      <c r="C191" s="319">
        <v>4</v>
      </c>
      <c r="D191" s="168">
        <v>170048</v>
      </c>
      <c r="E191" s="315" t="s">
        <v>53</v>
      </c>
      <c r="F191" s="147">
        <v>540.84597998062645</v>
      </c>
      <c r="G191" s="147">
        <v>474.85544068687574</v>
      </c>
      <c r="H191" s="147">
        <v>509.2009074867658</v>
      </c>
      <c r="I191" s="147">
        <v>301.90506942202131</v>
      </c>
      <c r="J191" s="147">
        <v>231.29490099877344</v>
      </c>
      <c r="K191" s="147">
        <v>268.04470212587177</v>
      </c>
      <c r="L191" s="147">
        <v>238.94091055860505</v>
      </c>
      <c r="M191" s="147">
        <v>243.56053968810232</v>
      </c>
      <c r="N191" s="147">
        <v>241.15620536089401</v>
      </c>
      <c r="O191" s="147">
        <v>100.09686793671295</v>
      </c>
      <c r="P191" s="147">
        <v>126.16085509024006</v>
      </c>
      <c r="Q191" s="147">
        <v>112.59558020334426</v>
      </c>
      <c r="R191" s="147">
        <v>138.8440426218921</v>
      </c>
      <c r="S191" s="147">
        <v>117.39968459786225</v>
      </c>
      <c r="T191" s="147">
        <v>128.56062515754974</v>
      </c>
      <c r="U191" s="169"/>
    </row>
    <row r="192" spans="1:21" ht="13.15">
      <c r="A192" s="300"/>
      <c r="B192" s="300"/>
      <c r="C192" s="301"/>
      <c r="D192" s="297"/>
      <c r="E192" s="298" t="s">
        <v>216</v>
      </c>
      <c r="F192" s="367">
        <v>525.58154116245532</v>
      </c>
      <c r="G192" s="367">
        <v>443.24069183308802</v>
      </c>
      <c r="H192" s="367">
        <v>485.90767564640583</v>
      </c>
      <c r="I192" s="367">
        <v>340.61696658097685</v>
      </c>
      <c r="J192" s="367">
        <v>294.38868972027734</v>
      </c>
      <c r="K192" s="367">
        <v>318.34303506159472</v>
      </c>
      <c r="L192" s="367">
        <v>184.96457458147847</v>
      </c>
      <c r="M192" s="367">
        <v>148.8520021128106</v>
      </c>
      <c r="N192" s="367">
        <v>167.56464058481114</v>
      </c>
      <c r="O192" s="367">
        <v>69.80583944656928</v>
      </c>
      <c r="P192" s="367">
        <v>67.76727616007912</v>
      </c>
      <c r="Q192" s="367">
        <v>68.823609042913233</v>
      </c>
      <c r="R192" s="367">
        <v>115.15873513490919</v>
      </c>
      <c r="S192" s="367">
        <v>81.084725952731489</v>
      </c>
      <c r="T192" s="367">
        <v>98.741031541897939</v>
      </c>
      <c r="U192" s="169"/>
    </row>
    <row r="193" spans="1:21" ht="12.75">
      <c r="A193" s="318">
        <v>10</v>
      </c>
      <c r="B193" s="318">
        <v>4</v>
      </c>
      <c r="C193" s="319">
        <v>4</v>
      </c>
      <c r="D193" s="168">
        <v>554008</v>
      </c>
      <c r="E193" s="315" t="s">
        <v>98</v>
      </c>
      <c r="F193" s="147">
        <v>472.42050616482805</v>
      </c>
      <c r="G193" s="147">
        <v>459.02987119758842</v>
      </c>
      <c r="H193" s="147">
        <v>465.90681863627276</v>
      </c>
      <c r="I193" s="147">
        <v>277.74172615184943</v>
      </c>
      <c r="J193" s="147">
        <v>305.5631679912305</v>
      </c>
      <c r="K193" s="147">
        <v>291.2750783176698</v>
      </c>
      <c r="L193" s="147">
        <v>194.67878001297859</v>
      </c>
      <c r="M193" s="147">
        <v>153.46670320635789</v>
      </c>
      <c r="N193" s="147">
        <v>174.63174031860294</v>
      </c>
      <c r="O193" s="147">
        <v>97.33939000648931</v>
      </c>
      <c r="P193" s="147">
        <v>97.286927925459025</v>
      </c>
      <c r="Q193" s="147">
        <v>97.313870559221485</v>
      </c>
      <c r="R193" s="147">
        <v>97.339390006489253</v>
      </c>
      <c r="S193" s="147">
        <v>56.179775280898873</v>
      </c>
      <c r="T193" s="147">
        <v>77.317869759381438</v>
      </c>
      <c r="U193" s="169"/>
    </row>
    <row r="194" spans="1:21" ht="12.75">
      <c r="A194" s="167">
        <v>10</v>
      </c>
      <c r="B194" s="167">
        <v>4</v>
      </c>
      <c r="C194" s="167">
        <v>4</v>
      </c>
      <c r="D194" s="168">
        <v>554020</v>
      </c>
      <c r="E194" s="119" t="s">
        <v>100</v>
      </c>
      <c r="F194" s="317">
        <v>530.75995174909531</v>
      </c>
      <c r="G194" s="317">
        <v>488.32271762208069</v>
      </c>
      <c r="H194" s="317">
        <v>509.82103884766474</v>
      </c>
      <c r="I194" s="317">
        <v>353.26555230053424</v>
      </c>
      <c r="J194" s="317">
        <v>314.93276716206651</v>
      </c>
      <c r="K194" s="317">
        <v>334.35181143605416</v>
      </c>
      <c r="L194" s="317">
        <v>177.4943994485611</v>
      </c>
      <c r="M194" s="317">
        <v>173.38995046001415</v>
      </c>
      <c r="N194" s="317">
        <v>175.46922741161066</v>
      </c>
      <c r="O194" s="317">
        <v>93.055316215750508</v>
      </c>
      <c r="P194" s="317">
        <v>120.31139419674452</v>
      </c>
      <c r="Q194" s="317">
        <v>106.50371017023136</v>
      </c>
      <c r="R194" s="317">
        <v>84.439083232810603</v>
      </c>
      <c r="S194" s="317">
        <v>53.078556263269633</v>
      </c>
      <c r="T194" s="317">
        <v>68.965517241379303</v>
      </c>
    </row>
    <row r="195" spans="1:21" ht="12.75">
      <c r="A195" s="318">
        <v>10</v>
      </c>
      <c r="B195" s="318">
        <v>4</v>
      </c>
      <c r="C195" s="319">
        <v>4</v>
      </c>
      <c r="D195" s="168">
        <v>362028</v>
      </c>
      <c r="E195" s="315" t="s">
        <v>67</v>
      </c>
      <c r="F195" s="147">
        <v>418.04180418041807</v>
      </c>
      <c r="G195" s="147">
        <v>326.37075718015672</v>
      </c>
      <c r="H195" s="147">
        <v>373.06860939876708</v>
      </c>
      <c r="I195" s="147">
        <v>303.31604589030331</v>
      </c>
      <c r="J195" s="147">
        <v>233.35509138381201</v>
      </c>
      <c r="K195" s="147">
        <v>268.99367544632133</v>
      </c>
      <c r="L195" s="147">
        <v>114.72575829011473</v>
      </c>
      <c r="M195" s="147">
        <v>93.015665796344649</v>
      </c>
      <c r="N195" s="147">
        <v>104.07493395244578</v>
      </c>
      <c r="O195" s="147">
        <v>59.720257740059722</v>
      </c>
      <c r="P195" s="147">
        <v>50.587467362924272</v>
      </c>
      <c r="Q195" s="147">
        <v>55.239772636298135</v>
      </c>
      <c r="R195" s="147">
        <v>55.005500550055011</v>
      </c>
      <c r="S195" s="147">
        <v>42.42819843342037</v>
      </c>
      <c r="T195" s="147">
        <v>48.835161316147627</v>
      </c>
    </row>
    <row r="196" spans="1:21" ht="12.75">
      <c r="A196" s="318">
        <v>10</v>
      </c>
      <c r="B196" s="318">
        <v>4</v>
      </c>
      <c r="C196" s="319">
        <v>4</v>
      </c>
      <c r="D196" s="168">
        <v>566028</v>
      </c>
      <c r="E196" s="315" t="s">
        <v>114</v>
      </c>
      <c r="F196" s="147">
        <v>471.32616487455198</v>
      </c>
      <c r="G196" s="147">
        <v>491.73955296404273</v>
      </c>
      <c r="H196" s="147">
        <v>481.11888111888118</v>
      </c>
      <c r="I196" s="147">
        <v>288.53046594982078</v>
      </c>
      <c r="J196" s="147">
        <v>316.81243926141883</v>
      </c>
      <c r="K196" s="147">
        <v>302.09790209790208</v>
      </c>
      <c r="L196" s="147">
        <v>182.79569892473114</v>
      </c>
      <c r="M196" s="147">
        <v>174.9271137026239</v>
      </c>
      <c r="N196" s="147">
        <v>179.02097902097898</v>
      </c>
      <c r="O196" s="147">
        <v>62.724014336917563</v>
      </c>
      <c r="P196" s="147">
        <v>79.689018464528687</v>
      </c>
      <c r="Q196" s="147">
        <v>70.862470862470857</v>
      </c>
      <c r="R196" s="147">
        <v>120.07168458781359</v>
      </c>
      <c r="S196" s="147">
        <v>95.238095238095227</v>
      </c>
      <c r="T196" s="147">
        <v>108.15850815850813</v>
      </c>
    </row>
    <row r="197" spans="1:21" ht="12.75">
      <c r="A197" s="318">
        <v>10</v>
      </c>
      <c r="B197" s="318">
        <v>4</v>
      </c>
      <c r="C197" s="319">
        <v>4</v>
      </c>
      <c r="D197" s="168">
        <v>158020</v>
      </c>
      <c r="E197" s="315" t="s">
        <v>401</v>
      </c>
      <c r="F197" s="147">
        <v>455.30913978494624</v>
      </c>
      <c r="G197" s="147">
        <v>475.50171759175561</v>
      </c>
      <c r="H197" s="147">
        <v>465.03526952886875</v>
      </c>
      <c r="I197" s="147">
        <v>278.89784946236557</v>
      </c>
      <c r="J197" s="147">
        <v>247.69481106490687</v>
      </c>
      <c r="K197" s="147">
        <v>263.8683270922233</v>
      </c>
      <c r="L197" s="147">
        <v>176.4112903225807</v>
      </c>
      <c r="M197" s="147">
        <v>227.80690652684865</v>
      </c>
      <c r="N197" s="147">
        <v>201.16694243664548</v>
      </c>
      <c r="O197" s="147">
        <v>73.924731182795725</v>
      </c>
      <c r="P197" s="147">
        <v>137.40734044476582</v>
      </c>
      <c r="Q197" s="147">
        <v>104.50230775929634</v>
      </c>
      <c r="R197" s="147">
        <v>102.48655913978496</v>
      </c>
      <c r="S197" s="147">
        <v>90.399566082082828</v>
      </c>
      <c r="T197" s="147">
        <v>96.664634677349156</v>
      </c>
      <c r="U197" s="169"/>
    </row>
    <row r="198" spans="1:21" ht="12.75">
      <c r="A198" s="42">
        <v>10</v>
      </c>
      <c r="B198" s="42">
        <v>4</v>
      </c>
      <c r="C198" s="43">
        <v>4</v>
      </c>
      <c r="D198" s="168">
        <v>162022</v>
      </c>
      <c r="E198" s="165" t="s">
        <v>43</v>
      </c>
      <c r="F198" s="147">
        <v>414.69194312796208</v>
      </c>
      <c r="G198" s="147">
        <v>371.02473498233218</v>
      </c>
      <c r="H198" s="147">
        <v>393.32641770401108</v>
      </c>
      <c r="I198" s="147">
        <v>350.3723764387272</v>
      </c>
      <c r="J198" s="147">
        <v>300.35335689045934</v>
      </c>
      <c r="K198" s="147">
        <v>325.89903181189493</v>
      </c>
      <c r="L198" s="147">
        <v>64.319566689234932</v>
      </c>
      <c r="M198" s="147">
        <v>70.671378091872782</v>
      </c>
      <c r="N198" s="147">
        <v>67.427385892116163</v>
      </c>
      <c r="O198" s="147">
        <v>16.926201760324982</v>
      </c>
      <c r="P198" s="147">
        <v>30.035335689045937</v>
      </c>
      <c r="Q198" s="147">
        <v>23.3402489626556</v>
      </c>
      <c r="R198" s="147">
        <v>47.393364928909946</v>
      </c>
      <c r="S198" s="147">
        <v>40.636042402826845</v>
      </c>
      <c r="T198" s="147">
        <v>44.08713692946057</v>
      </c>
      <c r="U198" s="169"/>
    </row>
    <row r="199" spans="1:21" ht="12.75">
      <c r="A199" s="42">
        <v>10</v>
      </c>
      <c r="B199" s="42">
        <v>4</v>
      </c>
      <c r="C199" s="43">
        <v>4</v>
      </c>
      <c r="D199" s="168">
        <v>362036</v>
      </c>
      <c r="E199" s="165" t="s">
        <v>69</v>
      </c>
      <c r="F199" s="147">
        <v>419.22290388548055</v>
      </c>
      <c r="G199" s="147">
        <v>364.80686695278973</v>
      </c>
      <c r="H199" s="147">
        <v>392.67015706806285</v>
      </c>
      <c r="I199" s="147">
        <v>325.494205862304</v>
      </c>
      <c r="J199" s="147">
        <v>304.00572246065809</v>
      </c>
      <c r="K199" s="147">
        <v>315.00872600349038</v>
      </c>
      <c r="L199" s="147">
        <v>93.728698023176577</v>
      </c>
      <c r="M199" s="147">
        <v>60.80114449213162</v>
      </c>
      <c r="N199" s="147">
        <v>77.661431064572426</v>
      </c>
      <c r="O199" s="147">
        <v>56.23721881390594</v>
      </c>
      <c r="P199" s="147">
        <v>26.824034334763947</v>
      </c>
      <c r="Q199" s="147">
        <v>41.884816753926707</v>
      </c>
      <c r="R199" s="147">
        <v>37.491479209270622</v>
      </c>
      <c r="S199" s="147">
        <v>33.977110157367669</v>
      </c>
      <c r="T199" s="147">
        <v>35.776614310645719</v>
      </c>
      <c r="U199" s="169"/>
    </row>
    <row r="200" spans="1:21" ht="13.15">
      <c r="A200" s="44"/>
      <c r="B200" s="44"/>
      <c r="C200" s="44"/>
      <c r="D200" s="37"/>
      <c r="E200" s="39" t="s">
        <v>285</v>
      </c>
      <c r="F200" s="368">
        <v>454.61914356515899</v>
      </c>
      <c r="G200" s="368">
        <v>424.57201385163143</v>
      </c>
      <c r="H200" s="368">
        <v>439.98336995901883</v>
      </c>
      <c r="I200" s="368">
        <v>309.64126079807318</v>
      </c>
      <c r="J200" s="368">
        <v>288.73823342925425</v>
      </c>
      <c r="K200" s="368">
        <v>299.4595236681119</v>
      </c>
      <c r="L200" s="368">
        <v>144.97788276708587</v>
      </c>
      <c r="M200" s="368">
        <v>135.83378042237723</v>
      </c>
      <c r="N200" s="368">
        <v>140.52384629090693</v>
      </c>
      <c r="O200" s="368">
        <v>66.930683897264885</v>
      </c>
      <c r="P200" s="368">
        <v>77.793493635077795</v>
      </c>
      <c r="Q200" s="368">
        <v>72.221892261091654</v>
      </c>
      <c r="R200" s="368">
        <v>78.04719886982096</v>
      </c>
      <c r="S200" s="368">
        <v>58.040286787299422</v>
      </c>
      <c r="T200" s="368">
        <v>68.301954029815278</v>
      </c>
    </row>
    <row r="201" spans="1:21" ht="13.15">
      <c r="E201" s="6" t="s">
        <v>177</v>
      </c>
      <c r="F201" s="141">
        <v>545.07308195844473</v>
      </c>
      <c r="G201" s="141">
        <v>472.93865698146993</v>
      </c>
      <c r="H201" s="142">
        <v>510.14582375196056</v>
      </c>
      <c r="I201" s="141">
        <v>358.57862142184138</v>
      </c>
      <c r="J201" s="141">
        <v>316.91848407411101</v>
      </c>
      <c r="K201" s="142">
        <v>338.40691596323086</v>
      </c>
      <c r="L201" s="143">
        <v>186.49446053660341</v>
      </c>
      <c r="M201" s="143">
        <v>156.02017290735893</v>
      </c>
      <c r="N201" s="142">
        <v>171.73890778872973</v>
      </c>
      <c r="O201" s="141">
        <v>73.757273084864181</v>
      </c>
      <c r="P201" s="141">
        <v>73.378434616323815</v>
      </c>
      <c r="Q201" s="144">
        <v>73.57384070824952</v>
      </c>
      <c r="R201" s="141">
        <v>112.73718745173922</v>
      </c>
      <c r="S201" s="141">
        <v>82.641738291035111</v>
      </c>
      <c r="T201" s="141">
        <v>98.165067080480199</v>
      </c>
    </row>
    <row r="202" spans="1:21" ht="13.15">
      <c r="E202" s="8" t="s">
        <v>198</v>
      </c>
      <c r="F202" s="141">
        <v>532.17714512621114</v>
      </c>
      <c r="G202" s="141">
        <v>466.23356937601523</v>
      </c>
      <c r="H202" s="143">
        <v>500.26919125583572</v>
      </c>
      <c r="I202" s="141">
        <v>355.27188362328747</v>
      </c>
      <c r="J202" s="141">
        <v>314.91111041830834</v>
      </c>
      <c r="K202" s="143">
        <v>335.74261674707731</v>
      </c>
      <c r="L202" s="143">
        <v>176.90526150292374</v>
      </c>
      <c r="M202" s="143">
        <v>151.32245895770689</v>
      </c>
      <c r="N202" s="143">
        <v>164.52657450875847</v>
      </c>
      <c r="O202" s="141">
        <v>69.389433455684497</v>
      </c>
      <c r="P202" s="141">
        <v>68.189709943786227</v>
      </c>
      <c r="Q202" s="141">
        <v>68.808926225990618</v>
      </c>
      <c r="R202" s="141">
        <v>107.51582804723924</v>
      </c>
      <c r="S202" s="141">
        <v>83.132749013920673</v>
      </c>
      <c r="T202" s="141">
        <v>95.717648282767854</v>
      </c>
    </row>
    <row r="203" spans="1:21" ht="13.15">
      <c r="E203" s="8" t="s">
        <v>199</v>
      </c>
      <c r="F203" s="141">
        <v>559.84584958789708</v>
      </c>
      <c r="G203" s="141">
        <v>480.59789836661065</v>
      </c>
      <c r="H203" s="143">
        <v>521.44439168193014</v>
      </c>
      <c r="I203" s="141">
        <v>362.36661059587817</v>
      </c>
      <c r="J203" s="141">
        <v>319.21151293289245</v>
      </c>
      <c r="K203" s="143">
        <v>341.45479343475637</v>
      </c>
      <c r="L203" s="143">
        <v>197.47923899201888</v>
      </c>
      <c r="M203" s="143">
        <v>161.38638543371823</v>
      </c>
      <c r="N203" s="143">
        <v>179.98959824717372</v>
      </c>
      <c r="O203" s="141">
        <v>78.760793241949884</v>
      </c>
      <c r="P203" s="141">
        <v>79.305530142364347</v>
      </c>
      <c r="Q203" s="141">
        <v>79.024758313963929</v>
      </c>
      <c r="R203" s="141">
        <v>118.71844575006895</v>
      </c>
      <c r="S203" s="141">
        <v>82.080855291353885</v>
      </c>
      <c r="T203" s="141">
        <v>100.96483993320979</v>
      </c>
    </row>
    <row r="204" spans="1:21" ht="13.15">
      <c r="E204" s="8"/>
      <c r="F204" s="141"/>
      <c r="G204" s="141"/>
      <c r="H204" s="143"/>
      <c r="I204" s="141"/>
      <c r="J204" s="141"/>
      <c r="K204" s="143"/>
      <c r="L204" s="143"/>
      <c r="M204" s="143"/>
      <c r="N204" s="143"/>
      <c r="O204" s="141"/>
      <c r="P204" s="141"/>
      <c r="Q204" s="141"/>
      <c r="R204" s="141"/>
      <c r="S204" s="141"/>
      <c r="T204" s="141"/>
    </row>
    <row r="205" spans="1:21" ht="13.15">
      <c r="A205" s="347" t="s">
        <v>397</v>
      </c>
      <c r="B205" s="23" t="s">
        <v>388</v>
      </c>
      <c r="C205" s="23"/>
      <c r="D205" s="23"/>
      <c r="E205" s="23"/>
      <c r="F205" s="23"/>
      <c r="G205" s="23"/>
      <c r="H205" s="23"/>
      <c r="I205" s="23"/>
      <c r="J205" s="23"/>
      <c r="K205" s="23"/>
      <c r="L205" s="87"/>
      <c r="M205" s="87"/>
      <c r="N205" s="87"/>
      <c r="O205" s="86"/>
      <c r="P205" s="86"/>
      <c r="Q205" s="86"/>
      <c r="R205" s="86"/>
      <c r="S205" s="86"/>
      <c r="T205" s="86"/>
    </row>
    <row r="206" spans="1:21" ht="13.15">
      <c r="A206" s="110" t="s">
        <v>391</v>
      </c>
      <c r="B206" s="23" t="s">
        <v>374</v>
      </c>
      <c r="C206" s="23"/>
      <c r="D206" s="23"/>
      <c r="E206" s="23"/>
      <c r="F206" s="23"/>
      <c r="G206" s="23"/>
      <c r="H206" s="23"/>
      <c r="I206" s="23"/>
      <c r="J206" s="23"/>
      <c r="K206" s="23"/>
      <c r="L206" s="87"/>
      <c r="M206" s="87"/>
      <c r="N206" s="87"/>
      <c r="O206" s="86"/>
      <c r="P206" s="86"/>
      <c r="Q206" s="86"/>
      <c r="R206" s="86"/>
      <c r="S206" s="86"/>
      <c r="T206" s="86"/>
    </row>
    <row r="207" spans="1:21" ht="13.15">
      <c r="A207" s="23"/>
      <c r="B207" s="23"/>
      <c r="C207" s="23"/>
      <c r="D207" s="23"/>
      <c r="E207" s="23"/>
      <c r="F207" s="23"/>
      <c r="G207" s="23"/>
      <c r="H207" s="23"/>
      <c r="I207" s="23"/>
      <c r="J207" s="23"/>
      <c r="K207" s="23"/>
      <c r="L207" s="87"/>
      <c r="M207" s="87"/>
      <c r="N207" s="87"/>
      <c r="O207" s="86"/>
      <c r="P207" s="86"/>
      <c r="Q207" s="86"/>
      <c r="R207" s="86"/>
      <c r="S207" s="86"/>
      <c r="T207" s="86"/>
    </row>
    <row r="208" spans="1:21" ht="11.65">
      <c r="A208" s="17" t="s">
        <v>352</v>
      </c>
    </row>
    <row r="212" spans="1:1" ht="12.75">
      <c r="A212" s="23"/>
    </row>
  </sheetData>
  <sortState xmlns:xlrd2="http://schemas.microsoft.com/office/spreadsheetml/2017/richdata2" ref="A31:U57">
    <sortCondition ref="E31:E57"/>
  </sortState>
  <mergeCells count="5">
    <mergeCell ref="F3:H3"/>
    <mergeCell ref="I3:K3"/>
    <mergeCell ref="O3:Q3"/>
    <mergeCell ref="R3:T3"/>
    <mergeCell ref="L3:N3"/>
  </mergeCells>
  <printOptions horizontalCentered="1"/>
  <pageMargins left="0.15748031496062992" right="0.11811023622047245" top="0.62992125984251968" bottom="0.31496062992125984" header="0.51181102362204722" footer="0.23622047244094491"/>
  <pageSetup paperSize="9" orientation="portrait" r:id="rId1"/>
  <headerFooter alignWithMargins="0"/>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P71"/>
  <sheetViews>
    <sheetView zoomScaleNormal="100" workbookViewId="0">
      <pane ySplit="5" topLeftCell="A6" activePane="bottomLeft" state="frozen"/>
      <selection activeCell="U34" sqref="U34"/>
      <selection pane="bottomLeft"/>
    </sheetView>
  </sheetViews>
  <sheetFormatPr baseColWidth="10" defaultColWidth="11.19921875" defaultRowHeight="10.15"/>
  <cols>
    <col min="1" max="1" width="14.33203125" style="215" customWidth="1"/>
    <col min="2" max="2" width="40.796875" style="169" customWidth="1"/>
    <col min="3" max="12" width="12.796875" style="169" customWidth="1"/>
    <col min="13" max="16384" width="11.19921875" style="169"/>
  </cols>
  <sheetData>
    <row r="1" spans="1:16" ht="18" customHeight="1">
      <c r="A1" s="172" t="s">
        <v>428</v>
      </c>
    </row>
    <row r="2" spans="1:16" ht="13.5" customHeight="1">
      <c r="A2" s="229"/>
    </row>
    <row r="3" spans="1:16" ht="26.25" customHeight="1">
      <c r="A3" s="453" t="s">
        <v>217</v>
      </c>
      <c r="B3" s="455" t="s">
        <v>0</v>
      </c>
      <c r="C3" s="457" t="s">
        <v>180</v>
      </c>
      <c r="D3" s="457"/>
      <c r="E3" s="457"/>
      <c r="F3" s="457"/>
      <c r="G3" s="466"/>
      <c r="H3" s="456" t="s">
        <v>292</v>
      </c>
      <c r="I3" s="457"/>
      <c r="J3" s="457"/>
      <c r="K3" s="457"/>
      <c r="L3" s="457"/>
    </row>
    <row r="4" spans="1:16" ht="16.5" customHeight="1">
      <c r="A4" s="454"/>
      <c r="B4" s="454"/>
      <c r="C4" s="458" t="s">
        <v>1</v>
      </c>
      <c r="D4" s="460" t="s">
        <v>4</v>
      </c>
      <c r="E4" s="461"/>
      <c r="F4" s="462" t="s">
        <v>5</v>
      </c>
      <c r="G4" s="463"/>
      <c r="H4" s="464" t="s">
        <v>1</v>
      </c>
      <c r="I4" s="460" t="s">
        <v>4</v>
      </c>
      <c r="J4" s="461"/>
      <c r="K4" s="462" t="s">
        <v>5</v>
      </c>
      <c r="L4" s="462"/>
    </row>
    <row r="5" spans="1:16" s="219" customFormat="1" ht="68.25" customHeight="1">
      <c r="A5" s="454"/>
      <c r="B5" s="454"/>
      <c r="C5" s="459"/>
      <c r="D5" s="217" t="s">
        <v>2</v>
      </c>
      <c r="E5" s="217" t="s">
        <v>3</v>
      </c>
      <c r="F5" s="217" t="s">
        <v>181</v>
      </c>
      <c r="G5" s="230" t="s">
        <v>356</v>
      </c>
      <c r="H5" s="465"/>
      <c r="I5" s="217" t="s">
        <v>2</v>
      </c>
      <c r="J5" s="217" t="s">
        <v>3</v>
      </c>
      <c r="K5" s="217" t="s">
        <v>181</v>
      </c>
      <c r="L5" s="217" t="s">
        <v>189</v>
      </c>
      <c r="M5" s="231"/>
      <c r="N5" s="112"/>
      <c r="O5" s="112"/>
      <c r="P5" s="112"/>
    </row>
    <row r="6" spans="1:16" ht="12.75">
      <c r="A6" s="168">
        <v>334000</v>
      </c>
      <c r="B6" s="119" t="s">
        <v>255</v>
      </c>
      <c r="C6" s="119">
        <v>784</v>
      </c>
      <c r="D6" s="119">
        <v>364</v>
      </c>
      <c r="E6" s="119">
        <v>419.99999999999994</v>
      </c>
      <c r="F6" s="119">
        <v>400.00000000000006</v>
      </c>
      <c r="G6" s="119">
        <v>384</v>
      </c>
      <c r="H6" s="148">
        <v>122.34515691078479</v>
      </c>
      <c r="I6" s="148">
        <v>110.8708233072401</v>
      </c>
      <c r="J6" s="148">
        <v>134.39999999999998</v>
      </c>
      <c r="K6" s="148">
        <v>131.2594342718383</v>
      </c>
      <c r="L6" s="148">
        <v>114.26190972118904</v>
      </c>
    </row>
    <row r="7" spans="1:16" ht="12.75">
      <c r="A7" s="168">
        <v>334002</v>
      </c>
      <c r="B7" s="165" t="s">
        <v>247</v>
      </c>
      <c r="C7" s="119">
        <v>764.00000000000011</v>
      </c>
      <c r="D7" s="119">
        <v>371</v>
      </c>
      <c r="E7" s="119">
        <v>393.00000000000011</v>
      </c>
      <c r="F7" s="119">
        <v>416.00000000000023</v>
      </c>
      <c r="G7" s="119">
        <v>348</v>
      </c>
      <c r="H7" s="148">
        <v>163.737676810973</v>
      </c>
      <c r="I7" s="148">
        <v>152.4741081703107</v>
      </c>
      <c r="J7" s="148">
        <v>176.01218201361522</v>
      </c>
      <c r="K7" s="148">
        <v>211.22112211221133</v>
      </c>
      <c r="L7" s="148">
        <v>129.05618394214721</v>
      </c>
    </row>
    <row r="8" spans="1:16" ht="12.75">
      <c r="A8" s="168">
        <v>711000</v>
      </c>
      <c r="B8" s="119" t="s">
        <v>353</v>
      </c>
      <c r="C8" s="119">
        <v>751.99999999999977</v>
      </c>
      <c r="D8" s="119">
        <v>352.99999999999977</v>
      </c>
      <c r="E8" s="119">
        <v>399.00000000000006</v>
      </c>
      <c r="F8" s="119">
        <v>394</v>
      </c>
      <c r="G8" s="119">
        <v>358.00000000000011</v>
      </c>
      <c r="H8" s="148">
        <v>110.39828530322823</v>
      </c>
      <c r="I8" s="148">
        <v>101.82888132464079</v>
      </c>
      <c r="J8" s="148">
        <v>119.27894532300979</v>
      </c>
      <c r="K8" s="148">
        <v>123.92665052055484</v>
      </c>
      <c r="L8" s="148">
        <v>98.557427596079762</v>
      </c>
    </row>
    <row r="9" spans="1:16" ht="12.75">
      <c r="A9" s="168">
        <v>911000</v>
      </c>
      <c r="B9" s="119" t="s">
        <v>131</v>
      </c>
      <c r="C9" s="119">
        <v>527</v>
      </c>
      <c r="D9" s="119">
        <v>277</v>
      </c>
      <c r="E9" s="119">
        <v>249.99999999999997</v>
      </c>
      <c r="F9" s="119">
        <v>285</v>
      </c>
      <c r="G9" s="119">
        <v>242.00000000000006</v>
      </c>
      <c r="H9" s="148">
        <v>80.438366200622738</v>
      </c>
      <c r="I9" s="148">
        <v>82.519065776930404</v>
      </c>
      <c r="J9" s="148">
        <v>78.252159759609356</v>
      </c>
      <c r="K9" s="148">
        <v>91.401815207979212</v>
      </c>
      <c r="L9" s="148">
        <v>70.482015436143897</v>
      </c>
    </row>
    <row r="10" spans="1:16" ht="12.75">
      <c r="A10" s="168">
        <v>314000</v>
      </c>
      <c r="B10" s="119" t="s">
        <v>54</v>
      </c>
      <c r="C10" s="119">
        <v>579</v>
      </c>
      <c r="D10" s="119">
        <v>294.00000000000011</v>
      </c>
      <c r="E10" s="119">
        <v>284.99999999999994</v>
      </c>
      <c r="F10" s="119">
        <v>281.99999999999989</v>
      </c>
      <c r="G10" s="119">
        <v>296.99999999999994</v>
      </c>
      <c r="H10" s="148">
        <v>89.380817857639059</v>
      </c>
      <c r="I10" s="148">
        <v>88.848594741613823</v>
      </c>
      <c r="J10" s="148">
        <v>89.936571049891114</v>
      </c>
      <c r="K10" s="148">
        <v>97.974498836118499</v>
      </c>
      <c r="L10" s="148">
        <v>82.509167685298351</v>
      </c>
    </row>
    <row r="11" spans="1:16" ht="12.75">
      <c r="A11" s="168">
        <v>554000</v>
      </c>
      <c r="B11" s="119" t="s">
        <v>262</v>
      </c>
      <c r="C11" s="119">
        <v>1239</v>
      </c>
      <c r="D11" s="119">
        <v>638</v>
      </c>
      <c r="E11" s="119">
        <v>601</v>
      </c>
      <c r="F11" s="119">
        <v>630</v>
      </c>
      <c r="G11" s="119">
        <v>608.99999999999989</v>
      </c>
      <c r="H11" s="148">
        <v>151.01100588686973</v>
      </c>
      <c r="I11" s="148">
        <v>152.03145478374836</v>
      </c>
      <c r="J11" s="148">
        <v>149.9426176338506</v>
      </c>
      <c r="K11" s="148">
        <v>159.55426111181461</v>
      </c>
      <c r="L11" s="148">
        <v>143.08538132606549</v>
      </c>
    </row>
    <row r="12" spans="1:16" ht="12.75">
      <c r="A12" s="168">
        <v>512000</v>
      </c>
      <c r="B12" s="119" t="s">
        <v>94</v>
      </c>
      <c r="C12" s="119">
        <v>219.99999999999994</v>
      </c>
      <c r="D12" s="119">
        <v>107.99999999999997</v>
      </c>
      <c r="E12" s="119">
        <v>111.99999999999999</v>
      </c>
      <c r="F12" s="119">
        <v>116.00000000000003</v>
      </c>
      <c r="G12" s="119">
        <v>104</v>
      </c>
      <c r="H12" s="148">
        <v>96.929109573952474</v>
      </c>
      <c r="I12" s="148">
        <v>92.55291798783098</v>
      </c>
      <c r="J12" s="148">
        <v>101.55966630395356</v>
      </c>
      <c r="K12" s="148">
        <v>104.53275660088315</v>
      </c>
      <c r="L12" s="148">
        <v>89.655172413793096</v>
      </c>
    </row>
    <row r="13" spans="1:16" ht="12.75">
      <c r="A13" s="168">
        <v>558000</v>
      </c>
      <c r="B13" s="119" t="s">
        <v>263</v>
      </c>
      <c r="C13" s="117">
        <v>243.00000000000009</v>
      </c>
      <c r="D13" s="117">
        <v>117.00000000000003</v>
      </c>
      <c r="E13" s="117">
        <v>126.00000000000006</v>
      </c>
      <c r="F13" s="117">
        <v>146</v>
      </c>
      <c r="G13" s="117">
        <v>97.000000000000028</v>
      </c>
      <c r="H13" s="148">
        <v>52.176153565370505</v>
      </c>
      <c r="I13" s="148">
        <v>49.099836333878898</v>
      </c>
      <c r="J13" s="148">
        <v>55.399226169539247</v>
      </c>
      <c r="K13" s="148">
        <v>64.283198309263824</v>
      </c>
      <c r="L13" s="148">
        <v>40.652110137881913</v>
      </c>
    </row>
    <row r="14" spans="1:16" ht="12.75">
      <c r="A14" s="168">
        <v>913000</v>
      </c>
      <c r="B14" s="119" t="s">
        <v>132</v>
      </c>
      <c r="C14" s="117">
        <v>1517.0000000000005</v>
      </c>
      <c r="D14" s="119">
        <v>810</v>
      </c>
      <c r="E14" s="119">
        <v>707.00000000000034</v>
      </c>
      <c r="F14" s="119">
        <v>958.00000000000045</v>
      </c>
      <c r="G14" s="119">
        <v>558.99999999999989</v>
      </c>
      <c r="H14" s="148">
        <v>124.13872113386036</v>
      </c>
      <c r="I14" s="148">
        <v>129.86596549733855</v>
      </c>
      <c r="J14" s="148">
        <v>118.16814307203751</v>
      </c>
      <c r="K14" s="148">
        <v>164.33092611969749</v>
      </c>
      <c r="L14" s="148">
        <v>87.473593615523015</v>
      </c>
    </row>
    <row r="15" spans="1:16" ht="12.75">
      <c r="A15" s="168">
        <v>112000</v>
      </c>
      <c r="B15" s="119" t="s">
        <v>16</v>
      </c>
      <c r="C15" s="119">
        <v>508.00000000000011</v>
      </c>
      <c r="D15" s="119">
        <v>255</v>
      </c>
      <c r="E15" s="119">
        <v>253.00000000000011</v>
      </c>
      <c r="F15" s="119">
        <v>252.00000000000006</v>
      </c>
      <c r="G15" s="119">
        <v>255.99999999999994</v>
      </c>
      <c r="H15" s="148">
        <v>47.708937912640067</v>
      </c>
      <c r="I15" s="148">
        <v>46.35942187073902</v>
      </c>
      <c r="J15" s="148">
        <v>49.151027703306546</v>
      </c>
      <c r="K15" s="148">
        <v>49.433088783396776</v>
      </c>
      <c r="L15" s="148">
        <v>46.125295039729004</v>
      </c>
    </row>
    <row r="16" spans="1:16" ht="12.75">
      <c r="A16" s="168">
        <v>358000</v>
      </c>
      <c r="B16" s="119" t="s">
        <v>256</v>
      </c>
      <c r="C16" s="117">
        <v>675</v>
      </c>
      <c r="D16" s="117">
        <v>339</v>
      </c>
      <c r="E16" s="119">
        <v>336.00000000000011</v>
      </c>
      <c r="F16" s="119">
        <v>356.00000000000006</v>
      </c>
      <c r="G16" s="117">
        <v>319</v>
      </c>
      <c r="H16" s="148">
        <v>120.30155590012296</v>
      </c>
      <c r="I16" s="148">
        <v>115.62468024148164</v>
      </c>
      <c r="J16" s="148">
        <v>125.41993281075032</v>
      </c>
      <c r="K16" s="148">
        <v>129.67145042616744</v>
      </c>
      <c r="L16" s="148">
        <v>111.32437619961611</v>
      </c>
    </row>
    <row r="17" spans="1:12" ht="12.75">
      <c r="A17" s="168">
        <v>111000</v>
      </c>
      <c r="B17" s="119" t="s">
        <v>15</v>
      </c>
      <c r="C17" s="117">
        <v>1794.0000000000009</v>
      </c>
      <c r="D17" s="119">
        <v>924.0000000000008</v>
      </c>
      <c r="E17" s="119">
        <v>870.00000000000011</v>
      </c>
      <c r="F17" s="119">
        <v>904</v>
      </c>
      <c r="G17" s="119">
        <v>889.99999999999989</v>
      </c>
      <c r="H17" s="148">
        <v>157.40570135031987</v>
      </c>
      <c r="I17" s="148">
        <v>155.83101441942841</v>
      </c>
      <c r="J17" s="148">
        <v>159.11335454844729</v>
      </c>
      <c r="K17" s="148">
        <v>166.41814399587636</v>
      </c>
      <c r="L17" s="148">
        <v>149.19868571045393</v>
      </c>
    </row>
    <row r="18" spans="1:12" ht="12.75">
      <c r="A18" s="168">
        <v>954000</v>
      </c>
      <c r="B18" s="119" t="s">
        <v>317</v>
      </c>
      <c r="C18" s="117">
        <v>808.99999999999989</v>
      </c>
      <c r="D18" s="119">
        <v>408.99999999999989</v>
      </c>
      <c r="E18" s="119">
        <v>400</v>
      </c>
      <c r="F18" s="119">
        <v>372.00000000000006</v>
      </c>
      <c r="G18" s="119">
        <v>437</v>
      </c>
      <c r="H18" s="148">
        <v>137.93691389599317</v>
      </c>
      <c r="I18" s="148">
        <v>135.93459186386596</v>
      </c>
      <c r="J18" s="148">
        <v>140.04621525103283</v>
      </c>
      <c r="K18" s="148">
        <v>131.24933846099566</v>
      </c>
      <c r="L18" s="148">
        <v>144.19111096446366</v>
      </c>
    </row>
    <row r="19" spans="1:12" ht="12.75">
      <c r="A19" s="168">
        <v>113000</v>
      </c>
      <c r="B19" s="119" t="s">
        <v>17</v>
      </c>
      <c r="C19" s="117">
        <v>1235.9999999999993</v>
      </c>
      <c r="D19" s="119">
        <v>633.99999999999955</v>
      </c>
      <c r="E19" s="119">
        <v>601.99999999999977</v>
      </c>
      <c r="F19" s="119">
        <v>646.00000000000023</v>
      </c>
      <c r="G19" s="119">
        <v>589.99999999999989</v>
      </c>
      <c r="H19" s="148">
        <v>107.79320449312769</v>
      </c>
      <c r="I19" s="148">
        <v>107.0765073467319</v>
      </c>
      <c r="J19" s="148">
        <v>108.55844483716228</v>
      </c>
      <c r="K19" s="148">
        <v>116.29790987812126</v>
      </c>
      <c r="L19" s="148">
        <v>99.802087386031062</v>
      </c>
    </row>
    <row r="20" spans="1:12" ht="12.75">
      <c r="A20" s="168">
        <v>366000</v>
      </c>
      <c r="B20" s="119" t="s">
        <v>257</v>
      </c>
      <c r="C20" s="119">
        <v>331.00000000000006</v>
      </c>
      <c r="D20" s="119">
        <v>171</v>
      </c>
      <c r="E20" s="119">
        <v>160.00000000000006</v>
      </c>
      <c r="F20" s="119">
        <v>203.00000000000006</v>
      </c>
      <c r="G20" s="119">
        <v>128.00000000000003</v>
      </c>
      <c r="H20" s="148">
        <v>82.266683235988594</v>
      </c>
      <c r="I20" s="148">
        <v>81.397562833206393</v>
      </c>
      <c r="J20" s="148">
        <v>83.216310396837812</v>
      </c>
      <c r="K20" s="148">
        <v>105.99415204678365</v>
      </c>
      <c r="L20" s="148">
        <v>60.712422330787852</v>
      </c>
    </row>
    <row r="21" spans="1:12" ht="12.75">
      <c r="A21" s="168">
        <v>513000</v>
      </c>
      <c r="B21" s="119" t="s">
        <v>95</v>
      </c>
      <c r="C21" s="119">
        <v>1077.9999999999995</v>
      </c>
      <c r="D21" s="119">
        <v>740.99999999999966</v>
      </c>
      <c r="E21" s="119">
        <v>336.99999999999989</v>
      </c>
      <c r="F21" s="119">
        <v>510.99999999999966</v>
      </c>
      <c r="G21" s="119">
        <v>567.00000000000045</v>
      </c>
      <c r="H21" s="148">
        <v>178.79355812449197</v>
      </c>
      <c r="I21" s="148">
        <v>238.53978882307482</v>
      </c>
      <c r="J21" s="148">
        <v>115.29645215368294</v>
      </c>
      <c r="K21" s="148">
        <v>174.37892437892427</v>
      </c>
      <c r="L21" s="148">
        <v>182.96814998870582</v>
      </c>
    </row>
    <row r="22" spans="1:12" ht="12.75">
      <c r="A22" s="168">
        <v>754000</v>
      </c>
      <c r="B22" s="119" t="s">
        <v>266</v>
      </c>
      <c r="C22" s="119">
        <v>575</v>
      </c>
      <c r="D22" s="119">
        <v>314.99999999999994</v>
      </c>
      <c r="E22" s="119">
        <v>260</v>
      </c>
      <c r="F22" s="119">
        <v>331.99999999999989</v>
      </c>
      <c r="G22" s="119">
        <v>243</v>
      </c>
      <c r="H22" s="148">
        <v>74.996739272205559</v>
      </c>
      <c r="I22" s="148">
        <v>79.105976896032132</v>
      </c>
      <c r="J22" s="148">
        <v>70.556309362279507</v>
      </c>
      <c r="K22" s="148">
        <v>91.455016252548035</v>
      </c>
      <c r="L22" s="148">
        <v>60.196195005945306</v>
      </c>
    </row>
    <row r="23" spans="1:12" ht="12.75">
      <c r="A23" s="168">
        <v>914000</v>
      </c>
      <c r="B23" s="119" t="s">
        <v>133</v>
      </c>
      <c r="C23" s="119">
        <v>232.99999999999994</v>
      </c>
      <c r="D23" s="119">
        <v>126.99999999999997</v>
      </c>
      <c r="E23" s="119">
        <v>105.99999999999999</v>
      </c>
      <c r="F23" s="119">
        <v>124.00000000000003</v>
      </c>
      <c r="G23" s="119">
        <v>109</v>
      </c>
      <c r="H23" s="148">
        <v>57.318573185731843</v>
      </c>
      <c r="I23" s="148">
        <v>60.643682551809746</v>
      </c>
      <c r="J23" s="148">
        <v>53.785264867059055</v>
      </c>
      <c r="K23" s="148">
        <v>63.937300195936906</v>
      </c>
      <c r="L23" s="148">
        <v>51.279638690252163</v>
      </c>
    </row>
    <row r="24" spans="1:12" ht="12.75">
      <c r="A24" s="168">
        <v>915000</v>
      </c>
      <c r="B24" s="119" t="s">
        <v>134</v>
      </c>
      <c r="C24" s="119">
        <v>572</v>
      </c>
      <c r="D24" s="119">
        <v>309</v>
      </c>
      <c r="E24" s="119">
        <v>262.99999999999994</v>
      </c>
      <c r="F24" s="119">
        <v>310.99999999999989</v>
      </c>
      <c r="G24" s="119">
        <v>260.99999999999994</v>
      </c>
      <c r="H24" s="148">
        <v>153.81305797569107</v>
      </c>
      <c r="I24" s="148">
        <v>162.21323954013332</v>
      </c>
      <c r="J24" s="148">
        <v>144.99145487623349</v>
      </c>
      <c r="K24" s="148">
        <v>181.48926237161527</v>
      </c>
      <c r="L24" s="148">
        <v>130.16157989228003</v>
      </c>
    </row>
    <row r="25" spans="1:12" ht="12.75">
      <c r="A25" s="168">
        <v>370000</v>
      </c>
      <c r="B25" s="119" t="s">
        <v>258</v>
      </c>
      <c r="C25" s="119">
        <v>457</v>
      </c>
      <c r="D25" s="119">
        <v>227</v>
      </c>
      <c r="E25" s="119">
        <v>230</v>
      </c>
      <c r="F25" s="119">
        <v>255.00000000000003</v>
      </c>
      <c r="G25" s="119">
        <v>202.00000000000006</v>
      </c>
      <c r="H25" s="148">
        <v>86.687658864145078</v>
      </c>
      <c r="I25" s="148">
        <v>83.637301499576296</v>
      </c>
      <c r="J25" s="148">
        <v>89.924541580326078</v>
      </c>
      <c r="K25" s="148">
        <v>101.27889427277783</v>
      </c>
      <c r="L25" s="148">
        <v>73.347857661583177</v>
      </c>
    </row>
    <row r="26" spans="1:12" ht="12.75">
      <c r="A26" s="168">
        <v>758000</v>
      </c>
      <c r="B26" s="119" t="s">
        <v>268</v>
      </c>
      <c r="C26" s="119">
        <v>290</v>
      </c>
      <c r="D26" s="119">
        <v>123.00000000000001</v>
      </c>
      <c r="E26" s="119">
        <v>167</v>
      </c>
      <c r="F26" s="119">
        <v>109.00000000000004</v>
      </c>
      <c r="G26" s="119">
        <v>181.00000000000003</v>
      </c>
      <c r="H26" s="148">
        <v>56.078742289172936</v>
      </c>
      <c r="I26" s="148">
        <v>46.878573061971188</v>
      </c>
      <c r="J26" s="148">
        <v>65.55446516192346</v>
      </c>
      <c r="K26" s="148">
        <v>45.422344459724151</v>
      </c>
      <c r="L26" s="148">
        <v>65.30523885120509</v>
      </c>
    </row>
    <row r="27" spans="1:12" ht="12.75">
      <c r="A27" s="168">
        <v>916000</v>
      </c>
      <c r="B27" s="119" t="s">
        <v>135</v>
      </c>
      <c r="C27" s="119">
        <v>394.00000000000011</v>
      </c>
      <c r="D27" s="119">
        <v>241.00000000000003</v>
      </c>
      <c r="E27" s="119">
        <v>153.00000000000009</v>
      </c>
      <c r="F27" s="119">
        <v>245.99999999999994</v>
      </c>
      <c r="G27" s="119">
        <v>148</v>
      </c>
      <c r="H27" s="148">
        <v>124.12967455341675</v>
      </c>
      <c r="I27" s="148">
        <v>145.98098007147618</v>
      </c>
      <c r="J27" s="148">
        <v>100.44642857142863</v>
      </c>
      <c r="K27" s="148">
        <v>162.73070053582057</v>
      </c>
      <c r="L27" s="148">
        <v>89.027911453320499</v>
      </c>
    </row>
    <row r="28" spans="1:12" ht="12.75">
      <c r="A28" s="168">
        <v>958000</v>
      </c>
      <c r="B28" s="119" t="s">
        <v>273</v>
      </c>
      <c r="C28" s="119">
        <v>833</v>
      </c>
      <c r="D28" s="119">
        <v>426</v>
      </c>
      <c r="E28" s="119">
        <v>407</v>
      </c>
      <c r="F28" s="119">
        <v>463</v>
      </c>
      <c r="G28" s="119">
        <v>370</v>
      </c>
      <c r="H28" s="148">
        <v>166.00239139099241</v>
      </c>
      <c r="I28" s="148">
        <v>163.78945749548234</v>
      </c>
      <c r="J28" s="148">
        <v>168.38360018203633</v>
      </c>
      <c r="K28" s="148">
        <v>197.43294529017953</v>
      </c>
      <c r="L28" s="148">
        <v>138.42642822402635</v>
      </c>
    </row>
    <row r="29" spans="1:12" ht="12.75">
      <c r="A29" s="168">
        <v>762000</v>
      </c>
      <c r="B29" s="119" t="s">
        <v>269</v>
      </c>
      <c r="C29" s="117">
        <v>254</v>
      </c>
      <c r="D29" s="117">
        <v>120</v>
      </c>
      <c r="E29" s="119">
        <v>134</v>
      </c>
      <c r="F29" s="119">
        <v>117.00000000000003</v>
      </c>
      <c r="G29" s="119">
        <v>137</v>
      </c>
      <c r="H29" s="148">
        <v>93.013036472828475</v>
      </c>
      <c r="I29" s="148">
        <v>84.871631657118613</v>
      </c>
      <c r="J29" s="148">
        <v>101.75411952312248</v>
      </c>
      <c r="K29" s="148">
        <v>92.140494566073428</v>
      </c>
      <c r="L29" s="148">
        <v>93.771389459274474</v>
      </c>
    </row>
    <row r="30" spans="1:12" ht="12.75">
      <c r="A30" s="168">
        <v>154000</v>
      </c>
      <c r="B30" s="119" t="s">
        <v>250</v>
      </c>
      <c r="C30" s="117">
        <v>659</v>
      </c>
      <c r="D30" s="119">
        <v>354</v>
      </c>
      <c r="E30" s="119">
        <v>304.99999999999989</v>
      </c>
      <c r="F30" s="119">
        <v>334</v>
      </c>
      <c r="G30" s="119">
        <v>325</v>
      </c>
      <c r="H30" s="148">
        <v>104.2655528131131</v>
      </c>
      <c r="I30" s="148">
        <v>108.04211811384098</v>
      </c>
      <c r="J30" s="148">
        <v>100.20040080160317</v>
      </c>
      <c r="K30" s="148">
        <v>112.20856010212995</v>
      </c>
      <c r="L30" s="148">
        <v>97.194808301931928</v>
      </c>
    </row>
    <row r="31" spans="1:12" ht="12.75">
      <c r="A31" s="168">
        <v>315000</v>
      </c>
      <c r="B31" s="119" t="s">
        <v>55</v>
      </c>
      <c r="C31" s="117">
        <v>1918.0000000000005</v>
      </c>
      <c r="D31" s="119">
        <v>896.00000000000045</v>
      </c>
      <c r="E31" s="119">
        <v>1022.0000000000001</v>
      </c>
      <c r="F31" s="119">
        <v>1055.0000000000018</v>
      </c>
      <c r="G31" s="119">
        <v>863.00000000000023</v>
      </c>
      <c r="H31" s="148">
        <v>99.571189766698183</v>
      </c>
      <c r="I31" s="148">
        <v>90.674492738956687</v>
      </c>
      <c r="J31" s="148">
        <v>108.94244811376066</v>
      </c>
      <c r="K31" s="148">
        <v>116.09992296687597</v>
      </c>
      <c r="L31" s="148">
        <v>84.810723691969045</v>
      </c>
    </row>
    <row r="32" spans="1:12" ht="12.75">
      <c r="A32" s="168">
        <v>114000</v>
      </c>
      <c r="B32" s="119" t="s">
        <v>18</v>
      </c>
      <c r="C32" s="119">
        <v>1092</v>
      </c>
      <c r="D32" s="119">
        <v>568</v>
      </c>
      <c r="E32" s="119">
        <v>523.99999999999989</v>
      </c>
      <c r="F32" s="119">
        <v>478</v>
      </c>
      <c r="G32" s="119">
        <v>614.00000000000011</v>
      </c>
      <c r="H32" s="148">
        <v>238.82424984690752</v>
      </c>
      <c r="I32" s="148">
        <v>238.77585337144777</v>
      </c>
      <c r="J32" s="148">
        <v>238.87673231218085</v>
      </c>
      <c r="K32" s="148">
        <v>224.04499648464963</v>
      </c>
      <c r="L32" s="148">
        <v>251.7528393948092</v>
      </c>
    </row>
    <row r="33" spans="1:12" ht="12.75">
      <c r="A33" s="168">
        <v>316000</v>
      </c>
      <c r="B33" s="119" t="s">
        <v>56</v>
      </c>
      <c r="C33" s="119">
        <v>390.00000000000006</v>
      </c>
      <c r="D33" s="119">
        <v>203.00000000000009</v>
      </c>
      <c r="E33" s="119">
        <v>186.99999999999997</v>
      </c>
      <c r="F33" s="119">
        <v>205.00000000000003</v>
      </c>
      <c r="G33" s="119">
        <v>185.00000000000006</v>
      </c>
      <c r="H33" s="148">
        <v>114.63507833397021</v>
      </c>
      <c r="I33" s="148">
        <v>116.70691042888356</v>
      </c>
      <c r="J33" s="148">
        <v>112.46767306188727</v>
      </c>
      <c r="K33" s="148">
        <v>129.33753943217667</v>
      </c>
      <c r="L33" s="148">
        <v>101.81057729348966</v>
      </c>
    </row>
    <row r="34" spans="1:12" ht="12.75">
      <c r="A34" s="168">
        <v>766000</v>
      </c>
      <c r="B34" s="119" t="s">
        <v>270</v>
      </c>
      <c r="C34" s="117">
        <v>694.99999999999989</v>
      </c>
      <c r="D34" s="119">
        <v>345.99999999999989</v>
      </c>
      <c r="E34" s="119">
        <v>349</v>
      </c>
      <c r="F34" s="119">
        <v>369.99999999999994</v>
      </c>
      <c r="G34" s="119">
        <v>325</v>
      </c>
      <c r="H34" s="148">
        <v>94.770573396059163</v>
      </c>
      <c r="I34" s="148">
        <v>91.107775759012</v>
      </c>
      <c r="J34" s="148">
        <v>98.704677866395159</v>
      </c>
      <c r="K34" s="148">
        <v>107.20598035522845</v>
      </c>
      <c r="L34" s="148">
        <v>83.715419092267268</v>
      </c>
    </row>
    <row r="35" spans="1:12" ht="12.75">
      <c r="A35" s="168">
        <v>962000</v>
      </c>
      <c r="B35" s="119" t="s">
        <v>274</v>
      </c>
      <c r="C35" s="117">
        <v>1125</v>
      </c>
      <c r="D35" s="119">
        <v>585.00000000000023</v>
      </c>
      <c r="E35" s="119">
        <v>540</v>
      </c>
      <c r="F35" s="119">
        <v>552</v>
      </c>
      <c r="G35" s="119">
        <v>573</v>
      </c>
      <c r="H35" s="148">
        <v>139.02963493907413</v>
      </c>
      <c r="I35" s="148">
        <v>139.09693986732296</v>
      </c>
      <c r="J35" s="148">
        <v>138.9567947299349</v>
      </c>
      <c r="K35" s="148">
        <v>145.60417820685291</v>
      </c>
      <c r="L35" s="148">
        <v>133.23412467737811</v>
      </c>
    </row>
    <row r="36" spans="1:12" ht="12.75">
      <c r="A36" s="168">
        <v>158000</v>
      </c>
      <c r="B36" s="119" t="s">
        <v>314</v>
      </c>
      <c r="C36" s="117">
        <v>1245</v>
      </c>
      <c r="D36" s="119">
        <v>635</v>
      </c>
      <c r="E36" s="119">
        <v>610</v>
      </c>
      <c r="F36" s="119">
        <v>689</v>
      </c>
      <c r="G36" s="119">
        <v>556</v>
      </c>
      <c r="H36" s="148">
        <v>128.98480154988965</v>
      </c>
      <c r="I36" s="148">
        <v>127.83347425212385</v>
      </c>
      <c r="J36" s="148">
        <v>130.20555401395976</v>
      </c>
      <c r="K36" s="148">
        <v>151.37534053959047</v>
      </c>
      <c r="L36" s="148">
        <v>109.00464642107946</v>
      </c>
    </row>
    <row r="37" spans="1:12" ht="12.75">
      <c r="A37" s="168">
        <v>770000</v>
      </c>
      <c r="B37" s="119" t="s">
        <v>271</v>
      </c>
      <c r="C37" s="119">
        <v>380</v>
      </c>
      <c r="D37" s="119">
        <v>187</v>
      </c>
      <c r="E37" s="119">
        <v>193</v>
      </c>
      <c r="F37" s="119">
        <v>206.99999999999994</v>
      </c>
      <c r="G37" s="119">
        <v>172.99999999999994</v>
      </c>
      <c r="H37" s="148">
        <v>56.789311653764535</v>
      </c>
      <c r="I37" s="148">
        <v>53.996303996304</v>
      </c>
      <c r="J37" s="148">
        <v>59.785639055820582</v>
      </c>
      <c r="K37" s="148">
        <v>66.331271830038119</v>
      </c>
      <c r="L37" s="148">
        <v>48.449883776290342</v>
      </c>
    </row>
    <row r="38" spans="1:12" ht="12.75">
      <c r="A38" s="168">
        <v>116000</v>
      </c>
      <c r="B38" s="119" t="s">
        <v>19</v>
      </c>
      <c r="C38" s="119">
        <v>564</v>
      </c>
      <c r="D38" s="119">
        <v>316.00000000000011</v>
      </c>
      <c r="E38" s="119">
        <v>247.99999999999989</v>
      </c>
      <c r="F38" s="119">
        <v>377.00000000000011</v>
      </c>
      <c r="G38" s="119">
        <v>187.00000000000006</v>
      </c>
      <c r="H38" s="148">
        <v>104.799598639835</v>
      </c>
      <c r="I38" s="148">
        <v>113.32257486103643</v>
      </c>
      <c r="J38" s="148">
        <v>95.634737004473195</v>
      </c>
      <c r="K38" s="148">
        <v>146.31685166498491</v>
      </c>
      <c r="L38" s="148">
        <v>66.664290043135736</v>
      </c>
    </row>
    <row r="39" spans="1:12" ht="12.75">
      <c r="A39" s="168">
        <v>117000</v>
      </c>
      <c r="B39" s="119" t="s">
        <v>20</v>
      </c>
      <c r="C39" s="119">
        <v>212.99999999999994</v>
      </c>
      <c r="D39" s="119">
        <v>116.99999999999999</v>
      </c>
      <c r="E39" s="119">
        <v>95.999999999999972</v>
      </c>
      <c r="F39" s="119">
        <v>104</v>
      </c>
      <c r="G39" s="119">
        <v>109</v>
      </c>
      <c r="H39" s="148">
        <v>62.604708579490328</v>
      </c>
      <c r="I39" s="148">
        <v>66.81132937414344</v>
      </c>
      <c r="J39" s="148">
        <v>58.143056144388574</v>
      </c>
      <c r="K39" s="148">
        <v>63.433973772491612</v>
      </c>
      <c r="L39" s="148">
        <v>61.833446789199002</v>
      </c>
    </row>
    <row r="40" spans="1:12" ht="12.75">
      <c r="A40" s="168">
        <v>515000</v>
      </c>
      <c r="B40" s="119" t="s">
        <v>96</v>
      </c>
      <c r="C40" s="119">
        <v>710.00000000000023</v>
      </c>
      <c r="D40" s="119">
        <v>384.00000000000023</v>
      </c>
      <c r="E40" s="119">
        <v>326</v>
      </c>
      <c r="F40" s="119">
        <v>447.00000000000011</v>
      </c>
      <c r="G40" s="119">
        <v>263</v>
      </c>
      <c r="H40" s="148">
        <v>121.10047928499552</v>
      </c>
      <c r="I40" s="148">
        <v>129.99763025153194</v>
      </c>
      <c r="J40" s="148">
        <v>112.06600206256445</v>
      </c>
      <c r="K40" s="148">
        <v>171.10702802021135</v>
      </c>
      <c r="L40" s="148">
        <v>80.910629133979384</v>
      </c>
    </row>
    <row r="41" spans="1:12" ht="12.75">
      <c r="A41" s="168">
        <v>162000</v>
      </c>
      <c r="B41" s="119" t="s">
        <v>251</v>
      </c>
      <c r="C41" s="119">
        <v>955</v>
      </c>
      <c r="D41" s="119">
        <v>478</v>
      </c>
      <c r="E41" s="119">
        <v>477</v>
      </c>
      <c r="F41" s="119">
        <v>518</v>
      </c>
      <c r="G41" s="119">
        <v>437</v>
      </c>
      <c r="H41" s="148">
        <v>103.33596632654165</v>
      </c>
      <c r="I41" s="148">
        <v>100.66124752558649</v>
      </c>
      <c r="J41" s="148">
        <v>106.16278293383188</v>
      </c>
      <c r="K41" s="148">
        <v>118.53546910755148</v>
      </c>
      <c r="L41" s="148">
        <v>89.70174682349078</v>
      </c>
    </row>
    <row r="42" spans="1:12" ht="12.75">
      <c r="A42" s="168">
        <v>374000</v>
      </c>
      <c r="B42" s="119" t="s">
        <v>259</v>
      </c>
      <c r="C42" s="119">
        <v>1070</v>
      </c>
      <c r="D42" s="119">
        <v>519.00000000000011</v>
      </c>
      <c r="E42" s="119">
        <v>551</v>
      </c>
      <c r="F42" s="119">
        <v>551</v>
      </c>
      <c r="G42" s="119">
        <v>519</v>
      </c>
      <c r="H42" s="148">
        <v>187.59094654534618</v>
      </c>
      <c r="I42" s="148">
        <v>179.48540600359667</v>
      </c>
      <c r="J42" s="148">
        <v>195.92504355865307</v>
      </c>
      <c r="K42" s="148">
        <v>200.61896959766977</v>
      </c>
      <c r="L42" s="148">
        <v>175.4919862040982</v>
      </c>
    </row>
    <row r="43" spans="1:12" ht="12.75">
      <c r="A43" s="168">
        <v>119000</v>
      </c>
      <c r="B43" s="119" t="s">
        <v>21</v>
      </c>
      <c r="C43" s="117">
        <v>730.99999999999989</v>
      </c>
      <c r="D43" s="119">
        <v>373.99999999999983</v>
      </c>
      <c r="E43" s="119">
        <v>357.00000000000006</v>
      </c>
      <c r="F43" s="119">
        <v>351</v>
      </c>
      <c r="G43" s="119">
        <v>380.00000000000011</v>
      </c>
      <c r="H43" s="148">
        <v>172.20664797757306</v>
      </c>
      <c r="I43" s="148">
        <v>173.46938775510196</v>
      </c>
      <c r="J43" s="148">
        <v>170.90334625879652</v>
      </c>
      <c r="K43" s="148">
        <v>173.25633051976899</v>
      </c>
      <c r="L43" s="148">
        <v>171.24831004957196</v>
      </c>
    </row>
    <row r="44" spans="1:12" ht="12.75">
      <c r="A44" s="168">
        <v>966000</v>
      </c>
      <c r="B44" s="119" t="s">
        <v>275</v>
      </c>
      <c r="C44" s="119">
        <v>312</v>
      </c>
      <c r="D44" s="119">
        <v>162.99999999999997</v>
      </c>
      <c r="E44" s="119">
        <v>149</v>
      </c>
      <c r="F44" s="119">
        <v>157.99999999999997</v>
      </c>
      <c r="G44" s="119">
        <v>153.99999999999997</v>
      </c>
      <c r="H44" s="148">
        <v>117.71808028976758</v>
      </c>
      <c r="I44" s="148">
        <v>118.67491809246448</v>
      </c>
      <c r="J44" s="148">
        <v>116.68885582269559</v>
      </c>
      <c r="K44" s="148">
        <v>126.50120096076859</v>
      </c>
      <c r="L44" s="148">
        <v>109.89010989010987</v>
      </c>
    </row>
    <row r="45" spans="1:12" ht="12.75">
      <c r="A45" s="168">
        <v>774000</v>
      </c>
      <c r="B45" s="119" t="s">
        <v>272</v>
      </c>
      <c r="C45" s="119">
        <v>695.99999999999989</v>
      </c>
      <c r="D45" s="119">
        <v>357.99999999999989</v>
      </c>
      <c r="E45" s="119">
        <v>338</v>
      </c>
      <c r="F45" s="119">
        <v>399.00000000000011</v>
      </c>
      <c r="G45" s="119">
        <v>297</v>
      </c>
      <c r="H45" s="148">
        <v>104.80822804824791</v>
      </c>
      <c r="I45" s="148">
        <v>103.7049911647982</v>
      </c>
      <c r="J45" s="148">
        <v>106.00263438499655</v>
      </c>
      <c r="K45" s="148">
        <v>128.67647058823533</v>
      </c>
      <c r="L45" s="148">
        <v>83.900675160315259</v>
      </c>
    </row>
    <row r="46" spans="1:12" ht="12.75">
      <c r="A46" s="168">
        <v>562000</v>
      </c>
      <c r="B46" s="119" t="s">
        <v>316</v>
      </c>
      <c r="C46" s="117">
        <v>1732.0000000000005</v>
      </c>
      <c r="D46" s="117">
        <v>933.00000000000045</v>
      </c>
      <c r="E46" s="119">
        <v>799.00000000000011</v>
      </c>
      <c r="F46" s="117">
        <v>956.99999999999966</v>
      </c>
      <c r="G46" s="119">
        <v>775</v>
      </c>
      <c r="H46" s="148">
        <v>140.86454393883943</v>
      </c>
      <c r="I46" s="148">
        <v>146.02767169598707</v>
      </c>
      <c r="J46" s="148">
        <v>135.27927805902175</v>
      </c>
      <c r="K46" s="148">
        <v>162.43465272591479</v>
      </c>
      <c r="L46" s="148">
        <v>121.02000343540654</v>
      </c>
    </row>
    <row r="47" spans="1:12" ht="12.75">
      <c r="A47" s="168">
        <v>120000</v>
      </c>
      <c r="B47" s="119" t="s">
        <v>22</v>
      </c>
      <c r="C47" s="119">
        <v>79.000000000000014</v>
      </c>
      <c r="D47" s="119">
        <v>39.000000000000007</v>
      </c>
      <c r="E47" s="119">
        <v>40.000000000000007</v>
      </c>
      <c r="F47" s="119">
        <v>38.000000000000007</v>
      </c>
      <c r="G47" s="119">
        <v>41</v>
      </c>
      <c r="H47" s="148">
        <v>34.728327765078255</v>
      </c>
      <c r="I47" s="148">
        <v>33.129459734964328</v>
      </c>
      <c r="J47" s="148">
        <v>36.443148688046655</v>
      </c>
      <c r="K47" s="148">
        <v>35.630567276136901</v>
      </c>
      <c r="L47" s="148">
        <v>33.931970537118261</v>
      </c>
    </row>
    <row r="48" spans="1:12" ht="12.75">
      <c r="A48" s="168">
        <v>362000</v>
      </c>
      <c r="B48" s="119" t="s">
        <v>315</v>
      </c>
      <c r="C48" s="117">
        <v>2061</v>
      </c>
      <c r="D48" s="119">
        <v>1114</v>
      </c>
      <c r="E48" s="119">
        <v>947</v>
      </c>
      <c r="F48" s="119">
        <v>1094</v>
      </c>
      <c r="G48" s="119">
        <v>967</v>
      </c>
      <c r="H48" s="148">
        <v>210.64573496044642</v>
      </c>
      <c r="I48" s="148">
        <v>219.41227448199794</v>
      </c>
      <c r="J48" s="148">
        <v>201.18971744210751</v>
      </c>
      <c r="K48" s="148">
        <v>233.29708058772098</v>
      </c>
      <c r="L48" s="148">
        <v>189.79764077803296</v>
      </c>
    </row>
    <row r="49" spans="1:12" ht="12.75">
      <c r="A49" s="168">
        <v>378000</v>
      </c>
      <c r="B49" s="119" t="s">
        <v>260</v>
      </c>
      <c r="C49" s="119">
        <v>374</v>
      </c>
      <c r="D49" s="119">
        <v>178</v>
      </c>
      <c r="E49" s="119">
        <v>196</v>
      </c>
      <c r="F49" s="119">
        <v>210</v>
      </c>
      <c r="G49" s="119">
        <v>164</v>
      </c>
      <c r="H49" s="148">
        <v>66.843008292822418</v>
      </c>
      <c r="I49" s="148">
        <v>61.861402655174807</v>
      </c>
      <c r="J49" s="148">
        <v>72.117153580101544</v>
      </c>
      <c r="K49" s="148">
        <v>79.72059828410903</v>
      </c>
      <c r="L49" s="148">
        <v>55.386693684566026</v>
      </c>
    </row>
    <row r="50" spans="1:12" ht="12.75">
      <c r="A50" s="168">
        <v>382000</v>
      </c>
      <c r="B50" s="119" t="s">
        <v>261</v>
      </c>
      <c r="C50" s="117">
        <v>1252</v>
      </c>
      <c r="D50" s="119">
        <v>647.99999999999977</v>
      </c>
      <c r="E50" s="119">
        <v>604.00000000000011</v>
      </c>
      <c r="F50" s="119">
        <v>676</v>
      </c>
      <c r="G50" s="119">
        <v>575.99999999999989</v>
      </c>
      <c r="H50" s="148">
        <v>101.9261767914421</v>
      </c>
      <c r="I50" s="148">
        <v>101.12517361382041</v>
      </c>
      <c r="J50" s="148">
        <v>102.79976172240663</v>
      </c>
      <c r="K50" s="148">
        <v>118.21901997131965</v>
      </c>
      <c r="L50" s="148">
        <v>87.735331749223164</v>
      </c>
    </row>
    <row r="51" spans="1:12" ht="12.75">
      <c r="A51" s="168">
        <v>970000</v>
      </c>
      <c r="B51" s="119" t="s">
        <v>276</v>
      </c>
      <c r="C51" s="150">
        <v>277</v>
      </c>
      <c r="D51" s="150">
        <v>131.99999999999997</v>
      </c>
      <c r="E51" s="150">
        <v>145</v>
      </c>
      <c r="F51" s="150">
        <v>148.99999999999997</v>
      </c>
      <c r="G51" s="150">
        <v>128</v>
      </c>
      <c r="H51" s="140">
        <v>50.759560938960249</v>
      </c>
      <c r="I51" s="140">
        <v>46.176450010494634</v>
      </c>
      <c r="J51" s="140">
        <v>55.801423898402923</v>
      </c>
      <c r="K51" s="140">
        <v>57.057517040667832</v>
      </c>
      <c r="L51" s="140">
        <v>44.980145482658038</v>
      </c>
    </row>
    <row r="52" spans="1:12" ht="12.75">
      <c r="A52" s="168">
        <v>974000</v>
      </c>
      <c r="B52" s="119" t="s">
        <v>277</v>
      </c>
      <c r="C52" s="119">
        <v>649</v>
      </c>
      <c r="D52" s="119">
        <v>324</v>
      </c>
      <c r="E52" s="119">
        <v>325</v>
      </c>
      <c r="F52" s="119">
        <v>350</v>
      </c>
      <c r="G52" s="119">
        <v>299</v>
      </c>
      <c r="H52" s="148">
        <v>109.54510929192337</v>
      </c>
      <c r="I52" s="148">
        <v>106.28875110717449</v>
      </c>
      <c r="J52" s="148">
        <v>112.9963145817398</v>
      </c>
      <c r="K52" s="148">
        <v>126.44508670520231</v>
      </c>
      <c r="L52" s="148">
        <v>94.7251702835419</v>
      </c>
    </row>
    <row r="53" spans="1:12" ht="12.75">
      <c r="A53" s="168">
        <v>122000</v>
      </c>
      <c r="B53" s="119" t="s">
        <v>23</v>
      </c>
      <c r="C53" s="119">
        <v>199</v>
      </c>
      <c r="D53" s="119">
        <v>98</v>
      </c>
      <c r="E53" s="119">
        <v>101</v>
      </c>
      <c r="F53" s="119">
        <v>87</v>
      </c>
      <c r="G53" s="119">
        <v>112</v>
      </c>
      <c r="H53" s="148">
        <v>60.293894864414483</v>
      </c>
      <c r="I53" s="148">
        <v>57.009889470622454</v>
      </c>
      <c r="J53" s="148">
        <v>63.863420803035091</v>
      </c>
      <c r="K53" s="148">
        <v>55.96654872949501</v>
      </c>
      <c r="L53" s="148">
        <v>64.146620847651775</v>
      </c>
    </row>
    <row r="54" spans="1:12" ht="12.75">
      <c r="A54" s="168">
        <v>566000</v>
      </c>
      <c r="B54" s="119" t="s">
        <v>264</v>
      </c>
      <c r="C54" s="117">
        <v>1727</v>
      </c>
      <c r="D54" s="119">
        <v>814</v>
      </c>
      <c r="E54" s="119">
        <v>913.00000000000011</v>
      </c>
      <c r="F54" s="119">
        <v>919.00000000000023</v>
      </c>
      <c r="G54" s="119">
        <v>808.00000000000011</v>
      </c>
      <c r="H54" s="148">
        <v>182.27874821890339</v>
      </c>
      <c r="I54" s="148">
        <v>165.99710422742012</v>
      </c>
      <c r="J54" s="148">
        <v>199.74621510457692</v>
      </c>
      <c r="K54" s="148">
        <v>203.02213581937883</v>
      </c>
      <c r="L54" s="148">
        <v>163.30160270013542</v>
      </c>
    </row>
    <row r="55" spans="1:12" ht="12.75">
      <c r="A55" s="168">
        <v>978000</v>
      </c>
      <c r="B55" s="119" t="s">
        <v>278</v>
      </c>
      <c r="C55" s="117">
        <v>1033</v>
      </c>
      <c r="D55" s="119">
        <v>537</v>
      </c>
      <c r="E55" s="119">
        <v>496</v>
      </c>
      <c r="F55" s="119">
        <v>515</v>
      </c>
      <c r="G55" s="119">
        <v>518</v>
      </c>
      <c r="H55" s="148">
        <v>135.82990361730944</v>
      </c>
      <c r="I55" s="148">
        <v>136.45026044975225</v>
      </c>
      <c r="J55" s="148">
        <v>135.16459559625028</v>
      </c>
      <c r="K55" s="148">
        <v>142.24161741147876</v>
      </c>
      <c r="L55" s="148">
        <v>130.00376458777762</v>
      </c>
    </row>
    <row r="56" spans="1:12" ht="12.75">
      <c r="A56" s="168">
        <v>166000</v>
      </c>
      <c r="B56" s="119" t="s">
        <v>252</v>
      </c>
      <c r="C56" s="119">
        <v>582.99999999999989</v>
      </c>
      <c r="D56" s="119">
        <v>284.99999999999994</v>
      </c>
      <c r="E56" s="119">
        <v>297.99999999999994</v>
      </c>
      <c r="F56" s="119">
        <v>338</v>
      </c>
      <c r="G56" s="119">
        <v>245</v>
      </c>
      <c r="H56" s="148">
        <v>102.89990645463048</v>
      </c>
      <c r="I56" s="148">
        <v>98.999583159649831</v>
      </c>
      <c r="J56" s="148">
        <v>106.92884567081703</v>
      </c>
      <c r="K56" s="148">
        <v>125.79084480833643</v>
      </c>
      <c r="L56" s="148">
        <v>82.250646255077712</v>
      </c>
    </row>
    <row r="57" spans="1:12" ht="12.75">
      <c r="A57" s="168">
        <v>570000</v>
      </c>
      <c r="B57" s="119" t="s">
        <v>265</v>
      </c>
      <c r="C57" s="119">
        <v>874</v>
      </c>
      <c r="D57" s="119">
        <v>459.99999999999994</v>
      </c>
      <c r="E57" s="119">
        <v>414</v>
      </c>
      <c r="F57" s="119">
        <v>555</v>
      </c>
      <c r="G57" s="119">
        <v>319</v>
      </c>
      <c r="H57" s="148">
        <v>148.9764262703053</v>
      </c>
      <c r="I57" s="148">
        <v>151.18648524288434</v>
      </c>
      <c r="J57" s="148">
        <v>146.59537551786411</v>
      </c>
      <c r="K57" s="148">
        <v>200.07209805335256</v>
      </c>
      <c r="L57" s="148">
        <v>103.14611827852686</v>
      </c>
    </row>
    <row r="58" spans="1:12" ht="12.75">
      <c r="A58" s="168">
        <v>170000</v>
      </c>
      <c r="B58" s="119" t="s">
        <v>254</v>
      </c>
      <c r="C58" s="117">
        <v>1262</v>
      </c>
      <c r="D58" s="119">
        <v>640.00000000000023</v>
      </c>
      <c r="E58" s="119">
        <v>621.99999999999989</v>
      </c>
      <c r="F58" s="119">
        <v>692</v>
      </c>
      <c r="G58" s="119">
        <v>569.99999999999977</v>
      </c>
      <c r="H58" s="148">
        <v>144.29783438907819</v>
      </c>
      <c r="I58" s="148">
        <v>141.54594714143542</v>
      </c>
      <c r="J58" s="148">
        <v>147.24333025590036</v>
      </c>
      <c r="K58" s="148">
        <v>164.71876413320322</v>
      </c>
      <c r="L58" s="148">
        <v>125.42081985609606</v>
      </c>
    </row>
    <row r="59" spans="1:12" ht="12.75">
      <c r="A59" s="168">
        <v>124000</v>
      </c>
      <c r="B59" s="119" t="s">
        <v>24</v>
      </c>
      <c r="C59" s="119">
        <v>603.99999999999966</v>
      </c>
      <c r="D59" s="119">
        <v>297.99999999999989</v>
      </c>
      <c r="E59" s="119">
        <v>305.99999999999977</v>
      </c>
      <c r="F59" s="119">
        <v>305.00000000000011</v>
      </c>
      <c r="G59" s="119">
        <v>299.00000000000011</v>
      </c>
      <c r="H59" s="148">
        <v>81.195891810507021</v>
      </c>
      <c r="I59" s="148">
        <v>77.182077182077151</v>
      </c>
      <c r="J59" s="148">
        <v>85.527419084353454</v>
      </c>
      <c r="K59" s="148">
        <v>87.827914878912694</v>
      </c>
      <c r="L59" s="148">
        <v>75.388921106376571</v>
      </c>
    </row>
    <row r="60" spans="1:12" ht="13.15">
      <c r="B60" s="120" t="s">
        <v>177</v>
      </c>
      <c r="C60" s="120">
        <v>42125</v>
      </c>
      <c r="D60" s="120">
        <v>21676</v>
      </c>
      <c r="E60" s="120">
        <v>20449</v>
      </c>
      <c r="F60" s="120">
        <v>22508</v>
      </c>
      <c r="G60" s="120">
        <v>19617</v>
      </c>
      <c r="H60" s="141">
        <v>116.91934660611932</v>
      </c>
      <c r="I60" s="141">
        <v>116.63840748431575</v>
      </c>
      <c r="J60" s="141">
        <v>117.21862428475946</v>
      </c>
      <c r="K60" s="142">
        <v>132.0720728121529</v>
      </c>
      <c r="L60" s="141">
        <v>103.31860387951693</v>
      </c>
    </row>
    <row r="61" spans="1:12" ht="13.15">
      <c r="B61" s="120" t="s">
        <v>198</v>
      </c>
      <c r="C61" s="120">
        <v>22379</v>
      </c>
      <c r="D61" s="120">
        <v>11339</v>
      </c>
      <c r="E61" s="120">
        <v>11040</v>
      </c>
      <c r="F61" s="120">
        <v>11816.000000000002</v>
      </c>
      <c r="G61" s="120">
        <v>10563</v>
      </c>
      <c r="H61" s="141">
        <v>116.41026307918384</v>
      </c>
      <c r="I61" s="141">
        <v>114.27840028380631</v>
      </c>
      <c r="J61" s="141">
        <v>118.68428153545638</v>
      </c>
      <c r="K61" s="143">
        <v>130.02633319357926</v>
      </c>
      <c r="L61" s="141">
        <v>104.20386589141016</v>
      </c>
    </row>
    <row r="62" spans="1:12" ht="13.15">
      <c r="B62" s="120" t="s">
        <v>199</v>
      </c>
      <c r="C62" s="120">
        <v>19746</v>
      </c>
      <c r="D62" s="120">
        <v>10337</v>
      </c>
      <c r="E62" s="120">
        <v>9409</v>
      </c>
      <c r="F62" s="120">
        <v>10692</v>
      </c>
      <c r="G62" s="120">
        <v>9054</v>
      </c>
      <c r="H62" s="141">
        <v>117.50172271592861</v>
      </c>
      <c r="I62" s="141">
        <v>119.34188210818469</v>
      </c>
      <c r="J62" s="141">
        <v>115.54439967629393</v>
      </c>
      <c r="K62" s="143">
        <v>134.40907525248844</v>
      </c>
      <c r="L62" s="141">
        <v>102.30462235198938</v>
      </c>
    </row>
    <row r="63" spans="1:12" ht="13.15">
      <c r="B63" s="120"/>
      <c r="C63" s="120"/>
      <c r="D63" s="120"/>
      <c r="E63" s="120"/>
      <c r="F63" s="120"/>
      <c r="G63" s="120"/>
      <c r="H63" s="141"/>
      <c r="I63" s="141"/>
      <c r="J63" s="141"/>
      <c r="K63" s="143"/>
      <c r="L63" s="141"/>
    </row>
    <row r="64" spans="1:12" ht="13.15">
      <c r="A64" s="209">
        <v>1</v>
      </c>
      <c r="B64" s="356" t="s">
        <v>392</v>
      </c>
      <c r="C64" s="120"/>
      <c r="D64" s="120"/>
      <c r="E64" s="120"/>
      <c r="F64" s="120"/>
      <c r="G64" s="120"/>
      <c r="H64" s="141"/>
      <c r="I64" s="141"/>
      <c r="J64" s="141"/>
      <c r="K64" s="143"/>
      <c r="L64" s="141"/>
    </row>
    <row r="65" spans="1:12" ht="13.15">
      <c r="A65" s="232" t="s">
        <v>385</v>
      </c>
      <c r="B65" s="233" t="s">
        <v>384</v>
      </c>
      <c r="C65" s="120"/>
      <c r="D65" s="120"/>
      <c r="E65" s="120"/>
      <c r="F65" s="120"/>
      <c r="G65" s="120"/>
      <c r="H65" s="141"/>
      <c r="I65" s="141"/>
      <c r="J65" s="141"/>
      <c r="K65" s="141"/>
      <c r="L65" s="141"/>
    </row>
    <row r="66" spans="1:12" ht="13.15">
      <c r="A66" s="232"/>
      <c r="B66" s="232" t="s">
        <v>359</v>
      </c>
      <c r="C66" s="120"/>
      <c r="D66" s="120"/>
      <c r="E66" s="120"/>
      <c r="F66" s="120"/>
      <c r="G66" s="120"/>
      <c r="H66" s="141"/>
      <c r="I66" s="141"/>
      <c r="J66" s="141"/>
      <c r="K66" s="141"/>
      <c r="L66" s="141"/>
    </row>
    <row r="67" spans="1:12" ht="13.15">
      <c r="A67" s="209"/>
      <c r="B67" s="233"/>
      <c r="C67" s="120"/>
      <c r="D67" s="120"/>
      <c r="E67" s="120"/>
      <c r="F67" s="120"/>
      <c r="G67" s="120"/>
      <c r="H67" s="141"/>
      <c r="I67" s="141"/>
      <c r="J67" s="141"/>
      <c r="K67" s="141"/>
      <c r="L67" s="141"/>
    </row>
    <row r="68" spans="1:12" ht="11.65">
      <c r="A68" s="114" t="s">
        <v>352</v>
      </c>
    </row>
    <row r="69" spans="1:12">
      <c r="C69" s="223"/>
      <c r="D69" s="223"/>
      <c r="E69" s="223"/>
    </row>
    <row r="70" spans="1:12">
      <c r="C70" s="223"/>
      <c r="D70" s="223"/>
      <c r="E70" s="223"/>
      <c r="F70" s="223"/>
      <c r="G70" s="223"/>
    </row>
    <row r="71" spans="1:12" ht="12.75">
      <c r="C71" s="223"/>
      <c r="G71" s="159"/>
    </row>
  </sheetData>
  <mergeCells count="10">
    <mergeCell ref="A3:A5"/>
    <mergeCell ref="B3:B5"/>
    <mergeCell ref="H3:L3"/>
    <mergeCell ref="C4:C5"/>
    <mergeCell ref="D4:E4"/>
    <mergeCell ref="F4:G4"/>
    <mergeCell ref="H4:H5"/>
    <mergeCell ref="I4:J4"/>
    <mergeCell ref="K4:L4"/>
    <mergeCell ref="C3:G3"/>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AL215"/>
  <sheetViews>
    <sheetView zoomScaleNormal="100" workbookViewId="0">
      <pane ySplit="5" topLeftCell="A6" activePane="bottomLeft" state="frozen"/>
      <selection activeCell="L42" sqref="L42"/>
      <selection pane="bottomLeft"/>
    </sheetView>
  </sheetViews>
  <sheetFormatPr baseColWidth="10" defaultColWidth="11.19921875" defaultRowHeight="10.15"/>
  <cols>
    <col min="1" max="1" width="14" style="1" customWidth="1"/>
    <col min="2" max="3" width="11.19921875" style="1"/>
    <col min="4" max="4" width="9.53125" style="2" customWidth="1"/>
    <col min="5" max="5" width="40.796875" style="1" customWidth="1"/>
    <col min="6" max="15" width="12.796875" style="1" customWidth="1"/>
    <col min="16" max="16384" width="11.19921875" style="1"/>
  </cols>
  <sheetData>
    <row r="1" spans="1:38" ht="18" customHeight="1">
      <c r="A1" s="18" t="s">
        <v>429</v>
      </c>
      <c r="D1" s="3"/>
    </row>
    <row r="2" spans="1:38" ht="12.75" customHeight="1">
      <c r="A2" s="13"/>
      <c r="D2" s="3"/>
    </row>
    <row r="3" spans="1:38" ht="26.25" customHeight="1">
      <c r="A3" s="413" t="s">
        <v>402</v>
      </c>
      <c r="B3" s="413" t="s">
        <v>405</v>
      </c>
      <c r="C3" s="413" t="s">
        <v>403</v>
      </c>
      <c r="D3" s="444" t="s">
        <v>244</v>
      </c>
      <c r="E3" s="478" t="s">
        <v>0</v>
      </c>
      <c r="F3" s="468" t="s">
        <v>180</v>
      </c>
      <c r="G3" s="468"/>
      <c r="H3" s="468"/>
      <c r="I3" s="468"/>
      <c r="J3" s="477"/>
      <c r="K3" s="467" t="s">
        <v>358</v>
      </c>
      <c r="L3" s="468"/>
      <c r="M3" s="468"/>
      <c r="N3" s="468"/>
      <c r="O3" s="468"/>
    </row>
    <row r="4" spans="1:38" ht="16.5" customHeight="1">
      <c r="A4" s="414"/>
      <c r="B4" s="414"/>
      <c r="C4" s="414"/>
      <c r="D4" s="479"/>
      <c r="E4" s="479"/>
      <c r="F4" s="469" t="s">
        <v>1</v>
      </c>
      <c r="G4" s="471" t="s">
        <v>4</v>
      </c>
      <c r="H4" s="472"/>
      <c r="I4" s="473" t="s">
        <v>5</v>
      </c>
      <c r="J4" s="474"/>
      <c r="K4" s="475" t="s">
        <v>1</v>
      </c>
      <c r="L4" s="471" t="s">
        <v>4</v>
      </c>
      <c r="M4" s="472"/>
      <c r="N4" s="473" t="s">
        <v>5</v>
      </c>
      <c r="O4" s="473"/>
    </row>
    <row r="5" spans="1:38" s="11" customFormat="1" ht="68.25" customHeight="1">
      <c r="A5" s="415"/>
      <c r="B5" s="415"/>
      <c r="C5" s="415"/>
      <c r="D5" s="479"/>
      <c r="E5" s="479"/>
      <c r="F5" s="470"/>
      <c r="G5" s="83" t="s">
        <v>2</v>
      </c>
      <c r="H5" s="83" t="s">
        <v>3</v>
      </c>
      <c r="I5" s="83" t="s">
        <v>181</v>
      </c>
      <c r="J5" s="88" t="s">
        <v>356</v>
      </c>
      <c r="K5" s="476"/>
      <c r="L5" s="83" t="s">
        <v>2</v>
      </c>
      <c r="M5" s="83" t="s">
        <v>3</v>
      </c>
      <c r="N5" s="83" t="s">
        <v>200</v>
      </c>
      <c r="O5" s="83" t="s">
        <v>189</v>
      </c>
      <c r="Q5"/>
      <c r="R5"/>
      <c r="S5"/>
    </row>
    <row r="6" spans="1:38" ht="12.75">
      <c r="A6" s="42">
        <v>1</v>
      </c>
      <c r="B6" s="42">
        <v>1</v>
      </c>
      <c r="C6" s="43">
        <v>1</v>
      </c>
      <c r="D6" s="168">
        <v>913000</v>
      </c>
      <c r="E6" s="165" t="s">
        <v>132</v>
      </c>
      <c r="F6" s="149">
        <v>2118.0000000000018</v>
      </c>
      <c r="G6" s="149">
        <v>1481.0000000000011</v>
      </c>
      <c r="H6" s="149">
        <v>637.00000000000057</v>
      </c>
      <c r="I6" s="150">
        <v>585.00000000000091</v>
      </c>
      <c r="J6" s="150">
        <v>1532.9999999999998</v>
      </c>
      <c r="K6" s="151">
        <v>240.90355895767715</v>
      </c>
      <c r="L6" s="151">
        <v>331.07549236581519</v>
      </c>
      <c r="M6" s="151">
        <v>147.50150511739929</v>
      </c>
      <c r="N6" s="151">
        <v>243.60789539435368</v>
      </c>
      <c r="O6" s="151">
        <v>239.88733275956494</v>
      </c>
      <c r="P6" s="234"/>
      <c r="Q6"/>
      <c r="R6"/>
      <c r="S6"/>
      <c r="Z6" s="5"/>
      <c r="AA6" s="5"/>
      <c r="AB6" s="5"/>
      <c r="AC6" s="5"/>
      <c r="AD6" s="5"/>
      <c r="AE6" s="5"/>
      <c r="AF6" s="5"/>
      <c r="AG6" s="5"/>
      <c r="AH6" s="5"/>
      <c r="AI6" s="5"/>
      <c r="AJ6" s="5"/>
      <c r="AK6" s="5"/>
      <c r="AL6" s="5"/>
    </row>
    <row r="7" spans="1:38" ht="12.75">
      <c r="A7" s="42">
        <v>1</v>
      </c>
      <c r="B7" s="42">
        <v>1</v>
      </c>
      <c r="C7" s="43">
        <v>1</v>
      </c>
      <c r="D7" s="168">
        <v>112000</v>
      </c>
      <c r="E7" s="165" t="s">
        <v>16</v>
      </c>
      <c r="F7" s="149">
        <v>1326.9999999999991</v>
      </c>
      <c r="G7" s="149">
        <v>980.99999999999955</v>
      </c>
      <c r="H7" s="149">
        <v>345.99999999999966</v>
      </c>
      <c r="I7" s="150">
        <v>380.99999999999966</v>
      </c>
      <c r="J7" s="150">
        <v>945.99999999999966</v>
      </c>
      <c r="K7" s="151">
        <v>173.0275253282567</v>
      </c>
      <c r="L7" s="151">
        <v>247.40864038737976</v>
      </c>
      <c r="M7" s="151">
        <v>93.407483397224681</v>
      </c>
      <c r="N7" s="151">
        <v>179.78482446206101</v>
      </c>
      <c r="O7" s="151">
        <v>170.44737932649858</v>
      </c>
      <c r="P7" s="237"/>
      <c r="Q7" s="9"/>
      <c r="R7"/>
      <c r="S7"/>
      <c r="T7" s="5"/>
      <c r="Z7" s="5"/>
      <c r="AA7" s="5"/>
      <c r="AB7" s="5"/>
      <c r="AC7" s="5"/>
      <c r="AD7" s="5"/>
      <c r="AE7" s="5"/>
      <c r="AF7" s="5"/>
      <c r="AG7" s="5"/>
      <c r="AH7" s="5"/>
      <c r="AI7" s="5"/>
    </row>
    <row r="8" spans="1:38" ht="12.75">
      <c r="A8" s="42">
        <v>1</v>
      </c>
      <c r="B8" s="42">
        <v>1</v>
      </c>
      <c r="C8" s="43">
        <v>1</v>
      </c>
      <c r="D8" s="168">
        <v>113000</v>
      </c>
      <c r="E8" s="165" t="s">
        <v>17</v>
      </c>
      <c r="F8" s="334" t="s">
        <v>372</v>
      </c>
      <c r="G8" s="334" t="s">
        <v>372</v>
      </c>
      <c r="H8" s="334" t="s">
        <v>372</v>
      </c>
      <c r="I8" s="334" t="s">
        <v>372</v>
      </c>
      <c r="J8" s="334" t="s">
        <v>372</v>
      </c>
      <c r="K8" s="334" t="s">
        <v>372</v>
      </c>
      <c r="L8" s="334" t="s">
        <v>372</v>
      </c>
      <c r="M8" s="334" t="s">
        <v>372</v>
      </c>
      <c r="N8" s="334" t="s">
        <v>372</v>
      </c>
      <c r="O8" s="334" t="s">
        <v>372</v>
      </c>
      <c r="P8" s="234"/>
      <c r="Q8"/>
      <c r="R8"/>
      <c r="S8"/>
      <c r="Z8" s="5"/>
      <c r="AA8" s="5"/>
      <c r="AB8" s="5"/>
      <c r="AC8" s="5"/>
      <c r="AD8" s="5"/>
      <c r="AE8" s="5"/>
      <c r="AF8" s="5"/>
      <c r="AG8" s="5"/>
      <c r="AH8" s="5"/>
      <c r="AI8" s="5"/>
    </row>
    <row r="9" spans="1:38" ht="12.75">
      <c r="A9" s="42">
        <v>1</v>
      </c>
      <c r="B9" s="42">
        <v>1</v>
      </c>
      <c r="C9" s="43">
        <v>1</v>
      </c>
      <c r="D9" s="35">
        <v>513000</v>
      </c>
      <c r="E9" s="22" t="s">
        <v>95</v>
      </c>
      <c r="F9" s="149">
        <v>306</v>
      </c>
      <c r="G9" s="149">
        <v>233.00000000000003</v>
      </c>
      <c r="H9" s="149">
        <v>72.999999999999986</v>
      </c>
      <c r="I9" s="150">
        <v>101.0000000000001</v>
      </c>
      <c r="J9" s="150">
        <v>205.00000000000006</v>
      </c>
      <c r="K9" s="151">
        <v>71.258907363420434</v>
      </c>
      <c r="L9" s="151">
        <v>105.0543306731593</v>
      </c>
      <c r="M9" s="151">
        <v>35.158695756875204</v>
      </c>
      <c r="N9" s="151">
        <v>84.497615661340333</v>
      </c>
      <c r="O9" s="151">
        <v>66.152505727838928</v>
      </c>
      <c r="P9" s="26"/>
      <c r="Q9"/>
      <c r="R9"/>
      <c r="S9"/>
      <c r="Z9" s="5"/>
      <c r="AA9" s="5"/>
      <c r="AB9" s="5"/>
      <c r="AC9" s="5"/>
      <c r="AD9" s="5"/>
      <c r="AE9" s="5"/>
      <c r="AF9" s="5"/>
      <c r="AG9" s="5"/>
      <c r="AH9" s="5"/>
      <c r="AI9" s="5"/>
    </row>
    <row r="10" spans="1:38" ht="12.75">
      <c r="A10" s="42">
        <v>1</v>
      </c>
      <c r="B10" s="42">
        <v>1</v>
      </c>
      <c r="C10" s="43">
        <v>1</v>
      </c>
      <c r="D10" s="35">
        <v>914000</v>
      </c>
      <c r="E10" s="22" t="s">
        <v>133</v>
      </c>
      <c r="F10" s="149">
        <v>434</v>
      </c>
      <c r="G10" s="149">
        <v>302</v>
      </c>
      <c r="H10" s="149">
        <v>132</v>
      </c>
      <c r="I10" s="150">
        <v>118.99999999999999</v>
      </c>
      <c r="J10" s="150">
        <v>315</v>
      </c>
      <c r="K10" s="151">
        <v>149.04357979326213</v>
      </c>
      <c r="L10" s="151">
        <v>200.29181589070168</v>
      </c>
      <c r="M10" s="151">
        <v>94.010398119792043</v>
      </c>
      <c r="N10" s="151">
        <v>151.34172707617955</v>
      </c>
      <c r="O10" s="151">
        <v>148.19345126082047</v>
      </c>
      <c r="P10" s="26"/>
      <c r="Q10"/>
      <c r="R10"/>
      <c r="S10"/>
      <c r="Z10" s="5"/>
      <c r="AA10" s="5"/>
      <c r="AB10" s="5"/>
      <c r="AC10" s="5"/>
      <c r="AD10" s="5"/>
      <c r="AE10" s="5"/>
      <c r="AF10" s="5"/>
      <c r="AG10" s="5"/>
      <c r="AH10" s="5"/>
      <c r="AI10" s="5"/>
    </row>
    <row r="11" spans="1:38" ht="12.75">
      <c r="A11" s="42">
        <v>1</v>
      </c>
      <c r="B11" s="42">
        <v>1</v>
      </c>
      <c r="C11" s="43">
        <v>1</v>
      </c>
      <c r="D11" s="35">
        <v>916000</v>
      </c>
      <c r="E11" s="22" t="s">
        <v>135</v>
      </c>
      <c r="F11" s="149">
        <v>308.99999999999989</v>
      </c>
      <c r="G11" s="149">
        <v>214.99999999999989</v>
      </c>
      <c r="H11" s="149">
        <v>93.999999999999986</v>
      </c>
      <c r="I11" s="150">
        <v>69.999999999999986</v>
      </c>
      <c r="J11" s="150">
        <v>239.00000000000003</v>
      </c>
      <c r="K11" s="151">
        <v>135.77046443165338</v>
      </c>
      <c r="L11" s="151">
        <v>180.96119855231032</v>
      </c>
      <c r="M11" s="151">
        <v>86.41294355580068</v>
      </c>
      <c r="N11" s="151">
        <v>114.09942950285246</v>
      </c>
      <c r="O11" s="151">
        <v>143.76804619826757</v>
      </c>
      <c r="P11" s="26"/>
      <c r="Q11"/>
      <c r="R11"/>
      <c r="S11"/>
      <c r="Z11" s="5"/>
      <c r="AA11" s="5"/>
      <c r="AB11" s="5"/>
      <c r="AC11" s="5"/>
      <c r="AD11" s="5"/>
      <c r="AE11" s="5"/>
      <c r="AF11" s="5"/>
      <c r="AG11" s="5"/>
      <c r="AH11" s="5"/>
      <c r="AI11" s="5"/>
    </row>
    <row r="12" spans="1:38" ht="12.75">
      <c r="A12" s="42">
        <v>1</v>
      </c>
      <c r="B12" s="42">
        <v>1</v>
      </c>
      <c r="C12" s="43">
        <v>1</v>
      </c>
      <c r="D12" s="35">
        <v>116000</v>
      </c>
      <c r="E12" s="22" t="s">
        <v>19</v>
      </c>
      <c r="F12" s="149">
        <v>374.99999999999989</v>
      </c>
      <c r="G12" s="149">
        <v>272.99999999999989</v>
      </c>
      <c r="H12" s="149">
        <v>102.00000000000003</v>
      </c>
      <c r="I12" s="150">
        <v>58.000000000000014</v>
      </c>
      <c r="J12" s="150">
        <v>317</v>
      </c>
      <c r="K12" s="151">
        <v>96.841670325129741</v>
      </c>
      <c r="L12" s="151">
        <v>135.47714753610236</v>
      </c>
      <c r="M12" s="151">
        <v>54.921387034245122</v>
      </c>
      <c r="N12" s="151">
        <v>54.347826086956537</v>
      </c>
      <c r="O12" s="151">
        <v>113.00844889665252</v>
      </c>
      <c r="P12" s="26"/>
      <c r="Q12"/>
      <c r="R12"/>
      <c r="S12"/>
      <c r="Z12" s="5"/>
      <c r="AA12" s="5"/>
      <c r="AB12" s="5"/>
      <c r="AC12" s="5"/>
      <c r="AD12" s="5"/>
      <c r="AE12" s="5"/>
      <c r="AF12" s="5"/>
      <c r="AG12" s="5"/>
      <c r="AH12" s="5"/>
      <c r="AI12" s="5"/>
    </row>
    <row r="13" spans="1:38" ht="12.75">
      <c r="A13" s="42">
        <v>1</v>
      </c>
      <c r="B13" s="42">
        <v>1</v>
      </c>
      <c r="C13" s="43">
        <v>1</v>
      </c>
      <c r="D13" s="35">
        <v>117000</v>
      </c>
      <c r="E13" s="22" t="s">
        <v>20</v>
      </c>
      <c r="F13" s="149">
        <v>659.00000000000057</v>
      </c>
      <c r="G13" s="149">
        <v>465.00000000000034</v>
      </c>
      <c r="H13" s="149">
        <v>194.00000000000023</v>
      </c>
      <c r="I13" s="150">
        <v>228.00000000000026</v>
      </c>
      <c r="J13" s="150">
        <v>431.00000000000011</v>
      </c>
      <c r="K13" s="151">
        <v>267.58161442260865</v>
      </c>
      <c r="L13" s="151">
        <v>365.50856783524625</v>
      </c>
      <c r="M13" s="151">
        <v>162.94305392239227</v>
      </c>
      <c r="N13" s="151">
        <v>325.71428571428606</v>
      </c>
      <c r="O13" s="151">
        <v>244.49739051508968</v>
      </c>
      <c r="P13" s="26"/>
      <c r="Q13"/>
      <c r="R13"/>
      <c r="S13"/>
      <c r="Z13" s="5"/>
      <c r="AA13" s="5"/>
      <c r="AB13" s="5"/>
      <c r="AC13" s="5"/>
      <c r="AD13" s="5"/>
      <c r="AE13" s="5"/>
      <c r="AF13" s="5"/>
      <c r="AG13" s="5"/>
      <c r="AH13" s="5"/>
      <c r="AI13" s="5"/>
    </row>
    <row r="14" spans="1:38" ht="12.75">
      <c r="A14" s="42">
        <v>1</v>
      </c>
      <c r="B14" s="42">
        <v>1</v>
      </c>
      <c r="C14" s="43">
        <v>1</v>
      </c>
      <c r="D14" s="35">
        <v>119000</v>
      </c>
      <c r="E14" s="22" t="s">
        <v>21</v>
      </c>
      <c r="F14" s="149">
        <v>285</v>
      </c>
      <c r="G14" s="149">
        <v>217.00000000000003</v>
      </c>
      <c r="H14" s="149">
        <v>68</v>
      </c>
      <c r="I14" s="150">
        <v>42</v>
      </c>
      <c r="J14" s="150">
        <v>242.99999999999997</v>
      </c>
      <c r="K14" s="151">
        <v>92.48742495537887</v>
      </c>
      <c r="L14" s="151">
        <v>138.25178389398576</v>
      </c>
      <c r="M14" s="151">
        <v>44.976519611085394</v>
      </c>
      <c r="N14" s="151">
        <v>48.695652173913039</v>
      </c>
      <c r="O14" s="151">
        <v>109.5087877422262</v>
      </c>
      <c r="P14" s="26"/>
      <c r="Q14"/>
      <c r="R14"/>
      <c r="S14"/>
      <c r="Z14" s="5"/>
      <c r="AA14" s="5"/>
      <c r="AB14" s="5"/>
      <c r="AC14" s="5"/>
      <c r="AD14" s="5"/>
      <c r="AE14" s="5"/>
      <c r="AF14" s="5"/>
      <c r="AG14" s="5"/>
      <c r="AH14" s="5"/>
      <c r="AI14" s="5"/>
    </row>
    <row r="15" spans="1:38" ht="12.75">
      <c r="A15" s="42">
        <v>1</v>
      </c>
      <c r="B15" s="42">
        <v>1</v>
      </c>
      <c r="C15" s="43">
        <v>1</v>
      </c>
      <c r="D15" s="35">
        <v>124000</v>
      </c>
      <c r="E15" s="22" t="s">
        <v>24</v>
      </c>
      <c r="F15" s="149">
        <v>822</v>
      </c>
      <c r="G15" s="149">
        <v>464</v>
      </c>
      <c r="H15" s="149">
        <v>358.00000000000006</v>
      </c>
      <c r="I15" s="150">
        <v>206.00000000000006</v>
      </c>
      <c r="J15" s="150">
        <v>616.00000000000023</v>
      </c>
      <c r="K15" s="151">
        <v>151.38679141036502</v>
      </c>
      <c r="L15" s="151">
        <v>164.58569807037458</v>
      </c>
      <c r="M15" s="151">
        <v>137.13322607829619</v>
      </c>
      <c r="N15" s="151">
        <v>140.73922251827565</v>
      </c>
      <c r="O15" s="151">
        <v>155.316305690729</v>
      </c>
      <c r="P15" s="26"/>
      <c r="Q15"/>
      <c r="R15"/>
      <c r="S15"/>
      <c r="Z15" s="5"/>
      <c r="AA15" s="5"/>
      <c r="AB15" s="5"/>
      <c r="AC15" s="5"/>
      <c r="AD15" s="5"/>
      <c r="AE15" s="5"/>
      <c r="AF15" s="5"/>
      <c r="AG15" s="5"/>
      <c r="AH15" s="5"/>
      <c r="AI15" s="5"/>
    </row>
    <row r="16" spans="1:38" ht="13.15">
      <c r="A16" s="300"/>
      <c r="B16" s="300"/>
      <c r="C16" s="301"/>
      <c r="D16" s="297"/>
      <c r="E16" s="298" t="s">
        <v>207</v>
      </c>
      <c r="F16" s="369">
        <v>6635.0000000000018</v>
      </c>
      <c r="G16" s="369">
        <v>4631.0000000000018</v>
      </c>
      <c r="H16" s="369">
        <v>2004.0000000000005</v>
      </c>
      <c r="I16" s="369">
        <v>1790.0000000000009</v>
      </c>
      <c r="J16" s="369">
        <v>4844.9999999999991</v>
      </c>
      <c r="K16" s="366">
        <v>135.42529871126553</v>
      </c>
      <c r="L16" s="366">
        <v>183.18176963636586</v>
      </c>
      <c r="M16" s="366">
        <v>84.510962387561221</v>
      </c>
      <c r="N16" s="366">
        <v>132.57687977721164</v>
      </c>
      <c r="O16" s="366">
        <v>136.50886673691681</v>
      </c>
      <c r="P16" s="26"/>
      <c r="Q16"/>
      <c r="R16"/>
      <c r="S16"/>
      <c r="Z16" s="5"/>
      <c r="AA16" s="5"/>
      <c r="AB16" s="5"/>
      <c r="AC16" s="5"/>
      <c r="AD16" s="5"/>
      <c r="AE16" s="5"/>
      <c r="AF16" s="5"/>
      <c r="AG16" s="5"/>
      <c r="AH16" s="5"/>
      <c r="AI16" s="5"/>
    </row>
    <row r="17" spans="1:35" ht="12.75">
      <c r="A17" s="253">
        <v>2</v>
      </c>
      <c r="B17" s="253">
        <v>2</v>
      </c>
      <c r="C17" s="228">
        <v>1</v>
      </c>
      <c r="D17" s="168">
        <v>334002</v>
      </c>
      <c r="E17" s="315" t="s">
        <v>247</v>
      </c>
      <c r="F17" s="149">
        <v>950.99999999999989</v>
      </c>
      <c r="G17" s="149">
        <v>592.99999999999977</v>
      </c>
      <c r="H17" s="149">
        <v>358.00000000000011</v>
      </c>
      <c r="I17" s="150">
        <v>193.99999999999994</v>
      </c>
      <c r="J17" s="150">
        <v>757.00000000000023</v>
      </c>
      <c r="K17" s="320">
        <v>272.1730917832918</v>
      </c>
      <c r="L17" s="320">
        <v>323.09033453198202</v>
      </c>
      <c r="M17" s="320">
        <v>215.83167540845247</v>
      </c>
      <c r="N17" s="320">
        <v>243.22968906720155</v>
      </c>
      <c r="O17" s="320">
        <v>280.7342851844985</v>
      </c>
      <c r="P17" s="26"/>
      <c r="Q17"/>
      <c r="R17"/>
      <c r="S17"/>
      <c r="Z17" s="5"/>
      <c r="AA17" s="5"/>
      <c r="AB17" s="5"/>
      <c r="AC17" s="5"/>
      <c r="AD17" s="5"/>
      <c r="AE17" s="5"/>
      <c r="AF17" s="5"/>
      <c r="AG17" s="5"/>
      <c r="AH17" s="5"/>
      <c r="AI17" s="5"/>
    </row>
    <row r="18" spans="1:35" ht="12.75">
      <c r="A18" s="253">
        <v>2</v>
      </c>
      <c r="B18" s="253">
        <v>2</v>
      </c>
      <c r="C18" s="228">
        <v>1</v>
      </c>
      <c r="D18" s="168">
        <v>711000</v>
      </c>
      <c r="E18" s="315" t="s">
        <v>353</v>
      </c>
      <c r="F18" s="149">
        <v>842.99999999999977</v>
      </c>
      <c r="G18" s="149">
        <v>537.99999999999966</v>
      </c>
      <c r="H18" s="149">
        <v>305.00000000000011</v>
      </c>
      <c r="I18" s="150">
        <v>190.99999999999997</v>
      </c>
      <c r="J18" s="150">
        <v>652.00000000000011</v>
      </c>
      <c r="K18" s="320">
        <v>171.08414173803624</v>
      </c>
      <c r="L18" s="320">
        <v>214.78760779303721</v>
      </c>
      <c r="M18" s="320">
        <v>125.89779575662517</v>
      </c>
      <c r="N18" s="320">
        <v>147.49034749034746</v>
      </c>
      <c r="O18" s="320">
        <v>179.49565025878209</v>
      </c>
      <c r="P18" s="26"/>
      <c r="Q18"/>
      <c r="R18"/>
      <c r="S18"/>
      <c r="Z18" s="5"/>
      <c r="AA18" s="5"/>
      <c r="AB18" s="5"/>
      <c r="AC18" s="5"/>
      <c r="AD18" s="5"/>
      <c r="AE18" s="5"/>
      <c r="AF18" s="5"/>
      <c r="AG18" s="5"/>
      <c r="AH18" s="5"/>
      <c r="AI18" s="5"/>
    </row>
    <row r="19" spans="1:35" ht="12.75">
      <c r="A19" s="167">
        <v>2</v>
      </c>
      <c r="B19" s="167">
        <v>2</v>
      </c>
      <c r="C19" s="167">
        <v>1</v>
      </c>
      <c r="D19" s="168">
        <v>911000</v>
      </c>
      <c r="E19" s="227" t="s">
        <v>131</v>
      </c>
      <c r="F19" s="150">
        <v>651.99999999999989</v>
      </c>
      <c r="G19" s="150">
        <v>454.99999999999994</v>
      </c>
      <c r="H19" s="150">
        <v>197</v>
      </c>
      <c r="I19" s="150">
        <v>176.99999999999991</v>
      </c>
      <c r="J19" s="150">
        <v>474.99999999999994</v>
      </c>
      <c r="K19" s="140">
        <v>138.36130976380957</v>
      </c>
      <c r="L19" s="140">
        <v>188.18760856977417</v>
      </c>
      <c r="M19" s="140">
        <v>85.857485290913047</v>
      </c>
      <c r="N19" s="140">
        <v>138.41101032217696</v>
      </c>
      <c r="O19" s="140">
        <v>138.34279889325759</v>
      </c>
      <c r="P19" s="5"/>
      <c r="Q19" s="5"/>
      <c r="R19" s="5"/>
      <c r="S19" s="5"/>
      <c r="T19" s="5"/>
      <c r="U19" s="5"/>
      <c r="V19" s="5"/>
      <c r="Z19" s="5"/>
      <c r="AA19" s="5"/>
      <c r="AB19" s="5"/>
      <c r="AC19" s="5"/>
      <c r="AD19" s="5"/>
      <c r="AE19" s="5"/>
      <c r="AF19" s="5"/>
      <c r="AG19" s="5"/>
      <c r="AH19" s="5"/>
      <c r="AI19" s="5"/>
    </row>
    <row r="20" spans="1:35" ht="12.75">
      <c r="A20" s="253">
        <v>2</v>
      </c>
      <c r="B20" s="253">
        <v>2</v>
      </c>
      <c r="C20" s="228">
        <v>1</v>
      </c>
      <c r="D20" s="168">
        <v>314000</v>
      </c>
      <c r="E20" s="315" t="s">
        <v>54</v>
      </c>
      <c r="F20" s="149">
        <v>725.00000000000034</v>
      </c>
      <c r="G20" s="149">
        <v>534.00000000000011</v>
      </c>
      <c r="H20" s="149">
        <v>191.00000000000014</v>
      </c>
      <c r="I20" s="149">
        <v>160.00000000000003</v>
      </c>
      <c r="J20" s="149">
        <v>565</v>
      </c>
      <c r="K20" s="140">
        <v>151.19601259619202</v>
      </c>
      <c r="L20" s="140">
        <v>218.59265626918832</v>
      </c>
      <c r="M20" s="140">
        <v>81.20057818212743</v>
      </c>
      <c r="N20" s="140">
        <v>133.83521539104981</v>
      </c>
      <c r="O20" s="140">
        <v>156.96188465385043</v>
      </c>
      <c r="P20" s="169"/>
      <c r="Q20"/>
      <c r="R20"/>
      <c r="S20"/>
      <c r="Z20" s="5"/>
      <c r="AA20" s="5"/>
      <c r="AB20" s="5"/>
      <c r="AC20" s="5"/>
      <c r="AD20" s="5"/>
      <c r="AE20" s="5"/>
      <c r="AF20" s="5"/>
      <c r="AG20" s="5"/>
      <c r="AH20" s="5"/>
      <c r="AI20" s="5"/>
    </row>
    <row r="21" spans="1:35" ht="12.75">
      <c r="A21" s="253">
        <v>2</v>
      </c>
      <c r="B21" s="253">
        <v>2</v>
      </c>
      <c r="C21" s="228">
        <v>1</v>
      </c>
      <c r="D21" s="168">
        <v>512000</v>
      </c>
      <c r="E21" s="315" t="s">
        <v>94</v>
      </c>
      <c r="F21" s="149">
        <v>190</v>
      </c>
      <c r="G21" s="149">
        <v>141</v>
      </c>
      <c r="H21" s="149">
        <v>49</v>
      </c>
      <c r="I21" s="149">
        <v>51.000000000000014</v>
      </c>
      <c r="J21" s="149">
        <v>139</v>
      </c>
      <c r="K21" s="140">
        <v>117.66891682665511</v>
      </c>
      <c r="L21" s="140">
        <v>169.24738926899531</v>
      </c>
      <c r="M21" s="140">
        <v>62.691914022517913</v>
      </c>
      <c r="N21" s="140">
        <v>112.16186496591162</v>
      </c>
      <c r="O21" s="140">
        <v>119.82758620689656</v>
      </c>
      <c r="P21" s="169"/>
      <c r="Q21"/>
      <c r="R21"/>
      <c r="S21"/>
      <c r="Z21" s="5"/>
      <c r="AA21" s="5"/>
      <c r="AB21" s="5"/>
      <c r="AC21" s="5"/>
      <c r="AD21" s="5"/>
      <c r="AE21" s="5"/>
      <c r="AF21" s="5"/>
      <c r="AG21" s="5"/>
      <c r="AH21" s="5"/>
      <c r="AI21" s="5"/>
    </row>
    <row r="22" spans="1:35" ht="12.75">
      <c r="A22" s="253">
        <v>2</v>
      </c>
      <c r="B22" s="253">
        <v>3</v>
      </c>
      <c r="C22" s="228">
        <v>1</v>
      </c>
      <c r="D22" s="168">
        <v>111000</v>
      </c>
      <c r="E22" s="315" t="s">
        <v>15</v>
      </c>
      <c r="F22" s="149">
        <v>523</v>
      </c>
      <c r="G22" s="149">
        <v>411.00000000000006</v>
      </c>
      <c r="H22" s="149">
        <v>111.99999999999991</v>
      </c>
      <c r="I22" s="149">
        <v>141.99999999999997</v>
      </c>
      <c r="J22" s="149">
        <v>380.99999999999983</v>
      </c>
      <c r="K22" s="140">
        <v>63.883324375824493</v>
      </c>
      <c r="L22" s="140">
        <v>96.438124736027035</v>
      </c>
      <c r="M22" s="140">
        <v>28.535031847133737</v>
      </c>
      <c r="N22" s="140">
        <v>63.917897011163113</v>
      </c>
      <c r="O22" s="140">
        <v>63.870448601890942</v>
      </c>
      <c r="P22" s="169"/>
      <c r="Q22"/>
      <c r="R22"/>
      <c r="S22"/>
      <c r="Z22" s="5"/>
      <c r="AA22" s="5"/>
      <c r="AB22" s="5"/>
      <c r="AC22" s="5"/>
      <c r="AD22" s="5"/>
      <c r="AE22" s="5"/>
      <c r="AF22" s="5"/>
      <c r="AG22" s="5"/>
      <c r="AH22" s="5"/>
      <c r="AI22" s="5"/>
    </row>
    <row r="23" spans="1:35" ht="12.75">
      <c r="A23" s="253">
        <v>2</v>
      </c>
      <c r="B23" s="253">
        <v>3</v>
      </c>
      <c r="C23" s="228">
        <v>1</v>
      </c>
      <c r="D23" s="168">
        <v>915000</v>
      </c>
      <c r="E23" s="315" t="s">
        <v>134</v>
      </c>
      <c r="F23" s="149">
        <v>556.99999999999966</v>
      </c>
      <c r="G23" s="149">
        <v>442.99999999999966</v>
      </c>
      <c r="H23" s="149">
        <v>114.00000000000001</v>
      </c>
      <c r="I23" s="149">
        <v>161.00000000000006</v>
      </c>
      <c r="J23" s="149">
        <v>395.99999999999977</v>
      </c>
      <c r="K23" s="140">
        <v>204.45619058106658</v>
      </c>
      <c r="L23" s="140">
        <v>317.69936890418791</v>
      </c>
      <c r="M23" s="140">
        <v>85.720730882021215</v>
      </c>
      <c r="N23" s="140">
        <v>223.89097482964826</v>
      </c>
      <c r="O23" s="140">
        <v>197.48653500897655</v>
      </c>
      <c r="P23" s="234"/>
      <c r="Q23"/>
      <c r="R23"/>
      <c r="S23"/>
      <c r="Z23" s="5"/>
      <c r="AA23" s="5"/>
      <c r="AB23" s="5"/>
      <c r="AC23" s="5"/>
      <c r="AD23" s="5"/>
      <c r="AE23" s="5"/>
      <c r="AF23" s="5"/>
      <c r="AG23" s="5"/>
      <c r="AH23" s="5"/>
      <c r="AI23" s="5"/>
    </row>
    <row r="24" spans="1:35" ht="12.75">
      <c r="A24" s="42">
        <v>2</v>
      </c>
      <c r="B24" s="42">
        <v>2</v>
      </c>
      <c r="C24" s="228">
        <v>1</v>
      </c>
      <c r="D24" s="168">
        <v>315000</v>
      </c>
      <c r="E24" s="315" t="s">
        <v>55</v>
      </c>
      <c r="F24" s="149">
        <v>4176.0000000000036</v>
      </c>
      <c r="G24" s="149">
        <v>2908.0000000000041</v>
      </c>
      <c r="H24" s="149">
        <v>1267.9999999999993</v>
      </c>
      <c r="I24" s="149">
        <v>801.99999999999977</v>
      </c>
      <c r="J24" s="149">
        <v>3374</v>
      </c>
      <c r="K24" s="140">
        <v>301.35088326983055</v>
      </c>
      <c r="L24" s="140">
        <v>408.85189663414275</v>
      </c>
      <c r="M24" s="140">
        <v>187.99110452186795</v>
      </c>
      <c r="N24" s="140">
        <v>217.81640412819112</v>
      </c>
      <c r="O24" s="140">
        <v>331.57749911553123</v>
      </c>
      <c r="P24" s="234"/>
      <c r="Q24"/>
      <c r="R24"/>
      <c r="S24"/>
      <c r="Z24" s="5"/>
      <c r="AA24" s="5"/>
      <c r="AB24" s="5"/>
      <c r="AC24" s="5"/>
      <c r="AD24" s="5"/>
      <c r="AE24" s="5"/>
      <c r="AF24" s="5"/>
      <c r="AG24" s="5"/>
      <c r="AH24" s="5"/>
      <c r="AI24" s="5"/>
    </row>
    <row r="25" spans="1:35" ht="12.75">
      <c r="A25" s="42">
        <v>2</v>
      </c>
      <c r="B25" s="42">
        <v>2</v>
      </c>
      <c r="C25" s="228">
        <v>1</v>
      </c>
      <c r="D25" s="168">
        <v>114000</v>
      </c>
      <c r="E25" s="315" t="s">
        <v>18</v>
      </c>
      <c r="F25" s="149">
        <v>495</v>
      </c>
      <c r="G25" s="149">
        <v>381</v>
      </c>
      <c r="H25" s="149">
        <v>114.00000000000003</v>
      </c>
      <c r="I25" s="150">
        <v>90.999999999999972</v>
      </c>
      <c r="J25" s="150">
        <v>403.99999999999989</v>
      </c>
      <c r="K25" s="320">
        <v>148.03959685378473</v>
      </c>
      <c r="L25" s="320">
        <v>218.6262695816836</v>
      </c>
      <c r="M25" s="320">
        <v>71.205496564647106</v>
      </c>
      <c r="N25" s="320">
        <v>100.57471264367813</v>
      </c>
      <c r="O25" s="320">
        <v>165.64844807085157</v>
      </c>
      <c r="P25" s="237"/>
      <c r="Q25" s="9"/>
      <c r="R25"/>
      <c r="S25"/>
      <c r="T25" s="5"/>
      <c r="Z25" s="5"/>
      <c r="AA25" s="5"/>
      <c r="AB25" s="5"/>
      <c r="AC25" s="5"/>
      <c r="AD25" s="5"/>
      <c r="AE25" s="5"/>
      <c r="AF25" s="5"/>
      <c r="AG25" s="5"/>
      <c r="AH25" s="5"/>
      <c r="AI25" s="5"/>
    </row>
    <row r="26" spans="1:35" ht="12.75">
      <c r="A26" s="42">
        <v>2</v>
      </c>
      <c r="B26" s="42">
        <v>2</v>
      </c>
      <c r="C26" s="228">
        <v>1</v>
      </c>
      <c r="D26" s="168">
        <v>316000</v>
      </c>
      <c r="E26" s="315" t="s">
        <v>56</v>
      </c>
      <c r="F26" s="149">
        <v>656.00000000000023</v>
      </c>
      <c r="G26" s="149">
        <v>484.00000000000011</v>
      </c>
      <c r="H26" s="149">
        <v>172.00000000000003</v>
      </c>
      <c r="I26" s="149">
        <v>187.99999999999994</v>
      </c>
      <c r="J26" s="149">
        <v>467.99999999999994</v>
      </c>
      <c r="K26" s="140">
        <v>264.04765738206419</v>
      </c>
      <c r="L26" s="140">
        <v>381.79379979490426</v>
      </c>
      <c r="M26" s="140">
        <v>141.36598997287749</v>
      </c>
      <c r="N26" s="140">
        <v>281.73235426344962</v>
      </c>
      <c r="O26" s="140">
        <v>257.55324418028721</v>
      </c>
      <c r="P26" s="234"/>
      <c r="Q26"/>
      <c r="R26"/>
      <c r="S26"/>
      <c r="Z26" s="5"/>
      <c r="AA26" s="5"/>
      <c r="AB26" s="5"/>
      <c r="AC26" s="5"/>
      <c r="AD26" s="5"/>
      <c r="AE26" s="5"/>
      <c r="AF26" s="5"/>
      <c r="AG26" s="5"/>
      <c r="AH26" s="5"/>
      <c r="AI26" s="5"/>
    </row>
    <row r="27" spans="1:35" ht="12.75">
      <c r="A27" s="42">
        <v>2</v>
      </c>
      <c r="B27" s="42">
        <v>3</v>
      </c>
      <c r="C27" s="228">
        <v>1</v>
      </c>
      <c r="D27" s="168">
        <v>515000</v>
      </c>
      <c r="E27" s="315" t="s">
        <v>96</v>
      </c>
      <c r="F27" s="149">
        <v>972.99999999999955</v>
      </c>
      <c r="G27" s="149">
        <v>735.99999999999977</v>
      </c>
      <c r="H27" s="149">
        <v>236.99999999999989</v>
      </c>
      <c r="I27" s="150">
        <v>301.99999999999994</v>
      </c>
      <c r="J27" s="150">
        <v>670.99999999999977</v>
      </c>
      <c r="K27" s="320">
        <v>224.65943200184705</v>
      </c>
      <c r="L27" s="320">
        <v>339.64005537609586</v>
      </c>
      <c r="M27" s="320">
        <v>109.51940850277259</v>
      </c>
      <c r="N27" s="320">
        <v>279.50023137436364</v>
      </c>
      <c r="O27" s="320">
        <v>206.42978003384087</v>
      </c>
      <c r="P27" s="234"/>
      <c r="Q27"/>
      <c r="R27"/>
      <c r="S27"/>
      <c r="Z27" s="5"/>
      <c r="AA27" s="5"/>
      <c r="AB27" s="5"/>
      <c r="AC27" s="5"/>
      <c r="AD27" s="5"/>
      <c r="AE27" s="5"/>
      <c r="AF27" s="5"/>
      <c r="AG27" s="5"/>
      <c r="AH27" s="5"/>
      <c r="AI27" s="5"/>
    </row>
    <row r="28" spans="1:35" ht="12.75">
      <c r="A28" s="42">
        <v>2</v>
      </c>
      <c r="B28" s="42">
        <v>2</v>
      </c>
      <c r="C28" s="228">
        <v>1</v>
      </c>
      <c r="D28" s="168">
        <v>120000</v>
      </c>
      <c r="E28" s="315" t="s">
        <v>22</v>
      </c>
      <c r="F28" s="149">
        <v>243.99999999999994</v>
      </c>
      <c r="G28" s="149">
        <v>167</v>
      </c>
      <c r="H28" s="149">
        <v>76.999999999999957</v>
      </c>
      <c r="I28" s="150">
        <v>67.999999999999957</v>
      </c>
      <c r="J28" s="150">
        <v>175.99999999999997</v>
      </c>
      <c r="K28" s="320">
        <v>147.31630743222843</v>
      </c>
      <c r="L28" s="320">
        <v>194.59333488697271</v>
      </c>
      <c r="M28" s="320">
        <v>96.479137952637458</v>
      </c>
      <c r="N28" s="320">
        <v>151.78571428571419</v>
      </c>
      <c r="O28" s="320">
        <v>145.65919059836131</v>
      </c>
      <c r="P28" s="234"/>
      <c r="Q28"/>
      <c r="R28"/>
      <c r="S28"/>
      <c r="Z28" s="5"/>
      <c r="AA28" s="5"/>
      <c r="AB28" s="5"/>
      <c r="AC28" s="5"/>
      <c r="AD28" s="5"/>
      <c r="AE28" s="5"/>
      <c r="AF28" s="5"/>
      <c r="AG28" s="5"/>
      <c r="AH28" s="5"/>
      <c r="AI28" s="5"/>
    </row>
    <row r="29" spans="1:35" ht="12.75">
      <c r="A29" s="42">
        <v>2</v>
      </c>
      <c r="B29" s="42">
        <v>2</v>
      </c>
      <c r="C29" s="228">
        <v>1</v>
      </c>
      <c r="D29" s="168">
        <v>122000</v>
      </c>
      <c r="E29" s="315" t="s">
        <v>23</v>
      </c>
      <c r="F29" s="149">
        <v>477.00000000000011</v>
      </c>
      <c r="G29" s="149">
        <v>339</v>
      </c>
      <c r="H29" s="149">
        <v>138.00000000000011</v>
      </c>
      <c r="I29" s="150">
        <v>112.99999999999997</v>
      </c>
      <c r="J29" s="150">
        <v>364</v>
      </c>
      <c r="K29" s="320">
        <v>198.76656388032342</v>
      </c>
      <c r="L29" s="320">
        <v>270.09800015934985</v>
      </c>
      <c r="M29" s="320">
        <v>120.55560408840755</v>
      </c>
      <c r="N29" s="320">
        <v>172.83572958091156</v>
      </c>
      <c r="O29" s="320">
        <v>208.47651775486827</v>
      </c>
      <c r="P29" s="234"/>
      <c r="Q29"/>
      <c r="R29"/>
      <c r="S29"/>
      <c r="Z29" s="5"/>
      <c r="AA29" s="5"/>
      <c r="AB29" s="5"/>
      <c r="AC29" s="5"/>
      <c r="AD29" s="5"/>
      <c r="AE29" s="5"/>
      <c r="AF29" s="5"/>
      <c r="AG29" s="5"/>
      <c r="AH29" s="5"/>
      <c r="AI29" s="5"/>
    </row>
    <row r="30" spans="1:35" ht="13.15">
      <c r="A30" s="44"/>
      <c r="B30" s="44"/>
      <c r="C30" s="44"/>
      <c r="D30" s="49"/>
      <c r="E30" s="34" t="s">
        <v>214</v>
      </c>
      <c r="F30" s="370">
        <v>11462.000000000004</v>
      </c>
      <c r="G30" s="370">
        <v>8130.0000000000036</v>
      </c>
      <c r="H30" s="370">
        <v>3332</v>
      </c>
      <c r="I30" s="370">
        <v>2639.9999999999995</v>
      </c>
      <c r="J30" s="370">
        <v>8822</v>
      </c>
      <c r="K30" s="366">
        <v>195.8395625987784</v>
      </c>
      <c r="L30" s="366">
        <v>270.15800754315728</v>
      </c>
      <c r="M30" s="366">
        <v>117.18365337272279</v>
      </c>
      <c r="N30" s="366">
        <v>171.44304389331563</v>
      </c>
      <c r="O30" s="366">
        <v>204.55009181799633</v>
      </c>
      <c r="P30" s="90"/>
      <c r="Q30" s="9"/>
      <c r="R30" s="9"/>
      <c r="S30"/>
      <c r="T30" s="5"/>
      <c r="Z30" s="5"/>
      <c r="AA30" s="5"/>
      <c r="AB30" s="5"/>
      <c r="AC30" s="5"/>
      <c r="AD30" s="5"/>
      <c r="AE30" s="5"/>
      <c r="AF30" s="5"/>
      <c r="AG30" s="5"/>
      <c r="AH30" s="5"/>
      <c r="AI30" s="5"/>
    </row>
    <row r="31" spans="1:35" ht="12.75">
      <c r="A31" s="42">
        <v>3</v>
      </c>
      <c r="B31" s="42">
        <v>3</v>
      </c>
      <c r="C31" s="228">
        <v>2</v>
      </c>
      <c r="D31" s="168">
        <v>334000</v>
      </c>
      <c r="E31" s="321" t="s">
        <v>255</v>
      </c>
      <c r="F31" s="149">
        <v>146</v>
      </c>
      <c r="G31" s="149">
        <v>112.99999999999997</v>
      </c>
      <c r="H31" s="149">
        <v>33.000000000000014</v>
      </c>
      <c r="I31" s="149">
        <v>16.999999999999996</v>
      </c>
      <c r="J31" s="149">
        <v>129.00000000000003</v>
      </c>
      <c r="K31" s="320">
        <v>150.36045314109165</v>
      </c>
      <c r="L31" s="320">
        <v>227.77665793186853</v>
      </c>
      <c r="M31" s="320">
        <v>69.488313329121951</v>
      </c>
      <c r="N31" s="320">
        <v>62.962962962962948</v>
      </c>
      <c r="O31" s="320">
        <v>184.02282453637665</v>
      </c>
      <c r="P31" s="234"/>
      <c r="Q31" s="112"/>
      <c r="R31"/>
      <c r="S31"/>
      <c r="Z31" s="5"/>
      <c r="AA31" s="5"/>
      <c r="AB31" s="5"/>
      <c r="AC31" s="5"/>
      <c r="AD31" s="5"/>
      <c r="AE31" s="5"/>
      <c r="AF31" s="5"/>
      <c r="AG31" s="5"/>
      <c r="AH31" s="5"/>
      <c r="AI31" s="5"/>
    </row>
    <row r="32" spans="1:35" ht="12.75">
      <c r="A32" s="42">
        <v>3</v>
      </c>
      <c r="B32" s="42">
        <v>4</v>
      </c>
      <c r="C32" s="228">
        <v>2</v>
      </c>
      <c r="D32" s="168">
        <v>554000</v>
      </c>
      <c r="E32" s="315" t="s">
        <v>262</v>
      </c>
      <c r="F32" s="149">
        <v>204.00000000000003</v>
      </c>
      <c r="G32" s="149">
        <v>170</v>
      </c>
      <c r="H32" s="149">
        <v>34.000000000000014</v>
      </c>
      <c r="I32" s="150">
        <v>55.999999999999986</v>
      </c>
      <c r="J32" s="150">
        <v>148.00000000000009</v>
      </c>
      <c r="K32" s="140">
        <v>75.960679177837363</v>
      </c>
      <c r="L32" s="140">
        <v>125.06437136761568</v>
      </c>
      <c r="M32" s="140">
        <v>25.635225816180363</v>
      </c>
      <c r="N32" s="140">
        <v>75.278935340771596</v>
      </c>
      <c r="O32" s="140">
        <v>76.221867435752216</v>
      </c>
      <c r="P32" s="234"/>
      <c r="Q32" s="112"/>
      <c r="R32"/>
      <c r="S32"/>
      <c r="Z32" s="5"/>
      <c r="AA32" s="5"/>
      <c r="AB32" s="5"/>
      <c r="AC32" s="5"/>
      <c r="AD32" s="5"/>
      <c r="AE32" s="5"/>
      <c r="AF32" s="5"/>
      <c r="AG32" s="5"/>
      <c r="AH32" s="5"/>
      <c r="AI32" s="5"/>
    </row>
    <row r="33" spans="1:35" ht="12.75">
      <c r="A33" s="42">
        <v>3</v>
      </c>
      <c r="B33" s="42">
        <v>4</v>
      </c>
      <c r="C33" s="228">
        <v>2</v>
      </c>
      <c r="D33" s="168">
        <v>558000</v>
      </c>
      <c r="E33" s="315" t="s">
        <v>263</v>
      </c>
      <c r="F33" s="149">
        <v>160</v>
      </c>
      <c r="G33" s="149">
        <v>127</v>
      </c>
      <c r="H33" s="149">
        <v>33</v>
      </c>
      <c r="I33" s="150">
        <v>46.000000000000014</v>
      </c>
      <c r="J33" s="150">
        <v>114.00000000000003</v>
      </c>
      <c r="K33" s="320">
        <v>76.350448558885276</v>
      </c>
      <c r="L33" s="320">
        <v>117.65795812488419</v>
      </c>
      <c r="M33" s="320">
        <v>32.473922456209408</v>
      </c>
      <c r="N33" s="320">
        <v>76.437354602858122</v>
      </c>
      <c r="O33" s="320">
        <v>76.315437140179426</v>
      </c>
      <c r="P33" s="234"/>
      <c r="Q33" s="112"/>
      <c r="R33"/>
      <c r="S33"/>
      <c r="Z33" s="5"/>
      <c r="AA33" s="5"/>
      <c r="AB33" s="5"/>
      <c r="AC33" s="5"/>
      <c r="AD33" s="5"/>
      <c r="AE33" s="5"/>
      <c r="AF33" s="5"/>
      <c r="AG33" s="5"/>
      <c r="AH33" s="5"/>
      <c r="AI33" s="5"/>
    </row>
    <row r="34" spans="1:35" ht="12.75">
      <c r="A34" s="42">
        <v>3</v>
      </c>
      <c r="B34" s="42">
        <v>4</v>
      </c>
      <c r="C34" s="228">
        <v>2</v>
      </c>
      <c r="D34" s="168">
        <v>358000</v>
      </c>
      <c r="E34" s="315" t="s">
        <v>256</v>
      </c>
      <c r="F34" s="149">
        <v>864.00000000000023</v>
      </c>
      <c r="G34" s="149">
        <v>580.00000000000023</v>
      </c>
      <c r="H34" s="149">
        <v>283.99999999999994</v>
      </c>
      <c r="I34" s="150">
        <v>246.00000000000003</v>
      </c>
      <c r="J34" s="150">
        <v>618</v>
      </c>
      <c r="K34" s="320">
        <v>336.80271313296697</v>
      </c>
      <c r="L34" s="320">
        <v>428.04428044280462</v>
      </c>
      <c r="M34" s="320">
        <v>234.6525654796331</v>
      </c>
      <c r="N34" s="320">
        <v>332.16311099108839</v>
      </c>
      <c r="O34" s="320">
        <v>338.68581136625198</v>
      </c>
      <c r="P34" s="234"/>
      <c r="Q34" s="112"/>
      <c r="R34"/>
      <c r="S34"/>
      <c r="Z34" s="5"/>
      <c r="AA34" s="5"/>
      <c r="AB34" s="5"/>
      <c r="AC34" s="5"/>
      <c r="AD34" s="5"/>
      <c r="AE34" s="5"/>
      <c r="AF34" s="5"/>
      <c r="AG34" s="5"/>
      <c r="AH34" s="5"/>
      <c r="AI34" s="5"/>
    </row>
    <row r="35" spans="1:35" ht="12.75">
      <c r="A35" s="42">
        <v>3</v>
      </c>
      <c r="B35" s="42">
        <v>4</v>
      </c>
      <c r="C35" s="228">
        <v>2</v>
      </c>
      <c r="D35" s="168">
        <v>366000</v>
      </c>
      <c r="E35" s="315" t="s">
        <v>257</v>
      </c>
      <c r="F35" s="149">
        <v>423.00000000000034</v>
      </c>
      <c r="G35" s="149">
        <v>304.00000000000023</v>
      </c>
      <c r="H35" s="149">
        <v>119.00000000000011</v>
      </c>
      <c r="I35" s="150">
        <v>178.99999999999991</v>
      </c>
      <c r="J35" s="150">
        <v>244.00000000000006</v>
      </c>
      <c r="K35" s="320">
        <v>144.91760594744608</v>
      </c>
      <c r="L35" s="320">
        <v>199.4227236945685</v>
      </c>
      <c r="M35" s="320">
        <v>85.335245607744795</v>
      </c>
      <c r="N35" s="320">
        <v>220.82408092770774</v>
      </c>
      <c r="O35" s="320">
        <v>115.73305506806435</v>
      </c>
      <c r="P35" s="234"/>
      <c r="Q35" s="112"/>
      <c r="R35"/>
      <c r="S35"/>
      <c r="Z35" s="5"/>
      <c r="AA35" s="5"/>
      <c r="AB35" s="5"/>
      <c r="AC35" s="5"/>
      <c r="AD35" s="5"/>
      <c r="AE35" s="5"/>
      <c r="AF35" s="5"/>
      <c r="AG35" s="5"/>
      <c r="AH35" s="5"/>
      <c r="AI35" s="5"/>
    </row>
    <row r="36" spans="1:35" ht="12.75">
      <c r="A36" s="42">
        <v>3</v>
      </c>
      <c r="B36" s="42">
        <v>4</v>
      </c>
      <c r="C36" s="228">
        <v>2</v>
      </c>
      <c r="D36" s="168">
        <v>754000</v>
      </c>
      <c r="E36" s="315" t="s">
        <v>266</v>
      </c>
      <c r="F36" s="149">
        <v>418.99999999999989</v>
      </c>
      <c r="G36" s="149">
        <v>313.99999999999994</v>
      </c>
      <c r="H36" s="149">
        <v>104.99999999999994</v>
      </c>
      <c r="I36" s="150">
        <v>125.99999999999996</v>
      </c>
      <c r="J36" s="150">
        <v>293.00000000000017</v>
      </c>
      <c r="K36" s="320">
        <v>143.24786324786319</v>
      </c>
      <c r="L36" s="320">
        <v>208.52702882188865</v>
      </c>
      <c r="M36" s="320">
        <v>73.985343855693301</v>
      </c>
      <c r="N36" s="320">
        <v>160.42780748663097</v>
      </c>
      <c r="O36" s="320">
        <v>136.94148438960562</v>
      </c>
      <c r="P36" s="234"/>
      <c r="Q36" s="112"/>
      <c r="R36"/>
      <c r="S36"/>
      <c r="Z36" s="5"/>
      <c r="AA36" s="5"/>
      <c r="AB36" s="5"/>
      <c r="AC36" s="5"/>
      <c r="AD36" s="5"/>
      <c r="AE36" s="5"/>
      <c r="AF36" s="5"/>
      <c r="AG36" s="5"/>
      <c r="AH36" s="5"/>
      <c r="AI36" s="5"/>
    </row>
    <row r="37" spans="1:35" ht="12.75">
      <c r="A37" s="42">
        <v>3</v>
      </c>
      <c r="B37" s="42">
        <v>4</v>
      </c>
      <c r="C37" s="228">
        <v>2</v>
      </c>
      <c r="D37" s="168">
        <v>370000</v>
      </c>
      <c r="E37" s="315" t="s">
        <v>258</v>
      </c>
      <c r="F37" s="149">
        <v>394</v>
      </c>
      <c r="G37" s="149">
        <v>273.00000000000006</v>
      </c>
      <c r="H37" s="149">
        <v>120.99999999999997</v>
      </c>
      <c r="I37" s="150">
        <v>115.9999999999999</v>
      </c>
      <c r="J37" s="150">
        <v>278</v>
      </c>
      <c r="K37" s="320">
        <v>266.01849976368919</v>
      </c>
      <c r="L37" s="320">
        <v>361.15888345019192</v>
      </c>
      <c r="M37" s="320">
        <v>166.8505239933811</v>
      </c>
      <c r="N37" s="320">
        <v>272.49236551562109</v>
      </c>
      <c r="O37" s="320">
        <v>263.40723896153116</v>
      </c>
      <c r="P37" s="234"/>
      <c r="Q37" s="112"/>
      <c r="R37"/>
      <c r="S37"/>
      <c r="Z37" s="5"/>
      <c r="AA37" s="5"/>
      <c r="AB37" s="5"/>
      <c r="AC37" s="5"/>
      <c r="AD37" s="5"/>
      <c r="AE37" s="5"/>
      <c r="AF37" s="5"/>
      <c r="AG37" s="5"/>
      <c r="AH37" s="5"/>
      <c r="AI37" s="5"/>
    </row>
    <row r="38" spans="1:35" ht="12.75">
      <c r="A38" s="42">
        <v>3</v>
      </c>
      <c r="B38" s="42">
        <v>4</v>
      </c>
      <c r="C38" s="228">
        <v>2</v>
      </c>
      <c r="D38" s="168">
        <v>758000</v>
      </c>
      <c r="E38" s="315" t="s">
        <v>268</v>
      </c>
      <c r="F38" s="149">
        <v>134.99999999999997</v>
      </c>
      <c r="G38" s="149">
        <v>97.999999999999957</v>
      </c>
      <c r="H38" s="149">
        <v>37.000000000000007</v>
      </c>
      <c r="I38" s="150">
        <v>28.000000000000004</v>
      </c>
      <c r="J38" s="150">
        <v>107.00000000000001</v>
      </c>
      <c r="K38" s="320">
        <v>92.049638619937241</v>
      </c>
      <c r="L38" s="320">
        <v>128.79484820607172</v>
      </c>
      <c r="M38" s="320">
        <v>52.430211137877301</v>
      </c>
      <c r="N38" s="320">
        <v>68.863748155435331</v>
      </c>
      <c r="O38" s="320">
        <v>100.9433962264151</v>
      </c>
      <c r="P38" s="234"/>
      <c r="Q38" s="112"/>
      <c r="R38"/>
      <c r="S38"/>
      <c r="Z38" s="5"/>
      <c r="AA38" s="5"/>
      <c r="AB38" s="5"/>
      <c r="AC38" s="5"/>
      <c r="AD38" s="5"/>
      <c r="AE38" s="5"/>
      <c r="AF38" s="5"/>
      <c r="AG38" s="5"/>
      <c r="AH38" s="5"/>
      <c r="AI38" s="5"/>
    </row>
    <row r="39" spans="1:35" ht="12.75">
      <c r="A39" s="42">
        <v>3</v>
      </c>
      <c r="B39" s="42">
        <v>4</v>
      </c>
      <c r="C39" s="228">
        <v>2</v>
      </c>
      <c r="D39" s="168">
        <v>958000</v>
      </c>
      <c r="E39" s="315" t="s">
        <v>273</v>
      </c>
      <c r="F39" s="149">
        <v>204.00000000000006</v>
      </c>
      <c r="G39" s="149">
        <v>146.00000000000003</v>
      </c>
      <c r="H39" s="149">
        <v>58.000000000000014</v>
      </c>
      <c r="I39" s="150">
        <v>39</v>
      </c>
      <c r="J39" s="150">
        <v>165</v>
      </c>
      <c r="K39" s="320">
        <v>110.15713591446627</v>
      </c>
      <c r="L39" s="320">
        <v>148.76706745465665</v>
      </c>
      <c r="M39" s="320">
        <v>66.628374497415294</v>
      </c>
      <c r="N39" s="320">
        <v>80.049261083743843</v>
      </c>
      <c r="O39" s="320">
        <v>120.90569355902397</v>
      </c>
      <c r="P39" s="234"/>
      <c r="Q39" s="112"/>
      <c r="R39"/>
      <c r="S39"/>
      <c r="Z39" s="5"/>
      <c r="AA39" s="5"/>
      <c r="AB39" s="5"/>
      <c r="AC39" s="5"/>
      <c r="AD39" s="5"/>
      <c r="AE39" s="5"/>
      <c r="AF39" s="5"/>
      <c r="AG39" s="5"/>
      <c r="AH39" s="5"/>
      <c r="AI39" s="5"/>
    </row>
    <row r="40" spans="1:35" ht="12.75">
      <c r="A40" s="42">
        <v>3</v>
      </c>
      <c r="B40" s="42">
        <v>4</v>
      </c>
      <c r="C40" s="228">
        <v>2</v>
      </c>
      <c r="D40" s="168">
        <v>762000</v>
      </c>
      <c r="E40" s="315" t="s">
        <v>269</v>
      </c>
      <c r="F40" s="149">
        <v>301.00000000000011</v>
      </c>
      <c r="G40" s="149">
        <v>210.00000000000009</v>
      </c>
      <c r="H40" s="149">
        <v>91</v>
      </c>
      <c r="I40" s="150">
        <v>80.000000000000014</v>
      </c>
      <c r="J40" s="150">
        <v>221</v>
      </c>
      <c r="K40" s="320">
        <v>151.27148457131375</v>
      </c>
      <c r="L40" s="320">
        <v>202.37062734894485</v>
      </c>
      <c r="M40" s="320">
        <v>95.578195567692475</v>
      </c>
      <c r="N40" s="320">
        <v>151.28593040847204</v>
      </c>
      <c r="O40" s="320">
        <v>151.2662559890486</v>
      </c>
      <c r="P40" s="234"/>
      <c r="Q40" s="112"/>
      <c r="R40"/>
      <c r="S40"/>
      <c r="Z40" s="5"/>
      <c r="AA40" s="5"/>
      <c r="AB40" s="5"/>
      <c r="AC40" s="5"/>
      <c r="AD40" s="5"/>
      <c r="AE40" s="5"/>
      <c r="AF40" s="5"/>
      <c r="AG40" s="5"/>
      <c r="AH40" s="5"/>
      <c r="AI40" s="5"/>
    </row>
    <row r="41" spans="1:35" ht="12.75">
      <c r="A41" s="42">
        <v>3</v>
      </c>
      <c r="B41" s="42">
        <v>4</v>
      </c>
      <c r="C41" s="228">
        <v>2</v>
      </c>
      <c r="D41" s="168">
        <v>154000</v>
      </c>
      <c r="E41" s="315" t="s">
        <v>250</v>
      </c>
      <c r="F41" s="149">
        <v>466.00000000000006</v>
      </c>
      <c r="G41" s="149">
        <v>338.00000000000011</v>
      </c>
      <c r="H41" s="149">
        <v>127.99999999999994</v>
      </c>
      <c r="I41" s="150">
        <v>124.00000000000001</v>
      </c>
      <c r="J41" s="150">
        <v>342</v>
      </c>
      <c r="K41" s="320">
        <v>237.42803281194276</v>
      </c>
      <c r="L41" s="320">
        <v>333.62945415062688</v>
      </c>
      <c r="M41" s="320">
        <v>134.79359730412799</v>
      </c>
      <c r="N41" s="320">
        <v>230.26926648096565</v>
      </c>
      <c r="O41" s="320">
        <v>240.13481252633056</v>
      </c>
      <c r="P41" s="234"/>
      <c r="Q41" s="112"/>
      <c r="R41"/>
      <c r="S41"/>
      <c r="Z41" s="5"/>
      <c r="AA41" s="5"/>
      <c r="AB41" s="5"/>
      <c r="AC41" s="5"/>
      <c r="AD41" s="5"/>
      <c r="AE41" s="5"/>
      <c r="AF41" s="5"/>
      <c r="AG41" s="5"/>
      <c r="AH41" s="5"/>
      <c r="AI41" s="5"/>
    </row>
    <row r="42" spans="1:35" ht="12.75">
      <c r="A42" s="42">
        <v>3</v>
      </c>
      <c r="B42" s="42">
        <v>4</v>
      </c>
      <c r="C42" s="43">
        <v>2</v>
      </c>
      <c r="D42" s="35">
        <v>766000</v>
      </c>
      <c r="E42" s="22" t="s">
        <v>270</v>
      </c>
      <c r="F42" s="149">
        <v>295.99999999999994</v>
      </c>
      <c r="G42" s="149">
        <v>216.99999999999997</v>
      </c>
      <c r="H42" s="149">
        <v>79</v>
      </c>
      <c r="I42" s="150">
        <v>83.000000000000014</v>
      </c>
      <c r="J42" s="150">
        <v>213.00000000000009</v>
      </c>
      <c r="K42" s="151">
        <v>134.73530884428055</v>
      </c>
      <c r="L42" s="151">
        <v>190.38427794349886</v>
      </c>
      <c r="M42" s="151">
        <v>74.732759436193362</v>
      </c>
      <c r="N42" s="151">
        <v>135.68742847801212</v>
      </c>
      <c r="O42" s="151">
        <v>134.36790310370935</v>
      </c>
      <c r="P42" s="26"/>
      <c r="Q42"/>
      <c r="R42"/>
      <c r="S42"/>
      <c r="Z42" s="5"/>
      <c r="AA42" s="5"/>
      <c r="AB42" s="5"/>
      <c r="AC42" s="5"/>
      <c r="AD42" s="5"/>
      <c r="AE42" s="5"/>
      <c r="AF42" s="5"/>
      <c r="AG42" s="5"/>
      <c r="AH42" s="5"/>
      <c r="AI42" s="5"/>
    </row>
    <row r="43" spans="1:35" ht="12.75">
      <c r="A43" s="42">
        <v>3</v>
      </c>
      <c r="B43" s="42">
        <v>4</v>
      </c>
      <c r="C43" s="43">
        <v>2</v>
      </c>
      <c r="D43" s="35">
        <v>962000</v>
      </c>
      <c r="E43" s="22" t="s">
        <v>274</v>
      </c>
      <c r="F43" s="149">
        <v>187.99999999999997</v>
      </c>
      <c r="G43" s="149">
        <v>147.99999999999994</v>
      </c>
      <c r="H43" s="149">
        <v>40.000000000000014</v>
      </c>
      <c r="I43" s="150">
        <v>41.000000000000007</v>
      </c>
      <c r="J43" s="150">
        <v>147</v>
      </c>
      <c r="K43" s="151">
        <v>127.86506155206419</v>
      </c>
      <c r="L43" s="151">
        <v>194.94204425711266</v>
      </c>
      <c r="M43" s="151">
        <v>56.250878919983144</v>
      </c>
      <c r="N43" s="151">
        <v>99.249576373759396</v>
      </c>
      <c r="O43" s="151">
        <v>139.04653802497162</v>
      </c>
      <c r="P43" s="26"/>
      <c r="Q43"/>
      <c r="R43"/>
      <c r="S43"/>
      <c r="Z43" s="5"/>
      <c r="AA43" s="5"/>
      <c r="AB43" s="5"/>
      <c r="AC43" s="5"/>
      <c r="AD43" s="5"/>
      <c r="AE43" s="5"/>
      <c r="AF43" s="5"/>
      <c r="AG43" s="5"/>
      <c r="AH43" s="5"/>
      <c r="AI43" s="5"/>
    </row>
    <row r="44" spans="1:35" ht="12.75">
      <c r="A44" s="42">
        <v>3</v>
      </c>
      <c r="B44" s="42">
        <v>4</v>
      </c>
      <c r="C44" s="43">
        <v>2</v>
      </c>
      <c r="D44" s="35">
        <v>770000</v>
      </c>
      <c r="E44" s="22" t="s">
        <v>271</v>
      </c>
      <c r="F44" s="149">
        <v>294.99999999999989</v>
      </c>
      <c r="G44" s="149">
        <v>216</v>
      </c>
      <c r="H44" s="149">
        <v>78.999999999999901</v>
      </c>
      <c r="I44" s="150">
        <v>90.999999999999986</v>
      </c>
      <c r="J44" s="150">
        <v>203.99999999999997</v>
      </c>
      <c r="K44" s="151">
        <v>130.20833333333329</v>
      </c>
      <c r="L44" s="151">
        <v>187.22371500390051</v>
      </c>
      <c r="M44" s="151">
        <v>71.049554816080487</v>
      </c>
      <c r="N44" s="151">
        <v>148.49869451697126</v>
      </c>
      <c r="O44" s="151">
        <v>123.42691190706677</v>
      </c>
      <c r="P44" s="26"/>
      <c r="Q44"/>
      <c r="R44"/>
      <c r="S44"/>
      <c r="Z44" s="5"/>
      <c r="AA44" s="5"/>
      <c r="AB44" s="5"/>
      <c r="AC44" s="5"/>
      <c r="AD44" s="5"/>
      <c r="AE44" s="5"/>
      <c r="AF44" s="5"/>
      <c r="AG44" s="5"/>
      <c r="AH44" s="5"/>
      <c r="AI44" s="5"/>
    </row>
    <row r="45" spans="1:35" ht="12.75">
      <c r="A45" s="42">
        <v>3</v>
      </c>
      <c r="B45" s="42">
        <v>4</v>
      </c>
      <c r="C45" s="43">
        <v>2</v>
      </c>
      <c r="D45" s="35">
        <v>162000</v>
      </c>
      <c r="E45" s="22" t="s">
        <v>251</v>
      </c>
      <c r="F45" s="149">
        <v>152.99999999999997</v>
      </c>
      <c r="G45" s="149">
        <v>109</v>
      </c>
      <c r="H45" s="149">
        <v>43.999999999999979</v>
      </c>
      <c r="I45" s="150">
        <v>20.999999999999996</v>
      </c>
      <c r="J45" s="150">
        <v>132.00000000000003</v>
      </c>
      <c r="K45" s="151">
        <v>145.95058666412285</v>
      </c>
      <c r="L45" s="151">
        <v>203.09297559157818</v>
      </c>
      <c r="M45" s="151">
        <v>86.004691164972598</v>
      </c>
      <c r="N45" s="151">
        <v>66.476733143399798</v>
      </c>
      <c r="O45" s="151">
        <v>180.22938285090117</v>
      </c>
      <c r="P45" s="26"/>
      <c r="Q45"/>
      <c r="R45"/>
      <c r="S45"/>
      <c r="Z45" s="5"/>
      <c r="AA45" s="5"/>
      <c r="AB45" s="5"/>
      <c r="AC45" s="5"/>
      <c r="AD45" s="5"/>
      <c r="AE45" s="5"/>
      <c r="AF45" s="5"/>
      <c r="AG45" s="5"/>
      <c r="AH45" s="5"/>
      <c r="AI45" s="5"/>
    </row>
    <row r="46" spans="1:35" ht="12.75">
      <c r="A46" s="42">
        <v>3</v>
      </c>
      <c r="B46" s="42">
        <v>4</v>
      </c>
      <c r="C46" s="43">
        <v>2</v>
      </c>
      <c r="D46" s="35">
        <v>374000</v>
      </c>
      <c r="E46" s="22" t="s">
        <v>259</v>
      </c>
      <c r="F46" s="149">
        <v>421.00000000000006</v>
      </c>
      <c r="G46" s="149">
        <v>266.00000000000006</v>
      </c>
      <c r="H46" s="149">
        <v>155.00000000000003</v>
      </c>
      <c r="I46" s="150">
        <v>76.000000000000028</v>
      </c>
      <c r="J46" s="150">
        <v>345</v>
      </c>
      <c r="K46" s="151">
        <v>178.26142185713684</v>
      </c>
      <c r="L46" s="151">
        <v>222.20365884220203</v>
      </c>
      <c r="M46" s="151">
        <v>133.09290743602958</v>
      </c>
      <c r="N46" s="151">
        <v>113.11207024854893</v>
      </c>
      <c r="O46" s="151">
        <v>204.1661735116582</v>
      </c>
      <c r="P46" s="26"/>
      <c r="Q46"/>
      <c r="R46"/>
      <c r="S46"/>
      <c r="Z46" s="5"/>
      <c r="AA46" s="5"/>
      <c r="AB46" s="5"/>
      <c r="AC46" s="5"/>
      <c r="AD46" s="5"/>
      <c r="AE46" s="5"/>
      <c r="AF46" s="5"/>
      <c r="AG46" s="5"/>
      <c r="AH46" s="5"/>
      <c r="AI46" s="5"/>
    </row>
    <row r="47" spans="1:35" ht="12.75">
      <c r="A47" s="42">
        <v>3</v>
      </c>
      <c r="B47" s="42">
        <v>4</v>
      </c>
      <c r="C47" s="43">
        <v>2</v>
      </c>
      <c r="D47" s="35">
        <v>966000</v>
      </c>
      <c r="E47" s="22" t="s">
        <v>275</v>
      </c>
      <c r="F47" s="149">
        <v>387.99999999999994</v>
      </c>
      <c r="G47" s="149">
        <v>301.99999999999994</v>
      </c>
      <c r="H47" s="149">
        <v>85.999999999999986</v>
      </c>
      <c r="I47" s="150">
        <v>147.00000000000006</v>
      </c>
      <c r="J47" s="150">
        <v>240.99999999999997</v>
      </c>
      <c r="K47" s="151">
        <v>201.98865115310528</v>
      </c>
      <c r="L47" s="151">
        <v>300.37795902128499</v>
      </c>
      <c r="M47" s="151">
        <v>93.937738940469671</v>
      </c>
      <c r="N47" s="151">
        <v>282.96438883541879</v>
      </c>
      <c r="O47" s="151">
        <v>171.97088625660052</v>
      </c>
      <c r="P47" s="26"/>
      <c r="Q47"/>
      <c r="R47"/>
      <c r="S47"/>
      <c r="Z47" s="5"/>
      <c r="AA47" s="5"/>
      <c r="AB47" s="5"/>
      <c r="AC47" s="5"/>
      <c r="AD47" s="5"/>
      <c r="AE47" s="5"/>
      <c r="AF47" s="5"/>
      <c r="AG47" s="5"/>
      <c r="AH47" s="5"/>
      <c r="AI47" s="5"/>
    </row>
    <row r="48" spans="1:35" ht="12.75">
      <c r="A48" s="42">
        <v>3</v>
      </c>
      <c r="B48" s="42">
        <v>4</v>
      </c>
      <c r="C48" s="43">
        <v>2</v>
      </c>
      <c r="D48" s="35">
        <v>774000</v>
      </c>
      <c r="E48" s="22" t="s">
        <v>272</v>
      </c>
      <c r="F48" s="149">
        <v>357.00000000000006</v>
      </c>
      <c r="G48" s="149">
        <v>241.00000000000006</v>
      </c>
      <c r="H48" s="149">
        <v>115.99999999999999</v>
      </c>
      <c r="I48" s="150">
        <v>54.999999999999979</v>
      </c>
      <c r="J48" s="150">
        <v>301.99999999999994</v>
      </c>
      <c r="K48" s="151">
        <v>141.99347705035402</v>
      </c>
      <c r="L48" s="151">
        <v>182.94997343050181</v>
      </c>
      <c r="M48" s="151">
        <v>96.917035675495015</v>
      </c>
      <c r="N48" s="151">
        <v>80.058224163027617</v>
      </c>
      <c r="O48" s="151">
        <v>165.2802101576182</v>
      </c>
      <c r="P48" s="26"/>
      <c r="Q48"/>
      <c r="R48"/>
      <c r="S48"/>
      <c r="Z48" s="5"/>
      <c r="AA48" s="5"/>
      <c r="AB48" s="5"/>
      <c r="AC48" s="5"/>
      <c r="AD48" s="5"/>
      <c r="AE48" s="5"/>
      <c r="AF48" s="5"/>
      <c r="AG48" s="5"/>
      <c r="AH48" s="5"/>
      <c r="AI48" s="5"/>
    </row>
    <row r="49" spans="1:35" ht="12.75">
      <c r="A49" s="42">
        <v>3</v>
      </c>
      <c r="B49" s="42">
        <v>4</v>
      </c>
      <c r="C49" s="43">
        <v>2</v>
      </c>
      <c r="D49" s="35">
        <v>378000</v>
      </c>
      <c r="E49" s="22" t="s">
        <v>260</v>
      </c>
      <c r="F49" s="149">
        <v>91.999999999999986</v>
      </c>
      <c r="G49" s="149">
        <v>66</v>
      </c>
      <c r="H49" s="149">
        <v>25.999999999999996</v>
      </c>
      <c r="I49" s="150">
        <v>30.000000000000004</v>
      </c>
      <c r="J49" s="150">
        <v>62.000000000000014</v>
      </c>
      <c r="K49" s="151">
        <v>114.08730158730157</v>
      </c>
      <c r="L49" s="151">
        <v>161.76470588235296</v>
      </c>
      <c r="M49" s="151">
        <v>65.261044176706818</v>
      </c>
      <c r="N49" s="151">
        <v>133.74944271065539</v>
      </c>
      <c r="O49" s="151">
        <v>106.51090877856042</v>
      </c>
      <c r="P49" s="26"/>
      <c r="Q49"/>
      <c r="R49"/>
      <c r="S49"/>
      <c r="Z49" s="5"/>
      <c r="AA49" s="5"/>
      <c r="AB49" s="5"/>
      <c r="AC49" s="5"/>
      <c r="AD49" s="5"/>
      <c r="AE49" s="5"/>
      <c r="AF49" s="5"/>
      <c r="AG49" s="5"/>
      <c r="AH49" s="5"/>
      <c r="AI49" s="5"/>
    </row>
    <row r="50" spans="1:35" ht="12.75">
      <c r="A50" s="42">
        <v>3</v>
      </c>
      <c r="B50" s="42">
        <v>4</v>
      </c>
      <c r="C50" s="43">
        <v>2</v>
      </c>
      <c r="D50" s="35">
        <v>382000</v>
      </c>
      <c r="E50" s="22" t="s">
        <v>261</v>
      </c>
      <c r="F50" s="149">
        <v>219.99999999999989</v>
      </c>
      <c r="G50" s="149">
        <v>153.99999999999991</v>
      </c>
      <c r="H50" s="149">
        <v>65.999999999999986</v>
      </c>
      <c r="I50" s="150">
        <v>39.999999999999986</v>
      </c>
      <c r="J50" s="150">
        <v>180</v>
      </c>
      <c r="K50" s="151">
        <v>98.765432098765373</v>
      </c>
      <c r="L50" s="151">
        <v>134.43910955914441</v>
      </c>
      <c r="M50" s="151">
        <v>60.998151571164499</v>
      </c>
      <c r="N50" s="151">
        <v>65.692231893578551</v>
      </c>
      <c r="O50" s="151">
        <v>111.20721611268998</v>
      </c>
      <c r="P50" s="26"/>
      <c r="Q50"/>
      <c r="R50"/>
      <c r="S50"/>
      <c r="Z50" s="5"/>
      <c r="AA50" s="5"/>
      <c r="AB50" s="5"/>
      <c r="AC50" s="5"/>
      <c r="AD50" s="5"/>
      <c r="AE50" s="5"/>
      <c r="AF50" s="5"/>
      <c r="AG50" s="5"/>
      <c r="AH50" s="5"/>
      <c r="AI50" s="5"/>
    </row>
    <row r="51" spans="1:35" ht="12.75">
      <c r="A51" s="42">
        <v>3</v>
      </c>
      <c r="B51" s="42">
        <v>4</v>
      </c>
      <c r="C51" s="43">
        <v>2</v>
      </c>
      <c r="D51" s="35">
        <v>970000</v>
      </c>
      <c r="E51" s="22" t="s">
        <v>276</v>
      </c>
      <c r="F51" s="166">
        <v>479.99999999999989</v>
      </c>
      <c r="G51" s="166">
        <v>353.99999999999983</v>
      </c>
      <c r="H51" s="166">
        <v>126.00000000000003</v>
      </c>
      <c r="I51" s="166">
        <v>78.000000000000028</v>
      </c>
      <c r="J51" s="166">
        <v>402</v>
      </c>
      <c r="K51" s="343">
        <v>192.91053773812391</v>
      </c>
      <c r="L51" s="343">
        <v>271.91028496812339</v>
      </c>
      <c r="M51" s="343">
        <v>106.21259377897667</v>
      </c>
      <c r="N51" s="343">
        <v>111.03202846975094</v>
      </c>
      <c r="O51" s="343">
        <v>225.12180097440782</v>
      </c>
      <c r="P51" s="26"/>
      <c r="Q51"/>
      <c r="R51"/>
      <c r="S51"/>
      <c r="Z51" s="5"/>
      <c r="AA51" s="5"/>
      <c r="AB51" s="5"/>
      <c r="AC51" s="5"/>
      <c r="AD51" s="5"/>
      <c r="AE51" s="5"/>
      <c r="AF51" s="5"/>
      <c r="AG51" s="5"/>
      <c r="AH51" s="5"/>
      <c r="AI51" s="5"/>
    </row>
    <row r="52" spans="1:35" ht="12.75">
      <c r="A52" s="42">
        <v>3</v>
      </c>
      <c r="B52" s="42">
        <v>4</v>
      </c>
      <c r="C52" s="43">
        <v>2</v>
      </c>
      <c r="D52" s="35">
        <v>974000</v>
      </c>
      <c r="E52" s="22" t="s">
        <v>277</v>
      </c>
      <c r="F52" s="152">
        <v>423.99999999999994</v>
      </c>
      <c r="G52" s="149">
        <v>322.99999999999994</v>
      </c>
      <c r="H52" s="149">
        <v>101</v>
      </c>
      <c r="I52" s="150">
        <v>105</v>
      </c>
      <c r="J52" s="150">
        <v>319</v>
      </c>
      <c r="K52" s="151">
        <v>184.31577117023124</v>
      </c>
      <c r="L52" s="151">
        <v>272.96543564607452</v>
      </c>
      <c r="M52" s="151">
        <v>90.41267567809507</v>
      </c>
      <c r="N52" s="151">
        <v>168.51227732306211</v>
      </c>
      <c r="O52" s="151">
        <v>190.18660943182496</v>
      </c>
      <c r="P52" s="26"/>
      <c r="Q52"/>
      <c r="R52"/>
      <c r="S52"/>
      <c r="Z52" s="5"/>
      <c r="AA52" s="5"/>
      <c r="AB52" s="5"/>
      <c r="AC52" s="5"/>
      <c r="AD52" s="5"/>
      <c r="AE52" s="5"/>
      <c r="AF52" s="5"/>
      <c r="AG52" s="5"/>
      <c r="AH52" s="5"/>
      <c r="AI52" s="5"/>
    </row>
    <row r="53" spans="1:35" ht="12.75">
      <c r="A53" s="42">
        <v>3</v>
      </c>
      <c r="B53" s="42">
        <v>4</v>
      </c>
      <c r="C53" s="43">
        <v>2</v>
      </c>
      <c r="D53" s="35">
        <v>566000</v>
      </c>
      <c r="E53" s="22" t="s">
        <v>264</v>
      </c>
      <c r="F53" s="149">
        <v>155.00000000000003</v>
      </c>
      <c r="G53" s="149">
        <v>115.00000000000003</v>
      </c>
      <c r="H53" s="149">
        <v>40</v>
      </c>
      <c r="I53" s="150">
        <v>13.999999999999998</v>
      </c>
      <c r="J53" s="150">
        <v>141</v>
      </c>
      <c r="K53" s="151">
        <v>40.90465257435411</v>
      </c>
      <c r="L53" s="151">
        <v>58.51821697537148</v>
      </c>
      <c r="M53" s="151">
        <v>21.928622334301849</v>
      </c>
      <c r="N53" s="151">
        <v>13.612056392805053</v>
      </c>
      <c r="O53" s="151">
        <v>51.072152999130687</v>
      </c>
      <c r="P53" s="26"/>
      <c r="Q53"/>
      <c r="R53"/>
      <c r="S53"/>
      <c r="Z53" s="5"/>
      <c r="AA53" s="5"/>
      <c r="AB53" s="5"/>
      <c r="AC53" s="5"/>
      <c r="AD53" s="5"/>
      <c r="AE53" s="5"/>
      <c r="AF53" s="5"/>
      <c r="AG53" s="5"/>
      <c r="AH53" s="5"/>
      <c r="AI53" s="5"/>
    </row>
    <row r="54" spans="1:35" ht="12.75">
      <c r="A54" s="42">
        <v>3</v>
      </c>
      <c r="B54" s="42">
        <v>3</v>
      </c>
      <c r="C54" s="43">
        <v>2</v>
      </c>
      <c r="D54" s="35">
        <v>978000</v>
      </c>
      <c r="E54" s="30" t="s">
        <v>278</v>
      </c>
      <c r="F54" s="149">
        <v>214.00000000000011</v>
      </c>
      <c r="G54" s="149">
        <v>168.00000000000011</v>
      </c>
      <c r="H54" s="149">
        <v>46</v>
      </c>
      <c r="I54" s="150">
        <v>66</v>
      </c>
      <c r="J54" s="150">
        <v>148</v>
      </c>
      <c r="K54" s="151">
        <v>280.98739495798333</v>
      </c>
      <c r="L54" s="151">
        <v>426.28774422735376</v>
      </c>
      <c r="M54" s="151">
        <v>125.17006802721089</v>
      </c>
      <c r="N54" s="151">
        <v>316.39501438159158</v>
      </c>
      <c r="O54" s="151">
        <v>267.63110307414104</v>
      </c>
      <c r="P54" s="26"/>
      <c r="Q54"/>
      <c r="R54"/>
      <c r="S54"/>
      <c r="Z54" s="5"/>
      <c r="AA54" s="5"/>
      <c r="AB54" s="5"/>
      <c r="AC54" s="5"/>
      <c r="AD54" s="5"/>
      <c r="AE54" s="5"/>
      <c r="AF54" s="5"/>
      <c r="AG54" s="5"/>
      <c r="AH54" s="5"/>
      <c r="AI54" s="5"/>
    </row>
    <row r="55" spans="1:35" ht="12.75">
      <c r="A55" s="42">
        <v>3</v>
      </c>
      <c r="B55" s="42">
        <v>4</v>
      </c>
      <c r="C55" s="43">
        <v>2</v>
      </c>
      <c r="D55" s="35">
        <v>166000</v>
      </c>
      <c r="E55" s="22" t="s">
        <v>252</v>
      </c>
      <c r="F55" s="149">
        <v>349</v>
      </c>
      <c r="G55" s="149">
        <v>258</v>
      </c>
      <c r="H55" s="149">
        <v>91</v>
      </c>
      <c r="I55" s="150">
        <v>79.999999999999986</v>
      </c>
      <c r="J55" s="150">
        <v>269</v>
      </c>
      <c r="K55" s="151">
        <v>271.48969272656558</v>
      </c>
      <c r="L55" s="151">
        <v>386.16973506960034</v>
      </c>
      <c r="M55" s="151">
        <v>147.3922902494331</v>
      </c>
      <c r="N55" s="151">
        <v>220.50716648291063</v>
      </c>
      <c r="O55" s="151">
        <v>291.53571041508616</v>
      </c>
      <c r="P55" s="26"/>
      <c r="Q55"/>
      <c r="R55"/>
      <c r="S55"/>
      <c r="Z55" s="5"/>
      <c r="AA55" s="5"/>
      <c r="AB55" s="5"/>
      <c r="AC55" s="5"/>
      <c r="AD55" s="5"/>
      <c r="AE55" s="5"/>
      <c r="AF55" s="5"/>
      <c r="AG55" s="5"/>
      <c r="AH55" s="5"/>
      <c r="AI55" s="5"/>
    </row>
    <row r="56" spans="1:35" ht="12.75">
      <c r="A56" s="42">
        <v>3</v>
      </c>
      <c r="B56" s="42">
        <v>4</v>
      </c>
      <c r="C56" s="43">
        <v>2</v>
      </c>
      <c r="D56" s="35">
        <v>570000</v>
      </c>
      <c r="E56" s="22" t="s">
        <v>265</v>
      </c>
      <c r="F56" s="149">
        <v>137</v>
      </c>
      <c r="G56" s="149">
        <v>102</v>
      </c>
      <c r="H56" s="149">
        <v>35.000000000000007</v>
      </c>
      <c r="I56" s="150">
        <v>28.999999999999996</v>
      </c>
      <c r="J56" s="150">
        <v>107.99999999999999</v>
      </c>
      <c r="K56" s="151">
        <v>55.472324573834882</v>
      </c>
      <c r="L56" s="151">
        <v>79.433065960594973</v>
      </c>
      <c r="M56" s="151">
        <v>29.52091767881242</v>
      </c>
      <c r="N56" s="151">
        <v>42.453520714390272</v>
      </c>
      <c r="O56" s="151">
        <v>60.450016791671324</v>
      </c>
      <c r="P56" s="26"/>
      <c r="Q56"/>
      <c r="R56"/>
      <c r="S56"/>
      <c r="Z56" s="5"/>
      <c r="AA56" s="5"/>
      <c r="AB56" s="5"/>
      <c r="AC56" s="5"/>
      <c r="AD56" s="5"/>
      <c r="AE56" s="5"/>
      <c r="AF56" s="5"/>
      <c r="AG56" s="5"/>
      <c r="AH56" s="5"/>
      <c r="AI56" s="5"/>
    </row>
    <row r="57" spans="1:35" ht="12.75">
      <c r="A57" s="42">
        <v>3</v>
      </c>
      <c r="B57" s="42">
        <v>4</v>
      </c>
      <c r="C57" s="43">
        <v>2</v>
      </c>
      <c r="D57" s="35">
        <v>170000</v>
      </c>
      <c r="E57" s="22" t="s">
        <v>254</v>
      </c>
      <c r="F57" s="149">
        <v>359.99999999999989</v>
      </c>
      <c r="G57" s="149">
        <v>256.99999999999989</v>
      </c>
      <c r="H57" s="149">
        <v>103</v>
      </c>
      <c r="I57" s="150">
        <v>55.999999999999993</v>
      </c>
      <c r="J57" s="150">
        <v>304.00000000000006</v>
      </c>
      <c r="K57" s="151">
        <v>215.87910769968809</v>
      </c>
      <c r="L57" s="151">
        <v>302.35294117647044</v>
      </c>
      <c r="M57" s="151">
        <v>125.97847358121329</v>
      </c>
      <c r="N57" s="151">
        <v>117.35121542330258</v>
      </c>
      <c r="O57" s="151">
        <v>255.37634408602156</v>
      </c>
      <c r="P57" s="26"/>
      <c r="Q57"/>
      <c r="R57"/>
      <c r="S57"/>
      <c r="Z57" s="5"/>
      <c r="AA57" s="5"/>
      <c r="AB57" s="5"/>
      <c r="AC57" s="5"/>
      <c r="AD57" s="5"/>
      <c r="AE57" s="5"/>
      <c r="AF57" s="5"/>
      <c r="AG57" s="5"/>
      <c r="AH57" s="5"/>
      <c r="AI57" s="5"/>
    </row>
    <row r="58" spans="1:35" ht="13.15">
      <c r="A58" s="44"/>
      <c r="B58" s="44"/>
      <c r="C58" s="44"/>
      <c r="D58" s="37"/>
      <c r="E58" s="34" t="s">
        <v>208</v>
      </c>
      <c r="F58" s="370">
        <v>8245</v>
      </c>
      <c r="G58" s="370">
        <v>5969.0000000000009</v>
      </c>
      <c r="H58" s="370">
        <v>2276</v>
      </c>
      <c r="I58" s="370">
        <v>2068.9999999999995</v>
      </c>
      <c r="J58" s="370">
        <v>6176</v>
      </c>
      <c r="K58" s="366">
        <v>151.31883217465992</v>
      </c>
      <c r="L58" s="366">
        <v>211.82891860432107</v>
      </c>
      <c r="M58" s="366">
        <v>86.509662019369642</v>
      </c>
      <c r="N58" s="366">
        <v>137.11066931742874</v>
      </c>
      <c r="O58" s="366">
        <v>156.76081791784273</v>
      </c>
      <c r="P58" s="90"/>
      <c r="Q58" s="9"/>
      <c r="R58"/>
      <c r="S58"/>
      <c r="T58" s="5"/>
      <c r="Z58" s="5"/>
      <c r="AA58" s="5"/>
      <c r="AB58" s="5"/>
      <c r="AC58" s="5"/>
      <c r="AD58" s="5"/>
      <c r="AE58" s="5"/>
      <c r="AF58" s="5"/>
      <c r="AG58" s="5"/>
      <c r="AH58" s="5"/>
      <c r="AI58" s="5"/>
    </row>
    <row r="59" spans="1:35" ht="12.75">
      <c r="A59" s="42">
        <v>4</v>
      </c>
      <c r="B59" s="42">
        <v>2</v>
      </c>
      <c r="C59" s="228">
        <v>3</v>
      </c>
      <c r="D59" s="168">
        <v>334004</v>
      </c>
      <c r="E59" s="165" t="s">
        <v>57</v>
      </c>
      <c r="F59" s="149">
        <v>159.99999999999994</v>
      </c>
      <c r="G59" s="149">
        <v>99.999999999999943</v>
      </c>
      <c r="H59" s="149">
        <v>60</v>
      </c>
      <c r="I59" s="150">
        <v>24.999999999999996</v>
      </c>
      <c r="J59" s="150">
        <v>135.00000000000006</v>
      </c>
      <c r="K59" s="153">
        <v>218.72863978127128</v>
      </c>
      <c r="L59" s="153">
        <v>263.78264310208374</v>
      </c>
      <c r="M59" s="153">
        <v>170.26106696935301</v>
      </c>
      <c r="N59" s="153">
        <v>123.57884330202667</v>
      </c>
      <c r="O59" s="153">
        <v>255.10204081632665</v>
      </c>
      <c r="P59" s="26"/>
      <c r="Q59"/>
      <c r="R59"/>
      <c r="S59"/>
      <c r="Z59" s="5"/>
      <c r="AA59" s="5"/>
      <c r="AB59" s="5"/>
      <c r="AC59" s="5"/>
      <c r="AD59" s="5"/>
      <c r="AE59" s="5"/>
      <c r="AF59" s="5"/>
      <c r="AG59" s="5"/>
      <c r="AH59" s="5"/>
      <c r="AI59" s="5"/>
    </row>
    <row r="60" spans="1:35" ht="12.75">
      <c r="A60" s="42">
        <v>4</v>
      </c>
      <c r="B60" s="42">
        <v>2</v>
      </c>
      <c r="C60" s="228">
        <v>3</v>
      </c>
      <c r="D60" s="168">
        <v>962004</v>
      </c>
      <c r="E60" s="165" t="s">
        <v>147</v>
      </c>
      <c r="F60" s="149">
        <v>20.999999999999996</v>
      </c>
      <c r="G60" s="149">
        <v>18.999999999999996</v>
      </c>
      <c r="H60" s="149">
        <v>2</v>
      </c>
      <c r="I60" s="149">
        <v>3</v>
      </c>
      <c r="J60" s="149">
        <v>18</v>
      </c>
      <c r="K60" s="153">
        <v>94.339622641509408</v>
      </c>
      <c r="L60" s="153">
        <v>160.337552742616</v>
      </c>
      <c r="M60" s="153">
        <v>19.212295869356389</v>
      </c>
      <c r="N60" s="153">
        <v>49.751243781094523</v>
      </c>
      <c r="O60" s="153">
        <v>110.90573012939002</v>
      </c>
      <c r="P60" s="26"/>
      <c r="Q60"/>
      <c r="R60"/>
      <c r="S60"/>
      <c r="Z60" s="5"/>
      <c r="AA60" s="5"/>
      <c r="AB60" s="5"/>
      <c r="AC60" s="5"/>
      <c r="AD60" s="5"/>
      <c r="AE60" s="5"/>
      <c r="AF60" s="5"/>
      <c r="AG60" s="5"/>
      <c r="AH60" s="5"/>
      <c r="AI60" s="5"/>
    </row>
    <row r="61" spans="1:35" ht="12.75">
      <c r="A61" s="42">
        <v>4</v>
      </c>
      <c r="B61" s="42">
        <v>2</v>
      </c>
      <c r="C61" s="228">
        <v>3</v>
      </c>
      <c r="D61" s="168">
        <v>978004</v>
      </c>
      <c r="E61" s="165" t="s">
        <v>158</v>
      </c>
      <c r="F61" s="149">
        <v>111.00000000000001</v>
      </c>
      <c r="G61" s="149">
        <v>94.000000000000014</v>
      </c>
      <c r="H61" s="149">
        <v>17</v>
      </c>
      <c r="I61" s="150">
        <v>26.000000000000004</v>
      </c>
      <c r="J61" s="150">
        <v>85.000000000000028</v>
      </c>
      <c r="K61" s="153">
        <v>153.78221113881963</v>
      </c>
      <c r="L61" s="153">
        <v>249.53543934165123</v>
      </c>
      <c r="M61" s="153">
        <v>49.261083743842363</v>
      </c>
      <c r="N61" s="153">
        <v>131.64556962025318</v>
      </c>
      <c r="O61" s="153">
        <v>162.12092313560944</v>
      </c>
      <c r="P61" s="26"/>
      <c r="Q61"/>
      <c r="R61"/>
      <c r="S61"/>
      <c r="Z61" s="5"/>
      <c r="AA61" s="5"/>
      <c r="AB61" s="5"/>
      <c r="AC61" s="5"/>
      <c r="AD61" s="5"/>
      <c r="AE61" s="5"/>
      <c r="AF61" s="5"/>
      <c r="AG61" s="5"/>
      <c r="AH61" s="5"/>
      <c r="AI61" s="5"/>
    </row>
    <row r="62" spans="1:35" ht="12.75">
      <c r="A62" s="42">
        <v>4</v>
      </c>
      <c r="B62" s="42">
        <v>2</v>
      </c>
      <c r="C62" s="228">
        <v>3</v>
      </c>
      <c r="D62" s="168">
        <v>562008</v>
      </c>
      <c r="E62" s="165" t="s">
        <v>104</v>
      </c>
      <c r="F62" s="149">
        <v>80</v>
      </c>
      <c r="G62" s="149">
        <v>59.000000000000007</v>
      </c>
      <c r="H62" s="149">
        <v>21</v>
      </c>
      <c r="I62" s="150">
        <v>9.0000000000000018</v>
      </c>
      <c r="J62" s="150">
        <v>71</v>
      </c>
      <c r="K62" s="153">
        <v>159.20398009950247</v>
      </c>
      <c r="L62" s="153">
        <v>229.57198443579767</v>
      </c>
      <c r="M62" s="153">
        <v>85.539714867617107</v>
      </c>
      <c r="N62" s="153">
        <v>65.217391304347842</v>
      </c>
      <c r="O62" s="153">
        <v>194.78737997256516</v>
      </c>
      <c r="P62" s="26"/>
      <c r="Q62"/>
      <c r="R62"/>
      <c r="S62"/>
      <c r="Z62" s="5"/>
      <c r="AA62" s="5"/>
      <c r="AB62" s="5"/>
      <c r="AC62" s="5"/>
      <c r="AD62" s="5"/>
      <c r="AE62" s="5"/>
      <c r="AF62" s="5"/>
      <c r="AG62" s="5"/>
      <c r="AH62" s="5"/>
      <c r="AI62" s="5"/>
    </row>
    <row r="63" spans="1:35" ht="12.75">
      <c r="A63" s="42">
        <v>4</v>
      </c>
      <c r="B63" s="42">
        <v>2</v>
      </c>
      <c r="C63" s="228">
        <v>3</v>
      </c>
      <c r="D63" s="168">
        <v>158004</v>
      </c>
      <c r="E63" s="165" t="s">
        <v>30</v>
      </c>
      <c r="F63" s="149">
        <v>75</v>
      </c>
      <c r="G63" s="149">
        <v>60</v>
      </c>
      <c r="H63" s="149">
        <v>15.000000000000002</v>
      </c>
      <c r="I63" s="150">
        <v>21</v>
      </c>
      <c r="J63" s="150">
        <v>54</v>
      </c>
      <c r="K63" s="153">
        <v>119.14217633042098</v>
      </c>
      <c r="L63" s="153">
        <v>188.91687657430731</v>
      </c>
      <c r="M63" s="153">
        <v>48.09233728759218</v>
      </c>
      <c r="N63" s="153">
        <v>123.82075471698114</v>
      </c>
      <c r="O63" s="153">
        <v>117.41682974559686</v>
      </c>
      <c r="P63" s="26"/>
      <c r="Q63"/>
      <c r="R63"/>
      <c r="S63"/>
      <c r="Z63" s="5"/>
      <c r="AA63" s="5"/>
      <c r="AB63" s="5"/>
      <c r="AC63" s="5"/>
      <c r="AD63" s="5"/>
      <c r="AE63" s="5"/>
      <c r="AF63" s="5"/>
      <c r="AG63" s="5"/>
      <c r="AH63" s="5"/>
      <c r="AI63" s="5"/>
    </row>
    <row r="64" spans="1:35" ht="12.75">
      <c r="A64" s="42">
        <v>4</v>
      </c>
      <c r="B64" s="42">
        <v>2</v>
      </c>
      <c r="C64" s="228">
        <v>3</v>
      </c>
      <c r="D64" s="168">
        <v>954012</v>
      </c>
      <c r="E64" s="165" t="s">
        <v>137</v>
      </c>
      <c r="F64" s="149">
        <v>97</v>
      </c>
      <c r="G64" s="149">
        <v>69</v>
      </c>
      <c r="H64" s="149">
        <v>27.999999999999996</v>
      </c>
      <c r="I64" s="150">
        <v>30.000000000000004</v>
      </c>
      <c r="J64" s="150">
        <v>67</v>
      </c>
      <c r="K64" s="153">
        <v>247.51212043888748</v>
      </c>
      <c r="L64" s="153">
        <v>343.45445495271275</v>
      </c>
      <c r="M64" s="153">
        <v>146.59685863874344</v>
      </c>
      <c r="N64" s="153">
        <v>262.69702276707534</v>
      </c>
      <c r="O64" s="153">
        <v>241.26755491537631</v>
      </c>
      <c r="P64" s="26"/>
      <c r="Q64"/>
      <c r="R64"/>
      <c r="S64"/>
      <c r="Z64" s="5"/>
      <c r="AA64" s="5"/>
      <c r="AB64" s="5"/>
      <c r="AC64" s="5"/>
      <c r="AD64" s="5"/>
      <c r="AE64" s="5"/>
      <c r="AF64" s="5"/>
      <c r="AG64" s="5"/>
      <c r="AH64" s="5"/>
      <c r="AI64" s="5"/>
    </row>
    <row r="65" spans="1:35" ht="12.75">
      <c r="A65" s="42">
        <v>4</v>
      </c>
      <c r="B65" s="42">
        <v>2</v>
      </c>
      <c r="C65" s="235">
        <v>3</v>
      </c>
      <c r="D65" s="168">
        <v>158012</v>
      </c>
      <c r="E65" s="165" t="s">
        <v>32</v>
      </c>
      <c r="F65" s="149">
        <v>47</v>
      </c>
      <c r="G65" s="149">
        <v>41</v>
      </c>
      <c r="H65" s="149">
        <v>6</v>
      </c>
      <c r="I65" s="150">
        <v>1.0000000000000004</v>
      </c>
      <c r="J65" s="150">
        <v>46</v>
      </c>
      <c r="K65" s="153">
        <v>120.29690299462503</v>
      </c>
      <c r="L65" s="153">
        <v>187.21461187214609</v>
      </c>
      <c r="M65" s="153">
        <v>34.944670937682005</v>
      </c>
      <c r="N65" s="153">
        <v>9.4696969696969742</v>
      </c>
      <c r="O65" s="153">
        <v>161.34689582602596</v>
      </c>
      <c r="P65" s="26"/>
      <c r="Q65"/>
      <c r="R65"/>
      <c r="S65"/>
      <c r="Z65" s="5"/>
      <c r="AA65" s="5"/>
      <c r="AB65" s="5"/>
      <c r="AC65" s="5"/>
      <c r="AD65" s="5"/>
      <c r="AE65" s="5"/>
      <c r="AF65" s="5"/>
      <c r="AG65" s="5"/>
      <c r="AH65" s="5"/>
      <c r="AI65" s="5"/>
    </row>
    <row r="66" spans="1:35" ht="12.75">
      <c r="A66" s="42">
        <v>4</v>
      </c>
      <c r="B66" s="42">
        <v>2</v>
      </c>
      <c r="C66" s="228">
        <v>3</v>
      </c>
      <c r="D66" s="168">
        <v>158026</v>
      </c>
      <c r="E66" s="165" t="s">
        <v>36</v>
      </c>
      <c r="F66" s="149">
        <v>91</v>
      </c>
      <c r="G66" s="149">
        <v>77</v>
      </c>
      <c r="H66" s="149">
        <v>14.000000000000002</v>
      </c>
      <c r="I66" s="150">
        <v>25.000000000000004</v>
      </c>
      <c r="J66" s="150">
        <v>66.000000000000014</v>
      </c>
      <c r="K66" s="153">
        <v>130.72834362878896</v>
      </c>
      <c r="L66" s="153">
        <v>219.49828962371723</v>
      </c>
      <c r="M66" s="153">
        <v>40.544454097885904</v>
      </c>
      <c r="N66" s="153">
        <v>119.56001912960308</v>
      </c>
      <c r="O66" s="153">
        <v>135.52361396303903</v>
      </c>
      <c r="P66" s="26"/>
      <c r="Q66"/>
      <c r="R66"/>
      <c r="S66"/>
      <c r="Z66" s="5"/>
      <c r="AA66" s="5"/>
      <c r="AB66" s="5"/>
      <c r="AC66" s="5"/>
      <c r="AD66" s="5"/>
      <c r="AE66" s="5"/>
      <c r="AF66" s="5"/>
      <c r="AG66" s="5"/>
      <c r="AH66" s="5"/>
      <c r="AI66" s="5"/>
    </row>
    <row r="67" spans="1:35" ht="12.75">
      <c r="A67" s="42">
        <v>4</v>
      </c>
      <c r="B67" s="42">
        <v>2</v>
      </c>
      <c r="C67" s="228">
        <v>3</v>
      </c>
      <c r="D67" s="168">
        <v>954024</v>
      </c>
      <c r="E67" s="165" t="s">
        <v>140</v>
      </c>
      <c r="F67" s="149">
        <v>122.00000000000003</v>
      </c>
      <c r="G67" s="149">
        <v>81.000000000000014</v>
      </c>
      <c r="H67" s="149">
        <v>41.000000000000014</v>
      </c>
      <c r="I67" s="150">
        <v>39</v>
      </c>
      <c r="J67" s="150">
        <v>83.000000000000028</v>
      </c>
      <c r="K67" s="153">
        <v>305.22892169126851</v>
      </c>
      <c r="L67" s="153">
        <v>383.15988647114483</v>
      </c>
      <c r="M67" s="153">
        <v>217.73765268189069</v>
      </c>
      <c r="N67" s="153">
        <v>336.20689655172413</v>
      </c>
      <c r="O67" s="153">
        <v>292.56256609094123</v>
      </c>
      <c r="P67" s="26"/>
      <c r="Q67"/>
      <c r="R67"/>
      <c r="S67"/>
      <c r="Z67" s="5"/>
      <c r="AA67" s="5"/>
      <c r="AB67" s="5"/>
      <c r="AC67" s="5"/>
      <c r="AD67" s="5"/>
      <c r="AE67" s="5"/>
      <c r="AF67" s="5"/>
      <c r="AG67" s="5"/>
      <c r="AH67" s="5"/>
      <c r="AI67" s="5"/>
    </row>
    <row r="68" spans="1:35" ht="12.75">
      <c r="A68" s="42">
        <v>4</v>
      </c>
      <c r="B68" s="42">
        <v>2</v>
      </c>
      <c r="C68" s="45">
        <v>3</v>
      </c>
      <c r="D68" s="35">
        <v>962060</v>
      </c>
      <c r="E68" s="316" t="s">
        <v>153</v>
      </c>
      <c r="F68" s="149">
        <v>34</v>
      </c>
      <c r="G68" s="149">
        <v>34</v>
      </c>
      <c r="H68" s="149">
        <v>0</v>
      </c>
      <c r="I68" s="150">
        <v>9</v>
      </c>
      <c r="J68" s="150">
        <v>25</v>
      </c>
      <c r="K68" s="322">
        <v>121.29860863360685</v>
      </c>
      <c r="L68" s="322">
        <v>233.83768913342504</v>
      </c>
      <c r="M68" s="322">
        <v>0</v>
      </c>
      <c r="N68" s="322">
        <v>117.34028683181225</v>
      </c>
      <c r="O68" s="322">
        <v>122.78978388998034</v>
      </c>
      <c r="P68" s="26"/>
      <c r="Q68"/>
      <c r="R68"/>
      <c r="S68"/>
      <c r="Z68" s="5"/>
      <c r="AA68" s="5"/>
      <c r="AB68" s="5"/>
      <c r="AC68" s="5"/>
      <c r="AD68" s="5"/>
      <c r="AE68" s="5"/>
      <c r="AF68" s="5"/>
      <c r="AG68" s="5"/>
      <c r="AH68" s="5"/>
      <c r="AI68" s="5"/>
    </row>
    <row r="69" spans="1:35" ht="13.15">
      <c r="A69" s="300"/>
      <c r="B69" s="300"/>
      <c r="C69" s="301"/>
      <c r="D69" s="297"/>
      <c r="E69" s="298" t="s">
        <v>209</v>
      </c>
      <c r="F69" s="369">
        <v>838</v>
      </c>
      <c r="G69" s="369">
        <v>634</v>
      </c>
      <c r="H69" s="369">
        <v>204</v>
      </c>
      <c r="I69" s="370">
        <v>188</v>
      </c>
      <c r="J69" s="370">
        <v>650.00000000000011</v>
      </c>
      <c r="K69" s="371">
        <v>168.72709700801354</v>
      </c>
      <c r="L69" s="371">
        <v>246.07980127309426</v>
      </c>
      <c r="M69" s="371">
        <v>85.348506401137982</v>
      </c>
      <c r="N69" s="371">
        <v>135.31994529619232</v>
      </c>
      <c r="O69" s="371">
        <v>181.70128309059911</v>
      </c>
      <c r="P69" s="234"/>
      <c r="Q69" s="112"/>
      <c r="R69"/>
      <c r="S69"/>
      <c r="Z69" s="5"/>
      <c r="AA69" s="5"/>
      <c r="AB69" s="5"/>
      <c r="AC69" s="5"/>
      <c r="AD69" s="5"/>
      <c r="AE69" s="5"/>
      <c r="AF69" s="5"/>
      <c r="AG69" s="5"/>
      <c r="AH69" s="5"/>
      <c r="AI69" s="5"/>
    </row>
    <row r="70" spans="1:35" ht="12.75">
      <c r="A70" s="253">
        <v>5</v>
      </c>
      <c r="B70" s="253">
        <v>3</v>
      </c>
      <c r="C70" s="228">
        <v>3</v>
      </c>
      <c r="D70" s="168">
        <v>570008</v>
      </c>
      <c r="E70" s="315" t="s">
        <v>117</v>
      </c>
      <c r="F70" s="149">
        <v>71.999999999999986</v>
      </c>
      <c r="G70" s="149">
        <v>62.999999999999986</v>
      </c>
      <c r="H70" s="149">
        <v>9.0000000000000018</v>
      </c>
      <c r="I70" s="150">
        <v>21</v>
      </c>
      <c r="J70" s="150">
        <v>51</v>
      </c>
      <c r="K70" s="322">
        <v>133.53115727002967</v>
      </c>
      <c r="L70" s="322">
        <v>229.75929978118154</v>
      </c>
      <c r="M70" s="322">
        <v>33.962264150943405</v>
      </c>
      <c r="N70" s="322">
        <v>149.6792587312901</v>
      </c>
      <c r="O70" s="322">
        <v>127.85159187766357</v>
      </c>
      <c r="P70" s="234"/>
      <c r="Q70" s="112"/>
      <c r="R70"/>
      <c r="S70"/>
      <c r="Z70" s="5"/>
      <c r="AA70" s="5"/>
      <c r="AB70" s="5"/>
      <c r="AC70" s="5"/>
      <c r="AD70" s="5"/>
      <c r="AE70" s="5"/>
      <c r="AF70" s="5"/>
      <c r="AG70" s="5"/>
      <c r="AH70" s="5"/>
      <c r="AI70" s="5"/>
    </row>
    <row r="71" spans="1:35" ht="12.75">
      <c r="A71" s="253">
        <v>5</v>
      </c>
      <c r="B71" s="253">
        <v>3</v>
      </c>
      <c r="C71" s="228">
        <v>3</v>
      </c>
      <c r="D71" s="168">
        <v>758004</v>
      </c>
      <c r="E71" s="315" t="s">
        <v>120</v>
      </c>
      <c r="F71" s="149">
        <v>36</v>
      </c>
      <c r="G71" s="149">
        <v>24.999999999999996</v>
      </c>
      <c r="H71" s="149">
        <v>11</v>
      </c>
      <c r="I71" s="150">
        <v>8</v>
      </c>
      <c r="J71" s="150">
        <v>28.000000000000007</v>
      </c>
      <c r="K71" s="322">
        <v>52.386495925494764</v>
      </c>
      <c r="L71" s="322">
        <v>70.741369552914534</v>
      </c>
      <c r="M71" s="322">
        <v>32.9538645895746</v>
      </c>
      <c r="N71" s="322">
        <v>43.196544276457885</v>
      </c>
      <c r="O71" s="322">
        <v>55.776892430278899</v>
      </c>
      <c r="P71" s="234"/>
      <c r="Q71" s="112"/>
      <c r="R71"/>
      <c r="S71"/>
      <c r="Z71" s="5"/>
      <c r="AA71" s="5"/>
      <c r="AB71" s="5"/>
      <c r="AC71" s="5"/>
      <c r="AD71" s="5"/>
      <c r="AE71" s="5"/>
      <c r="AF71" s="5"/>
      <c r="AG71" s="5"/>
      <c r="AH71" s="5"/>
      <c r="AI71" s="5"/>
    </row>
    <row r="72" spans="1:35" ht="12.75">
      <c r="A72" s="253">
        <v>5</v>
      </c>
      <c r="B72" s="253">
        <v>3</v>
      </c>
      <c r="C72" s="228">
        <v>3</v>
      </c>
      <c r="D72" s="168">
        <v>362016</v>
      </c>
      <c r="E72" s="315" t="s">
        <v>237</v>
      </c>
      <c r="F72" s="149">
        <v>57</v>
      </c>
      <c r="G72" s="149">
        <v>48</v>
      </c>
      <c r="H72" s="149">
        <v>9.0000000000000018</v>
      </c>
      <c r="I72" s="150">
        <v>9.0000000000000036</v>
      </c>
      <c r="J72" s="150">
        <v>48.000000000000007</v>
      </c>
      <c r="K72" s="322">
        <v>179.75402081362344</v>
      </c>
      <c r="L72" s="322">
        <v>285.5443188578227</v>
      </c>
      <c r="M72" s="322">
        <v>60.402684563758406</v>
      </c>
      <c r="N72" s="322">
        <v>102.73972602739731</v>
      </c>
      <c r="O72" s="322">
        <v>209.15032679738565</v>
      </c>
      <c r="P72" s="234"/>
      <c r="Q72" s="112"/>
      <c r="R72"/>
      <c r="S72"/>
      <c r="Z72" s="5"/>
      <c r="AA72" s="5"/>
      <c r="AB72" s="5"/>
      <c r="AC72" s="5"/>
      <c r="AD72" s="5"/>
      <c r="AE72" s="5"/>
      <c r="AF72" s="5"/>
      <c r="AG72" s="5"/>
      <c r="AH72" s="5"/>
      <c r="AI72" s="5"/>
    </row>
    <row r="73" spans="1:35" ht="12.75">
      <c r="A73" s="253">
        <v>5</v>
      </c>
      <c r="B73" s="253">
        <v>3</v>
      </c>
      <c r="C73" s="228">
        <v>3</v>
      </c>
      <c r="D73" s="168">
        <v>154008</v>
      </c>
      <c r="E73" s="315" t="s">
        <v>25</v>
      </c>
      <c r="F73" s="149">
        <v>124</v>
      </c>
      <c r="G73" s="149">
        <v>94</v>
      </c>
      <c r="H73" s="149">
        <v>29.999999999999993</v>
      </c>
      <c r="I73" s="150">
        <v>18</v>
      </c>
      <c r="J73" s="150">
        <v>106.00000000000001</v>
      </c>
      <c r="K73" s="322">
        <v>271.15678985348785</v>
      </c>
      <c r="L73" s="322">
        <v>381.64839626471786</v>
      </c>
      <c r="M73" s="322">
        <v>142.18009478672982</v>
      </c>
      <c r="N73" s="322">
        <v>144.34643143544506</v>
      </c>
      <c r="O73" s="322">
        <v>318.70114251352976</v>
      </c>
      <c r="P73" s="234"/>
      <c r="Q73" s="112"/>
      <c r="R73"/>
      <c r="S73"/>
      <c r="Z73" s="5"/>
      <c r="AA73" s="5"/>
      <c r="AB73" s="5"/>
      <c r="AC73" s="5"/>
      <c r="AD73" s="5"/>
      <c r="AE73" s="5"/>
      <c r="AF73" s="5"/>
      <c r="AG73" s="5"/>
      <c r="AH73" s="5"/>
      <c r="AI73" s="5"/>
    </row>
    <row r="74" spans="1:35" ht="12.75">
      <c r="A74" s="253">
        <v>5</v>
      </c>
      <c r="B74" s="253">
        <v>3</v>
      </c>
      <c r="C74" s="228">
        <v>3</v>
      </c>
      <c r="D74" s="168">
        <v>954008</v>
      </c>
      <c r="E74" s="315" t="s">
        <v>136</v>
      </c>
      <c r="F74" s="149">
        <v>234.99999999999994</v>
      </c>
      <c r="G74" s="149">
        <v>185.99999999999994</v>
      </c>
      <c r="H74" s="149">
        <v>49.000000000000007</v>
      </c>
      <c r="I74" s="150">
        <v>67</v>
      </c>
      <c r="J74" s="150">
        <v>168</v>
      </c>
      <c r="K74" s="322">
        <v>430.2453313804466</v>
      </c>
      <c r="L74" s="322">
        <v>667.62383345297894</v>
      </c>
      <c r="M74" s="322">
        <v>183.10911808669658</v>
      </c>
      <c r="N74" s="322">
        <v>427.02358189929896</v>
      </c>
      <c r="O74" s="322">
        <v>431.54379655792445</v>
      </c>
      <c r="P74" s="234"/>
      <c r="Q74" s="112"/>
      <c r="R74"/>
      <c r="S74"/>
      <c r="Z74" s="5"/>
      <c r="AA74" s="5"/>
      <c r="AB74" s="5"/>
      <c r="AC74" s="5"/>
      <c r="AD74" s="5"/>
      <c r="AE74" s="5"/>
      <c r="AF74" s="5"/>
      <c r="AG74" s="5"/>
      <c r="AH74" s="5"/>
      <c r="AI74" s="5"/>
    </row>
    <row r="75" spans="1:35" ht="12.75">
      <c r="A75" s="253">
        <v>5</v>
      </c>
      <c r="B75" s="253">
        <v>3</v>
      </c>
      <c r="C75" s="228">
        <v>3</v>
      </c>
      <c r="D75" s="168">
        <v>370012</v>
      </c>
      <c r="E75" s="315" t="s">
        <v>354</v>
      </c>
      <c r="F75" s="149">
        <v>118.99999999999999</v>
      </c>
      <c r="G75" s="149">
        <v>90.999999999999972</v>
      </c>
      <c r="H75" s="149">
        <v>28.000000000000011</v>
      </c>
      <c r="I75" s="150">
        <v>30</v>
      </c>
      <c r="J75" s="150">
        <v>89</v>
      </c>
      <c r="K75" s="322">
        <v>269.71894832275609</v>
      </c>
      <c r="L75" s="322">
        <v>390.05572224603503</v>
      </c>
      <c r="M75" s="322">
        <v>134.68013468013473</v>
      </c>
      <c r="N75" s="322">
        <v>267.85714285714283</v>
      </c>
      <c r="O75" s="322">
        <v>270.35236938031591</v>
      </c>
      <c r="P75" s="234"/>
      <c r="Q75" s="112"/>
      <c r="R75"/>
      <c r="S75"/>
      <c r="Z75" s="5"/>
      <c r="AA75" s="5"/>
      <c r="AB75" s="5"/>
      <c r="AC75" s="5"/>
      <c r="AD75" s="5"/>
      <c r="AE75" s="5"/>
      <c r="AF75" s="5"/>
      <c r="AG75" s="5"/>
      <c r="AH75" s="5"/>
      <c r="AI75" s="5"/>
    </row>
    <row r="76" spans="1:35" ht="12.75">
      <c r="A76" s="253">
        <v>5</v>
      </c>
      <c r="B76" s="253">
        <v>3</v>
      </c>
      <c r="C76" s="228">
        <v>3</v>
      </c>
      <c r="D76" s="168">
        <v>154012</v>
      </c>
      <c r="E76" s="315" t="s">
        <v>26</v>
      </c>
      <c r="F76" s="149">
        <v>107</v>
      </c>
      <c r="G76" s="149">
        <v>77.999999999999986</v>
      </c>
      <c r="H76" s="149">
        <v>29.000000000000007</v>
      </c>
      <c r="I76" s="150">
        <v>20.999999999999996</v>
      </c>
      <c r="J76" s="150">
        <v>86</v>
      </c>
      <c r="K76" s="322">
        <v>216.90654773971212</v>
      </c>
      <c r="L76" s="322">
        <v>300.34655371582591</v>
      </c>
      <c r="M76" s="322">
        <v>124.14383561643838</v>
      </c>
      <c r="N76" s="322">
        <v>158.1325301204819</v>
      </c>
      <c r="O76" s="322">
        <v>238.55755894590845</v>
      </c>
      <c r="P76" s="234"/>
      <c r="Q76" s="112"/>
      <c r="R76"/>
      <c r="S76"/>
      <c r="Z76" s="5"/>
      <c r="AA76" s="5"/>
      <c r="AB76" s="5"/>
      <c r="AC76" s="5"/>
      <c r="AD76" s="5"/>
      <c r="AE76" s="5"/>
      <c r="AF76" s="5"/>
      <c r="AG76" s="5"/>
      <c r="AH76" s="5"/>
      <c r="AI76" s="5"/>
    </row>
    <row r="77" spans="1:35" ht="12.75">
      <c r="A77" s="253">
        <v>5</v>
      </c>
      <c r="B77" s="253">
        <v>3</v>
      </c>
      <c r="C77" s="228">
        <v>3</v>
      </c>
      <c r="D77" s="168">
        <v>154016</v>
      </c>
      <c r="E77" s="315" t="s">
        <v>27</v>
      </c>
      <c r="F77" s="149">
        <v>123.99999999999997</v>
      </c>
      <c r="G77" s="149">
        <v>80.999999999999986</v>
      </c>
      <c r="H77" s="149">
        <v>43</v>
      </c>
      <c r="I77" s="150">
        <v>26.999999999999996</v>
      </c>
      <c r="J77" s="150">
        <v>97.000000000000028</v>
      </c>
      <c r="K77" s="322">
        <v>241.71539961013639</v>
      </c>
      <c r="L77" s="322">
        <v>307.40037950664134</v>
      </c>
      <c r="M77" s="322">
        <v>172.34468937875752</v>
      </c>
      <c r="N77" s="322">
        <v>198.09244314013205</v>
      </c>
      <c r="O77" s="322">
        <v>257.49933634191672</v>
      </c>
      <c r="P77" s="234"/>
      <c r="Q77" s="112"/>
      <c r="R77"/>
      <c r="S77"/>
      <c r="Z77" s="5"/>
      <c r="AA77" s="5"/>
      <c r="AB77" s="5"/>
      <c r="AC77" s="5"/>
      <c r="AD77" s="5"/>
      <c r="AE77" s="5"/>
      <c r="AF77" s="5"/>
      <c r="AG77" s="5"/>
      <c r="AH77" s="5"/>
      <c r="AI77" s="5"/>
    </row>
    <row r="78" spans="1:35" ht="12.75">
      <c r="A78" s="167">
        <v>5</v>
      </c>
      <c r="B78" s="167">
        <v>3</v>
      </c>
      <c r="C78" s="167">
        <v>3</v>
      </c>
      <c r="D78" s="168">
        <v>158008</v>
      </c>
      <c r="E78" s="227" t="s">
        <v>31</v>
      </c>
      <c r="F78" s="150">
        <v>116</v>
      </c>
      <c r="G78" s="150">
        <v>74</v>
      </c>
      <c r="H78" s="150">
        <v>42</v>
      </c>
      <c r="I78" s="150">
        <v>25</v>
      </c>
      <c r="J78" s="150">
        <v>91.000000000000014</v>
      </c>
      <c r="K78" s="140">
        <v>278.44455112818048</v>
      </c>
      <c r="L78" s="140">
        <v>354.06698564593302</v>
      </c>
      <c r="M78" s="140">
        <v>202.3121387283237</v>
      </c>
      <c r="N78" s="140">
        <v>218.15008726003489</v>
      </c>
      <c r="O78" s="140">
        <v>301.32450331125835</v>
      </c>
      <c r="P78" s="234"/>
      <c r="Q78" s="112"/>
      <c r="R78"/>
      <c r="S78"/>
      <c r="Z78" s="5"/>
      <c r="AA78" s="5"/>
      <c r="AB78" s="5"/>
      <c r="AC78" s="5"/>
      <c r="AD78" s="5"/>
      <c r="AE78" s="5"/>
      <c r="AF78" s="5"/>
      <c r="AG78" s="5"/>
      <c r="AH78" s="5"/>
      <c r="AI78" s="5"/>
    </row>
    <row r="79" spans="1:35" ht="12.75">
      <c r="A79" s="253">
        <v>5</v>
      </c>
      <c r="B79" s="253">
        <v>3</v>
      </c>
      <c r="C79" s="228">
        <v>3</v>
      </c>
      <c r="D79" s="168">
        <v>370016</v>
      </c>
      <c r="E79" s="315" t="s">
        <v>72</v>
      </c>
      <c r="F79" s="149">
        <v>128.00000000000003</v>
      </c>
      <c r="G79" s="149">
        <v>89.000000000000014</v>
      </c>
      <c r="H79" s="149">
        <v>39.000000000000021</v>
      </c>
      <c r="I79" s="150">
        <v>30.999999999999996</v>
      </c>
      <c r="J79" s="150">
        <v>97</v>
      </c>
      <c r="K79" s="322">
        <v>208.77507747512647</v>
      </c>
      <c r="L79" s="322">
        <v>277.34496727952637</v>
      </c>
      <c r="M79" s="322">
        <v>133.47022587269001</v>
      </c>
      <c r="N79" s="322">
        <v>179.81438515081206</v>
      </c>
      <c r="O79" s="322">
        <v>220.1043793964148</v>
      </c>
      <c r="P79" s="234"/>
      <c r="Q79" s="112"/>
      <c r="R79" s="112"/>
      <c r="S79"/>
      <c r="Z79" s="5"/>
      <c r="AA79" s="5"/>
      <c r="AB79" s="5"/>
      <c r="AC79" s="5"/>
      <c r="AD79" s="5"/>
      <c r="AE79" s="5"/>
      <c r="AF79" s="5"/>
      <c r="AG79" s="5"/>
      <c r="AH79" s="5"/>
      <c r="AI79" s="5"/>
    </row>
    <row r="80" spans="1:35" ht="12.75">
      <c r="A80" s="253">
        <v>5</v>
      </c>
      <c r="B80" s="253">
        <v>3</v>
      </c>
      <c r="C80" s="228">
        <v>3</v>
      </c>
      <c r="D80" s="168">
        <v>962016</v>
      </c>
      <c r="E80" s="315" t="s">
        <v>148</v>
      </c>
      <c r="F80" s="149">
        <v>43.999999999999993</v>
      </c>
      <c r="G80" s="149">
        <v>37.999999999999993</v>
      </c>
      <c r="H80" s="149">
        <v>6</v>
      </c>
      <c r="I80" s="150">
        <v>20</v>
      </c>
      <c r="J80" s="150">
        <v>24</v>
      </c>
      <c r="K80" s="322">
        <v>84.942084942084932</v>
      </c>
      <c r="L80" s="322">
        <v>139.19413919413915</v>
      </c>
      <c r="M80" s="322">
        <v>24.489795918367346</v>
      </c>
      <c r="N80" s="322">
        <v>147.27540500736376</v>
      </c>
      <c r="O80" s="322">
        <v>62.794348508634229</v>
      </c>
      <c r="P80" s="234"/>
      <c r="Q80" s="112"/>
      <c r="R80" s="112"/>
      <c r="S80"/>
      <c r="Z80" s="5"/>
      <c r="AA80" s="5"/>
      <c r="AB80" s="5"/>
      <c r="AC80" s="5"/>
      <c r="AD80" s="5"/>
      <c r="AE80" s="5"/>
      <c r="AF80" s="5"/>
      <c r="AG80" s="5"/>
      <c r="AH80" s="5"/>
      <c r="AI80" s="5"/>
    </row>
    <row r="81" spans="1:35" ht="12.75">
      <c r="A81" s="253">
        <v>5</v>
      </c>
      <c r="B81" s="253">
        <v>3</v>
      </c>
      <c r="C81" s="228">
        <v>3</v>
      </c>
      <c r="D81" s="168">
        <v>954020</v>
      </c>
      <c r="E81" s="315" t="s">
        <v>139</v>
      </c>
      <c r="F81" s="149">
        <v>55</v>
      </c>
      <c r="G81" s="149">
        <v>30.000000000000004</v>
      </c>
      <c r="H81" s="149">
        <v>25</v>
      </c>
      <c r="I81" s="150">
        <v>17</v>
      </c>
      <c r="J81" s="150">
        <v>38</v>
      </c>
      <c r="K81" s="322">
        <v>187.32970027247956</v>
      </c>
      <c r="L81" s="322">
        <v>207.46887966804982</v>
      </c>
      <c r="M81" s="322">
        <v>167.78523489932886</v>
      </c>
      <c r="N81" s="322">
        <v>200.47169811320754</v>
      </c>
      <c r="O81" s="322">
        <v>181.99233716475098</v>
      </c>
      <c r="P81" s="234"/>
      <c r="Q81" s="112"/>
      <c r="R81" s="112"/>
      <c r="S81"/>
      <c r="Z81" s="5"/>
      <c r="AA81" s="5"/>
      <c r="AB81" s="5"/>
      <c r="AC81" s="5"/>
      <c r="AD81" s="5"/>
      <c r="AE81" s="5"/>
      <c r="AF81" s="5"/>
      <c r="AG81" s="5"/>
      <c r="AH81" s="5"/>
      <c r="AI81" s="5"/>
    </row>
    <row r="82" spans="1:35" ht="12.75">
      <c r="A82" s="253">
        <v>5</v>
      </c>
      <c r="B82" s="253">
        <v>3</v>
      </c>
      <c r="C82" s="228">
        <v>3</v>
      </c>
      <c r="D82" s="168">
        <v>334016</v>
      </c>
      <c r="E82" s="315" t="s">
        <v>59</v>
      </c>
      <c r="F82" s="149">
        <v>183.00000000000006</v>
      </c>
      <c r="G82" s="149">
        <v>146.00000000000006</v>
      </c>
      <c r="H82" s="149">
        <v>37.000000000000007</v>
      </c>
      <c r="I82" s="150">
        <v>25.000000000000004</v>
      </c>
      <c r="J82" s="150">
        <v>158</v>
      </c>
      <c r="K82" s="322">
        <v>272.93064876957504</v>
      </c>
      <c r="L82" s="322">
        <v>423.92566782810707</v>
      </c>
      <c r="M82" s="322">
        <v>113.46212818153944</v>
      </c>
      <c r="N82" s="322">
        <v>132.20518244315178</v>
      </c>
      <c r="O82" s="322">
        <v>328.20938928126299</v>
      </c>
      <c r="P82" s="234"/>
      <c r="Q82" s="112"/>
      <c r="R82" s="112"/>
      <c r="S82"/>
      <c r="Z82" s="5"/>
      <c r="AA82" s="5"/>
      <c r="AB82" s="5"/>
      <c r="AC82" s="5"/>
      <c r="AD82" s="5"/>
      <c r="AE82" s="5"/>
      <c r="AF82" s="5"/>
      <c r="AG82" s="5"/>
      <c r="AH82" s="5"/>
      <c r="AI82" s="5"/>
    </row>
    <row r="83" spans="1:35" ht="12.75">
      <c r="A83" s="253">
        <v>5</v>
      </c>
      <c r="B83" s="253">
        <v>3</v>
      </c>
      <c r="C83" s="227">
        <v>3</v>
      </c>
      <c r="D83" s="168">
        <v>370020</v>
      </c>
      <c r="E83" s="315" t="s">
        <v>73</v>
      </c>
      <c r="F83" s="149">
        <v>141.99999999999997</v>
      </c>
      <c r="G83" s="149">
        <v>102.99999999999997</v>
      </c>
      <c r="H83" s="149">
        <v>38.999999999999993</v>
      </c>
      <c r="I83" s="150">
        <v>38</v>
      </c>
      <c r="J83" s="150">
        <v>104</v>
      </c>
      <c r="K83" s="322">
        <v>223.2002514932411</v>
      </c>
      <c r="L83" s="322">
        <v>317.41140215716479</v>
      </c>
      <c r="M83" s="322">
        <v>125.12030798845041</v>
      </c>
      <c r="N83" s="322">
        <v>223.92457277548613</v>
      </c>
      <c r="O83" s="322">
        <v>222.93676312968915</v>
      </c>
      <c r="P83" s="234"/>
      <c r="Q83" s="112"/>
      <c r="R83" s="112"/>
      <c r="S83"/>
      <c r="Z83" s="5"/>
      <c r="AA83" s="5"/>
      <c r="AB83" s="5"/>
      <c r="AC83" s="5"/>
      <c r="AD83" s="5"/>
      <c r="AE83" s="5"/>
      <c r="AF83" s="5"/>
      <c r="AG83" s="5"/>
      <c r="AH83" s="5"/>
      <c r="AI83" s="5"/>
    </row>
    <row r="84" spans="1:35" ht="12.75">
      <c r="A84" s="253">
        <v>5</v>
      </c>
      <c r="B84" s="253">
        <v>3</v>
      </c>
      <c r="C84" s="228">
        <v>3</v>
      </c>
      <c r="D84" s="168">
        <v>978020</v>
      </c>
      <c r="E84" s="315" t="s">
        <v>159</v>
      </c>
      <c r="F84" s="149">
        <v>45</v>
      </c>
      <c r="G84" s="149">
        <v>35</v>
      </c>
      <c r="H84" s="149">
        <v>10.000000000000004</v>
      </c>
      <c r="I84" s="150">
        <v>15.000000000000002</v>
      </c>
      <c r="J84" s="150">
        <v>30</v>
      </c>
      <c r="K84" s="322">
        <v>79.058327477160915</v>
      </c>
      <c r="L84" s="322">
        <v>116.51131824234355</v>
      </c>
      <c r="M84" s="322">
        <v>37.20238095238097</v>
      </c>
      <c r="N84" s="322">
        <v>96.649484536082483</v>
      </c>
      <c r="O84" s="322">
        <v>72.463768115942031</v>
      </c>
      <c r="P84" s="234"/>
      <c r="Q84" s="112"/>
      <c r="R84" s="112"/>
      <c r="S84"/>
      <c r="Z84" s="5"/>
      <c r="AA84" s="5"/>
      <c r="AB84" s="5"/>
      <c r="AC84" s="5"/>
      <c r="AD84" s="5"/>
      <c r="AE84" s="5"/>
      <c r="AF84" s="5"/>
      <c r="AG84" s="5"/>
      <c r="AH84" s="5"/>
      <c r="AI84" s="5"/>
    </row>
    <row r="85" spans="1:35" ht="12.75">
      <c r="A85" s="253">
        <v>5</v>
      </c>
      <c r="B85" s="253">
        <v>3</v>
      </c>
      <c r="C85" s="228">
        <v>3</v>
      </c>
      <c r="D85" s="168">
        <v>170020</v>
      </c>
      <c r="E85" s="315" t="s">
        <v>49</v>
      </c>
      <c r="F85" s="149">
        <v>93.999999999999972</v>
      </c>
      <c r="G85" s="149">
        <v>65.999999999999972</v>
      </c>
      <c r="H85" s="149">
        <v>28</v>
      </c>
      <c r="I85" s="150">
        <v>24.000000000000004</v>
      </c>
      <c r="J85" s="150">
        <v>70</v>
      </c>
      <c r="K85" s="322">
        <v>168.64011481880152</v>
      </c>
      <c r="L85" s="322">
        <v>235.46200499464848</v>
      </c>
      <c r="M85" s="322">
        <v>101.04655359076146</v>
      </c>
      <c r="N85" s="322">
        <v>148.51485148514854</v>
      </c>
      <c r="O85" s="322">
        <v>176.85699848408288</v>
      </c>
      <c r="P85" s="234"/>
      <c r="Q85" s="112"/>
      <c r="R85" s="112"/>
      <c r="S85"/>
      <c r="Z85" s="5"/>
      <c r="AA85" s="5"/>
      <c r="AB85" s="5"/>
      <c r="AC85" s="5"/>
      <c r="AD85" s="5"/>
      <c r="AE85" s="5"/>
      <c r="AF85" s="5"/>
      <c r="AG85" s="5"/>
      <c r="AH85" s="5"/>
      <c r="AI85" s="5"/>
    </row>
    <row r="86" spans="1:35" ht="12.75">
      <c r="A86" s="253">
        <v>5</v>
      </c>
      <c r="B86" s="253">
        <v>3</v>
      </c>
      <c r="C86" s="228">
        <v>3</v>
      </c>
      <c r="D86" s="168">
        <v>766040</v>
      </c>
      <c r="E86" s="315" t="s">
        <v>125</v>
      </c>
      <c r="F86" s="149">
        <v>43.999999999999993</v>
      </c>
      <c r="G86" s="149">
        <v>37.999999999999993</v>
      </c>
      <c r="H86" s="149">
        <v>6</v>
      </c>
      <c r="I86" s="150">
        <v>6</v>
      </c>
      <c r="J86" s="150">
        <v>38</v>
      </c>
      <c r="K86" s="322">
        <v>72.475704167352973</v>
      </c>
      <c r="L86" s="322">
        <v>121.44455097475229</v>
      </c>
      <c r="M86" s="322">
        <v>20.394289598912305</v>
      </c>
      <c r="N86" s="322">
        <v>35.842293906810035</v>
      </c>
      <c r="O86" s="322">
        <v>86.422560836934281</v>
      </c>
      <c r="P86" s="234"/>
      <c r="Q86" s="112"/>
      <c r="R86" s="112"/>
      <c r="S86"/>
      <c r="Z86" s="5"/>
      <c r="AA86" s="5"/>
      <c r="AB86" s="5"/>
      <c r="AC86" s="5"/>
      <c r="AD86" s="5"/>
      <c r="AE86" s="5"/>
      <c r="AF86" s="5"/>
      <c r="AG86" s="5"/>
      <c r="AH86" s="5"/>
      <c r="AI86" s="5"/>
    </row>
    <row r="87" spans="1:35" ht="12.75">
      <c r="A87" s="253">
        <v>5</v>
      </c>
      <c r="B87" s="253">
        <v>3</v>
      </c>
      <c r="C87" s="228">
        <v>3</v>
      </c>
      <c r="D87" s="168">
        <v>758024</v>
      </c>
      <c r="E87" s="315" t="s">
        <v>122</v>
      </c>
      <c r="F87" s="149">
        <v>48</v>
      </c>
      <c r="G87" s="149">
        <v>34</v>
      </c>
      <c r="H87" s="149">
        <v>14</v>
      </c>
      <c r="I87" s="150">
        <v>10</v>
      </c>
      <c r="J87" s="150">
        <v>38</v>
      </c>
      <c r="K87" s="322">
        <v>81.452570846767358</v>
      </c>
      <c r="L87" s="322">
        <v>120.56737588652483</v>
      </c>
      <c r="M87" s="322">
        <v>45.558086560364465</v>
      </c>
      <c r="N87" s="322">
        <v>62.539086929330828</v>
      </c>
      <c r="O87" s="322">
        <v>88.495575221238937</v>
      </c>
      <c r="P87" s="234"/>
      <c r="Q87" s="112"/>
      <c r="R87" s="112"/>
      <c r="S87"/>
      <c r="Z87" s="5"/>
      <c r="AA87" s="5"/>
      <c r="AB87" s="5"/>
      <c r="AC87" s="5"/>
      <c r="AD87" s="5"/>
      <c r="AE87" s="5"/>
      <c r="AF87" s="5"/>
      <c r="AG87" s="5"/>
      <c r="AH87" s="5"/>
      <c r="AI87" s="5"/>
    </row>
    <row r="88" spans="1:35" ht="12.75">
      <c r="A88" s="253">
        <v>5</v>
      </c>
      <c r="B88" s="253">
        <v>3</v>
      </c>
      <c r="C88" s="228">
        <v>3</v>
      </c>
      <c r="D88" s="168">
        <v>158024</v>
      </c>
      <c r="E88" s="315" t="s">
        <v>35</v>
      </c>
      <c r="F88" s="149">
        <v>135.00000000000003</v>
      </c>
      <c r="G88" s="149">
        <v>97.000000000000028</v>
      </c>
      <c r="H88" s="149">
        <v>38</v>
      </c>
      <c r="I88" s="150">
        <v>27.999999999999996</v>
      </c>
      <c r="J88" s="150">
        <v>107.00000000000001</v>
      </c>
      <c r="K88" s="322">
        <v>231.12480739599391</v>
      </c>
      <c r="L88" s="322">
        <v>319.28900592495069</v>
      </c>
      <c r="M88" s="322">
        <v>135.56903317873707</v>
      </c>
      <c r="N88" s="322">
        <v>168.26923076923077</v>
      </c>
      <c r="O88" s="322">
        <v>256.16471151544175</v>
      </c>
      <c r="P88" s="234"/>
      <c r="Q88" s="112"/>
      <c r="R88" s="112"/>
      <c r="S88"/>
      <c r="Z88" s="5"/>
      <c r="AA88" s="5"/>
      <c r="AB88" s="5"/>
      <c r="AC88" s="5"/>
      <c r="AD88" s="5"/>
      <c r="AE88" s="5"/>
      <c r="AF88" s="5"/>
      <c r="AG88" s="5"/>
      <c r="AH88" s="5"/>
      <c r="AI88" s="5"/>
    </row>
    <row r="89" spans="1:35" ht="12.75">
      <c r="A89" s="253">
        <v>5</v>
      </c>
      <c r="B89" s="253">
        <v>3</v>
      </c>
      <c r="C89" s="228">
        <v>3</v>
      </c>
      <c r="D89" s="168">
        <v>562028</v>
      </c>
      <c r="E89" s="315" t="s">
        <v>110</v>
      </c>
      <c r="F89" s="149">
        <v>67</v>
      </c>
      <c r="G89" s="149">
        <v>44</v>
      </c>
      <c r="H89" s="149">
        <v>22.999999999999996</v>
      </c>
      <c r="I89" s="150">
        <v>15</v>
      </c>
      <c r="J89" s="150">
        <v>52</v>
      </c>
      <c r="K89" s="322">
        <v>148.46000443164192</v>
      </c>
      <c r="L89" s="322">
        <v>210.52631578947367</v>
      </c>
      <c r="M89" s="322">
        <v>94.923648369789504</v>
      </c>
      <c r="N89" s="322">
        <v>120.09607686148919</v>
      </c>
      <c r="O89" s="322">
        <v>159.31372549019608</v>
      </c>
      <c r="P89" s="234"/>
      <c r="Q89" s="112"/>
      <c r="R89" s="112"/>
      <c r="S89"/>
      <c r="Z89" s="5"/>
      <c r="AA89" s="5"/>
      <c r="AB89" s="5"/>
      <c r="AC89" s="5"/>
      <c r="AD89" s="5"/>
      <c r="AE89" s="5"/>
      <c r="AF89" s="5"/>
      <c r="AG89" s="5"/>
      <c r="AH89" s="5"/>
      <c r="AI89" s="5"/>
    </row>
    <row r="90" spans="1:35" ht="12.75">
      <c r="A90" s="253">
        <v>5</v>
      </c>
      <c r="B90" s="253">
        <v>3</v>
      </c>
      <c r="C90" s="228">
        <v>3</v>
      </c>
      <c r="D90" s="168">
        <v>962052</v>
      </c>
      <c r="E90" s="315" t="s">
        <v>152</v>
      </c>
      <c r="F90" s="149">
        <v>33.999999999999993</v>
      </c>
      <c r="G90" s="149">
        <v>25.999999999999993</v>
      </c>
      <c r="H90" s="149">
        <v>8</v>
      </c>
      <c r="I90" s="149">
        <v>7</v>
      </c>
      <c r="J90" s="149">
        <v>26.999999999999996</v>
      </c>
      <c r="K90" s="346">
        <v>97.560975609756085</v>
      </c>
      <c r="L90" s="346">
        <v>134.78486262312074</v>
      </c>
      <c r="M90" s="346">
        <v>51.413881748071972</v>
      </c>
      <c r="N90" s="346">
        <v>74.786324786324784</v>
      </c>
      <c r="O90" s="346">
        <v>105.92389172224401</v>
      </c>
      <c r="P90" s="234"/>
      <c r="Q90" s="112"/>
      <c r="R90" s="112"/>
      <c r="S90"/>
      <c r="Z90" s="5"/>
      <c r="AA90" s="5"/>
      <c r="AB90" s="5"/>
      <c r="AC90" s="5"/>
      <c r="AD90" s="5"/>
      <c r="AE90" s="5"/>
      <c r="AF90" s="5"/>
      <c r="AG90" s="5"/>
      <c r="AH90" s="5"/>
      <c r="AI90" s="5"/>
    </row>
    <row r="91" spans="1:35" ht="12.75">
      <c r="A91" s="253">
        <v>5</v>
      </c>
      <c r="B91" s="253">
        <v>3</v>
      </c>
      <c r="C91" s="228">
        <v>3</v>
      </c>
      <c r="D91" s="168">
        <v>770032</v>
      </c>
      <c r="E91" s="315" t="s">
        <v>129</v>
      </c>
      <c r="F91" s="149">
        <v>115.00000000000001</v>
      </c>
      <c r="G91" s="149">
        <v>81</v>
      </c>
      <c r="H91" s="149">
        <v>34.000000000000014</v>
      </c>
      <c r="I91" s="150">
        <v>37.000000000000014</v>
      </c>
      <c r="J91" s="150">
        <v>78</v>
      </c>
      <c r="K91" s="322">
        <v>210.04566210045664</v>
      </c>
      <c r="L91" s="322">
        <v>282.92001397135869</v>
      </c>
      <c r="M91" s="322">
        <v>130.16845329249622</v>
      </c>
      <c r="N91" s="322">
        <v>260.01405481377378</v>
      </c>
      <c r="O91" s="322">
        <v>192.49753208292202</v>
      </c>
      <c r="P91" s="234"/>
      <c r="Q91" s="112"/>
      <c r="R91" s="112"/>
      <c r="S91"/>
      <c r="Z91" s="5"/>
      <c r="AA91" s="5"/>
      <c r="AB91" s="5"/>
      <c r="AC91" s="5"/>
      <c r="AD91" s="5"/>
      <c r="AE91" s="5"/>
      <c r="AF91" s="5"/>
      <c r="AG91" s="5"/>
      <c r="AH91" s="5"/>
      <c r="AI91" s="5"/>
    </row>
    <row r="92" spans="1:35" ht="12.75">
      <c r="A92" s="253">
        <v>5</v>
      </c>
      <c r="B92" s="253">
        <v>3</v>
      </c>
      <c r="C92" s="228">
        <v>3</v>
      </c>
      <c r="D92" s="168">
        <v>374036</v>
      </c>
      <c r="E92" s="315" t="s">
        <v>75</v>
      </c>
      <c r="F92" s="149">
        <v>63.999999999999986</v>
      </c>
      <c r="G92" s="149">
        <v>43.999999999999986</v>
      </c>
      <c r="H92" s="149">
        <v>19.999999999999996</v>
      </c>
      <c r="I92" s="150">
        <v>25</v>
      </c>
      <c r="J92" s="150">
        <v>39.000000000000007</v>
      </c>
      <c r="K92" s="322">
        <v>211.92052980132448</v>
      </c>
      <c r="L92" s="322">
        <v>283.6879432624113</v>
      </c>
      <c r="M92" s="322">
        <v>136.14703880190604</v>
      </c>
      <c r="N92" s="322">
        <v>299.76019184652279</v>
      </c>
      <c r="O92" s="322">
        <v>178.40805123513269</v>
      </c>
      <c r="P92" s="234"/>
      <c r="Q92" s="112"/>
      <c r="R92"/>
      <c r="S92"/>
      <c r="Z92" s="5"/>
      <c r="AA92" s="5"/>
      <c r="AB92" s="5"/>
      <c r="AC92" s="5"/>
      <c r="AD92" s="5"/>
      <c r="AE92" s="5"/>
      <c r="AF92" s="5"/>
      <c r="AG92" s="5"/>
      <c r="AH92" s="5"/>
      <c r="AI92" s="5"/>
    </row>
    <row r="93" spans="1:35" ht="12.75">
      <c r="A93" s="253">
        <v>5</v>
      </c>
      <c r="B93" s="253">
        <v>3</v>
      </c>
      <c r="C93" s="228">
        <v>3</v>
      </c>
      <c r="D93" s="168">
        <v>978028</v>
      </c>
      <c r="E93" s="315" t="s">
        <v>161</v>
      </c>
      <c r="F93" s="149">
        <v>153.00000000000006</v>
      </c>
      <c r="G93" s="149">
        <v>120.00000000000004</v>
      </c>
      <c r="H93" s="149">
        <v>33</v>
      </c>
      <c r="I93" s="150">
        <v>39</v>
      </c>
      <c r="J93" s="150">
        <v>114</v>
      </c>
      <c r="K93" s="322">
        <v>251.06662290777822</v>
      </c>
      <c r="L93" s="322">
        <v>377.23986167871755</v>
      </c>
      <c r="M93" s="322">
        <v>113.2852729145211</v>
      </c>
      <c r="N93" s="322">
        <v>226.87609075043628</v>
      </c>
      <c r="O93" s="322">
        <v>260.57142857142861</v>
      </c>
      <c r="P93" s="234"/>
      <c r="Q93" s="112"/>
      <c r="R93"/>
      <c r="S93"/>
      <c r="Z93" s="5"/>
      <c r="AA93" s="5"/>
      <c r="AB93" s="5"/>
      <c r="AC93" s="5"/>
      <c r="AD93" s="5"/>
      <c r="AE93" s="5"/>
      <c r="AF93" s="5"/>
      <c r="AG93" s="5"/>
      <c r="AH93" s="5"/>
      <c r="AI93" s="5"/>
    </row>
    <row r="94" spans="1:35" ht="12.75">
      <c r="A94" s="253">
        <v>5</v>
      </c>
      <c r="B94" s="253">
        <v>3</v>
      </c>
      <c r="C94" s="228">
        <v>3</v>
      </c>
      <c r="D94" s="168">
        <v>978032</v>
      </c>
      <c r="E94" s="315" t="s">
        <v>162</v>
      </c>
      <c r="F94" s="149">
        <v>40.999999999999993</v>
      </c>
      <c r="G94" s="149">
        <v>31.999999999999993</v>
      </c>
      <c r="H94" s="149">
        <v>9.0000000000000018</v>
      </c>
      <c r="I94" s="150">
        <v>6</v>
      </c>
      <c r="J94" s="150">
        <v>35</v>
      </c>
      <c r="K94" s="322">
        <v>115.16853932584267</v>
      </c>
      <c r="L94" s="322">
        <v>179.17133258678609</v>
      </c>
      <c r="M94" s="322">
        <v>50.732807215332585</v>
      </c>
      <c r="N94" s="322">
        <v>64.794816414686821</v>
      </c>
      <c r="O94" s="322">
        <v>132.87775246772969</v>
      </c>
      <c r="P94" s="234"/>
      <c r="Q94" s="112"/>
      <c r="R94"/>
      <c r="S94"/>
      <c r="Z94" s="5"/>
      <c r="AA94" s="5"/>
      <c r="AB94" s="5"/>
      <c r="AC94" s="5"/>
      <c r="AD94" s="5"/>
      <c r="AE94" s="5"/>
      <c r="AF94" s="5"/>
      <c r="AG94" s="5"/>
      <c r="AH94" s="5"/>
      <c r="AI94" s="5"/>
    </row>
    <row r="95" spans="1:35" ht="12.75">
      <c r="A95" s="253">
        <v>5</v>
      </c>
      <c r="B95" s="253">
        <v>3</v>
      </c>
      <c r="C95" s="228">
        <v>3</v>
      </c>
      <c r="D95" s="168">
        <v>382060</v>
      </c>
      <c r="E95" s="315" t="s">
        <v>92</v>
      </c>
      <c r="F95" s="149">
        <v>97.999999999999986</v>
      </c>
      <c r="G95" s="149">
        <v>62.999999999999993</v>
      </c>
      <c r="H95" s="149">
        <v>34.999999999999993</v>
      </c>
      <c r="I95" s="150">
        <v>21</v>
      </c>
      <c r="J95" s="150">
        <v>77</v>
      </c>
      <c r="K95" s="322">
        <v>161.79626877992405</v>
      </c>
      <c r="L95" s="322">
        <v>198.92642879696874</v>
      </c>
      <c r="M95" s="322">
        <v>121.10726643598615</v>
      </c>
      <c r="N95" s="322">
        <v>125.89928057553956</v>
      </c>
      <c r="O95" s="322">
        <v>175.43859649122805</v>
      </c>
      <c r="P95" s="234"/>
      <c r="Q95" s="112"/>
      <c r="R95"/>
      <c r="S95"/>
      <c r="Z95" s="5"/>
      <c r="AA95" s="5"/>
      <c r="AB95" s="5"/>
      <c r="AC95" s="5"/>
      <c r="AD95" s="5"/>
      <c r="AE95" s="5"/>
      <c r="AF95" s="5"/>
      <c r="AG95" s="5"/>
      <c r="AH95" s="5"/>
      <c r="AI95" s="5"/>
    </row>
    <row r="96" spans="1:35" ht="12.75">
      <c r="A96" s="42">
        <v>5</v>
      </c>
      <c r="B96" s="42">
        <v>3</v>
      </c>
      <c r="C96" s="43">
        <v>3</v>
      </c>
      <c r="D96" s="35">
        <v>974040</v>
      </c>
      <c r="E96" s="316" t="s">
        <v>156</v>
      </c>
      <c r="F96" s="149">
        <v>156.99999999999997</v>
      </c>
      <c r="G96" s="149">
        <v>108.99999999999999</v>
      </c>
      <c r="H96" s="149">
        <v>47.999999999999993</v>
      </c>
      <c r="I96" s="150">
        <v>49.999999999999986</v>
      </c>
      <c r="J96" s="150">
        <v>107</v>
      </c>
      <c r="K96" s="322">
        <v>229.29750255586384</v>
      </c>
      <c r="L96" s="322">
        <v>311.07305936073055</v>
      </c>
      <c r="M96" s="322">
        <v>143.58360753813938</v>
      </c>
      <c r="N96" s="322">
        <v>273.2240437158469</v>
      </c>
      <c r="O96" s="322">
        <v>213.27486545744469</v>
      </c>
      <c r="P96" s="26"/>
      <c r="Q96"/>
      <c r="R96"/>
      <c r="S96"/>
      <c r="Z96" s="5"/>
      <c r="AA96" s="5"/>
      <c r="AB96" s="5"/>
      <c r="AC96" s="5"/>
      <c r="AD96" s="5"/>
      <c r="AE96" s="5"/>
      <c r="AF96" s="5"/>
      <c r="AG96" s="5"/>
      <c r="AH96" s="5"/>
      <c r="AI96" s="5"/>
    </row>
    <row r="97" spans="1:35" ht="12.75">
      <c r="A97" s="42">
        <v>5</v>
      </c>
      <c r="B97" s="42">
        <v>3</v>
      </c>
      <c r="C97" s="43">
        <v>3</v>
      </c>
      <c r="D97" s="35">
        <v>170044</v>
      </c>
      <c r="E97" s="316" t="s">
        <v>52</v>
      </c>
      <c r="F97" s="149">
        <v>147</v>
      </c>
      <c r="G97" s="149">
        <v>115.99999999999997</v>
      </c>
      <c r="H97" s="149">
        <v>31.000000000000014</v>
      </c>
      <c r="I97" s="150">
        <v>45.000000000000007</v>
      </c>
      <c r="J97" s="150">
        <v>102</v>
      </c>
      <c r="K97" s="322">
        <v>306.25</v>
      </c>
      <c r="L97" s="322">
        <v>462.51993620414663</v>
      </c>
      <c r="M97" s="322">
        <v>135.25305410122169</v>
      </c>
      <c r="N97" s="322">
        <v>329.18800292611564</v>
      </c>
      <c r="O97" s="322">
        <v>297.11622487620156</v>
      </c>
      <c r="P97" s="26"/>
      <c r="Q97"/>
      <c r="R97"/>
      <c r="S97"/>
      <c r="Z97" s="5"/>
      <c r="AA97" s="5"/>
      <c r="AB97" s="5"/>
      <c r="AC97" s="5"/>
      <c r="AD97" s="5"/>
      <c r="AE97" s="5"/>
      <c r="AF97" s="5"/>
      <c r="AG97" s="5"/>
      <c r="AH97" s="5"/>
      <c r="AI97" s="5"/>
    </row>
    <row r="98" spans="1:35" ht="12.75">
      <c r="A98" s="42">
        <v>5</v>
      </c>
      <c r="B98" s="42">
        <v>3</v>
      </c>
      <c r="C98" s="43">
        <v>3</v>
      </c>
      <c r="D98" s="35">
        <v>562036</v>
      </c>
      <c r="E98" s="316" t="s">
        <v>112</v>
      </c>
      <c r="F98" s="149">
        <v>54</v>
      </c>
      <c r="G98" s="149">
        <v>38</v>
      </c>
      <c r="H98" s="149">
        <v>15.999999999999996</v>
      </c>
      <c r="I98" s="150">
        <v>12</v>
      </c>
      <c r="J98" s="150">
        <v>42</v>
      </c>
      <c r="K98" s="322">
        <v>139.13939706261274</v>
      </c>
      <c r="L98" s="322">
        <v>192.30769230769232</v>
      </c>
      <c r="M98" s="322">
        <v>83.989501312335946</v>
      </c>
      <c r="N98" s="322">
        <v>108.69565217391305</v>
      </c>
      <c r="O98" s="322">
        <v>151.24234785740009</v>
      </c>
      <c r="P98" s="26"/>
      <c r="Q98"/>
      <c r="R98"/>
      <c r="S98"/>
      <c r="Z98" s="5"/>
      <c r="AA98" s="5"/>
      <c r="AB98" s="5"/>
      <c r="AC98" s="5"/>
      <c r="AD98" s="5"/>
      <c r="AE98" s="5"/>
      <c r="AF98" s="5"/>
      <c r="AG98" s="5"/>
      <c r="AH98" s="5"/>
      <c r="AI98" s="5"/>
    </row>
    <row r="99" spans="1:35" ht="12.75">
      <c r="A99" s="253">
        <v>5</v>
      </c>
      <c r="B99" s="253">
        <v>3</v>
      </c>
      <c r="C99" s="228">
        <v>3</v>
      </c>
      <c r="D99" s="168">
        <v>974044</v>
      </c>
      <c r="E99" s="315" t="s">
        <v>157</v>
      </c>
      <c r="F99" s="149">
        <v>94.999999999999986</v>
      </c>
      <c r="G99" s="149">
        <v>73</v>
      </c>
      <c r="H99" s="149">
        <v>22</v>
      </c>
      <c r="I99" s="150">
        <v>24.000000000000004</v>
      </c>
      <c r="J99" s="150">
        <v>71</v>
      </c>
      <c r="K99" s="322">
        <v>285.45673076923072</v>
      </c>
      <c r="L99" s="322">
        <v>421.4780600461894</v>
      </c>
      <c r="M99" s="322">
        <v>137.84461152882204</v>
      </c>
      <c r="N99" s="322">
        <v>262.00873362445418</v>
      </c>
      <c r="O99" s="322">
        <v>294.36152570480931</v>
      </c>
      <c r="P99" s="234"/>
      <c r="Q99" s="112"/>
      <c r="R99" s="112"/>
      <c r="S99"/>
      <c r="Z99" s="5"/>
      <c r="AA99" s="5"/>
      <c r="AB99" s="5"/>
      <c r="AC99" s="5"/>
      <c r="AD99" s="5"/>
      <c r="AE99" s="5"/>
      <c r="AF99" s="5"/>
      <c r="AG99" s="5"/>
      <c r="AH99" s="5"/>
      <c r="AI99" s="5"/>
    </row>
    <row r="100" spans="1:35" ht="12.75">
      <c r="A100" s="253">
        <v>5</v>
      </c>
      <c r="B100" s="253">
        <v>3</v>
      </c>
      <c r="C100" s="228">
        <v>3</v>
      </c>
      <c r="D100" s="168">
        <v>362040</v>
      </c>
      <c r="E100" s="315" t="s">
        <v>70</v>
      </c>
      <c r="F100" s="149">
        <v>90</v>
      </c>
      <c r="G100" s="149">
        <v>76</v>
      </c>
      <c r="H100" s="149">
        <v>14.000000000000002</v>
      </c>
      <c r="I100" s="150">
        <v>30.000000000000007</v>
      </c>
      <c r="J100" s="150">
        <v>60</v>
      </c>
      <c r="K100" s="322">
        <v>153.50503155381205</v>
      </c>
      <c r="L100" s="322">
        <v>239.21938936103243</v>
      </c>
      <c r="M100" s="322">
        <v>52.122114668652273</v>
      </c>
      <c r="N100" s="322">
        <v>179.96400719856032</v>
      </c>
      <c r="O100" s="322">
        <v>142.99332697807438</v>
      </c>
      <c r="P100" s="234"/>
      <c r="Q100" s="112"/>
      <c r="R100" s="112"/>
      <c r="S100"/>
      <c r="Z100" s="5"/>
      <c r="AA100" s="5"/>
      <c r="AB100" s="5"/>
      <c r="AC100" s="5"/>
      <c r="AD100" s="5"/>
      <c r="AE100" s="5"/>
      <c r="AF100" s="5"/>
      <c r="AG100" s="5"/>
      <c r="AH100" s="5"/>
      <c r="AI100" s="5"/>
    </row>
    <row r="101" spans="1:35" ht="12.75">
      <c r="A101" s="253">
        <v>5</v>
      </c>
      <c r="B101" s="253">
        <v>3</v>
      </c>
      <c r="C101" s="228">
        <v>3</v>
      </c>
      <c r="D101" s="168">
        <v>954032</v>
      </c>
      <c r="E101" s="315" t="s">
        <v>142</v>
      </c>
      <c r="F101" s="149">
        <v>110</v>
      </c>
      <c r="G101" s="149">
        <v>81</v>
      </c>
      <c r="H101" s="149">
        <v>29</v>
      </c>
      <c r="I101" s="150">
        <v>34.999999999999993</v>
      </c>
      <c r="J101" s="150">
        <v>75.000000000000014</v>
      </c>
      <c r="K101" s="322">
        <v>305.21642619311876</v>
      </c>
      <c r="L101" s="322">
        <v>406.42247867536378</v>
      </c>
      <c r="M101" s="322">
        <v>180.01241464928614</v>
      </c>
      <c r="N101" s="322">
        <v>353.17860746720476</v>
      </c>
      <c r="O101" s="322">
        <v>287.02640642939156</v>
      </c>
      <c r="P101" s="234"/>
      <c r="Q101" s="112"/>
      <c r="R101" s="112"/>
      <c r="S101"/>
      <c r="Z101" s="5"/>
      <c r="AA101" s="5"/>
      <c r="AB101" s="5"/>
      <c r="AC101" s="5"/>
      <c r="AD101" s="5"/>
      <c r="AE101" s="5"/>
      <c r="AF101" s="5"/>
      <c r="AG101" s="5"/>
      <c r="AH101" s="5"/>
      <c r="AI101" s="5"/>
    </row>
    <row r="102" spans="1:35" ht="12.75">
      <c r="A102" s="253">
        <v>5</v>
      </c>
      <c r="B102" s="253">
        <v>3</v>
      </c>
      <c r="C102" s="228">
        <v>3</v>
      </c>
      <c r="D102" s="168">
        <v>158036</v>
      </c>
      <c r="E102" s="315" t="s">
        <v>39</v>
      </c>
      <c r="F102" s="149">
        <v>54.000000000000007</v>
      </c>
      <c r="G102" s="149">
        <v>35.000000000000007</v>
      </c>
      <c r="H102" s="149">
        <v>18.999999999999996</v>
      </c>
      <c r="I102" s="150">
        <v>10.000000000000002</v>
      </c>
      <c r="J102" s="150">
        <v>44</v>
      </c>
      <c r="K102" s="322">
        <v>180.1801801801802</v>
      </c>
      <c r="L102" s="322">
        <v>228.45953002610969</v>
      </c>
      <c r="M102" s="322">
        <v>129.69283276450511</v>
      </c>
      <c r="N102" s="322">
        <v>120.48192771084339</v>
      </c>
      <c r="O102" s="322">
        <v>203.04568527918781</v>
      </c>
      <c r="P102" s="234"/>
      <c r="Q102" s="112"/>
      <c r="R102" s="112"/>
      <c r="S102"/>
      <c r="Z102" s="5"/>
      <c r="AA102" s="5"/>
      <c r="AB102" s="5"/>
      <c r="AC102" s="5"/>
      <c r="AD102" s="5"/>
      <c r="AE102" s="5"/>
      <c r="AF102" s="5"/>
      <c r="AG102" s="5"/>
      <c r="AH102" s="5"/>
      <c r="AI102" s="5"/>
    </row>
    <row r="103" spans="1:35" ht="12.75">
      <c r="A103" s="253">
        <v>5</v>
      </c>
      <c r="B103" s="253">
        <v>3</v>
      </c>
      <c r="C103" s="228">
        <v>3</v>
      </c>
      <c r="D103" s="168">
        <v>334036</v>
      </c>
      <c r="E103" s="315" t="s">
        <v>61</v>
      </c>
      <c r="F103" s="149">
        <v>215.00000000000003</v>
      </c>
      <c r="G103" s="149">
        <v>134.00000000000003</v>
      </c>
      <c r="H103" s="149">
        <v>81</v>
      </c>
      <c r="I103" s="150">
        <v>44.000000000000007</v>
      </c>
      <c r="J103" s="150">
        <v>171</v>
      </c>
      <c r="K103" s="322">
        <v>374.36879679609967</v>
      </c>
      <c r="L103" s="322">
        <v>452.549814251942</v>
      </c>
      <c r="M103" s="322">
        <v>291.15744069015096</v>
      </c>
      <c r="N103" s="322">
        <v>292.94274300932096</v>
      </c>
      <c r="O103" s="322">
        <v>403.20679085121435</v>
      </c>
      <c r="P103" s="234"/>
      <c r="Q103" s="112"/>
      <c r="R103" s="112"/>
      <c r="S103"/>
      <c r="Z103" s="5"/>
      <c r="AA103" s="5"/>
      <c r="AB103" s="5"/>
      <c r="AC103" s="5"/>
      <c r="AD103" s="5"/>
      <c r="AE103" s="5"/>
      <c r="AF103" s="5"/>
      <c r="AG103" s="5"/>
      <c r="AH103" s="5"/>
      <c r="AI103" s="5"/>
    </row>
    <row r="104" spans="1:35" ht="13.15">
      <c r="A104" s="300"/>
      <c r="B104" s="300"/>
      <c r="C104" s="301"/>
      <c r="D104" s="297"/>
      <c r="E104" s="298" t="s">
        <v>210</v>
      </c>
      <c r="F104" s="369">
        <v>3402</v>
      </c>
      <c r="G104" s="369">
        <v>2488</v>
      </c>
      <c r="H104" s="369">
        <v>914</v>
      </c>
      <c r="I104" s="370">
        <v>840</v>
      </c>
      <c r="J104" s="370">
        <v>2562</v>
      </c>
      <c r="K104" s="371">
        <v>200.39702408652064</v>
      </c>
      <c r="L104" s="371">
        <v>283.76236042838082</v>
      </c>
      <c r="M104" s="371">
        <v>111.34934944690804</v>
      </c>
      <c r="N104" s="371">
        <v>180.68790466561981</v>
      </c>
      <c r="O104" s="371">
        <v>207.82971267258304</v>
      </c>
      <c r="P104" s="234"/>
      <c r="Q104" s="112"/>
      <c r="R104" s="112"/>
      <c r="S104"/>
      <c r="Z104" s="5"/>
      <c r="AA104" s="5"/>
      <c r="AB104" s="5"/>
      <c r="AC104" s="5"/>
      <c r="AD104" s="5"/>
      <c r="AE104" s="5"/>
      <c r="AF104" s="5"/>
      <c r="AG104" s="5"/>
      <c r="AH104" s="5"/>
      <c r="AI104" s="5"/>
    </row>
    <row r="105" spans="1:35" ht="12.75">
      <c r="A105" s="253">
        <v>6</v>
      </c>
      <c r="B105" s="253">
        <v>4</v>
      </c>
      <c r="C105" s="228">
        <v>3</v>
      </c>
      <c r="D105" s="168">
        <v>554004</v>
      </c>
      <c r="E105" s="315" t="s">
        <v>97</v>
      </c>
      <c r="F105" s="149">
        <v>44</v>
      </c>
      <c r="G105" s="149">
        <v>41</v>
      </c>
      <c r="H105" s="149">
        <v>3</v>
      </c>
      <c r="I105" s="150">
        <v>13.000000000000002</v>
      </c>
      <c r="J105" s="150">
        <v>30.999999999999996</v>
      </c>
      <c r="K105" s="322">
        <v>68.269976726144293</v>
      </c>
      <c r="L105" s="322">
        <v>121.77012177012176</v>
      </c>
      <c r="M105" s="322">
        <v>9.7465886939571149</v>
      </c>
      <c r="N105" s="322">
        <v>77.380952380952394</v>
      </c>
      <c r="O105" s="322">
        <v>65.057712486883517</v>
      </c>
      <c r="P105" s="234"/>
      <c r="Q105" s="112"/>
      <c r="R105" s="112"/>
      <c r="S105"/>
      <c r="Z105" s="5"/>
      <c r="AA105" s="5"/>
      <c r="AB105" s="5"/>
      <c r="AC105" s="5"/>
      <c r="AD105" s="5"/>
      <c r="AE105" s="5"/>
      <c r="AF105" s="5"/>
      <c r="AG105" s="5"/>
      <c r="AH105" s="5"/>
      <c r="AI105" s="5"/>
    </row>
    <row r="106" spans="1:35" ht="12.75">
      <c r="A106" s="253">
        <v>6</v>
      </c>
      <c r="B106" s="253">
        <v>4</v>
      </c>
      <c r="C106" s="228">
        <v>3</v>
      </c>
      <c r="D106" s="168">
        <v>382008</v>
      </c>
      <c r="E106" s="315" t="s">
        <v>83</v>
      </c>
      <c r="F106" s="149">
        <v>37</v>
      </c>
      <c r="G106" s="149">
        <v>27</v>
      </c>
      <c r="H106" s="149">
        <v>10</v>
      </c>
      <c r="I106" s="150">
        <v>8</v>
      </c>
      <c r="J106" s="150">
        <v>29</v>
      </c>
      <c r="K106" s="322">
        <v>106.68973471741637</v>
      </c>
      <c r="L106" s="322">
        <v>149.33628318584073</v>
      </c>
      <c r="M106" s="322">
        <v>60.24096385542169</v>
      </c>
      <c r="N106" s="322">
        <v>96.735187424425632</v>
      </c>
      <c r="O106" s="322">
        <v>109.80689132904203</v>
      </c>
      <c r="P106" s="234"/>
      <c r="Q106" s="112"/>
      <c r="R106" s="112"/>
      <c r="S106"/>
      <c r="Z106" s="5"/>
      <c r="AA106" s="5"/>
      <c r="AB106" s="5"/>
      <c r="AC106" s="5"/>
      <c r="AD106" s="5"/>
      <c r="AE106" s="5"/>
      <c r="AF106" s="5"/>
      <c r="AG106" s="5"/>
      <c r="AH106" s="5"/>
      <c r="AI106" s="5"/>
    </row>
    <row r="107" spans="1:35" ht="12.75">
      <c r="A107" s="253">
        <v>6</v>
      </c>
      <c r="B107" s="253">
        <v>4</v>
      </c>
      <c r="C107" s="228">
        <v>3</v>
      </c>
      <c r="D107" s="168">
        <v>362004</v>
      </c>
      <c r="E107" s="315" t="s">
        <v>236</v>
      </c>
      <c r="F107" s="149">
        <v>64</v>
      </c>
      <c r="G107" s="149">
        <v>42</v>
      </c>
      <c r="H107" s="149">
        <v>21.999999999999993</v>
      </c>
      <c r="I107" s="150">
        <v>8</v>
      </c>
      <c r="J107" s="150">
        <v>56</v>
      </c>
      <c r="K107" s="322">
        <v>178.07456872565388</v>
      </c>
      <c r="L107" s="322">
        <v>226.41509433962261</v>
      </c>
      <c r="M107" s="322">
        <v>126.50948821161583</v>
      </c>
      <c r="N107" s="322">
        <v>75.400565504241285</v>
      </c>
      <c r="O107" s="322">
        <v>221.08172127911567</v>
      </c>
      <c r="P107" s="234"/>
      <c r="Q107" s="112"/>
      <c r="R107" s="112"/>
      <c r="S107"/>
      <c r="Z107" s="5"/>
      <c r="AA107" s="5"/>
      <c r="AB107" s="5"/>
      <c r="AC107" s="5"/>
      <c r="AD107" s="5"/>
      <c r="AE107" s="5"/>
      <c r="AF107" s="5"/>
      <c r="AG107" s="5"/>
      <c r="AH107" s="5"/>
      <c r="AI107" s="5"/>
    </row>
    <row r="108" spans="1:35" ht="12.75">
      <c r="A108" s="253">
        <v>6</v>
      </c>
      <c r="B108" s="253">
        <v>4</v>
      </c>
      <c r="C108" s="228">
        <v>3</v>
      </c>
      <c r="D108" s="168">
        <v>554012</v>
      </c>
      <c r="E108" s="315" t="s">
        <v>99</v>
      </c>
      <c r="F108" s="149">
        <v>83</v>
      </c>
      <c r="G108" s="149">
        <v>62.999999999999993</v>
      </c>
      <c r="H108" s="149">
        <v>20.000000000000004</v>
      </c>
      <c r="I108" s="150">
        <v>20.000000000000011</v>
      </c>
      <c r="J108" s="150">
        <v>63</v>
      </c>
      <c r="K108" s="322">
        <v>129.34393018544492</v>
      </c>
      <c r="L108" s="322">
        <v>183.61993587875253</v>
      </c>
      <c r="M108" s="322">
        <v>66.979236436704625</v>
      </c>
      <c r="N108" s="322">
        <v>112.99435028248593</v>
      </c>
      <c r="O108" s="322">
        <v>135.57133634602971</v>
      </c>
      <c r="P108" s="234"/>
      <c r="Q108" s="112"/>
      <c r="R108" s="112"/>
      <c r="S108"/>
      <c r="Z108" s="5"/>
      <c r="AA108" s="5"/>
      <c r="AB108" s="5"/>
      <c r="AC108" s="5"/>
      <c r="AD108" s="5"/>
      <c r="AE108" s="5"/>
      <c r="AF108" s="5"/>
      <c r="AG108" s="5"/>
      <c r="AH108" s="5"/>
      <c r="AI108" s="5"/>
    </row>
    <row r="109" spans="1:35" ht="12.75">
      <c r="A109" s="253">
        <v>6</v>
      </c>
      <c r="B109" s="253">
        <v>4</v>
      </c>
      <c r="C109" s="228">
        <v>3</v>
      </c>
      <c r="D109" s="168">
        <v>382012</v>
      </c>
      <c r="E109" s="315" t="s">
        <v>84</v>
      </c>
      <c r="F109" s="149">
        <v>212</v>
      </c>
      <c r="G109" s="149">
        <v>144</v>
      </c>
      <c r="H109" s="149">
        <v>67.999999999999972</v>
      </c>
      <c r="I109" s="150">
        <v>43.999999999999986</v>
      </c>
      <c r="J109" s="150">
        <v>168.00000000000006</v>
      </c>
      <c r="K109" s="322">
        <v>315.61709096322761</v>
      </c>
      <c r="L109" s="322">
        <v>388.1401617250674</v>
      </c>
      <c r="M109" s="322">
        <v>226.13900897904878</v>
      </c>
      <c r="N109" s="322">
        <v>233.66967604885815</v>
      </c>
      <c r="O109" s="322">
        <v>347.53827058336793</v>
      </c>
      <c r="P109" s="234"/>
      <c r="Q109" s="112"/>
      <c r="R109" s="112"/>
      <c r="S109"/>
      <c r="Z109" s="5"/>
      <c r="AA109" s="5"/>
      <c r="AB109" s="5"/>
      <c r="AC109" s="5"/>
      <c r="AD109" s="5"/>
      <c r="AE109" s="5"/>
      <c r="AF109" s="5"/>
      <c r="AG109" s="5"/>
      <c r="AH109" s="5"/>
      <c r="AI109" s="5"/>
    </row>
    <row r="110" spans="1:35" ht="12.75">
      <c r="A110" s="167">
        <v>6</v>
      </c>
      <c r="B110" s="167">
        <v>4</v>
      </c>
      <c r="C110" s="167">
        <v>3</v>
      </c>
      <c r="D110" s="168">
        <v>362012</v>
      </c>
      <c r="E110" s="119" t="s">
        <v>64</v>
      </c>
      <c r="F110" s="150">
        <v>189.00000000000003</v>
      </c>
      <c r="G110" s="150">
        <v>133</v>
      </c>
      <c r="H110" s="150">
        <v>56.000000000000014</v>
      </c>
      <c r="I110" s="150">
        <v>38</v>
      </c>
      <c r="J110" s="150">
        <v>151.00000000000003</v>
      </c>
      <c r="K110" s="140">
        <v>298.01324503311264</v>
      </c>
      <c r="L110" s="140">
        <v>400.72310937029226</v>
      </c>
      <c r="M110" s="140">
        <v>185.24644392987105</v>
      </c>
      <c r="N110" s="140">
        <v>221.44522144522145</v>
      </c>
      <c r="O110" s="140">
        <v>326.41591007349768</v>
      </c>
      <c r="P110" s="237"/>
      <c r="Q110" s="159"/>
      <c r="R110" s="112"/>
      <c r="S110"/>
      <c r="T110" s="5"/>
      <c r="Z110" s="5"/>
      <c r="AA110" s="5"/>
      <c r="AB110" s="5"/>
      <c r="AC110" s="5"/>
      <c r="AD110" s="5"/>
      <c r="AE110" s="5"/>
      <c r="AF110" s="5"/>
      <c r="AG110" s="5"/>
      <c r="AH110" s="5"/>
      <c r="AI110" s="5"/>
    </row>
    <row r="111" spans="1:35" ht="12.75">
      <c r="A111" s="253">
        <v>6</v>
      </c>
      <c r="B111" s="253">
        <v>4</v>
      </c>
      <c r="C111" s="228">
        <v>3</v>
      </c>
      <c r="D111" s="168">
        <v>558012</v>
      </c>
      <c r="E111" s="315" t="s">
        <v>101</v>
      </c>
      <c r="F111" s="149">
        <v>70.999999999999986</v>
      </c>
      <c r="G111" s="149">
        <v>49.999999999999986</v>
      </c>
      <c r="H111" s="149">
        <v>21</v>
      </c>
      <c r="I111" s="150">
        <v>14.000000000000002</v>
      </c>
      <c r="J111" s="150">
        <v>57</v>
      </c>
      <c r="K111" s="322">
        <v>130.17968463513014</v>
      </c>
      <c r="L111" s="322">
        <v>177.68301350390897</v>
      </c>
      <c r="M111" s="322">
        <v>79.545454545454533</v>
      </c>
      <c r="N111" s="322">
        <v>90.732339598185376</v>
      </c>
      <c r="O111" s="322">
        <v>145.74277678343134</v>
      </c>
      <c r="P111" s="234"/>
      <c r="Q111" s="112"/>
      <c r="R111" s="112"/>
      <c r="S111"/>
      <c r="Z111" s="5"/>
      <c r="AA111" s="5"/>
      <c r="AB111" s="5"/>
      <c r="AC111" s="5"/>
      <c r="AD111" s="5"/>
      <c r="AE111" s="5"/>
      <c r="AF111" s="5"/>
      <c r="AG111" s="5"/>
      <c r="AH111" s="5"/>
      <c r="AI111" s="5"/>
    </row>
    <row r="112" spans="1:35" ht="12.75">
      <c r="A112" s="253">
        <v>6</v>
      </c>
      <c r="B112" s="253">
        <v>4</v>
      </c>
      <c r="C112" s="228">
        <v>3</v>
      </c>
      <c r="D112" s="168">
        <v>558016</v>
      </c>
      <c r="E112" s="315" t="s">
        <v>102</v>
      </c>
      <c r="F112" s="149">
        <v>86</v>
      </c>
      <c r="G112" s="149">
        <v>69</v>
      </c>
      <c r="H112" s="149">
        <v>17</v>
      </c>
      <c r="I112" s="150">
        <v>26.999999999999996</v>
      </c>
      <c r="J112" s="150">
        <v>59</v>
      </c>
      <c r="K112" s="322">
        <v>123.99077277970011</v>
      </c>
      <c r="L112" s="322">
        <v>198.61830742659757</v>
      </c>
      <c r="M112" s="322">
        <v>49.104563835932986</v>
      </c>
      <c r="N112" s="322">
        <v>140.3326403326403</v>
      </c>
      <c r="O112" s="322">
        <v>117.71747805267358</v>
      </c>
      <c r="P112" s="234"/>
      <c r="Q112" s="112"/>
      <c r="R112" s="112"/>
      <c r="S112"/>
      <c r="Z112" s="5"/>
      <c r="AA112" s="5"/>
      <c r="AB112" s="5"/>
      <c r="AC112" s="5"/>
      <c r="AD112" s="5"/>
      <c r="AE112" s="5"/>
      <c r="AF112" s="5"/>
      <c r="AG112" s="5"/>
      <c r="AH112" s="5"/>
      <c r="AI112" s="5"/>
    </row>
    <row r="113" spans="1:35" ht="12.75">
      <c r="A113" s="253">
        <v>6</v>
      </c>
      <c r="B113" s="253">
        <v>4</v>
      </c>
      <c r="C113" s="227">
        <v>3</v>
      </c>
      <c r="D113" s="168">
        <v>566008</v>
      </c>
      <c r="E113" s="315" t="s">
        <v>113</v>
      </c>
      <c r="F113" s="149">
        <v>75</v>
      </c>
      <c r="G113" s="149">
        <v>59</v>
      </c>
      <c r="H113" s="149">
        <v>16</v>
      </c>
      <c r="I113" s="150">
        <v>14.000000000000005</v>
      </c>
      <c r="J113" s="150">
        <v>61.000000000000007</v>
      </c>
      <c r="K113" s="322">
        <v>146.82850430696945</v>
      </c>
      <c r="L113" s="322">
        <v>204.79000347101703</v>
      </c>
      <c r="M113" s="322">
        <v>71.845532105972154</v>
      </c>
      <c r="N113" s="322">
        <v>96.352374397797689</v>
      </c>
      <c r="O113" s="322">
        <v>166.89466484268129</v>
      </c>
      <c r="P113" s="234"/>
      <c r="Q113" s="112"/>
      <c r="R113" s="112"/>
      <c r="S113"/>
      <c r="Z113" s="5"/>
      <c r="AA113" s="5"/>
      <c r="AB113" s="5"/>
      <c r="AC113" s="5"/>
      <c r="AD113" s="5"/>
      <c r="AE113" s="5"/>
      <c r="AF113" s="5"/>
      <c r="AG113" s="5"/>
      <c r="AH113" s="5"/>
      <c r="AI113" s="5"/>
    </row>
    <row r="114" spans="1:35" ht="12.75">
      <c r="A114" s="253">
        <v>6</v>
      </c>
      <c r="B114" s="253">
        <v>4</v>
      </c>
      <c r="C114" s="228">
        <v>3</v>
      </c>
      <c r="D114" s="168">
        <v>362020</v>
      </c>
      <c r="E114" s="315" t="s">
        <v>65</v>
      </c>
      <c r="F114" s="149">
        <v>137</v>
      </c>
      <c r="G114" s="149">
        <v>78.999999999999986</v>
      </c>
      <c r="H114" s="149">
        <v>58</v>
      </c>
      <c r="I114" s="150">
        <v>18.000000000000004</v>
      </c>
      <c r="J114" s="150">
        <v>119.00000000000001</v>
      </c>
      <c r="K114" s="322">
        <v>201.97552705292645</v>
      </c>
      <c r="L114" s="322">
        <v>224.17707150964807</v>
      </c>
      <c r="M114" s="322">
        <v>177.96870205584534</v>
      </c>
      <c r="N114" s="322">
        <v>94.83667017913595</v>
      </c>
      <c r="O114" s="322">
        <v>243.60286591606962</v>
      </c>
      <c r="P114" s="234"/>
      <c r="Q114" s="112"/>
      <c r="R114" s="112"/>
      <c r="S114"/>
      <c r="Z114" s="5"/>
      <c r="AA114" s="5"/>
      <c r="AB114" s="5"/>
      <c r="AC114" s="5"/>
      <c r="AD114" s="5"/>
      <c r="AE114" s="5"/>
      <c r="AF114" s="5"/>
      <c r="AG114" s="5"/>
      <c r="AH114" s="5"/>
      <c r="AI114" s="5"/>
    </row>
    <row r="115" spans="1:35" ht="12.75">
      <c r="A115" s="253">
        <v>6</v>
      </c>
      <c r="B115" s="253">
        <v>4</v>
      </c>
      <c r="C115" s="228">
        <v>3</v>
      </c>
      <c r="D115" s="168">
        <v>370004</v>
      </c>
      <c r="E115" s="315" t="s">
        <v>71</v>
      </c>
      <c r="F115" s="149">
        <v>101.99999999999997</v>
      </c>
      <c r="G115" s="149">
        <v>65.999999999999972</v>
      </c>
      <c r="H115" s="149">
        <v>36.000000000000007</v>
      </c>
      <c r="I115" s="150">
        <v>28</v>
      </c>
      <c r="J115" s="150">
        <v>74</v>
      </c>
      <c r="K115" s="322">
        <v>159.20087404401431</v>
      </c>
      <c r="L115" s="322">
        <v>202.70270270270262</v>
      </c>
      <c r="M115" s="322">
        <v>114.24944462075534</v>
      </c>
      <c r="N115" s="322">
        <v>156.86274509803923</v>
      </c>
      <c r="O115" s="322">
        <v>160.10385114668975</v>
      </c>
      <c r="P115" s="234"/>
      <c r="Q115" s="112"/>
      <c r="R115" s="112"/>
      <c r="S115"/>
      <c r="Z115" s="5"/>
      <c r="AA115" s="5"/>
      <c r="AB115" s="5"/>
      <c r="AC115" s="5"/>
      <c r="AD115" s="5"/>
      <c r="AE115" s="5"/>
      <c r="AF115" s="5"/>
      <c r="AG115" s="5"/>
      <c r="AH115" s="5"/>
      <c r="AI115" s="5"/>
    </row>
    <row r="116" spans="1:35" ht="12.75">
      <c r="A116" s="253">
        <v>6</v>
      </c>
      <c r="B116" s="253">
        <v>4</v>
      </c>
      <c r="C116" s="228">
        <v>3</v>
      </c>
      <c r="D116" s="168">
        <v>566012</v>
      </c>
      <c r="E116" s="315" t="s">
        <v>400</v>
      </c>
      <c r="F116" s="334" t="s">
        <v>372</v>
      </c>
      <c r="G116" s="334" t="s">
        <v>372</v>
      </c>
      <c r="H116" s="334" t="s">
        <v>372</v>
      </c>
      <c r="I116" s="334" t="s">
        <v>372</v>
      </c>
      <c r="J116" s="334" t="s">
        <v>372</v>
      </c>
      <c r="K116" s="334" t="s">
        <v>372</v>
      </c>
      <c r="L116" s="334" t="s">
        <v>372</v>
      </c>
      <c r="M116" s="334" t="s">
        <v>372</v>
      </c>
      <c r="N116" s="334" t="s">
        <v>372</v>
      </c>
      <c r="O116" s="334" t="s">
        <v>372</v>
      </c>
      <c r="P116" s="234"/>
      <c r="Q116" s="112"/>
      <c r="R116" s="112"/>
      <c r="S116"/>
      <c r="Z116" s="5"/>
      <c r="AA116" s="5"/>
      <c r="AB116" s="5"/>
      <c r="AC116" s="5"/>
      <c r="AD116" s="5"/>
      <c r="AE116" s="5"/>
      <c r="AF116" s="5"/>
      <c r="AG116" s="5"/>
      <c r="AH116" s="5"/>
      <c r="AI116" s="5"/>
    </row>
    <row r="117" spans="1:35" ht="12.75">
      <c r="A117" s="253">
        <v>6</v>
      </c>
      <c r="B117" s="253">
        <v>4</v>
      </c>
      <c r="C117" s="228">
        <v>3</v>
      </c>
      <c r="D117" s="168">
        <v>562016</v>
      </c>
      <c r="E117" s="315" t="s">
        <v>107</v>
      </c>
      <c r="F117" s="149">
        <v>173.00000000000006</v>
      </c>
      <c r="G117" s="149">
        <v>133.00000000000006</v>
      </c>
      <c r="H117" s="149">
        <v>40.000000000000014</v>
      </c>
      <c r="I117" s="150">
        <v>44.999999999999993</v>
      </c>
      <c r="J117" s="150">
        <v>128</v>
      </c>
      <c r="K117" s="322">
        <v>325.37145006582671</v>
      </c>
      <c r="L117" s="322">
        <v>481.18668596237353</v>
      </c>
      <c r="M117" s="322">
        <v>156.6784175479828</v>
      </c>
      <c r="N117" s="322">
        <v>310.13094417643003</v>
      </c>
      <c r="O117" s="322">
        <v>331.09156751163994</v>
      </c>
      <c r="P117" s="234"/>
      <c r="Q117" s="112"/>
      <c r="R117" s="112"/>
      <c r="S117"/>
      <c r="Z117" s="5"/>
      <c r="AA117" s="5"/>
      <c r="AB117" s="5"/>
      <c r="AC117" s="5"/>
      <c r="AD117" s="5"/>
      <c r="AE117" s="5"/>
      <c r="AF117" s="5"/>
      <c r="AG117" s="5"/>
      <c r="AH117" s="5"/>
      <c r="AI117" s="5"/>
    </row>
    <row r="118" spans="1:35" ht="12.75">
      <c r="A118" s="253">
        <v>6</v>
      </c>
      <c r="B118" s="253">
        <v>4</v>
      </c>
      <c r="C118" s="228">
        <v>3</v>
      </c>
      <c r="D118" s="168">
        <v>382020</v>
      </c>
      <c r="E118" s="315" t="s">
        <v>85</v>
      </c>
      <c r="F118" s="149">
        <v>135</v>
      </c>
      <c r="G118" s="149">
        <v>86</v>
      </c>
      <c r="H118" s="149">
        <v>49</v>
      </c>
      <c r="I118" s="150">
        <v>29</v>
      </c>
      <c r="J118" s="150">
        <v>106.00000000000001</v>
      </c>
      <c r="K118" s="322">
        <v>179.16390179163903</v>
      </c>
      <c r="L118" s="322">
        <v>221.70662541892241</v>
      </c>
      <c r="M118" s="322">
        <v>134.02625820568929</v>
      </c>
      <c r="N118" s="322">
        <v>143.99205561072492</v>
      </c>
      <c r="O118" s="322">
        <v>191.99420394856008</v>
      </c>
      <c r="P118" s="234"/>
      <c r="Q118" s="112"/>
      <c r="R118" s="112"/>
      <c r="S118"/>
      <c r="Z118" s="5"/>
      <c r="AA118" s="5"/>
      <c r="AB118" s="5"/>
      <c r="AC118" s="5"/>
      <c r="AD118" s="5"/>
      <c r="AE118" s="5"/>
      <c r="AF118" s="5"/>
      <c r="AG118" s="5"/>
      <c r="AH118" s="5"/>
      <c r="AI118" s="5"/>
    </row>
    <row r="119" spans="1:35" ht="12.75">
      <c r="A119" s="253">
        <v>6</v>
      </c>
      <c r="B119" s="253">
        <v>4</v>
      </c>
      <c r="C119" s="228">
        <v>3</v>
      </c>
      <c r="D119" s="168">
        <v>162016</v>
      </c>
      <c r="E119" s="315" t="s">
        <v>42</v>
      </c>
      <c r="F119" s="149">
        <v>79</v>
      </c>
      <c r="G119" s="149">
        <v>59</v>
      </c>
      <c r="H119" s="149">
        <v>20</v>
      </c>
      <c r="I119" s="150">
        <v>22.000000000000004</v>
      </c>
      <c r="J119" s="150">
        <v>57</v>
      </c>
      <c r="K119" s="322">
        <v>123.37966578166484</v>
      </c>
      <c r="L119" s="322">
        <v>177.49699157641396</v>
      </c>
      <c r="M119" s="322">
        <v>64.956154595647945</v>
      </c>
      <c r="N119" s="322">
        <v>119.69532100108815</v>
      </c>
      <c r="O119" s="322">
        <v>124.86308871851041</v>
      </c>
      <c r="P119" s="234"/>
      <c r="Q119" s="112"/>
      <c r="R119" s="112"/>
      <c r="S119"/>
      <c r="Z119" s="5"/>
      <c r="AA119" s="5"/>
      <c r="AB119" s="5"/>
      <c r="AC119" s="5"/>
      <c r="AD119" s="5"/>
      <c r="AE119" s="5"/>
      <c r="AF119" s="5"/>
      <c r="AG119" s="5"/>
      <c r="AH119" s="5"/>
      <c r="AI119" s="5"/>
    </row>
    <row r="120" spans="1:35" ht="12.75">
      <c r="A120" s="253">
        <v>6</v>
      </c>
      <c r="B120" s="253">
        <v>4</v>
      </c>
      <c r="C120" s="228">
        <v>3</v>
      </c>
      <c r="D120" s="168">
        <v>166012</v>
      </c>
      <c r="E120" s="315" t="s">
        <v>45</v>
      </c>
      <c r="F120" s="149">
        <v>74</v>
      </c>
      <c r="G120" s="149">
        <v>50.000000000000007</v>
      </c>
      <c r="H120" s="149">
        <v>24</v>
      </c>
      <c r="I120" s="150">
        <v>10.000000000000002</v>
      </c>
      <c r="J120" s="150">
        <v>64</v>
      </c>
      <c r="K120" s="322">
        <v>159.68925334484248</v>
      </c>
      <c r="L120" s="322">
        <v>226.44927536231887</v>
      </c>
      <c r="M120" s="322">
        <v>98.928276999175594</v>
      </c>
      <c r="N120" s="322">
        <v>79.051383399209499</v>
      </c>
      <c r="O120" s="322">
        <v>189.96734936182844</v>
      </c>
      <c r="P120" s="234"/>
      <c r="Q120" s="112"/>
      <c r="R120" s="112"/>
      <c r="S120"/>
      <c r="Z120" s="5"/>
      <c r="AA120" s="5"/>
      <c r="AB120" s="5"/>
      <c r="AC120" s="5"/>
      <c r="AD120" s="5"/>
      <c r="AE120" s="5"/>
      <c r="AF120" s="5"/>
      <c r="AG120" s="5"/>
      <c r="AH120" s="5"/>
      <c r="AI120" s="5"/>
    </row>
    <row r="121" spans="1:35" ht="12.75">
      <c r="A121" s="253">
        <v>6</v>
      </c>
      <c r="B121" s="253">
        <v>4</v>
      </c>
      <c r="C121" s="228">
        <v>3</v>
      </c>
      <c r="D121" s="168">
        <v>154032</v>
      </c>
      <c r="E121" s="315" t="s">
        <v>28</v>
      </c>
      <c r="F121" s="149">
        <v>96.999999999999986</v>
      </c>
      <c r="G121" s="149">
        <v>65.999999999999972</v>
      </c>
      <c r="H121" s="149">
        <v>31.000000000000004</v>
      </c>
      <c r="I121" s="150">
        <v>25.000000000000007</v>
      </c>
      <c r="J121" s="150">
        <v>72</v>
      </c>
      <c r="K121" s="322">
        <v>240.03959415986139</v>
      </c>
      <c r="L121" s="322">
        <v>321.63742690058461</v>
      </c>
      <c r="M121" s="322">
        <v>155.85721468074411</v>
      </c>
      <c r="N121" s="322">
        <v>237.64258555133085</v>
      </c>
      <c r="O121" s="322">
        <v>240.88323854131815</v>
      </c>
      <c r="P121" s="234"/>
      <c r="Q121" s="112"/>
      <c r="R121" s="112"/>
      <c r="S121"/>
      <c r="Z121" s="5"/>
      <c r="AA121" s="5"/>
      <c r="AB121" s="5"/>
      <c r="AC121" s="5"/>
      <c r="AD121" s="5"/>
      <c r="AE121" s="5"/>
      <c r="AF121" s="5"/>
      <c r="AG121" s="5"/>
      <c r="AH121" s="5"/>
      <c r="AI121" s="5"/>
    </row>
    <row r="122" spans="1:35" ht="12.75">
      <c r="A122" s="253">
        <v>6</v>
      </c>
      <c r="B122" s="253">
        <v>4</v>
      </c>
      <c r="C122" s="228">
        <v>3</v>
      </c>
      <c r="D122" s="168">
        <v>382024</v>
      </c>
      <c r="E122" s="315" t="s">
        <v>86</v>
      </c>
      <c r="F122" s="149">
        <v>109</v>
      </c>
      <c r="G122" s="149">
        <v>83.999999999999986</v>
      </c>
      <c r="H122" s="149">
        <v>25.000000000000007</v>
      </c>
      <c r="I122" s="150">
        <v>28</v>
      </c>
      <c r="J122" s="150">
        <v>81</v>
      </c>
      <c r="K122" s="322">
        <v>181.78785857238159</v>
      </c>
      <c r="L122" s="322">
        <v>260.62674526838344</v>
      </c>
      <c r="M122" s="322">
        <v>90.155066714749395</v>
      </c>
      <c r="N122" s="322">
        <v>179.37219730941703</v>
      </c>
      <c r="O122" s="322">
        <v>182.63810597519731</v>
      </c>
      <c r="P122" s="234"/>
      <c r="Q122" s="112"/>
      <c r="R122" s="112"/>
      <c r="S122"/>
      <c r="Z122" s="5"/>
      <c r="AA122" s="5"/>
      <c r="AB122" s="5"/>
      <c r="AC122" s="5"/>
      <c r="AD122" s="5"/>
      <c r="AE122" s="5"/>
      <c r="AF122" s="5"/>
      <c r="AG122" s="5"/>
      <c r="AH122" s="5"/>
      <c r="AI122" s="5"/>
    </row>
    <row r="123" spans="1:35" ht="12.75">
      <c r="A123" s="253">
        <v>6</v>
      </c>
      <c r="B123" s="253">
        <v>4</v>
      </c>
      <c r="C123" s="228">
        <v>3</v>
      </c>
      <c r="D123" s="168">
        <v>378016</v>
      </c>
      <c r="E123" s="315" t="s">
        <v>79</v>
      </c>
      <c r="F123" s="149">
        <v>105.99999999999997</v>
      </c>
      <c r="G123" s="149">
        <v>67.999999999999972</v>
      </c>
      <c r="H123" s="149">
        <v>38.000000000000007</v>
      </c>
      <c r="I123" s="150">
        <v>34.000000000000007</v>
      </c>
      <c r="J123" s="150">
        <v>72</v>
      </c>
      <c r="K123" s="322">
        <v>277.92343995804924</v>
      </c>
      <c r="L123" s="322">
        <v>337.80427223050157</v>
      </c>
      <c r="M123" s="322">
        <v>210.99389228206559</v>
      </c>
      <c r="N123" s="322">
        <v>308.81017257039059</v>
      </c>
      <c r="O123" s="322">
        <v>265.38886841135275</v>
      </c>
      <c r="P123" s="234"/>
      <c r="Q123" s="112"/>
      <c r="R123" s="112"/>
      <c r="S123"/>
      <c r="Z123" s="5"/>
      <c r="AA123" s="5"/>
      <c r="AB123" s="5"/>
      <c r="AC123" s="5"/>
      <c r="AD123" s="5"/>
      <c r="AE123" s="5"/>
      <c r="AF123" s="5"/>
      <c r="AG123" s="5"/>
      <c r="AH123" s="5"/>
      <c r="AI123" s="5"/>
    </row>
    <row r="124" spans="1:35" ht="12.75">
      <c r="A124" s="253">
        <v>6</v>
      </c>
      <c r="B124" s="253">
        <v>4</v>
      </c>
      <c r="C124" s="228">
        <v>3</v>
      </c>
      <c r="D124" s="168">
        <v>766044</v>
      </c>
      <c r="E124" s="315" t="s">
        <v>126</v>
      </c>
      <c r="F124" s="149">
        <v>75</v>
      </c>
      <c r="G124" s="149">
        <v>62.000000000000007</v>
      </c>
      <c r="H124" s="149">
        <v>12.999999999999998</v>
      </c>
      <c r="I124" s="150">
        <v>22</v>
      </c>
      <c r="J124" s="150">
        <v>53</v>
      </c>
      <c r="K124" s="322">
        <v>130.61650992685475</v>
      </c>
      <c r="L124" s="322">
        <v>199.1647928043688</v>
      </c>
      <c r="M124" s="322">
        <v>49.448459490300486</v>
      </c>
      <c r="N124" s="322">
        <v>146.17940199335547</v>
      </c>
      <c r="O124" s="322">
        <v>125.08850601840925</v>
      </c>
      <c r="P124" s="234"/>
      <c r="Q124" s="112"/>
      <c r="R124" s="112"/>
      <c r="S124"/>
      <c r="Z124" s="5"/>
      <c r="AA124" s="5"/>
      <c r="AB124" s="5"/>
      <c r="AC124" s="5"/>
      <c r="AD124" s="5"/>
      <c r="AE124" s="5"/>
      <c r="AF124" s="5"/>
      <c r="AG124" s="5"/>
      <c r="AH124" s="5"/>
      <c r="AI124" s="5"/>
    </row>
    <row r="125" spans="1:35" ht="12.75">
      <c r="A125" s="253">
        <v>6</v>
      </c>
      <c r="B125" s="253">
        <v>4</v>
      </c>
      <c r="C125" s="228">
        <v>3</v>
      </c>
      <c r="D125" s="168">
        <v>382028</v>
      </c>
      <c r="E125" s="315" t="s">
        <v>87</v>
      </c>
      <c r="F125" s="149">
        <v>117</v>
      </c>
      <c r="G125" s="149">
        <v>83</v>
      </c>
      <c r="H125" s="149">
        <v>34.000000000000007</v>
      </c>
      <c r="I125" s="150">
        <v>33.000000000000014</v>
      </c>
      <c r="J125" s="150">
        <v>84.000000000000014</v>
      </c>
      <c r="K125" s="322">
        <v>245.64350199454125</v>
      </c>
      <c r="L125" s="322">
        <v>331.60207750699158</v>
      </c>
      <c r="M125" s="322">
        <v>150.44247787610624</v>
      </c>
      <c r="N125" s="322">
        <v>249.43310657596385</v>
      </c>
      <c r="O125" s="322">
        <v>244.18604651162795</v>
      </c>
      <c r="P125" s="234"/>
      <c r="Q125" s="112"/>
      <c r="R125" s="112"/>
      <c r="S125"/>
      <c r="Z125" s="5"/>
      <c r="AA125" s="5"/>
      <c r="AB125" s="5"/>
      <c r="AC125" s="5"/>
      <c r="AD125" s="5"/>
      <c r="AE125" s="5"/>
      <c r="AF125" s="5"/>
      <c r="AG125" s="5"/>
      <c r="AH125" s="5"/>
      <c r="AI125" s="5"/>
    </row>
    <row r="126" spans="1:35" ht="12.75">
      <c r="A126" s="253">
        <v>6</v>
      </c>
      <c r="B126" s="253">
        <v>4</v>
      </c>
      <c r="C126" s="228">
        <v>3</v>
      </c>
      <c r="D126" s="168">
        <v>382032</v>
      </c>
      <c r="E126" s="315" t="s">
        <v>88</v>
      </c>
      <c r="F126" s="149">
        <v>43.999999999999993</v>
      </c>
      <c r="G126" s="149">
        <v>28.999999999999996</v>
      </c>
      <c r="H126" s="149">
        <v>14.999999999999998</v>
      </c>
      <c r="I126" s="150">
        <v>4.0000000000000009</v>
      </c>
      <c r="J126" s="150">
        <v>40</v>
      </c>
      <c r="K126" s="322">
        <v>113.37284205101776</v>
      </c>
      <c r="L126" s="322">
        <v>133.76383763837637</v>
      </c>
      <c r="M126" s="322">
        <v>87.565674255691746</v>
      </c>
      <c r="N126" s="322">
        <v>36.29764065335754</v>
      </c>
      <c r="O126" s="322">
        <v>143.93666786613889</v>
      </c>
      <c r="P126" s="234"/>
      <c r="Q126" s="112"/>
      <c r="R126" s="112"/>
      <c r="S126"/>
      <c r="Z126" s="5"/>
      <c r="AA126" s="5"/>
      <c r="AB126" s="5"/>
      <c r="AC126" s="5"/>
      <c r="AD126" s="5"/>
      <c r="AE126" s="5"/>
      <c r="AF126" s="5"/>
      <c r="AG126" s="5"/>
      <c r="AH126" s="5"/>
      <c r="AI126" s="5"/>
    </row>
    <row r="127" spans="1:35" ht="12.75">
      <c r="A127" s="42">
        <v>6</v>
      </c>
      <c r="B127" s="42">
        <v>4</v>
      </c>
      <c r="C127" s="43">
        <v>3</v>
      </c>
      <c r="D127" s="35">
        <v>166016</v>
      </c>
      <c r="E127" s="316" t="s">
        <v>253</v>
      </c>
      <c r="F127" s="149">
        <v>169.99999999999991</v>
      </c>
      <c r="G127" s="149">
        <v>121.99999999999993</v>
      </c>
      <c r="H127" s="149">
        <v>47.999999999999979</v>
      </c>
      <c r="I127" s="150">
        <v>32.000000000000007</v>
      </c>
      <c r="J127" s="150">
        <v>138.00000000000006</v>
      </c>
      <c r="K127" s="322">
        <v>295.44664581160919</v>
      </c>
      <c r="L127" s="322">
        <v>406.26040626040606</v>
      </c>
      <c r="M127" s="322">
        <v>174.48200654307519</v>
      </c>
      <c r="N127" s="322">
        <v>202.14782059380929</v>
      </c>
      <c r="O127" s="322">
        <v>330.85590985375222</v>
      </c>
      <c r="P127" s="26"/>
      <c r="Q127"/>
      <c r="R127"/>
      <c r="S127"/>
      <c r="Z127" s="5"/>
      <c r="AA127" s="5"/>
      <c r="AB127" s="5"/>
      <c r="AC127" s="5"/>
      <c r="AD127" s="5"/>
      <c r="AE127" s="5"/>
      <c r="AF127" s="5"/>
      <c r="AG127" s="5"/>
      <c r="AH127" s="5"/>
      <c r="AI127" s="5"/>
    </row>
    <row r="128" spans="1:35" ht="12.75">
      <c r="A128" s="42">
        <v>6</v>
      </c>
      <c r="B128" s="42">
        <v>4</v>
      </c>
      <c r="C128" s="43">
        <v>3</v>
      </c>
      <c r="D128" s="35">
        <v>382044</v>
      </c>
      <c r="E128" s="316" t="s">
        <v>89</v>
      </c>
      <c r="F128" s="149">
        <v>71.000000000000014</v>
      </c>
      <c r="G128" s="149">
        <v>48.000000000000014</v>
      </c>
      <c r="H128" s="149">
        <v>23.000000000000004</v>
      </c>
      <c r="I128" s="150">
        <v>14.000000000000002</v>
      </c>
      <c r="J128" s="150">
        <v>57</v>
      </c>
      <c r="K128" s="322">
        <v>120.64570943075618</v>
      </c>
      <c r="L128" s="322">
        <v>156.09756097560981</v>
      </c>
      <c r="M128" s="322">
        <v>81.850533807829208</v>
      </c>
      <c r="N128" s="322">
        <v>82.938388625592424</v>
      </c>
      <c r="O128" s="322">
        <v>135.81129378127233</v>
      </c>
      <c r="P128" s="26"/>
      <c r="Q128"/>
      <c r="R128"/>
      <c r="S128"/>
      <c r="Z128" s="5"/>
      <c r="AA128" s="5"/>
      <c r="AB128" s="5"/>
      <c r="AC128" s="5"/>
      <c r="AD128" s="5"/>
      <c r="AE128" s="5"/>
      <c r="AF128" s="5"/>
      <c r="AG128" s="5"/>
      <c r="AH128" s="5"/>
      <c r="AI128" s="5"/>
    </row>
    <row r="129" spans="1:35" ht="12.75">
      <c r="A129" s="42">
        <v>6</v>
      </c>
      <c r="B129" s="42">
        <v>4</v>
      </c>
      <c r="C129" s="43">
        <v>3</v>
      </c>
      <c r="D129" s="35">
        <v>570028</v>
      </c>
      <c r="E129" s="316" t="s">
        <v>118</v>
      </c>
      <c r="F129" s="149">
        <v>29</v>
      </c>
      <c r="G129" s="149">
        <v>20</v>
      </c>
      <c r="H129" s="149">
        <v>9</v>
      </c>
      <c r="I129" s="150">
        <v>6</v>
      </c>
      <c r="J129" s="150">
        <v>23</v>
      </c>
      <c r="K129" s="322">
        <v>67.757009345794387</v>
      </c>
      <c r="L129" s="322">
        <v>91.827364554637285</v>
      </c>
      <c r="M129" s="322">
        <v>42.81636536631779</v>
      </c>
      <c r="N129" s="322">
        <v>53.667262969588549</v>
      </c>
      <c r="O129" s="322">
        <v>72.738772928526245</v>
      </c>
      <c r="P129" s="26"/>
      <c r="Q129"/>
      <c r="R129"/>
      <c r="S129"/>
      <c r="Z129" s="5"/>
      <c r="AA129" s="5"/>
      <c r="AB129" s="5"/>
      <c r="AC129" s="5"/>
      <c r="AD129" s="5"/>
      <c r="AE129" s="5"/>
      <c r="AF129" s="5"/>
      <c r="AG129" s="5"/>
      <c r="AH129" s="5"/>
      <c r="AI129" s="5"/>
    </row>
    <row r="130" spans="1:35" ht="12.75">
      <c r="A130" s="42">
        <v>6</v>
      </c>
      <c r="B130" s="42">
        <v>4</v>
      </c>
      <c r="C130" s="43">
        <v>3</v>
      </c>
      <c r="D130" s="35">
        <v>378024</v>
      </c>
      <c r="E130" s="316" t="s">
        <v>80</v>
      </c>
      <c r="F130" s="149">
        <v>86</v>
      </c>
      <c r="G130" s="149">
        <v>61</v>
      </c>
      <c r="H130" s="149">
        <v>25.000000000000007</v>
      </c>
      <c r="I130" s="150">
        <v>18</v>
      </c>
      <c r="J130" s="150">
        <v>67.999999999999986</v>
      </c>
      <c r="K130" s="322">
        <v>216.62468513853904</v>
      </c>
      <c r="L130" s="322">
        <v>297.41589468551928</v>
      </c>
      <c r="M130" s="322">
        <v>130.2761855132882</v>
      </c>
      <c r="N130" s="322">
        <v>164.23357664233578</v>
      </c>
      <c r="O130" s="322">
        <v>236.6040361864996</v>
      </c>
      <c r="P130" s="26"/>
      <c r="Q130"/>
      <c r="R130"/>
      <c r="S130"/>
      <c r="Z130" s="5"/>
      <c r="AA130" s="5"/>
      <c r="AB130" s="5"/>
      <c r="AC130" s="5"/>
      <c r="AD130" s="5"/>
      <c r="AE130" s="5"/>
      <c r="AF130" s="5"/>
      <c r="AG130" s="5"/>
      <c r="AH130" s="5"/>
      <c r="AI130" s="5"/>
    </row>
    <row r="131" spans="1:35" ht="12.75">
      <c r="A131" s="42">
        <v>6</v>
      </c>
      <c r="B131" s="42">
        <v>4</v>
      </c>
      <c r="C131" s="43">
        <v>3</v>
      </c>
      <c r="D131" s="35">
        <v>754028</v>
      </c>
      <c r="E131" s="316" t="s">
        <v>267</v>
      </c>
      <c r="F131" s="149">
        <v>16.999999999999996</v>
      </c>
      <c r="G131" s="149">
        <v>13.999999999999996</v>
      </c>
      <c r="H131" s="149">
        <v>3</v>
      </c>
      <c r="I131" s="150">
        <v>3</v>
      </c>
      <c r="J131" s="150">
        <v>14.000000000000002</v>
      </c>
      <c r="K131" s="322">
        <v>24.062278839348895</v>
      </c>
      <c r="L131" s="322">
        <v>36.80336487907465</v>
      </c>
      <c r="M131" s="322">
        <v>9.1996320147194108</v>
      </c>
      <c r="N131" s="322">
        <v>16.384489350081921</v>
      </c>
      <c r="O131" s="322">
        <v>26.748184944593049</v>
      </c>
      <c r="P131" s="26"/>
      <c r="Q131"/>
      <c r="R131"/>
      <c r="S131"/>
      <c r="Z131" s="5"/>
      <c r="AA131" s="5"/>
      <c r="AB131" s="5"/>
      <c r="AC131" s="5"/>
      <c r="AD131" s="5"/>
      <c r="AE131" s="5"/>
      <c r="AF131" s="5"/>
      <c r="AG131" s="5"/>
      <c r="AH131" s="5"/>
      <c r="AI131" s="5"/>
    </row>
    <row r="132" spans="1:35" ht="12.75">
      <c r="A132" s="42">
        <v>6</v>
      </c>
      <c r="B132" s="42">
        <v>4</v>
      </c>
      <c r="C132" s="43">
        <v>3</v>
      </c>
      <c r="D132" s="35">
        <v>382048</v>
      </c>
      <c r="E132" s="316" t="s">
        <v>90</v>
      </c>
      <c r="F132" s="149">
        <v>78.000000000000014</v>
      </c>
      <c r="G132" s="149">
        <v>50.000000000000014</v>
      </c>
      <c r="H132" s="149">
        <v>28</v>
      </c>
      <c r="I132" s="150">
        <v>16.000000000000007</v>
      </c>
      <c r="J132" s="150">
        <v>62.000000000000014</v>
      </c>
      <c r="K132" s="322">
        <v>194.95126218445392</v>
      </c>
      <c r="L132" s="322">
        <v>238.77745940783197</v>
      </c>
      <c r="M132" s="322">
        <v>146.82747771368642</v>
      </c>
      <c r="N132" s="322">
        <v>156.4027370478984</v>
      </c>
      <c r="O132" s="322">
        <v>208.19341840161186</v>
      </c>
      <c r="P132" s="26"/>
      <c r="Q132"/>
      <c r="R132"/>
      <c r="S132"/>
      <c r="Z132" s="5"/>
      <c r="AA132" s="5"/>
      <c r="AB132" s="5"/>
      <c r="AC132" s="5"/>
      <c r="AD132" s="5"/>
      <c r="AE132" s="5"/>
      <c r="AF132" s="5"/>
      <c r="AG132" s="5"/>
      <c r="AH132" s="5"/>
      <c r="AI132" s="5"/>
    </row>
    <row r="133" spans="1:35" ht="12.75">
      <c r="A133" s="42">
        <v>6</v>
      </c>
      <c r="B133" s="42">
        <v>4</v>
      </c>
      <c r="C133" s="43">
        <v>3</v>
      </c>
      <c r="D133" s="35">
        <v>170032</v>
      </c>
      <c r="E133" s="316" t="s">
        <v>51</v>
      </c>
      <c r="F133" s="149">
        <v>68</v>
      </c>
      <c r="G133" s="149">
        <v>45</v>
      </c>
      <c r="H133" s="149">
        <v>23</v>
      </c>
      <c r="I133" s="150">
        <v>12.999999999999998</v>
      </c>
      <c r="J133" s="150">
        <v>55</v>
      </c>
      <c r="K133" s="322">
        <v>160.45304388862672</v>
      </c>
      <c r="L133" s="322">
        <v>206.13834173156206</v>
      </c>
      <c r="M133" s="322">
        <v>111.92214111922141</v>
      </c>
      <c r="N133" s="322">
        <v>112.16566005176875</v>
      </c>
      <c r="O133" s="322">
        <v>178.62942513803185</v>
      </c>
      <c r="P133" s="26"/>
      <c r="Q133"/>
      <c r="R133"/>
      <c r="S133"/>
      <c r="Z133" s="5"/>
      <c r="AA133" s="5"/>
      <c r="AB133" s="5"/>
      <c r="AC133" s="5"/>
      <c r="AD133" s="5"/>
      <c r="AE133" s="5"/>
      <c r="AF133" s="5"/>
      <c r="AG133" s="5"/>
      <c r="AH133" s="5"/>
      <c r="AI133" s="5"/>
    </row>
    <row r="134" spans="1:35" ht="12.75">
      <c r="A134" s="42">
        <v>6</v>
      </c>
      <c r="B134" s="42">
        <v>4</v>
      </c>
      <c r="C134" s="43">
        <v>3</v>
      </c>
      <c r="D134" s="35">
        <v>378028</v>
      </c>
      <c r="E134" s="316" t="s">
        <v>81</v>
      </c>
      <c r="F134" s="149">
        <v>115.99999999999997</v>
      </c>
      <c r="G134" s="149">
        <v>79.999999999999972</v>
      </c>
      <c r="H134" s="149">
        <v>35.999999999999993</v>
      </c>
      <c r="I134" s="150">
        <v>28.000000000000011</v>
      </c>
      <c r="J134" s="150">
        <v>87.999999999999986</v>
      </c>
      <c r="K134" s="322">
        <v>270.08149010477291</v>
      </c>
      <c r="L134" s="322">
        <v>370.54191755442321</v>
      </c>
      <c r="M134" s="322">
        <v>168.5393258426966</v>
      </c>
      <c r="N134" s="322">
        <v>236.48648648648657</v>
      </c>
      <c r="O134" s="322">
        <v>282.86724525875917</v>
      </c>
      <c r="P134" s="26"/>
      <c r="Q134"/>
      <c r="R134"/>
      <c r="S134"/>
      <c r="Z134" s="5"/>
      <c r="AA134" s="5"/>
      <c r="AB134" s="5"/>
      <c r="AC134" s="5"/>
      <c r="AD134" s="5"/>
      <c r="AE134" s="5"/>
      <c r="AF134" s="5"/>
      <c r="AG134" s="5"/>
      <c r="AH134" s="5"/>
      <c r="AI134" s="5"/>
    </row>
    <row r="135" spans="1:35" ht="12.75">
      <c r="A135" s="42">
        <v>6</v>
      </c>
      <c r="B135" s="42">
        <v>4</v>
      </c>
      <c r="C135" s="43">
        <v>3</v>
      </c>
      <c r="D135" s="35">
        <v>958040</v>
      </c>
      <c r="E135" s="316" t="s">
        <v>145</v>
      </c>
      <c r="F135" s="149">
        <v>40</v>
      </c>
      <c r="G135" s="149">
        <v>34</v>
      </c>
      <c r="H135" s="149">
        <v>6</v>
      </c>
      <c r="I135" s="150">
        <v>14</v>
      </c>
      <c r="J135" s="150">
        <v>26</v>
      </c>
      <c r="K135" s="322">
        <v>114.41647597254004</v>
      </c>
      <c r="L135" s="322">
        <v>187.74157923799007</v>
      </c>
      <c r="M135" s="322">
        <v>35.608308605341243</v>
      </c>
      <c r="N135" s="322">
        <v>160</v>
      </c>
      <c r="O135" s="322">
        <v>99.198779091949632</v>
      </c>
      <c r="P135" s="26"/>
      <c r="Q135"/>
      <c r="R135"/>
      <c r="S135"/>
      <c r="Z135" s="5"/>
      <c r="AA135" s="5"/>
      <c r="AB135" s="5"/>
      <c r="AC135" s="5"/>
      <c r="AD135" s="5"/>
      <c r="AE135" s="5"/>
      <c r="AF135" s="5"/>
      <c r="AG135" s="5"/>
      <c r="AH135" s="5"/>
      <c r="AI135" s="5"/>
    </row>
    <row r="136" spans="1:35" ht="12.75">
      <c r="A136" s="42">
        <v>6</v>
      </c>
      <c r="B136" s="42">
        <v>4</v>
      </c>
      <c r="C136" s="43">
        <v>3</v>
      </c>
      <c r="D136" s="35">
        <v>954028</v>
      </c>
      <c r="E136" s="316" t="s">
        <v>141</v>
      </c>
      <c r="F136" s="149">
        <v>56.999999999999993</v>
      </c>
      <c r="G136" s="149">
        <v>38.999999999999993</v>
      </c>
      <c r="H136" s="149">
        <v>17.999999999999996</v>
      </c>
      <c r="I136" s="150">
        <v>6.0000000000000009</v>
      </c>
      <c r="J136" s="150">
        <v>51</v>
      </c>
      <c r="K136" s="322">
        <v>185.0048685491723</v>
      </c>
      <c r="L136" s="322">
        <v>237.65996343692868</v>
      </c>
      <c r="M136" s="322">
        <v>124.99999999999997</v>
      </c>
      <c r="N136" s="322">
        <v>69.686411149825787</v>
      </c>
      <c r="O136" s="322">
        <v>229.72972972972974</v>
      </c>
      <c r="P136" s="26"/>
      <c r="Q136"/>
      <c r="R136"/>
      <c r="S136"/>
      <c r="Z136" s="5"/>
      <c r="AA136" s="5"/>
      <c r="AB136" s="5"/>
      <c r="AC136" s="5"/>
      <c r="AD136" s="5"/>
      <c r="AE136" s="5"/>
      <c r="AF136" s="5"/>
      <c r="AG136" s="5"/>
      <c r="AH136" s="5"/>
      <c r="AI136" s="5"/>
    </row>
    <row r="137" spans="1:35" ht="12.75">
      <c r="A137" s="42">
        <v>6</v>
      </c>
      <c r="B137" s="42">
        <v>4</v>
      </c>
      <c r="C137" s="43">
        <v>3</v>
      </c>
      <c r="D137" s="35">
        <v>958044</v>
      </c>
      <c r="E137" s="316" t="s">
        <v>146</v>
      </c>
      <c r="F137" s="149">
        <v>31</v>
      </c>
      <c r="G137" s="149">
        <v>21</v>
      </c>
      <c r="H137" s="149">
        <v>10</v>
      </c>
      <c r="I137" s="150">
        <v>6</v>
      </c>
      <c r="J137" s="150">
        <v>25</v>
      </c>
      <c r="K137" s="322">
        <v>79.243353783231086</v>
      </c>
      <c r="L137" s="322">
        <v>107.03363914373088</v>
      </c>
      <c r="M137" s="322">
        <v>51.282051282051285</v>
      </c>
      <c r="N137" s="322">
        <v>54.995417048579284</v>
      </c>
      <c r="O137" s="322">
        <v>88.621056362991851</v>
      </c>
      <c r="P137" s="26"/>
      <c r="Q137"/>
      <c r="R137"/>
      <c r="S137"/>
      <c r="Z137" s="5"/>
      <c r="AA137" s="5"/>
      <c r="AB137" s="5"/>
      <c r="AC137" s="5"/>
      <c r="AD137" s="5"/>
      <c r="AE137" s="5"/>
      <c r="AF137" s="5"/>
      <c r="AG137" s="5"/>
      <c r="AH137" s="5"/>
      <c r="AI137" s="5"/>
    </row>
    <row r="138" spans="1:35" ht="12.75">
      <c r="A138" s="42">
        <v>6</v>
      </c>
      <c r="B138" s="42">
        <v>4</v>
      </c>
      <c r="C138" s="43">
        <v>3</v>
      </c>
      <c r="D138" s="35">
        <v>754044</v>
      </c>
      <c r="E138" s="316" t="s">
        <v>218</v>
      </c>
      <c r="F138" s="149">
        <v>37</v>
      </c>
      <c r="G138" s="149">
        <v>25.999999999999996</v>
      </c>
      <c r="H138" s="149">
        <v>11.000000000000002</v>
      </c>
      <c r="I138" s="150">
        <v>5</v>
      </c>
      <c r="J138" s="150">
        <v>32</v>
      </c>
      <c r="K138" s="322">
        <v>93.245967741935488</v>
      </c>
      <c r="L138" s="322">
        <v>118.34319526627218</v>
      </c>
      <c r="M138" s="322">
        <v>62.111801242236041</v>
      </c>
      <c r="N138" s="322">
        <v>43.859649122807014</v>
      </c>
      <c r="O138" s="322">
        <v>113.15417256011315</v>
      </c>
      <c r="P138" s="26"/>
      <c r="Q138"/>
      <c r="R138"/>
      <c r="S138"/>
      <c r="Z138" s="5"/>
      <c r="AA138" s="5"/>
      <c r="AB138" s="5"/>
      <c r="AC138" s="5"/>
      <c r="AD138" s="5"/>
      <c r="AE138" s="5"/>
      <c r="AF138" s="5"/>
      <c r="AG138" s="5"/>
      <c r="AH138" s="5"/>
      <c r="AI138" s="5"/>
    </row>
    <row r="139" spans="1:35" ht="12.75">
      <c r="A139" s="42">
        <v>6</v>
      </c>
      <c r="B139" s="42">
        <v>4</v>
      </c>
      <c r="C139" s="43">
        <v>3</v>
      </c>
      <c r="D139" s="35">
        <v>378032</v>
      </c>
      <c r="E139" s="316" t="s">
        <v>82</v>
      </c>
      <c r="F139" s="149">
        <v>64</v>
      </c>
      <c r="G139" s="149">
        <v>55</v>
      </c>
      <c r="H139" s="149">
        <v>9.0000000000000018</v>
      </c>
      <c r="I139" s="150">
        <v>20.000000000000004</v>
      </c>
      <c r="J139" s="150">
        <v>44</v>
      </c>
      <c r="K139" s="322">
        <v>133.19458896982312</v>
      </c>
      <c r="L139" s="322">
        <v>207.62551906379767</v>
      </c>
      <c r="M139" s="322">
        <v>41.743970315398897</v>
      </c>
      <c r="N139" s="322">
        <v>146.62756598240472</v>
      </c>
      <c r="O139" s="322">
        <v>127.86980528916013</v>
      </c>
      <c r="P139" s="26"/>
      <c r="Q139"/>
      <c r="R139"/>
      <c r="S139"/>
      <c r="Z139" s="5"/>
      <c r="AA139" s="5"/>
      <c r="AB139" s="5"/>
      <c r="AC139" s="5"/>
      <c r="AD139" s="5"/>
      <c r="AE139" s="5"/>
      <c r="AF139" s="5"/>
      <c r="AG139" s="5"/>
      <c r="AH139" s="5"/>
      <c r="AI139" s="5"/>
    </row>
    <row r="140" spans="1:35" ht="12.75">
      <c r="A140" s="42">
        <v>6</v>
      </c>
      <c r="B140" s="42">
        <v>4</v>
      </c>
      <c r="C140" s="43">
        <v>3</v>
      </c>
      <c r="D140" s="35">
        <v>978040</v>
      </c>
      <c r="E140" s="316" t="s">
        <v>164</v>
      </c>
      <c r="F140" s="149">
        <v>103.99999999999997</v>
      </c>
      <c r="G140" s="149">
        <v>89.999999999999972</v>
      </c>
      <c r="H140" s="149">
        <v>13.999999999999998</v>
      </c>
      <c r="I140" s="150">
        <v>44.000000000000007</v>
      </c>
      <c r="J140" s="150">
        <v>60.000000000000007</v>
      </c>
      <c r="K140" s="322">
        <v>261.63522012578608</v>
      </c>
      <c r="L140" s="322">
        <v>448.43049327354242</v>
      </c>
      <c r="M140" s="322">
        <v>71.138211382113809</v>
      </c>
      <c r="N140" s="322">
        <v>403.66972477064229</v>
      </c>
      <c r="O140" s="322">
        <v>207.97227036395148</v>
      </c>
      <c r="P140" s="26"/>
      <c r="Q140"/>
      <c r="R140"/>
      <c r="S140"/>
      <c r="Z140" s="5"/>
      <c r="AA140" s="5"/>
      <c r="AB140" s="5"/>
      <c r="AC140" s="5"/>
      <c r="AD140" s="5"/>
      <c r="AE140" s="5"/>
      <c r="AF140" s="5"/>
      <c r="AG140" s="5"/>
      <c r="AH140" s="5"/>
      <c r="AI140" s="5"/>
    </row>
    <row r="141" spans="1:35" ht="12.75">
      <c r="A141" s="42">
        <v>6</v>
      </c>
      <c r="B141" s="42">
        <v>4</v>
      </c>
      <c r="C141" s="43">
        <v>3</v>
      </c>
      <c r="D141" s="35">
        <v>374048</v>
      </c>
      <c r="E141" s="316" t="s">
        <v>76</v>
      </c>
      <c r="F141" s="149">
        <v>51.999999999999986</v>
      </c>
      <c r="G141" s="149">
        <v>31.999999999999993</v>
      </c>
      <c r="H141" s="149">
        <v>19.999999999999993</v>
      </c>
      <c r="I141" s="150">
        <v>10</v>
      </c>
      <c r="J141" s="150">
        <v>41.999999999999993</v>
      </c>
      <c r="K141" s="322">
        <v>148.19036762610426</v>
      </c>
      <c r="L141" s="322">
        <v>177.97552836484979</v>
      </c>
      <c r="M141" s="322">
        <v>116.89070718877845</v>
      </c>
      <c r="N141" s="322">
        <v>96.899224806201545</v>
      </c>
      <c r="O141" s="322">
        <v>169.55995155429952</v>
      </c>
      <c r="P141" s="26"/>
      <c r="Q141"/>
      <c r="R141"/>
      <c r="S141"/>
      <c r="Z141" s="5"/>
      <c r="AA141" s="5"/>
      <c r="AB141" s="5"/>
      <c r="AC141" s="5"/>
      <c r="AD141" s="5"/>
      <c r="AE141" s="5"/>
      <c r="AF141" s="5"/>
      <c r="AG141" s="5"/>
      <c r="AH141" s="5"/>
      <c r="AI141" s="5"/>
    </row>
    <row r="142" spans="1:35" ht="12.75">
      <c r="A142" s="42">
        <v>6</v>
      </c>
      <c r="B142" s="42">
        <v>4</v>
      </c>
      <c r="C142" s="43">
        <v>3</v>
      </c>
      <c r="D142" s="35">
        <v>166036</v>
      </c>
      <c r="E142" s="316" t="s">
        <v>47</v>
      </c>
      <c r="F142" s="149">
        <v>188</v>
      </c>
      <c r="G142" s="149">
        <v>131.00000000000003</v>
      </c>
      <c r="H142" s="149">
        <v>57.000000000000007</v>
      </c>
      <c r="I142" s="150">
        <v>34</v>
      </c>
      <c r="J142" s="150">
        <v>154</v>
      </c>
      <c r="K142" s="322">
        <v>269.5726985947806</v>
      </c>
      <c r="L142" s="322">
        <v>386.43067846607676</v>
      </c>
      <c r="M142" s="322">
        <v>159.04017857142858</v>
      </c>
      <c r="N142" s="322">
        <v>176.44006227296313</v>
      </c>
      <c r="O142" s="322">
        <v>305.13176144244107</v>
      </c>
      <c r="P142" s="26"/>
      <c r="Q142"/>
      <c r="R142"/>
      <c r="S142"/>
      <c r="Z142" s="5"/>
      <c r="AA142" s="5"/>
      <c r="AB142" s="5"/>
      <c r="AC142" s="5"/>
      <c r="AD142" s="5"/>
      <c r="AE142" s="5"/>
      <c r="AF142" s="5"/>
      <c r="AG142" s="5"/>
      <c r="AH142" s="5"/>
      <c r="AI142" s="5"/>
    </row>
    <row r="143" spans="1:35" ht="12.75">
      <c r="A143" s="253">
        <v>6</v>
      </c>
      <c r="B143" s="253">
        <v>4</v>
      </c>
      <c r="C143" s="228">
        <v>3</v>
      </c>
      <c r="D143" s="168">
        <v>374052</v>
      </c>
      <c r="E143" s="315" t="s">
        <v>77</v>
      </c>
      <c r="F143" s="149">
        <v>68</v>
      </c>
      <c r="G143" s="149">
        <v>52.999999999999993</v>
      </c>
      <c r="H143" s="149">
        <v>15</v>
      </c>
      <c r="I143" s="150">
        <v>23</v>
      </c>
      <c r="J143" s="150">
        <v>45</v>
      </c>
      <c r="K143" s="322">
        <v>215.94156875198476</v>
      </c>
      <c r="L143" s="322">
        <v>347.54098360655729</v>
      </c>
      <c r="M143" s="322">
        <v>92.364532019704441</v>
      </c>
      <c r="N143" s="322">
        <v>292.24904701397713</v>
      </c>
      <c r="O143" s="322">
        <v>190.5165114309907</v>
      </c>
      <c r="P143" s="234"/>
      <c r="Q143" s="112"/>
      <c r="R143" s="112"/>
      <c r="S143"/>
      <c r="Z143" s="5"/>
      <c r="AA143" s="5"/>
      <c r="AB143" s="5"/>
      <c r="AC143" s="5"/>
      <c r="AD143" s="5"/>
      <c r="AE143" s="5"/>
      <c r="AF143" s="5"/>
      <c r="AG143" s="5"/>
      <c r="AH143" s="5"/>
      <c r="AI143" s="5"/>
    </row>
    <row r="144" spans="1:35" ht="13.15">
      <c r="A144" s="300"/>
      <c r="B144" s="300"/>
      <c r="C144" s="301"/>
      <c r="D144" s="297"/>
      <c r="E144" s="298" t="s">
        <v>211</v>
      </c>
      <c r="F144" s="369">
        <v>3385</v>
      </c>
      <c r="G144" s="369">
        <v>2414</v>
      </c>
      <c r="H144" s="369">
        <v>971</v>
      </c>
      <c r="I144" s="370">
        <v>776</v>
      </c>
      <c r="J144" s="370">
        <v>2609</v>
      </c>
      <c r="K144" s="371">
        <v>170.80345744546651</v>
      </c>
      <c r="L144" s="371">
        <v>233.95553488011475</v>
      </c>
      <c r="M144" s="371">
        <v>102.21160222739186</v>
      </c>
      <c r="N144" s="371">
        <v>142.73101824602708</v>
      </c>
      <c r="O144" s="371">
        <v>181.41614457663772</v>
      </c>
      <c r="P144" s="234"/>
      <c r="Q144" s="112"/>
      <c r="R144" s="112"/>
      <c r="S144"/>
      <c r="Z144" s="5"/>
      <c r="AA144" s="5"/>
      <c r="AB144" s="5"/>
      <c r="AC144" s="5"/>
      <c r="AD144" s="5"/>
      <c r="AE144" s="5"/>
      <c r="AF144" s="5"/>
      <c r="AG144" s="5"/>
      <c r="AH144" s="5"/>
      <c r="AI144" s="5"/>
    </row>
    <row r="145" spans="1:35" ht="12.75">
      <c r="A145" s="253">
        <v>7</v>
      </c>
      <c r="B145" s="253">
        <v>1</v>
      </c>
      <c r="C145" s="228">
        <v>4</v>
      </c>
      <c r="D145" s="168">
        <v>358008</v>
      </c>
      <c r="E145" s="315" t="s">
        <v>62</v>
      </c>
      <c r="F145" s="149">
        <v>256.99999999999994</v>
      </c>
      <c r="G145" s="149">
        <v>170.99999999999994</v>
      </c>
      <c r="H145" s="149">
        <v>86</v>
      </c>
      <c r="I145" s="150">
        <v>60.000000000000007</v>
      </c>
      <c r="J145" s="150">
        <v>197.00000000000006</v>
      </c>
      <c r="K145" s="322">
        <v>180.85855031667836</v>
      </c>
      <c r="L145" s="322">
        <v>230.89386983526865</v>
      </c>
      <c r="M145" s="322">
        <v>126.39623750734863</v>
      </c>
      <c r="N145" s="322">
        <v>157.81167806417679</v>
      </c>
      <c r="O145" s="322">
        <v>189.2774788624136</v>
      </c>
      <c r="P145" s="234"/>
      <c r="Q145" s="112"/>
      <c r="R145" s="112"/>
      <c r="S145"/>
      <c r="Z145" s="5"/>
      <c r="AA145" s="5"/>
      <c r="AB145" s="5"/>
      <c r="AC145" s="5"/>
      <c r="AD145" s="5"/>
      <c r="AE145" s="5"/>
      <c r="AF145" s="5"/>
      <c r="AG145" s="5"/>
      <c r="AH145" s="5"/>
      <c r="AI145" s="5"/>
    </row>
    <row r="146" spans="1:35" ht="12.75">
      <c r="A146" s="253">
        <v>7</v>
      </c>
      <c r="B146" s="253">
        <v>1</v>
      </c>
      <c r="C146" s="228">
        <v>4</v>
      </c>
      <c r="D146" s="168">
        <v>562014</v>
      </c>
      <c r="E146" s="315" t="s">
        <v>106</v>
      </c>
      <c r="F146" s="149">
        <v>180</v>
      </c>
      <c r="G146" s="149">
        <v>134.99999999999997</v>
      </c>
      <c r="H146" s="149">
        <v>45.000000000000014</v>
      </c>
      <c r="I146" s="150">
        <v>48</v>
      </c>
      <c r="J146" s="150">
        <v>132</v>
      </c>
      <c r="K146" s="322">
        <v>151.89873417721518</v>
      </c>
      <c r="L146" s="322">
        <v>218.4466019417475</v>
      </c>
      <c r="M146" s="322">
        <v>79.365079365079396</v>
      </c>
      <c r="N146" s="322">
        <v>150.42306486994673</v>
      </c>
      <c r="O146" s="322">
        <v>152.44254532855987</v>
      </c>
      <c r="P146" s="234"/>
      <c r="Q146" s="112"/>
      <c r="R146" s="112"/>
      <c r="S146"/>
      <c r="Z146" s="5"/>
      <c r="AA146" s="5"/>
      <c r="AB146" s="5"/>
      <c r="AC146" s="5"/>
      <c r="AD146" s="5"/>
      <c r="AE146" s="5"/>
      <c r="AF146" s="5"/>
      <c r="AG146" s="5"/>
      <c r="AH146" s="5"/>
      <c r="AI146" s="5"/>
    </row>
    <row r="147" spans="1:35" ht="12.75">
      <c r="A147" s="167">
        <v>7</v>
      </c>
      <c r="B147" s="167">
        <v>1</v>
      </c>
      <c r="C147" s="167">
        <v>4</v>
      </c>
      <c r="D147" s="168">
        <v>978024</v>
      </c>
      <c r="E147" s="119" t="s">
        <v>160</v>
      </c>
      <c r="F147" s="150">
        <v>361</v>
      </c>
      <c r="G147" s="150">
        <v>258.99999999999994</v>
      </c>
      <c r="H147" s="150">
        <v>102.00000000000001</v>
      </c>
      <c r="I147" s="150">
        <v>132.00000000000006</v>
      </c>
      <c r="J147" s="150">
        <v>229</v>
      </c>
      <c r="K147" s="140">
        <v>287.30600875447669</v>
      </c>
      <c r="L147" s="140">
        <v>398.03288765944353</v>
      </c>
      <c r="M147" s="140">
        <v>168.37240013205678</v>
      </c>
      <c r="N147" s="140">
        <v>375.85421412300701</v>
      </c>
      <c r="O147" s="140">
        <v>252.95482160609743</v>
      </c>
      <c r="P147" s="237"/>
      <c r="Q147" s="112"/>
      <c r="R147" s="112"/>
      <c r="S147"/>
      <c r="Z147" s="5"/>
      <c r="AA147" s="5"/>
      <c r="AB147" s="5"/>
      <c r="AC147" s="5"/>
      <c r="AD147" s="5"/>
      <c r="AE147" s="5"/>
      <c r="AF147" s="5"/>
      <c r="AG147" s="5"/>
      <c r="AH147" s="5"/>
      <c r="AI147" s="5"/>
    </row>
    <row r="148" spans="1:35" ht="12.75">
      <c r="A148" s="253">
        <v>7</v>
      </c>
      <c r="B148" s="253">
        <v>1</v>
      </c>
      <c r="C148" s="228">
        <v>4</v>
      </c>
      <c r="D148" s="168">
        <v>562024</v>
      </c>
      <c r="E148" s="315" t="s">
        <v>109</v>
      </c>
      <c r="F148" s="149">
        <v>12</v>
      </c>
      <c r="G148" s="149">
        <v>10</v>
      </c>
      <c r="H148" s="149">
        <v>2</v>
      </c>
      <c r="I148" s="150">
        <v>1.9999999999999998</v>
      </c>
      <c r="J148" s="150">
        <v>10</v>
      </c>
      <c r="K148" s="322">
        <v>9.6184674575184363</v>
      </c>
      <c r="L148" s="322">
        <v>15.733165512901197</v>
      </c>
      <c r="M148" s="322">
        <v>3.2679738562091503</v>
      </c>
      <c r="N148" s="322">
        <v>5.6625141562853898</v>
      </c>
      <c r="O148" s="322">
        <v>11.180679785330948</v>
      </c>
      <c r="P148" s="234"/>
      <c r="Q148" s="112"/>
      <c r="R148" s="112"/>
      <c r="S148"/>
      <c r="Z148" s="5"/>
      <c r="AA148" s="5"/>
      <c r="AB148" s="5"/>
      <c r="AC148" s="5"/>
      <c r="AD148" s="5"/>
      <c r="AE148" s="5"/>
      <c r="AF148" s="5"/>
      <c r="AG148" s="5"/>
      <c r="AH148" s="5"/>
      <c r="AI148" s="5"/>
    </row>
    <row r="149" spans="1:35" ht="12.75">
      <c r="A149" s="253">
        <v>7</v>
      </c>
      <c r="B149" s="253">
        <v>1</v>
      </c>
      <c r="C149" s="228">
        <v>4</v>
      </c>
      <c r="D149" s="168">
        <v>770024</v>
      </c>
      <c r="E149" s="315" t="s">
        <v>128</v>
      </c>
      <c r="F149" s="149">
        <v>163.00000000000006</v>
      </c>
      <c r="G149" s="149">
        <v>119.00000000000004</v>
      </c>
      <c r="H149" s="149">
        <v>44.000000000000021</v>
      </c>
      <c r="I149" s="150">
        <v>46</v>
      </c>
      <c r="J149" s="150">
        <v>116.99999999999997</v>
      </c>
      <c r="K149" s="322">
        <v>121.87827127261856</v>
      </c>
      <c r="L149" s="322">
        <v>169.73327628013126</v>
      </c>
      <c r="M149" s="322">
        <v>69.149772120069187</v>
      </c>
      <c r="N149" s="322">
        <v>128.24086980763869</v>
      </c>
      <c r="O149" s="322">
        <v>119.54633697762335</v>
      </c>
      <c r="P149" s="234"/>
      <c r="Q149" s="112"/>
      <c r="R149" s="112"/>
      <c r="S149"/>
      <c r="Z149" s="5"/>
      <c r="AA149" s="5"/>
      <c r="AB149" s="5"/>
      <c r="AC149" s="5"/>
      <c r="AD149" s="5"/>
      <c r="AE149" s="5"/>
      <c r="AF149" s="5"/>
      <c r="AG149" s="5"/>
      <c r="AH149" s="5"/>
      <c r="AI149" s="5"/>
    </row>
    <row r="150" spans="1:35" ht="12.75">
      <c r="A150" s="253">
        <v>7</v>
      </c>
      <c r="B150" s="253">
        <v>1</v>
      </c>
      <c r="C150" s="228">
        <v>4</v>
      </c>
      <c r="D150" s="168">
        <v>562032</v>
      </c>
      <c r="E150" s="315" t="s">
        <v>111</v>
      </c>
      <c r="F150" s="149">
        <v>216</v>
      </c>
      <c r="G150" s="149">
        <v>161</v>
      </c>
      <c r="H150" s="149">
        <v>55</v>
      </c>
      <c r="I150" s="150">
        <v>106</v>
      </c>
      <c r="J150" s="150">
        <v>110.00000000000004</v>
      </c>
      <c r="K150" s="322">
        <v>133.58896654091163</v>
      </c>
      <c r="L150" s="322">
        <v>190.23986765922248</v>
      </c>
      <c r="M150" s="322">
        <v>71.37295613807423</v>
      </c>
      <c r="N150" s="322">
        <v>238.09523809523807</v>
      </c>
      <c r="O150" s="322">
        <v>93.880686182469944</v>
      </c>
      <c r="P150" s="234"/>
      <c r="Q150" s="112"/>
      <c r="R150" s="112"/>
      <c r="S150"/>
      <c r="Z150" s="5"/>
      <c r="AA150" s="5"/>
      <c r="AB150" s="5"/>
      <c r="AC150" s="5"/>
      <c r="AD150" s="5"/>
      <c r="AE150" s="5"/>
      <c r="AF150" s="5"/>
      <c r="AG150" s="5"/>
      <c r="AH150" s="5"/>
      <c r="AI150" s="5"/>
    </row>
    <row r="151" spans="1:35" ht="13.15">
      <c r="A151" s="300"/>
      <c r="B151" s="300"/>
      <c r="C151" s="301"/>
      <c r="D151" s="297"/>
      <c r="E151" s="298" t="s">
        <v>212</v>
      </c>
      <c r="F151" s="369">
        <v>1189</v>
      </c>
      <c r="G151" s="369">
        <v>854.99999999999977</v>
      </c>
      <c r="H151" s="369">
        <v>334</v>
      </c>
      <c r="I151" s="370">
        <v>394.00000000000006</v>
      </c>
      <c r="J151" s="370">
        <v>795</v>
      </c>
      <c r="K151" s="371">
        <v>147.43812310897277</v>
      </c>
      <c r="L151" s="371">
        <v>203.94532834005196</v>
      </c>
      <c r="M151" s="371">
        <v>86.258102838253151</v>
      </c>
      <c r="N151" s="371">
        <v>178.47436129733649</v>
      </c>
      <c r="O151" s="371">
        <v>135.73965305286163</v>
      </c>
      <c r="P151" s="234"/>
      <c r="Q151" s="112"/>
      <c r="R151" s="112"/>
      <c r="S151"/>
      <c r="Z151" s="5"/>
      <c r="AA151" s="5"/>
      <c r="AB151" s="5"/>
      <c r="AC151" s="5"/>
      <c r="AD151" s="5"/>
      <c r="AE151" s="5"/>
      <c r="AF151" s="5"/>
      <c r="AG151" s="5"/>
      <c r="AH151" s="5"/>
      <c r="AI151" s="5"/>
    </row>
    <row r="152" spans="1:35" ht="12.75">
      <c r="A152" s="42">
        <v>8</v>
      </c>
      <c r="B152" s="42">
        <v>2</v>
      </c>
      <c r="C152" s="43">
        <v>4</v>
      </c>
      <c r="D152" s="168">
        <v>570004</v>
      </c>
      <c r="E152" s="315" t="s">
        <v>116</v>
      </c>
      <c r="F152" s="149">
        <v>130</v>
      </c>
      <c r="G152" s="149">
        <v>96.000000000000014</v>
      </c>
      <c r="H152" s="149">
        <v>33.999999999999993</v>
      </c>
      <c r="I152" s="150">
        <v>39</v>
      </c>
      <c r="J152" s="150">
        <v>91.000000000000028</v>
      </c>
      <c r="K152" s="322">
        <v>161.83244118013195</v>
      </c>
      <c r="L152" s="322">
        <v>224.56140350877195</v>
      </c>
      <c r="M152" s="322">
        <v>90.473656200106419</v>
      </c>
      <c r="N152" s="322">
        <v>183.70230805463967</v>
      </c>
      <c r="O152" s="322">
        <v>153.97631133671749</v>
      </c>
      <c r="P152" s="26"/>
      <c r="Q152"/>
      <c r="R152"/>
      <c r="S152"/>
      <c r="Z152" s="5"/>
      <c r="AA152" s="5"/>
      <c r="AB152" s="5"/>
      <c r="AC152" s="5"/>
      <c r="AD152" s="5"/>
      <c r="AE152" s="5"/>
      <c r="AF152" s="5"/>
      <c r="AG152" s="5"/>
      <c r="AH152" s="5"/>
      <c r="AI152" s="5"/>
    </row>
    <row r="153" spans="1:35" ht="12.75">
      <c r="A153" s="42">
        <v>8</v>
      </c>
      <c r="B153" s="42">
        <v>2</v>
      </c>
      <c r="C153" s="43">
        <v>4</v>
      </c>
      <c r="D153" s="168">
        <v>766008</v>
      </c>
      <c r="E153" s="315" t="s">
        <v>123</v>
      </c>
      <c r="F153" s="149">
        <v>125.00000000000003</v>
      </c>
      <c r="G153" s="149">
        <v>88.000000000000014</v>
      </c>
      <c r="H153" s="149">
        <v>37</v>
      </c>
      <c r="I153" s="150">
        <v>31.000000000000004</v>
      </c>
      <c r="J153" s="150">
        <v>94</v>
      </c>
      <c r="K153" s="322">
        <v>157.62925598991177</v>
      </c>
      <c r="L153" s="322">
        <v>215.26418786692761</v>
      </c>
      <c r="M153" s="322">
        <v>96.304008328995309</v>
      </c>
      <c r="N153" s="322">
        <v>143.12096029547556</v>
      </c>
      <c r="O153" s="322">
        <v>163.08119361554478</v>
      </c>
      <c r="P153" s="26"/>
      <c r="Q153"/>
      <c r="R153"/>
      <c r="S153"/>
      <c r="Z153" s="5"/>
      <c r="AA153" s="5"/>
      <c r="AB153" s="5"/>
      <c r="AC153" s="5"/>
      <c r="AD153" s="5"/>
      <c r="AE153" s="5"/>
      <c r="AF153" s="5"/>
      <c r="AG153" s="5"/>
      <c r="AH153" s="5"/>
      <c r="AI153" s="5"/>
    </row>
    <row r="154" spans="1:35" ht="12.75">
      <c r="A154" s="42">
        <v>8</v>
      </c>
      <c r="B154" s="42">
        <v>2</v>
      </c>
      <c r="C154" s="43">
        <v>4</v>
      </c>
      <c r="D154" s="168">
        <v>362008</v>
      </c>
      <c r="E154" s="315" t="s">
        <v>63</v>
      </c>
      <c r="F154" s="149">
        <v>211</v>
      </c>
      <c r="G154" s="149">
        <v>133</v>
      </c>
      <c r="H154" s="149">
        <v>78</v>
      </c>
      <c r="I154" s="150">
        <v>36.999999999999993</v>
      </c>
      <c r="J154" s="150">
        <v>174.00000000000006</v>
      </c>
      <c r="K154" s="322">
        <v>217.70532397853901</v>
      </c>
      <c r="L154" s="322">
        <v>264.51869530628483</v>
      </c>
      <c r="M154" s="322">
        <v>167.23842195540308</v>
      </c>
      <c r="N154" s="322">
        <v>133.28530259365994</v>
      </c>
      <c r="O154" s="322">
        <v>251.59051474840956</v>
      </c>
      <c r="P154" s="26"/>
      <c r="Q154"/>
      <c r="R154"/>
      <c r="S154"/>
      <c r="Z154" s="5"/>
      <c r="AA154" s="5"/>
      <c r="AB154" s="5"/>
      <c r="AC154" s="5"/>
      <c r="AD154" s="5"/>
      <c r="AE154" s="5"/>
      <c r="AF154" s="5"/>
      <c r="AG154" s="5"/>
      <c r="AH154" s="5"/>
      <c r="AI154" s="5"/>
    </row>
    <row r="155" spans="1:35" ht="12.75">
      <c r="A155" s="42">
        <v>8</v>
      </c>
      <c r="B155" s="42">
        <v>2</v>
      </c>
      <c r="C155" s="43">
        <v>4</v>
      </c>
      <c r="D155" s="168">
        <v>562004</v>
      </c>
      <c r="E155" s="315" t="s">
        <v>103</v>
      </c>
      <c r="F155" s="149">
        <v>162</v>
      </c>
      <c r="G155" s="149">
        <v>127</v>
      </c>
      <c r="H155" s="149">
        <v>35</v>
      </c>
      <c r="I155" s="150">
        <v>38.000000000000014</v>
      </c>
      <c r="J155" s="150">
        <v>124.00000000000003</v>
      </c>
      <c r="K155" s="322">
        <v>159.46451422384092</v>
      </c>
      <c r="L155" s="322">
        <v>238.05060918462979</v>
      </c>
      <c r="M155" s="322">
        <v>72.553897180762846</v>
      </c>
      <c r="N155" s="322">
        <v>134.65627214741323</v>
      </c>
      <c r="O155" s="322">
        <v>169.00640588796514</v>
      </c>
      <c r="P155" s="26"/>
      <c r="Q155"/>
      <c r="R155"/>
      <c r="S155"/>
      <c r="Z155" s="5"/>
      <c r="AA155" s="5"/>
      <c r="AB155" s="5"/>
      <c r="AC155" s="5"/>
      <c r="AD155" s="5"/>
      <c r="AE155" s="5"/>
      <c r="AF155" s="5"/>
      <c r="AG155" s="5"/>
      <c r="AH155" s="5"/>
      <c r="AI155" s="5"/>
    </row>
    <row r="156" spans="1:35" ht="12.75">
      <c r="A156" s="42">
        <v>8</v>
      </c>
      <c r="B156" s="42">
        <v>2</v>
      </c>
      <c r="C156" s="43">
        <v>4</v>
      </c>
      <c r="D156" s="35">
        <v>766020</v>
      </c>
      <c r="E156" s="316" t="s">
        <v>124</v>
      </c>
      <c r="F156" s="149">
        <v>182.00000000000006</v>
      </c>
      <c r="G156" s="149">
        <v>138.00000000000003</v>
      </c>
      <c r="H156" s="149">
        <v>44.000000000000021</v>
      </c>
      <c r="I156" s="150">
        <v>62.999999999999993</v>
      </c>
      <c r="J156" s="150">
        <v>118.99999999999997</v>
      </c>
      <c r="K156" s="322">
        <v>156.39769700094533</v>
      </c>
      <c r="L156" s="322">
        <v>232.91139240506334</v>
      </c>
      <c r="M156" s="322">
        <v>77.030812324930011</v>
      </c>
      <c r="N156" s="322">
        <v>205.54649265905383</v>
      </c>
      <c r="O156" s="322">
        <v>138.82407839477366</v>
      </c>
      <c r="P156" s="26"/>
      <c r="Q156"/>
      <c r="R156"/>
      <c r="S156"/>
      <c r="Z156" s="5"/>
      <c r="AA156" s="5"/>
      <c r="AB156" s="5"/>
      <c r="AC156" s="5"/>
      <c r="AD156" s="5"/>
      <c r="AE156" s="5"/>
      <c r="AF156" s="5"/>
      <c r="AG156" s="5"/>
      <c r="AH156" s="5"/>
      <c r="AI156" s="5"/>
    </row>
    <row r="157" spans="1:35" ht="12.75">
      <c r="A157" s="42">
        <v>8</v>
      </c>
      <c r="B157" s="42">
        <v>2</v>
      </c>
      <c r="C157" s="43">
        <v>4</v>
      </c>
      <c r="D157" s="35">
        <v>334012</v>
      </c>
      <c r="E157" s="316" t="s">
        <v>58</v>
      </c>
      <c r="F157" s="149">
        <v>228.00000000000009</v>
      </c>
      <c r="G157" s="149">
        <v>165.00000000000009</v>
      </c>
      <c r="H157" s="149">
        <v>62.999999999999993</v>
      </c>
      <c r="I157" s="150">
        <v>32.000000000000014</v>
      </c>
      <c r="J157" s="150">
        <v>196.00000000000003</v>
      </c>
      <c r="K157" s="322">
        <v>271.65495055403323</v>
      </c>
      <c r="L157" s="322">
        <v>393.04430681276818</v>
      </c>
      <c r="M157" s="322">
        <v>150.17878426698448</v>
      </c>
      <c r="N157" s="322">
        <v>136.05442176870756</v>
      </c>
      <c r="O157" s="322">
        <v>324.44959443800701</v>
      </c>
      <c r="P157" s="26"/>
      <c r="Q157"/>
      <c r="R157"/>
      <c r="S157"/>
      <c r="Z157" s="5"/>
      <c r="AA157" s="5"/>
      <c r="AB157" s="5"/>
      <c r="AC157" s="5"/>
      <c r="AD157" s="5"/>
      <c r="AE157" s="5"/>
      <c r="AF157" s="5"/>
      <c r="AG157" s="5"/>
      <c r="AH157" s="5"/>
      <c r="AI157" s="5"/>
    </row>
    <row r="158" spans="1:35" ht="12.75">
      <c r="A158" s="42">
        <v>8</v>
      </c>
      <c r="B158" s="42">
        <v>2</v>
      </c>
      <c r="C158" s="43">
        <v>4</v>
      </c>
      <c r="D158" s="35">
        <v>758012</v>
      </c>
      <c r="E158" s="316" t="s">
        <v>121</v>
      </c>
      <c r="F158" s="149">
        <v>112</v>
      </c>
      <c r="G158" s="149">
        <v>76.999999999999986</v>
      </c>
      <c r="H158" s="149">
        <v>35.000000000000007</v>
      </c>
      <c r="I158" s="150">
        <v>41.000000000000014</v>
      </c>
      <c r="J158" s="150">
        <v>71</v>
      </c>
      <c r="K158" s="322">
        <v>106.91103474608629</v>
      </c>
      <c r="L158" s="322">
        <v>145.31043593130778</v>
      </c>
      <c r="M158" s="322">
        <v>67.606722039791393</v>
      </c>
      <c r="N158" s="322">
        <v>153.32834704562458</v>
      </c>
      <c r="O158" s="322">
        <v>91.002307100743408</v>
      </c>
      <c r="P158" s="26"/>
      <c r="Q158"/>
      <c r="R158"/>
      <c r="S158"/>
      <c r="Z158" s="5"/>
      <c r="AA158" s="5"/>
      <c r="AB158" s="5"/>
      <c r="AC158" s="5"/>
      <c r="AD158" s="5"/>
      <c r="AE158" s="5"/>
      <c r="AF158" s="5"/>
      <c r="AG158" s="5"/>
      <c r="AH158" s="5"/>
      <c r="AI158" s="5"/>
    </row>
    <row r="159" spans="1:35" s="169" customFormat="1" ht="12.75">
      <c r="A159" s="167">
        <v>8</v>
      </c>
      <c r="B159" s="167">
        <v>2</v>
      </c>
      <c r="C159" s="167">
        <v>4</v>
      </c>
      <c r="D159" s="168">
        <v>562020</v>
      </c>
      <c r="E159" s="119" t="s">
        <v>108</v>
      </c>
      <c r="F159" s="150">
        <v>205.00000000000011</v>
      </c>
      <c r="G159" s="150">
        <v>158.00000000000009</v>
      </c>
      <c r="H159" s="150">
        <v>47.000000000000014</v>
      </c>
      <c r="I159" s="150">
        <v>66</v>
      </c>
      <c r="J159" s="150">
        <v>139.00000000000003</v>
      </c>
      <c r="K159" s="140">
        <v>234.31249285632657</v>
      </c>
      <c r="L159" s="140">
        <v>346.56722965562642</v>
      </c>
      <c r="M159" s="140">
        <v>112.17183770883059</v>
      </c>
      <c r="N159" s="140">
        <v>266.55896607431339</v>
      </c>
      <c r="O159" s="140">
        <v>221.58456878686439</v>
      </c>
      <c r="P159" s="237"/>
      <c r="Q159" s="112"/>
      <c r="R159" s="112"/>
      <c r="S159" s="112"/>
      <c r="Z159" s="223"/>
      <c r="AA159" s="223"/>
      <c r="AB159" s="223"/>
      <c r="AC159" s="223"/>
      <c r="AD159" s="223"/>
      <c r="AE159" s="223"/>
      <c r="AF159" s="223"/>
      <c r="AG159" s="223"/>
      <c r="AH159" s="223"/>
      <c r="AI159" s="223"/>
    </row>
    <row r="160" spans="1:35" ht="12.75">
      <c r="A160" s="42">
        <v>8</v>
      </c>
      <c r="B160" s="42">
        <v>2</v>
      </c>
      <c r="C160" s="43">
        <v>4</v>
      </c>
      <c r="D160" s="168">
        <v>962024</v>
      </c>
      <c r="E160" s="315" t="s">
        <v>149</v>
      </c>
      <c r="F160" s="149">
        <v>125.00000000000003</v>
      </c>
      <c r="G160" s="149">
        <v>84.000000000000014</v>
      </c>
      <c r="H160" s="149">
        <v>41.000000000000014</v>
      </c>
      <c r="I160" s="150">
        <v>27</v>
      </c>
      <c r="J160" s="150">
        <v>98</v>
      </c>
      <c r="K160" s="322">
        <v>94.13359439716848</v>
      </c>
      <c r="L160" s="322">
        <v>120.63765618267989</v>
      </c>
      <c r="M160" s="322">
        <v>64.914502849905034</v>
      </c>
      <c r="N160" s="322">
        <v>77.697841726618705</v>
      </c>
      <c r="O160" s="322">
        <v>99.959200326397379</v>
      </c>
      <c r="P160" s="234"/>
      <c r="Q160" s="112"/>
      <c r="R160" s="112"/>
      <c r="S160"/>
      <c r="Z160" s="5"/>
      <c r="AA160" s="5"/>
      <c r="AB160" s="5"/>
      <c r="AC160" s="5"/>
      <c r="AD160" s="5"/>
      <c r="AE160" s="5"/>
      <c r="AF160" s="5"/>
      <c r="AG160" s="5"/>
      <c r="AH160" s="5"/>
      <c r="AI160" s="5"/>
    </row>
    <row r="161" spans="1:35" ht="12.75">
      <c r="A161" s="42">
        <v>8</v>
      </c>
      <c r="B161" s="42">
        <v>2</v>
      </c>
      <c r="C161" s="43">
        <v>4</v>
      </c>
      <c r="D161" s="168">
        <v>962032</v>
      </c>
      <c r="E161" s="315" t="s">
        <v>150</v>
      </c>
      <c r="F161" s="149">
        <v>88</v>
      </c>
      <c r="G161" s="149">
        <v>60</v>
      </c>
      <c r="H161" s="149">
        <v>28</v>
      </c>
      <c r="I161" s="150">
        <v>14.000000000000002</v>
      </c>
      <c r="J161" s="150">
        <v>74</v>
      </c>
      <c r="K161" s="322">
        <v>86.071987480438182</v>
      </c>
      <c r="L161" s="322">
        <v>115.76307158016593</v>
      </c>
      <c r="M161" s="322">
        <v>55.544534814520929</v>
      </c>
      <c r="N161" s="322">
        <v>49.592631951824302</v>
      </c>
      <c r="O161" s="322">
        <v>99.986488312390208</v>
      </c>
      <c r="P161" s="234"/>
      <c r="Q161" s="112"/>
      <c r="R161" s="112"/>
      <c r="S161"/>
      <c r="Z161" s="5"/>
      <c r="AA161" s="5"/>
      <c r="AB161" s="5"/>
      <c r="AC161" s="5"/>
      <c r="AD161" s="5"/>
      <c r="AE161" s="5"/>
      <c r="AF161" s="5"/>
      <c r="AG161" s="5"/>
      <c r="AH161" s="5"/>
      <c r="AI161" s="5"/>
    </row>
    <row r="162" spans="1:35" ht="12.75">
      <c r="A162" s="42">
        <v>8</v>
      </c>
      <c r="B162" s="42">
        <v>2</v>
      </c>
      <c r="C162" s="43">
        <v>4</v>
      </c>
      <c r="D162" s="168">
        <v>170024</v>
      </c>
      <c r="E162" s="315" t="s">
        <v>50</v>
      </c>
      <c r="F162" s="149">
        <v>342.99999999999989</v>
      </c>
      <c r="G162" s="149">
        <v>259.99999999999994</v>
      </c>
      <c r="H162" s="149">
        <v>82.999999999999986</v>
      </c>
      <c r="I162" s="150">
        <v>94.999999999999986</v>
      </c>
      <c r="J162" s="150">
        <v>248.00000000000014</v>
      </c>
      <c r="K162" s="322">
        <v>240.54982817869407</v>
      </c>
      <c r="L162" s="322">
        <v>351.7316017316017</v>
      </c>
      <c r="M162" s="322">
        <v>120.86791903305662</v>
      </c>
      <c r="N162" s="322">
        <v>235.38156590683843</v>
      </c>
      <c r="O162" s="322">
        <v>242.59023769930562</v>
      </c>
      <c r="P162" s="234"/>
      <c r="Q162" s="112"/>
      <c r="R162" s="112"/>
      <c r="S162"/>
      <c r="Z162" s="5"/>
      <c r="AA162" s="5"/>
      <c r="AB162" s="5"/>
      <c r="AC162" s="5"/>
      <c r="AD162" s="5"/>
      <c r="AE162" s="5"/>
      <c r="AF162" s="5"/>
      <c r="AG162" s="5"/>
      <c r="AH162" s="5"/>
      <c r="AI162" s="5"/>
    </row>
    <row r="163" spans="1:35" ht="12.75">
      <c r="A163" s="42">
        <v>8</v>
      </c>
      <c r="B163" s="42">
        <v>2</v>
      </c>
      <c r="C163" s="43">
        <v>4</v>
      </c>
      <c r="D163" s="168">
        <v>970040</v>
      </c>
      <c r="E163" s="315" t="s">
        <v>154</v>
      </c>
      <c r="F163" s="149">
        <v>346</v>
      </c>
      <c r="G163" s="149">
        <v>218</v>
      </c>
      <c r="H163" s="149">
        <v>128.00000000000006</v>
      </c>
      <c r="I163" s="150">
        <v>68</v>
      </c>
      <c r="J163" s="150">
        <v>278</v>
      </c>
      <c r="K163" s="322">
        <v>238.96677947372058</v>
      </c>
      <c r="L163" s="322">
        <v>285.30297081533831</v>
      </c>
      <c r="M163" s="322">
        <v>187.18923661889451</v>
      </c>
      <c r="N163" s="322">
        <v>175.30291312193864</v>
      </c>
      <c r="O163" s="322">
        <v>262.2641509433962</v>
      </c>
      <c r="P163" s="234"/>
      <c r="Q163" s="112"/>
      <c r="R163" s="112"/>
      <c r="S163"/>
      <c r="Z163" s="5"/>
      <c r="AA163" s="5"/>
      <c r="AB163" s="5"/>
      <c r="AC163" s="5"/>
      <c r="AD163" s="5"/>
      <c r="AE163" s="5"/>
      <c r="AF163" s="5"/>
      <c r="AG163" s="5"/>
      <c r="AH163" s="5"/>
      <c r="AI163" s="5"/>
    </row>
    <row r="164" spans="1:35" ht="12.75">
      <c r="A164" s="42">
        <v>8</v>
      </c>
      <c r="B164" s="42">
        <v>2</v>
      </c>
      <c r="C164" s="43">
        <v>4</v>
      </c>
      <c r="D164" s="168">
        <v>334032</v>
      </c>
      <c r="E164" s="315" t="s">
        <v>60</v>
      </c>
      <c r="F164" s="149">
        <v>325.99999999999994</v>
      </c>
      <c r="G164" s="149">
        <v>203.99999999999997</v>
      </c>
      <c r="H164" s="149">
        <v>121.99999999999997</v>
      </c>
      <c r="I164" s="150">
        <v>53.999999999999979</v>
      </c>
      <c r="J164" s="150">
        <v>272.00000000000006</v>
      </c>
      <c r="K164" s="322">
        <v>383.70998116760819</v>
      </c>
      <c r="L164" s="322">
        <v>465.54084892743037</v>
      </c>
      <c r="M164" s="322">
        <v>296.54837141468147</v>
      </c>
      <c r="N164" s="322">
        <v>236.11718408395268</v>
      </c>
      <c r="O164" s="322">
        <v>438.07376389112585</v>
      </c>
      <c r="P164" s="234"/>
      <c r="Q164" s="112"/>
      <c r="R164" s="112"/>
      <c r="S164"/>
      <c r="Z164" s="5"/>
      <c r="AA164" s="5"/>
      <c r="AB164" s="5"/>
      <c r="AC164" s="5"/>
      <c r="AD164" s="5"/>
      <c r="AE164" s="5"/>
      <c r="AF164" s="5"/>
      <c r="AG164" s="5"/>
      <c r="AH164" s="5"/>
      <c r="AI164" s="5"/>
    </row>
    <row r="165" spans="1:35" ht="12.75">
      <c r="A165" s="42">
        <v>8</v>
      </c>
      <c r="B165" s="42">
        <v>2</v>
      </c>
      <c r="C165" s="43">
        <v>4</v>
      </c>
      <c r="D165" s="168">
        <v>158032</v>
      </c>
      <c r="E165" s="315" t="s">
        <v>38</v>
      </c>
      <c r="F165" s="149">
        <v>204</v>
      </c>
      <c r="G165" s="149">
        <v>161</v>
      </c>
      <c r="H165" s="149">
        <v>42.999999999999986</v>
      </c>
      <c r="I165" s="150">
        <v>64.999999999999986</v>
      </c>
      <c r="J165" s="150">
        <v>139.00000000000003</v>
      </c>
      <c r="K165" s="322">
        <v>166.15083889884346</v>
      </c>
      <c r="L165" s="322">
        <v>256.77830940988832</v>
      </c>
      <c r="M165" s="322">
        <v>71.57123834886815</v>
      </c>
      <c r="N165" s="322">
        <v>193.68295589988077</v>
      </c>
      <c r="O165" s="322">
        <v>155.79466487334682</v>
      </c>
      <c r="P165" s="234"/>
      <c r="Q165" s="112"/>
      <c r="R165" s="112"/>
      <c r="S165"/>
      <c r="Z165" s="5"/>
      <c r="AA165" s="5"/>
      <c r="AB165" s="5"/>
      <c r="AC165" s="5"/>
      <c r="AD165" s="5"/>
      <c r="AE165" s="5"/>
      <c r="AF165" s="5"/>
      <c r="AG165" s="5"/>
      <c r="AH165" s="5"/>
      <c r="AI165" s="5"/>
    </row>
    <row r="166" spans="1:35" ht="12.75">
      <c r="A166" s="42">
        <v>8</v>
      </c>
      <c r="B166" s="42">
        <v>2</v>
      </c>
      <c r="C166" s="43">
        <v>4</v>
      </c>
      <c r="D166" s="168">
        <v>954036</v>
      </c>
      <c r="E166" s="315" t="s">
        <v>143</v>
      </c>
      <c r="F166" s="149">
        <v>432.99999999999994</v>
      </c>
      <c r="G166" s="149">
        <v>290</v>
      </c>
      <c r="H166" s="149">
        <v>143.00000000000003</v>
      </c>
      <c r="I166" s="150">
        <v>128.00000000000006</v>
      </c>
      <c r="J166" s="150">
        <v>305.00000000000006</v>
      </c>
      <c r="K166" s="322">
        <v>356.64278066057159</v>
      </c>
      <c r="L166" s="322">
        <v>482.36859614105123</v>
      </c>
      <c r="M166" s="322">
        <v>233.31701745798665</v>
      </c>
      <c r="N166" s="322">
        <v>388.23172581134378</v>
      </c>
      <c r="O166" s="322">
        <v>344.86657620985989</v>
      </c>
      <c r="P166" s="234"/>
      <c r="Q166" s="112"/>
      <c r="R166" s="112"/>
      <c r="S166"/>
      <c r="Z166" s="5"/>
      <c r="AA166" s="5"/>
      <c r="AB166" s="5"/>
      <c r="AC166" s="5"/>
      <c r="AD166" s="5"/>
      <c r="AE166" s="5"/>
      <c r="AF166" s="5"/>
      <c r="AG166" s="5"/>
      <c r="AH166" s="5"/>
      <c r="AI166" s="5"/>
    </row>
    <row r="167" spans="1:35" ht="13.15">
      <c r="A167" s="300"/>
      <c r="B167" s="300"/>
      <c r="C167" s="301"/>
      <c r="D167" s="297"/>
      <c r="E167" s="298" t="s">
        <v>213</v>
      </c>
      <c r="F167" s="369">
        <v>3220</v>
      </c>
      <c r="G167" s="369">
        <v>2259</v>
      </c>
      <c r="H167" s="369">
        <v>961</v>
      </c>
      <c r="I167" s="370">
        <v>798</v>
      </c>
      <c r="J167" s="370">
        <v>2422.0000000000005</v>
      </c>
      <c r="K167" s="371">
        <v>200.96738960836322</v>
      </c>
      <c r="L167" s="371">
        <v>273.65233192004843</v>
      </c>
      <c r="M167" s="371">
        <v>123.72063083360155</v>
      </c>
      <c r="N167" s="371">
        <v>182.99814250005733</v>
      </c>
      <c r="O167" s="371">
        <v>207.68663499631276</v>
      </c>
      <c r="P167" s="234"/>
      <c r="Q167" s="112"/>
      <c r="R167" s="112"/>
      <c r="S167"/>
      <c r="Z167" s="5"/>
      <c r="AA167" s="5"/>
      <c r="AB167" s="5"/>
      <c r="AC167" s="5"/>
      <c r="AD167" s="5"/>
      <c r="AE167" s="5"/>
      <c r="AF167" s="5"/>
      <c r="AG167" s="5"/>
      <c r="AH167" s="5"/>
      <c r="AI167" s="5"/>
    </row>
    <row r="168" spans="1:35" ht="12.75">
      <c r="A168" s="42">
        <v>9</v>
      </c>
      <c r="B168" s="42">
        <v>3</v>
      </c>
      <c r="C168" s="43">
        <v>4</v>
      </c>
      <c r="D168" s="168">
        <v>958004</v>
      </c>
      <c r="E168" s="315" t="s">
        <v>144</v>
      </c>
      <c r="F168" s="149">
        <v>170.99999999999997</v>
      </c>
      <c r="G168" s="149">
        <v>144.99999999999997</v>
      </c>
      <c r="H168" s="149">
        <v>26.000000000000004</v>
      </c>
      <c r="I168" s="150">
        <v>56</v>
      </c>
      <c r="J168" s="150">
        <v>114.99999999999997</v>
      </c>
      <c r="K168" s="322">
        <v>162.47030878859854</v>
      </c>
      <c r="L168" s="322">
        <v>270.32065622669643</v>
      </c>
      <c r="M168" s="322">
        <v>50.377833753148622</v>
      </c>
      <c r="N168" s="322">
        <v>194.10745233968802</v>
      </c>
      <c r="O168" s="322">
        <v>150.52356020942406</v>
      </c>
      <c r="P168" s="234"/>
      <c r="Q168" s="112"/>
      <c r="R168" s="112"/>
      <c r="S168"/>
      <c r="Z168" s="5"/>
      <c r="AA168" s="5"/>
      <c r="AB168" s="5"/>
      <c r="AC168" s="5"/>
      <c r="AD168" s="5"/>
      <c r="AE168" s="5"/>
      <c r="AF168" s="5"/>
      <c r="AG168" s="5"/>
      <c r="AH168" s="5"/>
      <c r="AI168" s="5"/>
    </row>
    <row r="169" spans="1:35" ht="12.75">
      <c r="A169" s="42">
        <v>9</v>
      </c>
      <c r="B169" s="42">
        <v>3</v>
      </c>
      <c r="C169" s="43">
        <v>4</v>
      </c>
      <c r="D169" s="168">
        <v>770004</v>
      </c>
      <c r="E169" s="315" t="s">
        <v>127</v>
      </c>
      <c r="F169" s="149">
        <v>79.999999999999972</v>
      </c>
      <c r="G169" s="149">
        <v>55.999999999999979</v>
      </c>
      <c r="H169" s="149">
        <v>24</v>
      </c>
      <c r="I169" s="150">
        <v>37</v>
      </c>
      <c r="J169" s="150">
        <v>43</v>
      </c>
      <c r="K169" s="322">
        <v>109.34937124111532</v>
      </c>
      <c r="L169" s="322">
        <v>145.98540145985396</v>
      </c>
      <c r="M169" s="322">
        <v>68.965517241379303</v>
      </c>
      <c r="N169" s="322">
        <v>187.24696356275302</v>
      </c>
      <c r="O169" s="322">
        <v>80.524344569288388</v>
      </c>
      <c r="P169" s="234"/>
      <c r="Q169" s="112"/>
      <c r="R169" s="112"/>
      <c r="S169"/>
      <c r="Z169" s="5"/>
      <c r="AA169" s="5"/>
      <c r="AB169" s="5"/>
      <c r="AC169" s="5"/>
      <c r="AD169" s="5"/>
      <c r="AE169" s="5"/>
      <c r="AF169" s="5"/>
      <c r="AG169" s="5"/>
      <c r="AH169" s="5"/>
      <c r="AI169" s="5"/>
    </row>
    <row r="170" spans="1:35" ht="12.75">
      <c r="A170" s="42">
        <v>9</v>
      </c>
      <c r="B170" s="42">
        <v>3</v>
      </c>
      <c r="C170" s="43">
        <v>4</v>
      </c>
      <c r="D170" s="168">
        <v>378004</v>
      </c>
      <c r="E170" s="315" t="s">
        <v>78</v>
      </c>
      <c r="F170" s="149">
        <v>547.99999999999989</v>
      </c>
      <c r="G170" s="149">
        <v>372.99999999999994</v>
      </c>
      <c r="H170" s="149">
        <v>174.99999999999994</v>
      </c>
      <c r="I170" s="150">
        <v>143</v>
      </c>
      <c r="J170" s="150">
        <v>404.99999999999989</v>
      </c>
      <c r="K170" s="322">
        <v>346.61606578115106</v>
      </c>
      <c r="L170" s="322">
        <v>462.77915632754338</v>
      </c>
      <c r="M170" s="322">
        <v>225.80645161290315</v>
      </c>
      <c r="N170" s="322">
        <v>343.75</v>
      </c>
      <c r="O170" s="322">
        <v>347.63948497854068</v>
      </c>
      <c r="P170" s="234"/>
      <c r="Q170" s="112"/>
      <c r="R170" s="112"/>
      <c r="S170"/>
      <c r="Z170" s="5"/>
      <c r="AA170" s="5"/>
      <c r="AB170" s="5"/>
      <c r="AC170" s="5"/>
      <c r="AD170" s="5"/>
      <c r="AE170" s="5"/>
      <c r="AF170" s="5"/>
      <c r="AG170" s="5"/>
      <c r="AH170" s="5"/>
      <c r="AI170" s="5"/>
    </row>
    <row r="171" spans="1:35" ht="12.75">
      <c r="A171" s="42">
        <v>9</v>
      </c>
      <c r="B171" s="42">
        <v>3</v>
      </c>
      <c r="C171" s="43">
        <v>4</v>
      </c>
      <c r="D171" s="168">
        <v>170008</v>
      </c>
      <c r="E171" s="315" t="s">
        <v>48</v>
      </c>
      <c r="F171" s="149">
        <v>156</v>
      </c>
      <c r="G171" s="149">
        <v>101</v>
      </c>
      <c r="H171" s="149">
        <v>55.000000000000014</v>
      </c>
      <c r="I171" s="150">
        <v>32.000000000000014</v>
      </c>
      <c r="J171" s="150">
        <v>124.00000000000001</v>
      </c>
      <c r="K171" s="322">
        <v>174.4381080174438</v>
      </c>
      <c r="L171" s="322">
        <v>207.81893004115224</v>
      </c>
      <c r="M171" s="322">
        <v>134.70487386725449</v>
      </c>
      <c r="N171" s="322">
        <v>130.29315960912058</v>
      </c>
      <c r="O171" s="322">
        <v>191.1515338369046</v>
      </c>
      <c r="P171" s="234"/>
      <c r="Q171" s="112"/>
      <c r="R171" s="112"/>
      <c r="S171"/>
      <c r="Z171" s="5"/>
      <c r="AA171" s="5"/>
      <c r="AB171" s="5"/>
      <c r="AC171" s="5"/>
      <c r="AD171" s="5"/>
      <c r="AE171" s="5"/>
      <c r="AF171" s="5"/>
      <c r="AG171" s="5"/>
      <c r="AH171" s="5"/>
      <c r="AI171" s="5"/>
    </row>
    <row r="172" spans="1:35" ht="12.75">
      <c r="A172" s="42">
        <v>9</v>
      </c>
      <c r="B172" s="42">
        <v>3</v>
      </c>
      <c r="C172" s="43">
        <v>4</v>
      </c>
      <c r="D172" s="168">
        <v>162004</v>
      </c>
      <c r="E172" s="315" t="s">
        <v>40</v>
      </c>
      <c r="F172" s="149">
        <v>92</v>
      </c>
      <c r="G172" s="149">
        <v>58</v>
      </c>
      <c r="H172" s="149">
        <v>34.000000000000007</v>
      </c>
      <c r="I172" s="150">
        <v>20</v>
      </c>
      <c r="J172" s="150">
        <v>72</v>
      </c>
      <c r="K172" s="322">
        <v>103.2200157073937</v>
      </c>
      <c r="L172" s="322">
        <v>122.88135593220339</v>
      </c>
      <c r="M172" s="322">
        <v>81.087526830431699</v>
      </c>
      <c r="N172" s="322">
        <v>84.210526315789465</v>
      </c>
      <c r="O172" s="322">
        <v>110.12542061792597</v>
      </c>
      <c r="P172" s="234"/>
      <c r="Q172" s="112"/>
      <c r="R172" s="112"/>
      <c r="S172"/>
      <c r="Z172" s="5"/>
      <c r="AA172" s="5"/>
      <c r="AB172" s="5"/>
      <c r="AC172" s="5"/>
      <c r="AD172" s="5"/>
      <c r="AE172" s="5"/>
      <c r="AF172" s="5"/>
      <c r="AG172" s="5"/>
      <c r="AH172" s="5"/>
      <c r="AI172" s="5"/>
    </row>
    <row r="173" spans="1:35" ht="12.75">
      <c r="A173" s="42">
        <v>9</v>
      </c>
      <c r="B173" s="42">
        <v>3</v>
      </c>
      <c r="C173" s="43">
        <v>4</v>
      </c>
      <c r="D173" s="35">
        <v>562012</v>
      </c>
      <c r="E173" s="316" t="s">
        <v>105</v>
      </c>
      <c r="F173" s="149">
        <v>142.99999999999997</v>
      </c>
      <c r="G173" s="149">
        <v>94.999999999999972</v>
      </c>
      <c r="H173" s="149">
        <v>47.999999999999993</v>
      </c>
      <c r="I173" s="150">
        <v>29.000000000000007</v>
      </c>
      <c r="J173" s="150">
        <v>114</v>
      </c>
      <c r="K173" s="322">
        <v>137.06508195150002</v>
      </c>
      <c r="L173" s="322">
        <v>160.8533694547917</v>
      </c>
      <c r="M173" s="322">
        <v>106.03048376408216</v>
      </c>
      <c r="N173" s="322">
        <v>100.83449235048681</v>
      </c>
      <c r="O173" s="322">
        <v>150.85351329892814</v>
      </c>
      <c r="P173" s="26"/>
      <c r="Q173"/>
      <c r="R173"/>
      <c r="S173"/>
      <c r="Z173" s="5"/>
      <c r="AA173" s="5"/>
      <c r="AB173" s="5"/>
      <c r="AC173" s="5"/>
      <c r="AD173" s="5"/>
      <c r="AE173" s="5"/>
      <c r="AF173" s="5"/>
      <c r="AG173" s="5"/>
      <c r="AH173" s="5"/>
      <c r="AI173" s="5"/>
    </row>
    <row r="174" spans="1:35" ht="12.75">
      <c r="A174" s="42">
        <v>9</v>
      </c>
      <c r="B174" s="42">
        <v>3</v>
      </c>
      <c r="C174" s="43">
        <v>4</v>
      </c>
      <c r="D174" s="35">
        <v>362024</v>
      </c>
      <c r="E174" s="316" t="s">
        <v>66</v>
      </c>
      <c r="F174" s="149">
        <v>196.99999999999994</v>
      </c>
      <c r="G174" s="149">
        <v>127.99999999999994</v>
      </c>
      <c r="H174" s="149">
        <v>69.000000000000014</v>
      </c>
      <c r="I174" s="150">
        <v>51.999999999999972</v>
      </c>
      <c r="J174" s="150">
        <v>145</v>
      </c>
      <c r="K174" s="322">
        <v>256.67752442996738</v>
      </c>
      <c r="L174" s="322">
        <v>319.04287138584232</v>
      </c>
      <c r="M174" s="322">
        <v>188.3701883701884</v>
      </c>
      <c r="N174" s="322">
        <v>245.97918637653726</v>
      </c>
      <c r="O174" s="322">
        <v>260.74447041898941</v>
      </c>
      <c r="P174" s="26"/>
      <c r="Q174"/>
      <c r="R174"/>
      <c r="S174"/>
      <c r="Z174" s="5"/>
      <c r="AA174" s="5"/>
      <c r="AB174" s="5"/>
      <c r="AC174" s="5"/>
      <c r="AD174" s="5"/>
      <c r="AE174" s="5"/>
      <c r="AF174" s="5"/>
      <c r="AG174" s="5"/>
      <c r="AH174" s="5"/>
      <c r="AI174" s="5"/>
    </row>
    <row r="175" spans="1:35" ht="12.75">
      <c r="A175" s="42">
        <v>9</v>
      </c>
      <c r="B175" s="42">
        <v>3</v>
      </c>
      <c r="C175" s="43">
        <v>4</v>
      </c>
      <c r="D175" s="35">
        <v>162008</v>
      </c>
      <c r="E175" s="316" t="s">
        <v>41</v>
      </c>
      <c r="F175" s="149">
        <v>188</v>
      </c>
      <c r="G175" s="149">
        <v>137</v>
      </c>
      <c r="H175" s="149">
        <v>51.000000000000014</v>
      </c>
      <c r="I175" s="150">
        <v>38.000000000000014</v>
      </c>
      <c r="J175" s="150">
        <v>149.99999999999994</v>
      </c>
      <c r="K175" s="322">
        <v>192.30769230769232</v>
      </c>
      <c r="L175" s="322">
        <v>276.54420670165524</v>
      </c>
      <c r="M175" s="322">
        <v>105.76524263790962</v>
      </c>
      <c r="N175" s="322">
        <v>137.93103448275866</v>
      </c>
      <c r="O175" s="322">
        <v>213.64477994587659</v>
      </c>
      <c r="P175" s="26"/>
      <c r="Q175"/>
      <c r="R175"/>
      <c r="S175"/>
      <c r="Z175" s="5"/>
      <c r="AA175" s="5"/>
      <c r="AB175" s="5"/>
      <c r="AC175" s="5"/>
      <c r="AD175" s="5"/>
      <c r="AE175" s="5"/>
      <c r="AF175" s="5"/>
      <c r="AG175" s="5"/>
      <c r="AH175" s="5"/>
      <c r="AI175" s="5"/>
    </row>
    <row r="176" spans="1:35" ht="12.75">
      <c r="A176" s="42">
        <v>9</v>
      </c>
      <c r="B176" s="42">
        <v>3</v>
      </c>
      <c r="C176" s="43">
        <v>4</v>
      </c>
      <c r="D176" s="35">
        <v>374012</v>
      </c>
      <c r="E176" s="316" t="s">
        <v>74</v>
      </c>
      <c r="F176" s="149">
        <v>63.999999999999986</v>
      </c>
      <c r="G176" s="149">
        <v>46.999999999999986</v>
      </c>
      <c r="H176" s="149">
        <v>17.000000000000004</v>
      </c>
      <c r="I176" s="150">
        <v>13</v>
      </c>
      <c r="J176" s="150">
        <v>51.000000000000007</v>
      </c>
      <c r="K176" s="322">
        <v>82.42112041210558</v>
      </c>
      <c r="L176" s="322">
        <v>119.86738077021164</v>
      </c>
      <c r="M176" s="322">
        <v>44.224765868886578</v>
      </c>
      <c r="N176" s="322">
        <v>61.49479659413435</v>
      </c>
      <c r="O176" s="322">
        <v>90.249513360467176</v>
      </c>
      <c r="P176" s="26"/>
      <c r="Q176"/>
      <c r="R176"/>
      <c r="S176"/>
      <c r="Z176" s="5"/>
      <c r="AA176" s="5"/>
      <c r="AB176" s="5"/>
      <c r="AC176" s="5"/>
      <c r="AD176" s="5"/>
      <c r="AE176" s="5"/>
      <c r="AF176" s="5"/>
      <c r="AG176" s="5"/>
      <c r="AH176" s="5"/>
      <c r="AI176" s="5"/>
    </row>
    <row r="177" spans="1:35" s="169" customFormat="1" ht="12.75">
      <c r="A177" s="167">
        <v>9</v>
      </c>
      <c r="B177" s="167">
        <v>3</v>
      </c>
      <c r="C177" s="167">
        <v>4</v>
      </c>
      <c r="D177" s="168">
        <v>754008</v>
      </c>
      <c r="E177" s="119" t="s">
        <v>119</v>
      </c>
      <c r="F177" s="150">
        <v>154.99999999999997</v>
      </c>
      <c r="G177" s="150">
        <v>110.99999999999997</v>
      </c>
      <c r="H177" s="150">
        <v>43.999999999999993</v>
      </c>
      <c r="I177" s="150">
        <v>27</v>
      </c>
      <c r="J177" s="150">
        <v>128</v>
      </c>
      <c r="K177" s="140">
        <v>103.05851063829785</v>
      </c>
      <c r="L177" s="140">
        <v>144.7574334898278</v>
      </c>
      <c r="M177" s="140">
        <v>59.68529571351057</v>
      </c>
      <c r="N177" s="140">
        <v>65.375302663438262</v>
      </c>
      <c r="O177" s="140">
        <v>117.32355637030248</v>
      </c>
      <c r="P177" s="237"/>
      <c r="Q177" s="159"/>
      <c r="R177" s="112"/>
      <c r="S177" s="112"/>
      <c r="T177" s="223"/>
      <c r="Z177" s="223"/>
      <c r="AA177" s="223"/>
      <c r="AB177" s="223"/>
      <c r="AC177" s="223"/>
      <c r="AD177" s="223"/>
      <c r="AE177" s="223"/>
      <c r="AF177" s="223"/>
      <c r="AG177" s="223"/>
      <c r="AH177" s="223"/>
      <c r="AI177" s="223"/>
    </row>
    <row r="178" spans="1:35" ht="12.75">
      <c r="A178" s="42">
        <v>9</v>
      </c>
      <c r="B178" s="42">
        <v>3</v>
      </c>
      <c r="C178" s="43">
        <v>4</v>
      </c>
      <c r="D178" s="168">
        <v>954016</v>
      </c>
      <c r="E178" s="315" t="s">
        <v>138</v>
      </c>
      <c r="F178" s="149">
        <v>96.000000000000014</v>
      </c>
      <c r="G178" s="149">
        <v>77</v>
      </c>
      <c r="H178" s="149">
        <v>19.000000000000007</v>
      </c>
      <c r="I178" s="150">
        <v>25.000000000000004</v>
      </c>
      <c r="J178" s="150">
        <v>71</v>
      </c>
      <c r="K178" s="322">
        <v>137.65414396329226</v>
      </c>
      <c r="L178" s="322">
        <v>210.84337349397589</v>
      </c>
      <c r="M178" s="322">
        <v>57.19446116797112</v>
      </c>
      <c r="N178" s="322">
        <v>128.9324394017535</v>
      </c>
      <c r="O178" s="322">
        <v>141.01290963257199</v>
      </c>
      <c r="P178" s="234"/>
      <c r="Q178"/>
      <c r="R178"/>
      <c r="S178"/>
      <c r="Z178" s="5"/>
      <c r="AA178" s="5"/>
      <c r="AB178" s="5"/>
      <c r="AC178" s="5"/>
      <c r="AD178" s="5"/>
      <c r="AE178" s="5"/>
      <c r="AF178" s="5"/>
      <c r="AG178" s="5"/>
      <c r="AH178" s="5"/>
      <c r="AI178" s="5"/>
    </row>
    <row r="179" spans="1:35" ht="12.75">
      <c r="A179" s="42">
        <v>9</v>
      </c>
      <c r="B179" s="42">
        <v>3</v>
      </c>
      <c r="C179" s="43">
        <v>4</v>
      </c>
      <c r="D179" s="168">
        <v>158016</v>
      </c>
      <c r="E179" s="315" t="s">
        <v>33</v>
      </c>
      <c r="F179" s="149">
        <v>99.999999999999972</v>
      </c>
      <c r="G179" s="149">
        <v>67.999999999999972</v>
      </c>
      <c r="H179" s="149">
        <v>32</v>
      </c>
      <c r="I179" s="150">
        <v>16</v>
      </c>
      <c r="J179" s="150">
        <v>83.999999999999986</v>
      </c>
      <c r="K179" s="322">
        <v>138.2361072712192</v>
      </c>
      <c r="L179" s="322">
        <v>180.89917531258305</v>
      </c>
      <c r="M179" s="322">
        <v>92.086330935251794</v>
      </c>
      <c r="N179" s="322">
        <v>80.120180270405598</v>
      </c>
      <c r="O179" s="322">
        <v>160.39717395455409</v>
      </c>
      <c r="P179" s="234"/>
      <c r="Q179"/>
      <c r="R179"/>
      <c r="S179"/>
      <c r="Z179" s="5"/>
      <c r="AA179" s="5"/>
      <c r="AB179" s="5"/>
      <c r="AC179" s="5"/>
      <c r="AD179" s="5"/>
      <c r="AE179" s="5"/>
      <c r="AF179" s="5"/>
      <c r="AG179" s="5"/>
      <c r="AH179" s="5"/>
      <c r="AI179" s="5"/>
    </row>
    <row r="180" spans="1:35" ht="12.75">
      <c r="A180" s="42">
        <v>9</v>
      </c>
      <c r="B180" s="42">
        <v>3</v>
      </c>
      <c r="C180" s="43">
        <v>4</v>
      </c>
      <c r="D180" s="168">
        <v>362032</v>
      </c>
      <c r="E180" s="315" t="s">
        <v>68</v>
      </c>
      <c r="F180" s="149">
        <v>153.99999999999997</v>
      </c>
      <c r="G180" s="149">
        <v>108.99999999999999</v>
      </c>
      <c r="H180" s="149">
        <v>45</v>
      </c>
      <c r="I180" s="150">
        <v>38.999999999999986</v>
      </c>
      <c r="J180" s="150">
        <v>115.00000000000001</v>
      </c>
      <c r="K180" s="322">
        <v>151.02481121898595</v>
      </c>
      <c r="L180" s="322">
        <v>208.25372564004584</v>
      </c>
      <c r="M180" s="322">
        <v>90.670965142051173</v>
      </c>
      <c r="N180" s="322">
        <v>137.03443429374556</v>
      </c>
      <c r="O180" s="322">
        <v>156.44130050333288</v>
      </c>
      <c r="P180" s="234"/>
      <c r="Q180"/>
      <c r="R180"/>
      <c r="S180"/>
      <c r="Z180" s="5"/>
      <c r="AA180" s="5"/>
      <c r="AB180" s="5"/>
      <c r="AC180" s="5"/>
      <c r="AD180" s="5"/>
      <c r="AE180" s="5"/>
      <c r="AF180" s="5"/>
      <c r="AG180" s="5"/>
      <c r="AH180" s="5"/>
      <c r="AI180" s="5"/>
    </row>
    <row r="181" spans="1:35" ht="12.75">
      <c r="A181" s="42">
        <v>9</v>
      </c>
      <c r="B181" s="42">
        <v>3</v>
      </c>
      <c r="C181" s="43">
        <v>4</v>
      </c>
      <c r="D181" s="168">
        <v>154036</v>
      </c>
      <c r="E181" s="315" t="s">
        <v>29</v>
      </c>
      <c r="F181" s="149">
        <v>109</v>
      </c>
      <c r="G181" s="149">
        <v>79</v>
      </c>
      <c r="H181" s="149">
        <v>30.000000000000007</v>
      </c>
      <c r="I181" s="150">
        <v>30.000000000000007</v>
      </c>
      <c r="J181" s="150">
        <v>79</v>
      </c>
      <c r="K181" s="322">
        <v>146.07343875636559</v>
      </c>
      <c r="L181" s="322">
        <v>201.68496298187389</v>
      </c>
      <c r="M181" s="322">
        <v>84.626234132581118</v>
      </c>
      <c r="N181" s="322">
        <v>153.6098310291859</v>
      </c>
      <c r="O181" s="322">
        <v>143.40170629878381</v>
      </c>
      <c r="P181" s="234"/>
      <c r="Q181"/>
      <c r="R181"/>
      <c r="S181"/>
      <c r="Z181" s="5"/>
      <c r="AA181" s="5"/>
      <c r="AB181" s="5"/>
      <c r="AC181" s="5"/>
      <c r="AD181" s="5"/>
      <c r="AE181" s="5"/>
      <c r="AF181" s="5"/>
      <c r="AG181" s="5"/>
      <c r="AH181" s="5"/>
      <c r="AI181" s="5"/>
    </row>
    <row r="182" spans="1:35" ht="12.75">
      <c r="A182" s="42">
        <v>9</v>
      </c>
      <c r="B182" s="42">
        <v>3</v>
      </c>
      <c r="C182" s="43">
        <v>4</v>
      </c>
      <c r="D182" s="168">
        <v>974028</v>
      </c>
      <c r="E182" s="315" t="s">
        <v>155</v>
      </c>
      <c r="F182" s="149">
        <v>166.99999999999997</v>
      </c>
      <c r="G182" s="149">
        <v>129.99999999999997</v>
      </c>
      <c r="H182" s="149">
        <v>37</v>
      </c>
      <c r="I182" s="150">
        <v>28.000000000000004</v>
      </c>
      <c r="J182" s="150">
        <v>139</v>
      </c>
      <c r="K182" s="322">
        <v>166.71658181092141</v>
      </c>
      <c r="L182" s="322">
        <v>251.88916876574302</v>
      </c>
      <c r="M182" s="322">
        <v>76.194398682042831</v>
      </c>
      <c r="N182" s="322">
        <v>105.50113036925397</v>
      </c>
      <c r="O182" s="322">
        <v>188.7817465706913</v>
      </c>
      <c r="P182" s="234"/>
      <c r="Q182"/>
      <c r="R182"/>
      <c r="S182"/>
      <c r="Z182" s="5"/>
      <c r="AA182" s="5"/>
      <c r="AB182" s="5"/>
      <c r="AC182" s="5"/>
      <c r="AD182" s="5"/>
      <c r="AE182" s="5"/>
      <c r="AF182" s="5"/>
      <c r="AG182" s="5"/>
      <c r="AH182" s="5"/>
      <c r="AI182" s="5"/>
    </row>
    <row r="183" spans="1:35" ht="12.75">
      <c r="A183" s="42">
        <v>9</v>
      </c>
      <c r="B183" s="42">
        <v>3</v>
      </c>
      <c r="C183" s="43">
        <v>4</v>
      </c>
      <c r="D183" s="168">
        <v>962040</v>
      </c>
      <c r="E183" s="315" t="s">
        <v>151</v>
      </c>
      <c r="F183" s="149">
        <v>93.000000000000014</v>
      </c>
      <c r="G183" s="149">
        <v>69</v>
      </c>
      <c r="H183" s="149">
        <v>24.000000000000011</v>
      </c>
      <c r="I183" s="150">
        <v>22</v>
      </c>
      <c r="J183" s="150">
        <v>71</v>
      </c>
      <c r="K183" s="322">
        <v>132.64869490800174</v>
      </c>
      <c r="L183" s="322">
        <v>193.38565022421525</v>
      </c>
      <c r="M183" s="322">
        <v>69.706651176299772</v>
      </c>
      <c r="N183" s="322">
        <v>121.47984538928769</v>
      </c>
      <c r="O183" s="322">
        <v>136.53846153846155</v>
      </c>
      <c r="P183" s="234"/>
      <c r="Q183"/>
      <c r="R183"/>
      <c r="S183"/>
      <c r="Z183" s="5"/>
      <c r="AA183" s="5"/>
      <c r="AB183" s="5"/>
      <c r="AC183" s="5"/>
      <c r="AD183" s="5"/>
      <c r="AE183" s="5"/>
      <c r="AF183" s="5"/>
      <c r="AG183" s="5"/>
      <c r="AH183" s="5"/>
      <c r="AI183" s="5"/>
    </row>
    <row r="184" spans="1:35" ht="12.75">
      <c r="A184" s="42">
        <v>9</v>
      </c>
      <c r="B184" s="42">
        <v>3</v>
      </c>
      <c r="C184" s="43">
        <v>4</v>
      </c>
      <c r="D184" s="168">
        <v>162024</v>
      </c>
      <c r="E184" s="315" t="s">
        <v>44</v>
      </c>
      <c r="F184" s="149">
        <v>350.00000000000011</v>
      </c>
      <c r="G184" s="149">
        <v>256.00000000000011</v>
      </c>
      <c r="H184" s="149">
        <v>93.999999999999972</v>
      </c>
      <c r="I184" s="150">
        <v>65</v>
      </c>
      <c r="J184" s="150">
        <v>285.00000000000006</v>
      </c>
      <c r="K184" s="322">
        <v>148.59471851914753</v>
      </c>
      <c r="L184" s="322">
        <v>210.92526983603867</v>
      </c>
      <c r="M184" s="322">
        <v>82.333362529561157</v>
      </c>
      <c r="N184" s="322">
        <v>102.02479987443101</v>
      </c>
      <c r="O184" s="322">
        <v>165.86160740266544</v>
      </c>
      <c r="P184" s="234"/>
      <c r="Q184"/>
      <c r="R184"/>
      <c r="S184"/>
      <c r="Z184" s="5"/>
      <c r="AA184" s="5"/>
      <c r="AB184" s="5"/>
      <c r="AC184" s="5"/>
      <c r="AD184" s="5"/>
      <c r="AE184" s="5"/>
      <c r="AF184" s="5"/>
      <c r="AG184" s="5"/>
      <c r="AH184" s="5"/>
      <c r="AI184" s="5"/>
    </row>
    <row r="185" spans="1:35" ht="12.75">
      <c r="A185" s="42">
        <v>9</v>
      </c>
      <c r="B185" s="42">
        <v>3</v>
      </c>
      <c r="C185" s="43">
        <v>4</v>
      </c>
      <c r="D185" s="168">
        <v>774032</v>
      </c>
      <c r="E185" s="315" t="s">
        <v>130</v>
      </c>
      <c r="F185" s="149">
        <v>464.99999999999994</v>
      </c>
      <c r="G185" s="149">
        <v>351.99999999999994</v>
      </c>
      <c r="H185" s="149">
        <v>113</v>
      </c>
      <c r="I185" s="150">
        <v>102.99999999999999</v>
      </c>
      <c r="J185" s="150">
        <v>362</v>
      </c>
      <c r="K185" s="322">
        <v>201.36843928633289</v>
      </c>
      <c r="L185" s="322">
        <v>296.34618622663743</v>
      </c>
      <c r="M185" s="322">
        <v>100.76689851970751</v>
      </c>
      <c r="N185" s="322">
        <v>172.67393126571665</v>
      </c>
      <c r="O185" s="322">
        <v>211.36217668009576</v>
      </c>
      <c r="P185" s="234"/>
      <c r="Q185"/>
      <c r="R185"/>
      <c r="S185"/>
      <c r="Z185" s="5"/>
      <c r="AA185" s="5"/>
      <c r="AB185" s="5"/>
      <c r="AC185" s="5"/>
      <c r="AD185" s="5"/>
      <c r="AE185" s="5"/>
      <c r="AF185" s="5"/>
      <c r="AG185" s="5"/>
      <c r="AH185" s="5"/>
      <c r="AI185" s="5"/>
    </row>
    <row r="186" spans="1:35" ht="12.75">
      <c r="A186" s="42">
        <v>9</v>
      </c>
      <c r="B186" s="42">
        <v>3</v>
      </c>
      <c r="C186" s="43">
        <v>4</v>
      </c>
      <c r="D186" s="168">
        <v>158028</v>
      </c>
      <c r="E186" s="315" t="s">
        <v>37</v>
      </c>
      <c r="F186" s="149">
        <v>115.00000000000003</v>
      </c>
      <c r="G186" s="149">
        <v>98.000000000000028</v>
      </c>
      <c r="H186" s="149">
        <v>17</v>
      </c>
      <c r="I186" s="150">
        <v>24.000000000000007</v>
      </c>
      <c r="J186" s="150">
        <v>91.000000000000014</v>
      </c>
      <c r="K186" s="322">
        <v>92.764378478664213</v>
      </c>
      <c r="L186" s="322">
        <v>154.54975555906015</v>
      </c>
      <c r="M186" s="322">
        <v>28.071334214002643</v>
      </c>
      <c r="N186" s="322">
        <v>71.237756010685686</v>
      </c>
      <c r="O186" s="322">
        <v>100.79751883030573</v>
      </c>
      <c r="P186" s="234"/>
      <c r="Q186"/>
      <c r="R186"/>
      <c r="S186"/>
      <c r="Z186" s="5"/>
      <c r="AA186" s="5"/>
      <c r="AB186" s="5"/>
      <c r="AC186" s="5"/>
      <c r="AD186" s="5"/>
      <c r="AE186" s="5"/>
      <c r="AF186" s="5"/>
      <c r="AG186" s="5"/>
      <c r="AH186" s="5"/>
      <c r="AI186" s="5"/>
    </row>
    <row r="187" spans="1:35" ht="12.75">
      <c r="A187" s="42">
        <v>9</v>
      </c>
      <c r="B187" s="42">
        <v>3</v>
      </c>
      <c r="C187" s="43">
        <v>4</v>
      </c>
      <c r="D187" s="168">
        <v>566076</v>
      </c>
      <c r="E187" s="315" t="s">
        <v>115</v>
      </c>
      <c r="F187" s="149">
        <v>195.00000000000006</v>
      </c>
      <c r="G187" s="149">
        <v>139.00000000000006</v>
      </c>
      <c r="H187" s="149">
        <v>55.999999999999986</v>
      </c>
      <c r="I187" s="150">
        <v>46.999999999999993</v>
      </c>
      <c r="J187" s="150">
        <v>148.00000000000006</v>
      </c>
      <c r="K187" s="322">
        <v>170.38007863695941</v>
      </c>
      <c r="L187" s="322">
        <v>231.35818908122513</v>
      </c>
      <c r="M187" s="322">
        <v>102.9979768254552</v>
      </c>
      <c r="N187" s="322">
        <v>150.2557544757033</v>
      </c>
      <c r="O187" s="322">
        <v>177.9487796080318</v>
      </c>
      <c r="P187" s="234"/>
      <c r="Q187"/>
      <c r="R187"/>
      <c r="S187"/>
      <c r="Z187" s="5"/>
      <c r="AA187" s="5"/>
      <c r="AB187" s="5"/>
      <c r="AC187" s="5"/>
      <c r="AD187" s="5"/>
      <c r="AE187" s="5"/>
      <c r="AF187" s="5"/>
      <c r="AG187" s="5"/>
      <c r="AH187" s="5"/>
      <c r="AI187" s="5"/>
    </row>
    <row r="188" spans="1:35" ht="12.75">
      <c r="A188" s="42">
        <v>9</v>
      </c>
      <c r="B188" s="42">
        <v>3</v>
      </c>
      <c r="C188" s="43">
        <v>4</v>
      </c>
      <c r="D188" s="168">
        <v>382056</v>
      </c>
      <c r="E188" s="315" t="s">
        <v>91</v>
      </c>
      <c r="F188" s="149">
        <v>171</v>
      </c>
      <c r="G188" s="149">
        <v>109.00000000000001</v>
      </c>
      <c r="H188" s="149">
        <v>62</v>
      </c>
      <c r="I188" s="150">
        <v>41.000000000000007</v>
      </c>
      <c r="J188" s="150">
        <v>130.00000000000006</v>
      </c>
      <c r="K188" s="322">
        <v>205.77617328519855</v>
      </c>
      <c r="L188" s="322">
        <v>244.39461883408075</v>
      </c>
      <c r="M188" s="322">
        <v>161.03896103896102</v>
      </c>
      <c r="N188" s="322">
        <v>179.58826106000879</v>
      </c>
      <c r="O188" s="322">
        <v>215.69603451136561</v>
      </c>
      <c r="P188" s="234"/>
      <c r="Q188"/>
      <c r="R188"/>
      <c r="S188"/>
      <c r="Z188" s="5"/>
      <c r="AA188" s="5"/>
      <c r="AB188" s="5"/>
      <c r="AC188" s="5"/>
      <c r="AD188" s="5"/>
      <c r="AE188" s="5"/>
      <c r="AF188" s="5"/>
      <c r="AG188" s="5"/>
      <c r="AH188" s="5"/>
      <c r="AI188" s="5"/>
    </row>
    <row r="189" spans="1:35" ht="12.75">
      <c r="A189" s="42">
        <v>9</v>
      </c>
      <c r="B189" s="42">
        <v>3</v>
      </c>
      <c r="C189" s="43">
        <v>4</v>
      </c>
      <c r="D189" s="35">
        <v>382068</v>
      </c>
      <c r="E189" s="316" t="s">
        <v>93</v>
      </c>
      <c r="F189" s="149">
        <v>204.00000000000006</v>
      </c>
      <c r="G189" s="149">
        <v>140.00000000000003</v>
      </c>
      <c r="H189" s="149">
        <v>64.000000000000028</v>
      </c>
      <c r="I189" s="150">
        <v>44</v>
      </c>
      <c r="J189" s="150">
        <v>160</v>
      </c>
      <c r="K189" s="322">
        <v>181.73719376391989</v>
      </c>
      <c r="L189" s="322">
        <v>242.80263614290675</v>
      </c>
      <c r="M189" s="322">
        <v>117.23758930207002</v>
      </c>
      <c r="N189" s="322">
        <v>146.66666666666666</v>
      </c>
      <c r="O189" s="322">
        <v>194.52887537993922</v>
      </c>
      <c r="P189" s="26"/>
      <c r="Q189"/>
      <c r="R189"/>
      <c r="S189"/>
      <c r="Z189" s="5"/>
      <c r="AA189" s="5"/>
      <c r="AB189" s="5"/>
      <c r="AC189" s="5"/>
      <c r="AD189" s="5"/>
      <c r="AE189" s="5"/>
      <c r="AF189" s="5"/>
      <c r="AG189" s="5"/>
      <c r="AH189" s="5"/>
      <c r="AI189" s="5"/>
    </row>
    <row r="190" spans="1:35" ht="12.75">
      <c r="A190" s="42">
        <v>9</v>
      </c>
      <c r="B190" s="42">
        <v>3</v>
      </c>
      <c r="C190" s="43">
        <v>4</v>
      </c>
      <c r="D190" s="35">
        <v>978036</v>
      </c>
      <c r="E190" s="316" t="s">
        <v>163</v>
      </c>
      <c r="F190" s="149">
        <v>99</v>
      </c>
      <c r="G190" s="149">
        <v>77.999999999999986</v>
      </c>
      <c r="H190" s="149">
        <v>21</v>
      </c>
      <c r="I190" s="150">
        <v>9.9999999999999982</v>
      </c>
      <c r="J190" s="150">
        <v>89.000000000000014</v>
      </c>
      <c r="K190" s="322">
        <v>121.012101210121</v>
      </c>
      <c r="L190" s="322">
        <v>186.02432625804909</v>
      </c>
      <c r="M190" s="322">
        <v>52.657973921765297</v>
      </c>
      <c r="N190" s="322">
        <v>45.537340619307827</v>
      </c>
      <c r="O190" s="322">
        <v>148.70509607351715</v>
      </c>
      <c r="P190" s="26"/>
      <c r="Q190"/>
      <c r="R190"/>
      <c r="S190"/>
      <c r="Z190" s="5"/>
      <c r="AA190" s="5"/>
      <c r="AB190" s="5"/>
      <c r="AC190" s="5"/>
      <c r="AD190" s="5"/>
      <c r="AE190" s="5"/>
      <c r="AF190" s="5"/>
      <c r="AG190" s="5"/>
      <c r="AH190" s="5"/>
      <c r="AI190" s="5"/>
    </row>
    <row r="191" spans="1:35" ht="12.75">
      <c r="A191" s="42">
        <v>9</v>
      </c>
      <c r="B191" s="42">
        <v>3</v>
      </c>
      <c r="C191" s="43">
        <v>4</v>
      </c>
      <c r="D191" s="35">
        <v>166032</v>
      </c>
      <c r="E191" s="316" t="s">
        <v>46</v>
      </c>
      <c r="F191" s="149">
        <v>178</v>
      </c>
      <c r="G191" s="149">
        <v>124.00000000000001</v>
      </c>
      <c r="H191" s="149">
        <v>54</v>
      </c>
      <c r="I191" s="150">
        <v>43.000000000000007</v>
      </c>
      <c r="J191" s="150">
        <v>135</v>
      </c>
      <c r="K191" s="322">
        <v>161.48054068765308</v>
      </c>
      <c r="L191" s="322">
        <v>215.80229725026109</v>
      </c>
      <c r="M191" s="322">
        <v>102.3308698123934</v>
      </c>
      <c r="N191" s="322">
        <v>140.98360655737707</v>
      </c>
      <c r="O191" s="322">
        <v>169.32145992725449</v>
      </c>
      <c r="P191" s="26"/>
      <c r="Q191"/>
      <c r="R191"/>
      <c r="S191"/>
      <c r="Z191" s="5"/>
      <c r="AA191" s="5"/>
      <c r="AB191" s="5"/>
      <c r="AC191" s="5"/>
      <c r="AD191" s="5"/>
      <c r="AE191" s="5"/>
      <c r="AF191" s="5"/>
      <c r="AG191" s="5"/>
      <c r="AH191" s="5"/>
      <c r="AI191" s="5"/>
    </row>
    <row r="192" spans="1:35" ht="12.75">
      <c r="A192" s="42">
        <v>9</v>
      </c>
      <c r="B192" s="42">
        <v>3</v>
      </c>
      <c r="C192" s="43">
        <v>4</v>
      </c>
      <c r="D192" s="35">
        <v>170048</v>
      </c>
      <c r="E192" s="316" t="s">
        <v>53</v>
      </c>
      <c r="F192" s="149">
        <v>189.99999999999997</v>
      </c>
      <c r="G192" s="149">
        <v>149.99999999999997</v>
      </c>
      <c r="H192" s="149">
        <v>39.999999999999993</v>
      </c>
      <c r="I192" s="150">
        <v>47.000000000000007</v>
      </c>
      <c r="J192" s="150">
        <v>143.00000000000006</v>
      </c>
      <c r="K192" s="322">
        <v>219.12120862645597</v>
      </c>
      <c r="L192" s="322">
        <v>329.96040475142979</v>
      </c>
      <c r="M192" s="322">
        <v>96.969696969696955</v>
      </c>
      <c r="N192" s="322">
        <v>203.63951473136916</v>
      </c>
      <c r="O192" s="322">
        <v>224.73675939022482</v>
      </c>
      <c r="P192" s="26"/>
      <c r="Q192"/>
      <c r="R192"/>
      <c r="S192"/>
      <c r="Z192" s="5"/>
      <c r="AA192" s="5"/>
      <c r="AB192" s="5"/>
      <c r="AC192" s="5"/>
      <c r="AD192" s="5"/>
      <c r="AE192" s="5"/>
      <c r="AF192" s="5"/>
      <c r="AG192" s="5"/>
      <c r="AH192" s="5"/>
      <c r="AI192" s="5"/>
    </row>
    <row r="193" spans="1:35" ht="13.15">
      <c r="A193" s="300"/>
      <c r="B193" s="300"/>
      <c r="C193" s="301"/>
      <c r="D193" s="297"/>
      <c r="E193" s="298" t="s">
        <v>216</v>
      </c>
      <c r="F193" s="369">
        <v>4480</v>
      </c>
      <c r="G193" s="369">
        <v>3229</v>
      </c>
      <c r="H193" s="369">
        <v>1251</v>
      </c>
      <c r="I193" s="370">
        <v>1031</v>
      </c>
      <c r="J193" s="370">
        <v>3449</v>
      </c>
      <c r="K193" s="371">
        <v>166.54956150623258</v>
      </c>
      <c r="L193" s="371">
        <v>231.19276564972401</v>
      </c>
      <c r="M193" s="371">
        <v>96.735280926679138</v>
      </c>
      <c r="N193" s="371">
        <v>141.79422645817002</v>
      </c>
      <c r="O193" s="371">
        <v>175.7201520292646</v>
      </c>
      <c r="P193" s="26"/>
      <c r="Q193"/>
      <c r="R193"/>
      <c r="S193"/>
      <c r="Z193" s="5"/>
      <c r="AA193" s="5"/>
      <c r="AB193" s="5"/>
      <c r="AC193" s="5"/>
      <c r="AD193" s="5"/>
      <c r="AE193" s="5"/>
      <c r="AF193" s="5"/>
      <c r="AG193" s="5"/>
      <c r="AH193" s="5"/>
      <c r="AI193" s="5"/>
    </row>
    <row r="194" spans="1:35" ht="12.75">
      <c r="A194" s="42">
        <v>10</v>
      </c>
      <c r="B194" s="42">
        <v>4</v>
      </c>
      <c r="C194" s="43">
        <v>4</v>
      </c>
      <c r="D194" s="35">
        <v>554008</v>
      </c>
      <c r="E194" s="316" t="s">
        <v>98</v>
      </c>
      <c r="F194" s="149">
        <v>110.99999999999999</v>
      </c>
      <c r="G194" s="149">
        <v>89.999999999999986</v>
      </c>
      <c r="H194" s="149">
        <v>21</v>
      </c>
      <c r="I194" s="150">
        <v>31.000000000000011</v>
      </c>
      <c r="J194" s="150">
        <v>80</v>
      </c>
      <c r="K194" s="322">
        <v>104.03974130658918</v>
      </c>
      <c r="L194" s="322">
        <v>164.26355174301878</v>
      </c>
      <c r="M194" s="322">
        <v>40.462427745664741</v>
      </c>
      <c r="N194" s="322">
        <v>105.7298772169168</v>
      </c>
      <c r="O194" s="322">
        <v>103.39925035543492</v>
      </c>
      <c r="P194" s="26"/>
      <c r="Q194"/>
      <c r="R194"/>
      <c r="S194"/>
      <c r="Z194" s="5"/>
      <c r="AA194" s="5"/>
      <c r="AB194" s="5"/>
      <c r="AC194" s="5"/>
      <c r="AD194" s="5"/>
      <c r="AE194" s="5"/>
      <c r="AF194" s="5"/>
      <c r="AG194" s="5"/>
      <c r="AH194" s="5"/>
      <c r="AI194" s="5"/>
    </row>
    <row r="195" spans="1:35" s="169" customFormat="1" ht="12.75">
      <c r="A195" s="167">
        <v>10</v>
      </c>
      <c r="B195" s="167">
        <v>4</v>
      </c>
      <c r="C195" s="167">
        <v>4</v>
      </c>
      <c r="D195" s="168">
        <v>554020</v>
      </c>
      <c r="E195" s="119" t="s">
        <v>100</v>
      </c>
      <c r="F195" s="150">
        <v>114.00000000000006</v>
      </c>
      <c r="G195" s="150">
        <v>91.000000000000043</v>
      </c>
      <c r="H195" s="150">
        <v>23.000000000000011</v>
      </c>
      <c r="I195" s="150">
        <v>21.999999999999996</v>
      </c>
      <c r="J195" s="150">
        <v>91.999999999999972</v>
      </c>
      <c r="K195" s="140">
        <v>137.74770420492999</v>
      </c>
      <c r="L195" s="140">
        <v>215.69092201943599</v>
      </c>
      <c r="M195" s="140">
        <v>56.692137047079143</v>
      </c>
      <c r="N195" s="140">
        <v>96.491228070175424</v>
      </c>
      <c r="O195" s="140">
        <v>153.43562374916607</v>
      </c>
      <c r="P195" s="237"/>
      <c r="Q195" s="159"/>
      <c r="R195" s="112"/>
      <c r="S195" s="112"/>
      <c r="T195" s="223"/>
      <c r="Z195" s="223"/>
      <c r="AA195" s="223"/>
      <c r="AB195" s="223"/>
      <c r="AC195" s="223"/>
      <c r="AD195" s="223"/>
      <c r="AE195" s="223"/>
      <c r="AF195" s="223"/>
      <c r="AG195" s="223"/>
      <c r="AH195" s="223"/>
      <c r="AI195" s="223"/>
    </row>
    <row r="196" spans="1:35" ht="12.75">
      <c r="A196" s="42">
        <v>10</v>
      </c>
      <c r="B196" s="42">
        <v>4</v>
      </c>
      <c r="C196" s="43">
        <v>4</v>
      </c>
      <c r="D196" s="168">
        <v>362028</v>
      </c>
      <c r="E196" s="315" t="s">
        <v>67</v>
      </c>
      <c r="F196" s="149">
        <v>194.99999999999997</v>
      </c>
      <c r="G196" s="149">
        <v>140.99999999999997</v>
      </c>
      <c r="H196" s="149">
        <v>53.999999999999986</v>
      </c>
      <c r="I196" s="150">
        <v>51.999999999999986</v>
      </c>
      <c r="J196" s="150">
        <v>143</v>
      </c>
      <c r="K196" s="322">
        <v>213.76891032668274</v>
      </c>
      <c r="L196" s="322">
        <v>301.99186121225097</v>
      </c>
      <c r="M196" s="322">
        <v>121.26656186840329</v>
      </c>
      <c r="N196" s="322">
        <v>208.75150541951018</v>
      </c>
      <c r="O196" s="322">
        <v>215.65374754938921</v>
      </c>
      <c r="P196" s="234"/>
      <c r="Q196" s="112"/>
      <c r="R196"/>
      <c r="S196"/>
      <c r="Z196" s="5"/>
      <c r="AA196" s="5"/>
      <c r="AB196" s="5"/>
      <c r="AC196" s="5"/>
      <c r="AD196" s="5"/>
      <c r="AE196" s="5"/>
      <c r="AF196" s="5"/>
      <c r="AG196" s="5"/>
      <c r="AH196" s="5"/>
      <c r="AI196" s="5"/>
    </row>
    <row r="197" spans="1:35" ht="12.75">
      <c r="A197" s="42">
        <v>10</v>
      </c>
      <c r="B197" s="42">
        <v>4</v>
      </c>
      <c r="C197" s="43">
        <v>4</v>
      </c>
      <c r="D197" s="168">
        <v>566028</v>
      </c>
      <c r="E197" s="315" t="s">
        <v>114</v>
      </c>
      <c r="F197" s="149">
        <v>45</v>
      </c>
      <c r="G197" s="149">
        <v>36</v>
      </c>
      <c r="H197" s="149">
        <v>9.0000000000000036</v>
      </c>
      <c r="I197" s="150">
        <v>5</v>
      </c>
      <c r="J197" s="150">
        <v>40.000000000000007</v>
      </c>
      <c r="K197" s="322">
        <v>58.59375</v>
      </c>
      <c r="L197" s="322">
        <v>89.708447545477199</v>
      </c>
      <c r="M197" s="322">
        <v>24.543223343332436</v>
      </c>
      <c r="N197" s="322">
        <v>24.49779519843214</v>
      </c>
      <c r="O197" s="322">
        <v>70.934562865756348</v>
      </c>
      <c r="P197" s="234"/>
      <c r="Q197" s="112"/>
      <c r="R197"/>
      <c r="S197"/>
      <c r="Z197" s="5"/>
      <c r="AA197" s="5"/>
      <c r="AB197" s="5"/>
      <c r="AC197" s="5"/>
      <c r="AD197" s="5"/>
      <c r="AE197" s="5"/>
      <c r="AF197" s="5"/>
      <c r="AG197" s="5"/>
      <c r="AH197" s="5"/>
      <c r="AI197" s="5"/>
    </row>
    <row r="198" spans="1:35" ht="12.75">
      <c r="A198" s="42">
        <v>10</v>
      </c>
      <c r="B198" s="42">
        <v>4</v>
      </c>
      <c r="C198" s="43">
        <v>4</v>
      </c>
      <c r="D198" s="168">
        <v>158020</v>
      </c>
      <c r="E198" s="315" t="s">
        <v>401</v>
      </c>
      <c r="F198" s="149">
        <v>289</v>
      </c>
      <c r="G198" s="149">
        <v>205</v>
      </c>
      <c r="H198" s="149">
        <v>84</v>
      </c>
      <c r="I198" s="150">
        <v>49.000000000000007</v>
      </c>
      <c r="J198" s="150">
        <v>240.00000000000017</v>
      </c>
      <c r="K198" s="322">
        <v>341.36546184738955</v>
      </c>
      <c r="L198" s="322">
        <v>466.86404008198588</v>
      </c>
      <c r="M198" s="322">
        <v>206.13496932515338</v>
      </c>
      <c r="N198" s="322">
        <v>210.30042918454939</v>
      </c>
      <c r="O198" s="322">
        <v>391.13428943937447</v>
      </c>
      <c r="P198" s="234"/>
      <c r="Q198" s="112"/>
      <c r="R198"/>
      <c r="S198"/>
      <c r="Z198" s="5"/>
      <c r="AA198" s="5"/>
      <c r="AB198" s="5"/>
      <c r="AC198" s="5"/>
      <c r="AD198" s="5"/>
      <c r="AE198" s="5"/>
      <c r="AF198" s="5"/>
      <c r="AG198" s="5"/>
      <c r="AH198" s="5"/>
      <c r="AI198" s="5"/>
    </row>
    <row r="199" spans="1:35" ht="12.75">
      <c r="A199" s="42">
        <v>10</v>
      </c>
      <c r="B199" s="42">
        <v>4</v>
      </c>
      <c r="C199" s="43">
        <v>4</v>
      </c>
      <c r="D199" s="168">
        <v>162022</v>
      </c>
      <c r="E199" s="315" t="s">
        <v>43</v>
      </c>
      <c r="F199" s="149">
        <v>134</v>
      </c>
      <c r="G199" s="149">
        <v>103.99999999999999</v>
      </c>
      <c r="H199" s="149">
        <v>30.000000000000011</v>
      </c>
      <c r="I199" s="150">
        <v>28.000000000000004</v>
      </c>
      <c r="J199" s="150">
        <v>106.00000000000003</v>
      </c>
      <c r="K199" s="322">
        <v>156.79850222326235</v>
      </c>
      <c r="L199" s="322">
        <v>241.24333101368589</v>
      </c>
      <c r="M199" s="322">
        <v>70.838252656434506</v>
      </c>
      <c r="N199" s="322">
        <v>113.82113821138212</v>
      </c>
      <c r="O199" s="322">
        <v>174.1702267499179</v>
      </c>
      <c r="P199" s="234"/>
      <c r="Q199" s="169"/>
      <c r="Z199" s="5"/>
      <c r="AA199" s="5"/>
      <c r="AB199" s="5"/>
      <c r="AC199" s="5"/>
      <c r="AD199" s="5"/>
      <c r="AE199" s="5"/>
      <c r="AF199" s="5"/>
      <c r="AG199" s="5"/>
      <c r="AH199" s="5"/>
      <c r="AI199" s="5"/>
    </row>
    <row r="200" spans="1:35" ht="12.75">
      <c r="A200" s="42">
        <v>10</v>
      </c>
      <c r="B200" s="42">
        <v>4</v>
      </c>
      <c r="C200" s="43">
        <v>4</v>
      </c>
      <c r="D200" s="35">
        <v>362036</v>
      </c>
      <c r="E200" s="22" t="s">
        <v>69</v>
      </c>
      <c r="F200" s="149">
        <v>215</v>
      </c>
      <c r="G200" s="149">
        <v>149</v>
      </c>
      <c r="H200" s="149">
        <v>66.000000000000014</v>
      </c>
      <c r="I200" s="150">
        <v>43</v>
      </c>
      <c r="J200" s="150">
        <v>172.00000000000003</v>
      </c>
      <c r="K200" s="153">
        <v>257.11552260224829</v>
      </c>
      <c r="L200" s="153">
        <v>346.51162790697674</v>
      </c>
      <c r="M200" s="153">
        <v>162.48153618906943</v>
      </c>
      <c r="N200" s="153">
        <v>178.64561695056088</v>
      </c>
      <c r="O200" s="153">
        <v>288.83291351805212</v>
      </c>
      <c r="P200" s="26"/>
      <c r="Z200" s="5"/>
      <c r="AA200" s="5"/>
      <c r="AB200" s="5"/>
      <c r="AC200" s="5"/>
      <c r="AD200" s="5"/>
      <c r="AE200" s="5"/>
      <c r="AF200" s="5"/>
      <c r="AG200" s="5"/>
      <c r="AH200" s="5"/>
      <c r="AI200" s="5"/>
    </row>
    <row r="201" spans="1:35" ht="13.15">
      <c r="A201" s="44"/>
      <c r="B201" s="44"/>
      <c r="C201" s="44"/>
      <c r="D201" s="37"/>
      <c r="E201" s="39" t="s">
        <v>285</v>
      </c>
      <c r="F201" s="370">
        <v>1103</v>
      </c>
      <c r="G201" s="370">
        <v>816</v>
      </c>
      <c r="H201" s="370">
        <v>287</v>
      </c>
      <c r="I201" s="370">
        <v>230</v>
      </c>
      <c r="J201" s="370">
        <v>873.00000000000023</v>
      </c>
      <c r="K201" s="366">
        <v>180.46170710557746</v>
      </c>
      <c r="L201" s="366">
        <v>260.02166847237271</v>
      </c>
      <c r="M201" s="366">
        <v>96.506271226335784</v>
      </c>
      <c r="N201" s="366">
        <v>135.76530311079628</v>
      </c>
      <c r="O201" s="366">
        <v>197.60072430964243</v>
      </c>
      <c r="Z201" s="5"/>
      <c r="AA201" s="5"/>
      <c r="AB201" s="5"/>
      <c r="AC201" s="5"/>
      <c r="AD201" s="5"/>
      <c r="AE201" s="5"/>
      <c r="AF201" s="5"/>
      <c r="AG201" s="5"/>
      <c r="AH201" s="5"/>
      <c r="AI201" s="5"/>
    </row>
    <row r="202" spans="1:35" ht="13.15">
      <c r="E202" s="28" t="s">
        <v>177</v>
      </c>
      <c r="F202" s="120">
        <v>43959</v>
      </c>
      <c r="G202" s="120">
        <v>31425.000000000007</v>
      </c>
      <c r="H202" s="120">
        <v>12534</v>
      </c>
      <c r="I202" s="120">
        <v>10756</v>
      </c>
      <c r="J202" s="120">
        <v>33203</v>
      </c>
      <c r="K202" s="141">
        <v>168.51064025533242</v>
      </c>
      <c r="L202" s="141">
        <v>233.17936446101626</v>
      </c>
      <c r="M202" s="142">
        <v>99.39706725519288</v>
      </c>
      <c r="N202" s="141">
        <v>151.49551823411102</v>
      </c>
      <c r="O202" s="141">
        <v>174.87320204983436</v>
      </c>
    </row>
    <row r="203" spans="1:35" ht="13.15">
      <c r="E203" s="28" t="s">
        <v>198</v>
      </c>
      <c r="F203" s="120">
        <v>25654.000000000004</v>
      </c>
      <c r="G203" s="120">
        <v>18011.000000000004</v>
      </c>
      <c r="H203" s="120">
        <v>7642.9999999999991</v>
      </c>
      <c r="I203" s="120">
        <v>5879.9999999999991</v>
      </c>
      <c r="J203" s="120">
        <v>19774</v>
      </c>
      <c r="K203" s="141">
        <v>184.02760342316884</v>
      </c>
      <c r="L203" s="141">
        <v>249.85815337192679</v>
      </c>
      <c r="M203" s="143">
        <v>113.53558701151695</v>
      </c>
      <c r="N203" s="141">
        <v>154.59689123530276</v>
      </c>
      <c r="O203" s="141">
        <v>195.07026830793757</v>
      </c>
    </row>
    <row r="204" spans="1:35" ht="13.15">
      <c r="E204" s="28" t="s">
        <v>199</v>
      </c>
      <c r="F204" s="120">
        <v>18305</v>
      </c>
      <c r="G204" s="120">
        <v>13414</v>
      </c>
      <c r="H204" s="120">
        <v>4891</v>
      </c>
      <c r="I204" s="120">
        <v>4876.0000000000009</v>
      </c>
      <c r="J204" s="120">
        <v>13429</v>
      </c>
      <c r="K204" s="141">
        <v>150.70209640982409</v>
      </c>
      <c r="L204" s="141">
        <v>213.99878116096016</v>
      </c>
      <c r="M204" s="143">
        <v>83.205460156305818</v>
      </c>
      <c r="N204" s="141">
        <v>147.91714698280572</v>
      </c>
      <c r="O204" s="141">
        <v>151.73942716643089</v>
      </c>
    </row>
    <row r="205" spans="1:35" ht="13.15">
      <c r="A205" s="23"/>
      <c r="B205" s="23"/>
      <c r="E205" s="8"/>
      <c r="F205" s="28"/>
      <c r="G205" s="28"/>
      <c r="H205" s="28"/>
      <c r="I205" s="28"/>
      <c r="J205" s="28"/>
      <c r="K205" s="29"/>
      <c r="L205" s="29"/>
      <c r="M205" s="29"/>
      <c r="N205" s="29"/>
      <c r="O205" s="29"/>
    </row>
    <row r="206" spans="1:35" ht="13.25" customHeight="1">
      <c r="A206" s="355">
        <v>1</v>
      </c>
      <c r="B206" s="357" t="s">
        <v>392</v>
      </c>
      <c r="C206" s="357"/>
      <c r="D206" s="357"/>
      <c r="E206" s="357"/>
      <c r="F206" s="357"/>
      <c r="G206" s="357"/>
      <c r="H206" s="357"/>
      <c r="I206" s="357"/>
      <c r="J206" s="357"/>
      <c r="K206" s="357"/>
      <c r="L206" s="357"/>
      <c r="M206" s="357"/>
      <c r="N206" s="357"/>
      <c r="O206" s="357"/>
    </row>
    <row r="207" spans="1:35" ht="13.25" customHeight="1">
      <c r="A207" s="347" t="s">
        <v>393</v>
      </c>
      <c r="B207" s="443" t="s">
        <v>394</v>
      </c>
      <c r="C207" s="443"/>
      <c r="D207" s="443"/>
      <c r="E207" s="443"/>
      <c r="F207" s="443"/>
      <c r="G207" s="443"/>
      <c r="H207" s="443"/>
      <c r="I207" s="443"/>
      <c r="J207" s="443"/>
      <c r="K207" s="443"/>
      <c r="L207" s="443"/>
      <c r="M207" s="443"/>
      <c r="N207" s="443"/>
      <c r="O207" s="443"/>
    </row>
    <row r="208" spans="1:35" ht="13.25" customHeight="1">
      <c r="A208" s="347" t="s">
        <v>395</v>
      </c>
      <c r="B208" s="412" t="s">
        <v>396</v>
      </c>
      <c r="C208" s="412"/>
      <c r="D208" s="412"/>
      <c r="E208" s="412"/>
      <c r="F208" s="412"/>
      <c r="G208" s="412"/>
      <c r="H208" s="412"/>
      <c r="I208" s="412"/>
      <c r="J208" s="412"/>
      <c r="K208" s="412"/>
      <c r="L208" s="412"/>
      <c r="M208" s="412"/>
      <c r="N208" s="412"/>
      <c r="O208" s="412"/>
    </row>
    <row r="209" spans="1:15" ht="13.25" customHeight="1">
      <c r="A209" s="347"/>
      <c r="B209" s="412"/>
      <c r="C209" s="412"/>
      <c r="D209" s="412"/>
      <c r="E209" s="412"/>
      <c r="F209" s="412"/>
      <c r="G209" s="412"/>
      <c r="H209" s="412"/>
      <c r="I209" s="412"/>
      <c r="J209" s="412"/>
      <c r="K209" s="412"/>
      <c r="L209" s="412"/>
      <c r="M209" s="412"/>
      <c r="N209" s="412"/>
      <c r="O209" s="412"/>
    </row>
    <row r="210" spans="1:15" ht="12.75">
      <c r="A210" s="347"/>
      <c r="B210" s="412"/>
      <c r="C210" s="412"/>
      <c r="D210" s="412"/>
      <c r="E210" s="412"/>
      <c r="F210" s="412"/>
      <c r="G210" s="412"/>
      <c r="H210" s="412"/>
      <c r="I210" s="412"/>
      <c r="J210" s="412"/>
      <c r="K210" s="412"/>
      <c r="L210" s="412"/>
      <c r="M210" s="412"/>
      <c r="N210" s="412"/>
      <c r="O210" s="412"/>
    </row>
    <row r="211" spans="1:15" ht="11.65">
      <c r="A211" s="17" t="s">
        <v>352</v>
      </c>
      <c r="F211" s="5"/>
      <c r="G211" s="5"/>
      <c r="H211" s="5"/>
      <c r="I211" s="5"/>
      <c r="J211" s="5"/>
    </row>
    <row r="214" spans="1:15">
      <c r="G214" s="5"/>
      <c r="H214" s="5"/>
    </row>
    <row r="215" spans="1:15">
      <c r="L215" s="5"/>
    </row>
  </sheetData>
  <sortState xmlns:xlrd2="http://schemas.microsoft.com/office/spreadsheetml/2017/richdata2" ref="A32:S58">
    <sortCondition ref="E32:E58"/>
  </sortState>
  <mergeCells count="15">
    <mergeCell ref="B208:O210"/>
    <mergeCell ref="B207:O207"/>
    <mergeCell ref="A3:A5"/>
    <mergeCell ref="B3:B5"/>
    <mergeCell ref="C3:C5"/>
    <mergeCell ref="K3:O3"/>
    <mergeCell ref="F4:F5"/>
    <mergeCell ref="G4:H4"/>
    <mergeCell ref="I4:J4"/>
    <mergeCell ref="K4:K5"/>
    <mergeCell ref="L4:M4"/>
    <mergeCell ref="N4:O4"/>
    <mergeCell ref="F3:J3"/>
    <mergeCell ref="E3:E5"/>
    <mergeCell ref="D3:D5"/>
  </mergeCells>
  <phoneticPr fontId="0" type="noConversion"/>
  <printOptions horizontalCentered="1"/>
  <pageMargins left="0.15748031496062992" right="0.11811023622047245" top="0.62992125984251968" bottom="0.31496062992125984" header="0.51181102362204722" footer="0.23622047244094491"/>
  <pageSetup paperSize="9" orientation="portrait"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X212"/>
  <sheetViews>
    <sheetView zoomScaleNormal="100" workbookViewId="0">
      <pane ySplit="6" topLeftCell="A7" activePane="bottomLeft" state="frozen"/>
      <selection activeCell="L42" sqref="L42"/>
      <selection pane="bottomLeft"/>
    </sheetView>
  </sheetViews>
  <sheetFormatPr baseColWidth="10" defaultColWidth="11.19921875" defaultRowHeight="12.75"/>
  <cols>
    <col min="1" max="1" width="13.19921875" style="1" customWidth="1"/>
    <col min="2" max="3" width="11.19921875" style="1"/>
    <col min="4" max="4" width="9.53125" style="2" customWidth="1"/>
    <col min="5" max="5" width="40.796875" style="1" customWidth="1"/>
    <col min="6" max="6" width="19.19921875" customWidth="1"/>
    <col min="7" max="8" width="14.19921875" customWidth="1"/>
    <col min="9" max="9" width="14.796875" customWidth="1"/>
    <col min="10" max="10" width="15.19921875" customWidth="1"/>
  </cols>
  <sheetData>
    <row r="1" spans="1:24" ht="17.25">
      <c r="A1" s="18" t="s">
        <v>430</v>
      </c>
      <c r="D1" s="3"/>
    </row>
    <row r="2" spans="1:24" ht="15.75" customHeight="1">
      <c r="A2" s="3"/>
      <c r="D2" s="3"/>
      <c r="G2" s="81"/>
    </row>
    <row r="3" spans="1:24" ht="12.75" customHeight="1">
      <c r="A3" s="413" t="s">
        <v>406</v>
      </c>
      <c r="B3" s="413" t="s">
        <v>408</v>
      </c>
      <c r="C3" s="413" t="s">
        <v>284</v>
      </c>
      <c r="D3" s="413" t="s">
        <v>244</v>
      </c>
      <c r="E3" s="486" t="s">
        <v>0</v>
      </c>
      <c r="F3" s="487" t="s">
        <v>187</v>
      </c>
      <c r="G3" s="488"/>
      <c r="H3" s="488"/>
      <c r="I3" s="488"/>
      <c r="J3" s="488"/>
    </row>
    <row r="4" spans="1:24" ht="12.75" customHeight="1">
      <c r="A4" s="482"/>
      <c r="B4" s="482"/>
      <c r="C4" s="482"/>
      <c r="D4" s="484"/>
      <c r="E4" s="484"/>
      <c r="F4" s="413" t="s">
        <v>249</v>
      </c>
      <c r="G4" s="489" t="s">
        <v>186</v>
      </c>
      <c r="H4" s="490"/>
      <c r="I4" s="490"/>
      <c r="J4" s="491"/>
    </row>
    <row r="5" spans="1:24" ht="39" customHeight="1">
      <c r="A5" s="482"/>
      <c r="B5" s="482"/>
      <c r="C5" s="482"/>
      <c r="D5" s="484"/>
      <c r="E5" s="484"/>
      <c r="F5" s="484"/>
      <c r="G5" s="414" t="s">
        <v>239</v>
      </c>
      <c r="H5" s="480" t="s">
        <v>182</v>
      </c>
      <c r="I5" s="481"/>
      <c r="J5" s="480" t="s">
        <v>185</v>
      </c>
    </row>
    <row r="6" spans="1:24" ht="69.75" customHeight="1">
      <c r="A6" s="483"/>
      <c r="B6" s="483"/>
      <c r="C6" s="483"/>
      <c r="D6" s="485"/>
      <c r="E6" s="485"/>
      <c r="F6" s="484"/>
      <c r="G6" s="484"/>
      <c r="H6" s="107" t="s">
        <v>183</v>
      </c>
      <c r="I6" s="107" t="s">
        <v>184</v>
      </c>
      <c r="J6" s="481"/>
    </row>
    <row r="7" spans="1:24">
      <c r="A7" s="42">
        <v>1</v>
      </c>
      <c r="B7" s="42">
        <v>1</v>
      </c>
      <c r="C7" s="43">
        <v>1</v>
      </c>
      <c r="D7" s="35">
        <v>913000</v>
      </c>
      <c r="E7" s="22" t="s">
        <v>132</v>
      </c>
      <c r="F7" s="154">
        <v>1953</v>
      </c>
      <c r="G7" s="155">
        <v>45.058883768561188</v>
      </c>
      <c r="H7" s="156">
        <v>52.483358934971832</v>
      </c>
      <c r="I7" s="156">
        <v>37.224782386072711</v>
      </c>
      <c r="J7" s="156">
        <v>55.350742447516645</v>
      </c>
      <c r="U7" s="9"/>
      <c r="V7" s="9"/>
      <c r="W7" s="9"/>
      <c r="X7" s="9"/>
    </row>
    <row r="8" spans="1:24">
      <c r="A8" s="42">
        <v>1</v>
      </c>
      <c r="B8" s="42">
        <v>1</v>
      </c>
      <c r="C8" s="43">
        <v>1</v>
      </c>
      <c r="D8" s="35">
        <v>112000</v>
      </c>
      <c r="E8" s="22" t="s">
        <v>16</v>
      </c>
      <c r="F8" s="154">
        <v>2806</v>
      </c>
      <c r="G8" s="155">
        <v>46.258018531717745</v>
      </c>
      <c r="H8" s="156">
        <v>47.042052744119744</v>
      </c>
      <c r="I8" s="156">
        <v>35.352815395580897</v>
      </c>
      <c r="J8" s="156">
        <v>67.391304347826093</v>
      </c>
      <c r="L8" s="9"/>
      <c r="N8" s="9"/>
      <c r="O8" s="9"/>
      <c r="P8" s="9"/>
      <c r="U8" s="9"/>
      <c r="V8" s="9"/>
      <c r="W8" s="9"/>
      <c r="X8" s="9"/>
    </row>
    <row r="9" spans="1:24">
      <c r="A9" s="42">
        <v>1</v>
      </c>
      <c r="B9" s="42">
        <v>1</v>
      </c>
      <c r="C9" s="43">
        <v>1</v>
      </c>
      <c r="D9" s="35">
        <v>113000</v>
      </c>
      <c r="E9" s="22" t="s">
        <v>17</v>
      </c>
      <c r="F9" s="334" t="s">
        <v>372</v>
      </c>
      <c r="G9" s="334" t="s">
        <v>372</v>
      </c>
      <c r="H9" s="334" t="s">
        <v>372</v>
      </c>
      <c r="I9" s="334" t="s">
        <v>372</v>
      </c>
      <c r="J9" s="334" t="s">
        <v>372</v>
      </c>
      <c r="L9" s="9"/>
      <c r="M9" s="9"/>
      <c r="N9" s="9"/>
      <c r="P9" s="9"/>
      <c r="U9" s="9"/>
      <c r="V9" s="9"/>
      <c r="W9" s="9"/>
      <c r="X9" s="9"/>
    </row>
    <row r="10" spans="1:24">
      <c r="A10" s="42">
        <v>1</v>
      </c>
      <c r="B10" s="42">
        <v>1</v>
      </c>
      <c r="C10" s="43">
        <v>1</v>
      </c>
      <c r="D10" s="35">
        <v>513000</v>
      </c>
      <c r="E10" s="22" t="s">
        <v>95</v>
      </c>
      <c r="F10" s="154">
        <v>646</v>
      </c>
      <c r="G10" s="155">
        <v>40.247678018575847</v>
      </c>
      <c r="H10" s="156">
        <v>46.439628482972132</v>
      </c>
      <c r="I10" s="156">
        <v>32.507739938080491</v>
      </c>
      <c r="J10" s="156">
        <v>63.931888544891649</v>
      </c>
      <c r="L10" s="9"/>
      <c r="P10" s="9"/>
      <c r="U10" s="9"/>
      <c r="V10" s="9"/>
      <c r="W10" s="9"/>
      <c r="X10" s="9"/>
    </row>
    <row r="11" spans="1:24">
      <c r="A11" s="42">
        <v>1</v>
      </c>
      <c r="B11" s="42">
        <v>1</v>
      </c>
      <c r="C11" s="43">
        <v>1</v>
      </c>
      <c r="D11" s="35">
        <v>914000</v>
      </c>
      <c r="E11" s="22" t="s">
        <v>133</v>
      </c>
      <c r="F11" s="154">
        <v>704</v>
      </c>
      <c r="G11" s="155">
        <v>41.19318181818182</v>
      </c>
      <c r="H11" s="156">
        <v>50.99431818181818</v>
      </c>
      <c r="I11" s="156">
        <v>31.392045454545453</v>
      </c>
      <c r="J11" s="156">
        <v>60.653409090909093</v>
      </c>
      <c r="U11" s="9"/>
      <c r="V11" s="9"/>
      <c r="W11" s="9"/>
      <c r="X11" s="9"/>
    </row>
    <row r="12" spans="1:24">
      <c r="A12" s="42">
        <v>1</v>
      </c>
      <c r="B12" s="42">
        <v>1</v>
      </c>
      <c r="C12" s="43">
        <v>1</v>
      </c>
      <c r="D12" s="35">
        <v>916000</v>
      </c>
      <c r="E12" s="22" t="s">
        <v>135</v>
      </c>
      <c r="F12" s="154">
        <v>613</v>
      </c>
      <c r="G12" s="155">
        <v>59.216965742251226</v>
      </c>
      <c r="H12" s="156">
        <v>44.53507340946166</v>
      </c>
      <c r="I12" s="156">
        <v>31.484502446982056</v>
      </c>
      <c r="J12" s="156">
        <v>64.763458401305058</v>
      </c>
      <c r="U12" s="9"/>
      <c r="V12" s="9"/>
      <c r="W12" s="9"/>
      <c r="X12" s="9"/>
    </row>
    <row r="13" spans="1:24">
      <c r="A13" s="42">
        <v>1</v>
      </c>
      <c r="B13" s="42">
        <v>1</v>
      </c>
      <c r="C13" s="43">
        <v>1</v>
      </c>
      <c r="D13" s="35">
        <v>116000</v>
      </c>
      <c r="E13" s="22" t="s">
        <v>19</v>
      </c>
      <c r="F13" s="154">
        <v>1228</v>
      </c>
      <c r="G13" s="155">
        <v>46.254071661237781</v>
      </c>
      <c r="H13" s="156">
        <v>45.195439739413679</v>
      </c>
      <c r="I13" s="156">
        <v>31.107491856677527</v>
      </c>
      <c r="J13" s="156">
        <v>58.143322475570038</v>
      </c>
      <c r="U13" s="9"/>
      <c r="V13" s="9"/>
      <c r="W13" s="9"/>
      <c r="X13" s="9"/>
    </row>
    <row r="14" spans="1:24">
      <c r="A14" s="318">
        <v>1</v>
      </c>
      <c r="B14" s="318">
        <v>1</v>
      </c>
      <c r="C14" s="319">
        <v>1</v>
      </c>
      <c r="D14" s="168">
        <v>117000</v>
      </c>
      <c r="E14" s="315" t="s">
        <v>20</v>
      </c>
      <c r="F14" s="154">
        <v>526</v>
      </c>
      <c r="G14" s="155">
        <v>43.536121673003805</v>
      </c>
      <c r="H14" s="156">
        <v>50.950570342205324</v>
      </c>
      <c r="I14" s="156">
        <v>37.832699619771866</v>
      </c>
      <c r="J14" s="156">
        <v>57.22433460076045</v>
      </c>
      <c r="U14" s="9"/>
      <c r="V14" s="9"/>
      <c r="W14" s="9"/>
      <c r="X14" s="9"/>
    </row>
    <row r="15" spans="1:24">
      <c r="A15" s="318">
        <v>1</v>
      </c>
      <c r="B15" s="318">
        <v>1</v>
      </c>
      <c r="C15" s="319">
        <v>1</v>
      </c>
      <c r="D15" s="168">
        <v>119000</v>
      </c>
      <c r="E15" s="315" t="s">
        <v>21</v>
      </c>
      <c r="F15" s="154">
        <v>1533</v>
      </c>
      <c r="G15" s="155">
        <v>61.382909328114806</v>
      </c>
      <c r="H15" s="156">
        <v>42.465753424657535</v>
      </c>
      <c r="I15" s="156">
        <v>28.897586431833005</v>
      </c>
      <c r="J15" s="156">
        <v>60.339204174820615</v>
      </c>
      <c r="U15" s="9"/>
      <c r="V15" s="9"/>
      <c r="W15" s="9"/>
      <c r="X15" s="9"/>
    </row>
    <row r="16" spans="1:24">
      <c r="A16" s="318">
        <v>1</v>
      </c>
      <c r="B16" s="318">
        <v>1</v>
      </c>
      <c r="C16" s="319">
        <v>1</v>
      </c>
      <c r="D16" s="168">
        <v>124000</v>
      </c>
      <c r="E16" s="315" t="s">
        <v>24</v>
      </c>
      <c r="F16" s="154">
        <v>1342</v>
      </c>
      <c r="G16" s="155">
        <v>46.274217585692995</v>
      </c>
      <c r="H16" s="156">
        <v>46.870342771982116</v>
      </c>
      <c r="I16" s="156">
        <v>32.563338301043224</v>
      </c>
      <c r="J16" s="156">
        <v>60.357675111773467</v>
      </c>
      <c r="L16" s="9"/>
      <c r="U16" s="9"/>
      <c r="V16" s="9"/>
      <c r="W16" s="9"/>
      <c r="X16" s="9"/>
    </row>
    <row r="17" spans="1:24" ht="13.15">
      <c r="A17" s="300"/>
      <c r="B17" s="300"/>
      <c r="C17" s="301"/>
      <c r="D17" s="297"/>
      <c r="E17" s="298" t="s">
        <v>207</v>
      </c>
      <c r="F17" s="372">
        <v>11351</v>
      </c>
      <c r="G17" s="373">
        <v>48.013390890670429</v>
      </c>
      <c r="H17" s="374">
        <v>47.396705136111358</v>
      </c>
      <c r="I17" s="374">
        <v>33.512465862038589</v>
      </c>
      <c r="J17" s="374">
        <v>61.307373799665235</v>
      </c>
      <c r="U17" s="9"/>
      <c r="V17" s="9"/>
      <c r="W17" s="9"/>
      <c r="X17" s="9"/>
    </row>
    <row r="18" spans="1:24">
      <c r="A18" s="318">
        <v>2</v>
      </c>
      <c r="B18" s="318">
        <v>2</v>
      </c>
      <c r="C18" s="319">
        <v>1</v>
      </c>
      <c r="D18" s="168">
        <v>334002</v>
      </c>
      <c r="E18" s="315" t="s">
        <v>247</v>
      </c>
      <c r="F18" s="154">
        <v>949</v>
      </c>
      <c r="G18" s="155">
        <v>62.276080084299267</v>
      </c>
      <c r="H18" s="156">
        <v>59.43097997892518</v>
      </c>
      <c r="I18" s="156">
        <v>40.674394099051632</v>
      </c>
      <c r="J18" s="156">
        <v>56.375131717597469</v>
      </c>
      <c r="L18" s="9"/>
      <c r="U18" s="9"/>
      <c r="V18" s="9"/>
      <c r="W18" s="9"/>
      <c r="X18" s="9"/>
    </row>
    <row r="19" spans="1:24">
      <c r="A19" s="318">
        <v>2</v>
      </c>
      <c r="B19" s="318">
        <v>2</v>
      </c>
      <c r="C19" s="319">
        <v>1</v>
      </c>
      <c r="D19" s="168">
        <v>711000</v>
      </c>
      <c r="E19" s="315" t="s">
        <v>353</v>
      </c>
      <c r="F19" s="154">
        <v>1105</v>
      </c>
      <c r="G19" s="155">
        <v>52.941176470588239</v>
      </c>
      <c r="H19" s="156">
        <v>58.552036199095028</v>
      </c>
      <c r="I19" s="156">
        <v>35.565610859728508</v>
      </c>
      <c r="J19" s="156">
        <v>52.307692307692314</v>
      </c>
      <c r="U19" s="9"/>
      <c r="V19" s="9"/>
      <c r="W19" s="9"/>
      <c r="X19" s="9"/>
    </row>
    <row r="20" spans="1:24">
      <c r="A20" s="167">
        <v>2</v>
      </c>
      <c r="B20" s="167">
        <v>2</v>
      </c>
      <c r="C20" s="167">
        <v>1</v>
      </c>
      <c r="D20" s="168">
        <v>911000</v>
      </c>
      <c r="E20" s="227" t="s">
        <v>131</v>
      </c>
      <c r="F20" s="323">
        <v>860</v>
      </c>
      <c r="G20" s="155">
        <v>54.069767441860463</v>
      </c>
      <c r="H20" s="156">
        <v>45</v>
      </c>
      <c r="I20" s="156">
        <v>31.511627906976749</v>
      </c>
      <c r="J20" s="156">
        <v>53.023255813953483</v>
      </c>
    </row>
    <row r="21" spans="1:24">
      <c r="A21" s="318">
        <v>2</v>
      </c>
      <c r="B21" s="318">
        <v>2</v>
      </c>
      <c r="C21" s="319">
        <v>1</v>
      </c>
      <c r="D21" s="168">
        <v>314000</v>
      </c>
      <c r="E21" s="315" t="s">
        <v>54</v>
      </c>
      <c r="F21" s="154">
        <v>573</v>
      </c>
      <c r="G21" s="155">
        <v>51.483420593368237</v>
      </c>
      <c r="H21" s="156">
        <v>52.181500872600353</v>
      </c>
      <c r="I21" s="156">
        <v>34.380453752181502</v>
      </c>
      <c r="J21" s="156">
        <v>49.389179755671904</v>
      </c>
      <c r="O21" s="89"/>
      <c r="P21" s="89"/>
      <c r="Q21" s="89"/>
      <c r="R21" s="89"/>
    </row>
    <row r="22" spans="1:24">
      <c r="A22" s="318">
        <v>2</v>
      </c>
      <c r="B22" s="318">
        <v>2</v>
      </c>
      <c r="C22" s="319">
        <v>1</v>
      </c>
      <c r="D22" s="168">
        <v>512000</v>
      </c>
      <c r="E22" s="315" t="s">
        <v>94</v>
      </c>
      <c r="F22" s="154">
        <v>346</v>
      </c>
      <c r="G22" s="155">
        <v>59.826589595375722</v>
      </c>
      <c r="H22" s="156">
        <v>31.213872832369944</v>
      </c>
      <c r="I22" s="156">
        <v>30.924855491329478</v>
      </c>
      <c r="J22" s="156">
        <v>14.450867052023122</v>
      </c>
      <c r="O22" s="89"/>
      <c r="P22" s="89"/>
      <c r="Q22" s="89"/>
      <c r="R22" s="89"/>
    </row>
    <row r="23" spans="1:24">
      <c r="A23" s="318">
        <v>2</v>
      </c>
      <c r="B23" s="318">
        <v>3</v>
      </c>
      <c r="C23" s="319">
        <v>1</v>
      </c>
      <c r="D23" s="168">
        <v>111000</v>
      </c>
      <c r="E23" s="315" t="s">
        <v>15</v>
      </c>
      <c r="F23" s="154">
        <v>1320</v>
      </c>
      <c r="G23" s="155">
        <v>53.333333333333336</v>
      </c>
      <c r="H23" s="156">
        <v>62.424242424242429</v>
      </c>
      <c r="I23" s="156">
        <v>36.969696969696969</v>
      </c>
      <c r="J23" s="156">
        <v>45.757575757575758</v>
      </c>
      <c r="O23" s="89"/>
      <c r="P23" s="89"/>
      <c r="Q23" s="89"/>
      <c r="R23" s="89"/>
    </row>
    <row r="24" spans="1:24">
      <c r="A24" s="318">
        <v>2</v>
      </c>
      <c r="B24" s="318">
        <v>3</v>
      </c>
      <c r="C24" s="319">
        <v>1</v>
      </c>
      <c r="D24" s="168">
        <v>915000</v>
      </c>
      <c r="E24" s="315" t="s">
        <v>134</v>
      </c>
      <c r="F24" s="154">
        <v>1026</v>
      </c>
      <c r="G24" s="155">
        <v>57.309941520467831</v>
      </c>
      <c r="H24" s="156">
        <v>48.44054580896686</v>
      </c>
      <c r="I24" s="156">
        <v>28.947368421052634</v>
      </c>
      <c r="J24" s="156">
        <v>58.089668615984401</v>
      </c>
      <c r="O24" s="89"/>
      <c r="P24" s="89"/>
      <c r="Q24" s="89"/>
      <c r="R24" s="89"/>
    </row>
    <row r="25" spans="1:24">
      <c r="A25" s="318">
        <v>2</v>
      </c>
      <c r="B25" s="318">
        <v>2</v>
      </c>
      <c r="C25" s="319">
        <v>1</v>
      </c>
      <c r="D25" s="168">
        <v>315000</v>
      </c>
      <c r="E25" s="315" t="s">
        <v>55</v>
      </c>
      <c r="F25" s="154">
        <v>2360</v>
      </c>
      <c r="G25" s="155">
        <v>48.00847457627119</v>
      </c>
      <c r="H25" s="156">
        <v>53.983050847457626</v>
      </c>
      <c r="I25" s="156">
        <v>33.940677966101696</v>
      </c>
      <c r="J25" s="156">
        <v>50.084745762711869</v>
      </c>
      <c r="O25" s="89"/>
      <c r="P25" s="89"/>
      <c r="Q25" s="89"/>
      <c r="R25" s="89"/>
    </row>
    <row r="26" spans="1:24">
      <c r="A26" s="318">
        <v>2</v>
      </c>
      <c r="B26" s="318">
        <v>2</v>
      </c>
      <c r="C26" s="319">
        <v>1</v>
      </c>
      <c r="D26" s="168">
        <v>114000</v>
      </c>
      <c r="E26" s="315" t="s">
        <v>18</v>
      </c>
      <c r="F26" s="154">
        <v>752</v>
      </c>
      <c r="G26" s="155">
        <v>60.106382978723403</v>
      </c>
      <c r="H26" s="156">
        <v>37.36702127659575</v>
      </c>
      <c r="I26" s="156">
        <v>32.978723404255319</v>
      </c>
      <c r="J26" s="156">
        <v>22.473404255319149</v>
      </c>
      <c r="O26" s="89"/>
      <c r="P26" s="89"/>
      <c r="Q26" s="89"/>
      <c r="R26" s="89"/>
    </row>
    <row r="27" spans="1:24">
      <c r="A27" s="318">
        <v>2</v>
      </c>
      <c r="B27" s="318">
        <v>2</v>
      </c>
      <c r="C27" s="319">
        <v>1</v>
      </c>
      <c r="D27" s="168">
        <v>316000</v>
      </c>
      <c r="E27" s="315" t="s">
        <v>56</v>
      </c>
      <c r="F27" s="154">
        <v>495</v>
      </c>
      <c r="G27" s="155">
        <v>41.01010101010101</v>
      </c>
      <c r="H27" s="156">
        <v>47.474747474747474</v>
      </c>
      <c r="I27" s="156">
        <v>29.09090909090909</v>
      </c>
      <c r="J27" s="156">
        <v>60.606060606060609</v>
      </c>
      <c r="O27" s="89"/>
      <c r="P27" s="89"/>
      <c r="Q27" s="89"/>
      <c r="R27" s="89"/>
    </row>
    <row r="28" spans="1:24">
      <c r="A28" s="42">
        <v>2</v>
      </c>
      <c r="B28" s="42">
        <v>3</v>
      </c>
      <c r="C28" s="43">
        <v>1</v>
      </c>
      <c r="D28" s="35">
        <v>515000</v>
      </c>
      <c r="E28" s="22" t="s">
        <v>96</v>
      </c>
      <c r="F28" s="154">
        <v>899</v>
      </c>
      <c r="G28" s="155">
        <v>55.172413793103445</v>
      </c>
      <c r="H28" s="156">
        <v>55.728587319243609</v>
      </c>
      <c r="I28" s="156">
        <v>27.919911012235815</v>
      </c>
      <c r="J28" s="156">
        <v>52.391546162402669</v>
      </c>
      <c r="O28" s="89"/>
      <c r="P28" s="89"/>
      <c r="Q28" s="89"/>
      <c r="R28" s="89"/>
    </row>
    <row r="29" spans="1:24">
      <c r="A29" s="42">
        <v>2</v>
      </c>
      <c r="B29" s="42">
        <v>2</v>
      </c>
      <c r="C29" s="43">
        <v>1</v>
      </c>
      <c r="D29" s="35">
        <v>120000</v>
      </c>
      <c r="E29" s="22" t="s">
        <v>22</v>
      </c>
      <c r="F29" s="154">
        <v>453</v>
      </c>
      <c r="G29" s="155">
        <v>43.929359823399558</v>
      </c>
      <c r="H29" s="156">
        <v>45.916114790286976</v>
      </c>
      <c r="I29" s="156">
        <v>32.450331125827816</v>
      </c>
      <c r="J29" s="156">
        <v>46.578366445916117</v>
      </c>
      <c r="O29" s="89"/>
      <c r="P29" s="89"/>
      <c r="Q29" s="89"/>
      <c r="R29" s="89"/>
    </row>
    <row r="30" spans="1:24">
      <c r="A30" s="42">
        <v>2</v>
      </c>
      <c r="B30" s="42">
        <v>2</v>
      </c>
      <c r="C30" s="43">
        <v>1</v>
      </c>
      <c r="D30" s="35">
        <v>122000</v>
      </c>
      <c r="E30" s="22" t="s">
        <v>23</v>
      </c>
      <c r="F30" s="154">
        <v>659</v>
      </c>
      <c r="G30" s="155">
        <v>42.792109256449166</v>
      </c>
      <c r="H30" s="156">
        <v>31.259484066767829</v>
      </c>
      <c r="I30" s="156">
        <v>22.91350531107739</v>
      </c>
      <c r="J30" s="156">
        <v>13.808801213960548</v>
      </c>
      <c r="O30" s="89"/>
      <c r="P30" s="89"/>
      <c r="Q30" s="89"/>
      <c r="R30" s="89"/>
    </row>
    <row r="31" spans="1:24" ht="13.15">
      <c r="A31" s="44"/>
      <c r="B31" s="44"/>
      <c r="C31" s="44"/>
      <c r="D31" s="37"/>
      <c r="E31" s="34" t="s">
        <v>214</v>
      </c>
      <c r="F31" s="375">
        <v>11797</v>
      </c>
      <c r="G31" s="373">
        <v>52.555734508773419</v>
      </c>
      <c r="H31" s="374">
        <v>51.123166906840723</v>
      </c>
      <c r="I31" s="374">
        <v>32.898194456217681</v>
      </c>
      <c r="J31" s="374">
        <v>46.8424175637874</v>
      </c>
    </row>
    <row r="32" spans="1:24">
      <c r="A32" s="42">
        <v>3</v>
      </c>
      <c r="B32" s="42">
        <v>3</v>
      </c>
      <c r="C32" s="43">
        <v>2</v>
      </c>
      <c r="D32" s="35">
        <v>334000</v>
      </c>
      <c r="E32" s="38" t="s">
        <v>255</v>
      </c>
      <c r="F32" s="154">
        <v>254</v>
      </c>
      <c r="G32" s="155">
        <v>45.275590551181097</v>
      </c>
      <c r="H32" s="156">
        <v>31.102362204724411</v>
      </c>
      <c r="I32" s="156">
        <v>20.078740157480315</v>
      </c>
      <c r="J32" s="156">
        <v>47.637795275590548</v>
      </c>
      <c r="O32" s="89"/>
      <c r="P32" s="89"/>
      <c r="Q32" s="89"/>
      <c r="R32" s="89"/>
    </row>
    <row r="33" spans="1:18">
      <c r="A33" s="42">
        <v>3</v>
      </c>
      <c r="B33" s="42">
        <v>4</v>
      </c>
      <c r="C33" s="43">
        <v>2</v>
      </c>
      <c r="D33" s="35">
        <v>554000</v>
      </c>
      <c r="E33" s="22" t="s">
        <v>262</v>
      </c>
      <c r="F33" s="154">
        <v>498</v>
      </c>
      <c r="G33" s="155">
        <v>32.329317269076306</v>
      </c>
      <c r="H33" s="156">
        <v>45.983935742971887</v>
      </c>
      <c r="I33" s="156">
        <v>36.746987951807228</v>
      </c>
      <c r="J33" s="156">
        <v>47.791164658634536</v>
      </c>
      <c r="O33" s="89"/>
      <c r="P33" s="89"/>
      <c r="Q33" s="89"/>
      <c r="R33" s="89"/>
    </row>
    <row r="34" spans="1:18">
      <c r="A34" s="42">
        <v>3</v>
      </c>
      <c r="B34" s="42">
        <v>4</v>
      </c>
      <c r="C34" s="43">
        <v>2</v>
      </c>
      <c r="D34" s="168">
        <v>558000</v>
      </c>
      <c r="E34" s="165" t="s">
        <v>263</v>
      </c>
      <c r="F34" s="154">
        <v>162</v>
      </c>
      <c r="G34" s="155">
        <v>37.037037037037038</v>
      </c>
      <c r="H34" s="156">
        <v>38.888888888888893</v>
      </c>
      <c r="I34" s="156">
        <v>27.777777777777779</v>
      </c>
      <c r="J34" s="156">
        <v>41.975308641975303</v>
      </c>
      <c r="O34" s="89"/>
      <c r="P34" s="89"/>
      <c r="Q34" s="89"/>
      <c r="R34" s="89"/>
    </row>
    <row r="35" spans="1:18">
      <c r="A35" s="42">
        <v>3</v>
      </c>
      <c r="B35" s="42">
        <v>4</v>
      </c>
      <c r="C35" s="43">
        <v>2</v>
      </c>
      <c r="D35" s="168">
        <v>358000</v>
      </c>
      <c r="E35" s="165" t="s">
        <v>256</v>
      </c>
      <c r="F35" s="154">
        <v>542</v>
      </c>
      <c r="G35" s="155">
        <v>43.357933579335793</v>
      </c>
      <c r="H35" s="156">
        <v>36.162361623616235</v>
      </c>
      <c r="I35" s="156">
        <v>25.461254612546124</v>
      </c>
      <c r="J35" s="156">
        <v>45.018450184501845</v>
      </c>
      <c r="O35" s="89"/>
      <c r="P35" s="89"/>
      <c r="Q35" s="89"/>
      <c r="R35" s="89"/>
    </row>
    <row r="36" spans="1:18">
      <c r="A36" s="42">
        <v>3</v>
      </c>
      <c r="B36" s="42">
        <v>4</v>
      </c>
      <c r="C36" s="43">
        <v>2</v>
      </c>
      <c r="D36" s="168">
        <v>366000</v>
      </c>
      <c r="E36" s="165" t="s">
        <v>257</v>
      </c>
      <c r="F36" s="154">
        <v>339</v>
      </c>
      <c r="G36" s="155">
        <v>41.592920353982301</v>
      </c>
      <c r="H36" s="156">
        <v>35.398230088495573</v>
      </c>
      <c r="I36" s="156">
        <v>20.64896755162242</v>
      </c>
      <c r="J36" s="156">
        <v>46.312684365781706</v>
      </c>
      <c r="O36" s="89"/>
      <c r="P36" s="89"/>
      <c r="Q36" s="89"/>
      <c r="R36" s="89"/>
    </row>
    <row r="37" spans="1:18">
      <c r="A37" s="42">
        <v>3</v>
      </c>
      <c r="B37" s="42">
        <v>4</v>
      </c>
      <c r="C37" s="43">
        <v>2</v>
      </c>
      <c r="D37" s="168">
        <v>754000</v>
      </c>
      <c r="E37" s="165" t="s">
        <v>266</v>
      </c>
      <c r="F37" s="154">
        <v>723</v>
      </c>
      <c r="G37" s="155">
        <v>47.717842323651453</v>
      </c>
      <c r="H37" s="156">
        <v>47.856154910096819</v>
      </c>
      <c r="I37" s="156">
        <v>28.907330567081608</v>
      </c>
      <c r="J37" s="156">
        <v>31.535269709543567</v>
      </c>
      <c r="O37" s="89"/>
      <c r="P37" s="89"/>
      <c r="Q37" s="89"/>
      <c r="R37" s="89"/>
    </row>
    <row r="38" spans="1:18">
      <c r="A38" s="42">
        <v>3</v>
      </c>
      <c r="B38" s="42">
        <v>4</v>
      </c>
      <c r="C38" s="43">
        <v>2</v>
      </c>
      <c r="D38" s="168">
        <v>370000</v>
      </c>
      <c r="E38" s="165" t="s">
        <v>258</v>
      </c>
      <c r="F38" s="154">
        <v>69</v>
      </c>
      <c r="G38" s="155">
        <v>34.782608695652172</v>
      </c>
      <c r="H38" s="156">
        <v>15.942028985507244</v>
      </c>
      <c r="I38" s="156">
        <v>13.043478260869565</v>
      </c>
      <c r="J38" s="156">
        <v>46.376811594202898</v>
      </c>
      <c r="O38" s="89"/>
      <c r="P38" s="89"/>
      <c r="Q38" s="89"/>
      <c r="R38" s="89"/>
    </row>
    <row r="39" spans="1:18">
      <c r="A39" s="42">
        <v>3</v>
      </c>
      <c r="B39" s="42">
        <v>4</v>
      </c>
      <c r="C39" s="43">
        <v>2</v>
      </c>
      <c r="D39" s="168">
        <v>758000</v>
      </c>
      <c r="E39" s="165" t="s">
        <v>268</v>
      </c>
      <c r="F39" s="154">
        <v>178</v>
      </c>
      <c r="G39" s="155">
        <v>33.707865168539328</v>
      </c>
      <c r="H39" s="156">
        <v>35.955056179775283</v>
      </c>
      <c r="I39" s="156">
        <v>23.595505617977526</v>
      </c>
      <c r="J39" s="156">
        <v>29.775280898876407</v>
      </c>
      <c r="O39" s="89"/>
      <c r="P39" s="89"/>
      <c r="Q39" s="89"/>
      <c r="R39" s="89"/>
    </row>
    <row r="40" spans="1:18">
      <c r="A40" s="42">
        <v>3</v>
      </c>
      <c r="B40" s="42">
        <v>4</v>
      </c>
      <c r="C40" s="43">
        <v>2</v>
      </c>
      <c r="D40" s="168">
        <v>958000</v>
      </c>
      <c r="E40" s="165" t="s">
        <v>273</v>
      </c>
      <c r="F40" s="154">
        <v>211</v>
      </c>
      <c r="G40" s="155">
        <v>40.758293838862556</v>
      </c>
      <c r="H40" s="156">
        <v>37.440758293838861</v>
      </c>
      <c r="I40" s="156">
        <v>27.014218009478675</v>
      </c>
      <c r="J40" s="156">
        <v>44.075829383886258</v>
      </c>
      <c r="O40" s="89"/>
      <c r="P40" s="89"/>
      <c r="Q40" s="89"/>
      <c r="R40" s="89"/>
    </row>
    <row r="41" spans="1:18">
      <c r="A41" s="42">
        <v>3</v>
      </c>
      <c r="B41" s="42">
        <v>4</v>
      </c>
      <c r="C41" s="43">
        <v>2</v>
      </c>
      <c r="D41" s="168">
        <v>762000</v>
      </c>
      <c r="E41" s="165" t="s">
        <v>269</v>
      </c>
      <c r="F41" s="154">
        <v>362</v>
      </c>
      <c r="G41" s="155">
        <v>38.121546961325969</v>
      </c>
      <c r="H41" s="156">
        <v>35.635359116022094</v>
      </c>
      <c r="I41" s="156">
        <v>21.823204419889503</v>
      </c>
      <c r="J41" s="156">
        <v>61.878453038674031</v>
      </c>
      <c r="O41" s="89"/>
      <c r="P41" s="89"/>
      <c r="Q41" s="89"/>
      <c r="R41" s="89"/>
    </row>
    <row r="42" spans="1:18">
      <c r="A42" s="42">
        <v>3</v>
      </c>
      <c r="B42" s="42">
        <v>4</v>
      </c>
      <c r="C42" s="43">
        <v>2</v>
      </c>
      <c r="D42" s="168">
        <v>154000</v>
      </c>
      <c r="E42" s="165" t="s">
        <v>250</v>
      </c>
      <c r="F42" s="154">
        <v>342</v>
      </c>
      <c r="G42" s="155">
        <v>50.584795321637429</v>
      </c>
      <c r="H42" s="156">
        <v>33.62573099415205</v>
      </c>
      <c r="I42" s="156">
        <v>15.497076023391813</v>
      </c>
      <c r="J42" s="156">
        <v>7.6023391812865491</v>
      </c>
      <c r="O42" s="89"/>
      <c r="P42" s="89"/>
      <c r="Q42" s="89"/>
      <c r="R42" s="89"/>
    </row>
    <row r="43" spans="1:18">
      <c r="A43" s="42">
        <v>3</v>
      </c>
      <c r="B43" s="42">
        <v>4</v>
      </c>
      <c r="C43" s="43">
        <v>2</v>
      </c>
      <c r="D43" s="168">
        <v>766000</v>
      </c>
      <c r="E43" s="165" t="s">
        <v>270</v>
      </c>
      <c r="F43" s="154">
        <v>319</v>
      </c>
      <c r="G43" s="155">
        <v>39.811912225705335</v>
      </c>
      <c r="H43" s="156">
        <v>30.094043887147336</v>
      </c>
      <c r="I43" s="156">
        <v>12.852664576802509</v>
      </c>
      <c r="J43" s="156">
        <v>57.680250783699059</v>
      </c>
      <c r="O43" s="89"/>
      <c r="P43" s="89"/>
      <c r="Q43" s="89"/>
      <c r="R43" s="89"/>
    </row>
    <row r="44" spans="1:18">
      <c r="A44" s="42">
        <v>3</v>
      </c>
      <c r="B44" s="42">
        <v>4</v>
      </c>
      <c r="C44" s="43">
        <v>2</v>
      </c>
      <c r="D44" s="35">
        <v>962000</v>
      </c>
      <c r="E44" s="22" t="s">
        <v>274</v>
      </c>
      <c r="F44" s="154">
        <v>391</v>
      </c>
      <c r="G44" s="155">
        <v>34.782608695652172</v>
      </c>
      <c r="H44" s="156">
        <v>36.31713554987212</v>
      </c>
      <c r="I44" s="156">
        <v>24.296675191815854</v>
      </c>
      <c r="J44" s="156">
        <v>45.012787723785166</v>
      </c>
      <c r="O44" s="89"/>
      <c r="P44" s="89"/>
      <c r="Q44" s="89"/>
      <c r="R44" s="89"/>
    </row>
    <row r="45" spans="1:18">
      <c r="A45" s="42">
        <v>3</v>
      </c>
      <c r="B45" s="42">
        <v>4</v>
      </c>
      <c r="C45" s="43">
        <v>2</v>
      </c>
      <c r="D45" s="35">
        <v>770000</v>
      </c>
      <c r="E45" s="22" t="s">
        <v>271</v>
      </c>
      <c r="F45" s="154">
        <v>406</v>
      </c>
      <c r="G45" s="155">
        <v>43.596059113300498</v>
      </c>
      <c r="H45" s="156">
        <v>40.39408866995074</v>
      </c>
      <c r="I45" s="156">
        <v>24.630541871921181</v>
      </c>
      <c r="J45" s="156">
        <v>40.88669950738916</v>
      </c>
      <c r="O45" s="89"/>
      <c r="P45" s="89"/>
      <c r="Q45" s="89"/>
      <c r="R45" s="89"/>
    </row>
    <row r="46" spans="1:18">
      <c r="A46" s="42">
        <v>3</v>
      </c>
      <c r="B46" s="42">
        <v>4</v>
      </c>
      <c r="C46" s="43">
        <v>2</v>
      </c>
      <c r="D46" s="35">
        <v>162000</v>
      </c>
      <c r="E46" s="22" t="s">
        <v>251</v>
      </c>
      <c r="F46" s="154">
        <v>209</v>
      </c>
      <c r="G46" s="155">
        <v>40.669856459330148</v>
      </c>
      <c r="H46" s="156">
        <v>33.014354066985646</v>
      </c>
      <c r="I46" s="156">
        <v>26.794258373205743</v>
      </c>
      <c r="J46" s="156">
        <v>30.14354066985646</v>
      </c>
      <c r="O46" s="89"/>
      <c r="P46" s="89"/>
      <c r="Q46" s="89"/>
      <c r="R46" s="89"/>
    </row>
    <row r="47" spans="1:18">
      <c r="A47" s="42">
        <v>3</v>
      </c>
      <c r="B47" s="42">
        <v>4</v>
      </c>
      <c r="C47" s="43">
        <v>2</v>
      </c>
      <c r="D47" s="35">
        <v>374000</v>
      </c>
      <c r="E47" s="22" t="s">
        <v>259</v>
      </c>
      <c r="F47" s="154">
        <v>408</v>
      </c>
      <c r="G47" s="155">
        <v>35.784313725490193</v>
      </c>
      <c r="H47" s="156">
        <v>38.235294117647058</v>
      </c>
      <c r="I47" s="156">
        <v>26.47058823529412</v>
      </c>
      <c r="J47" s="156">
        <v>57.598039215686271</v>
      </c>
      <c r="O47" s="89"/>
      <c r="P47" s="89"/>
      <c r="Q47" s="89"/>
      <c r="R47" s="89"/>
    </row>
    <row r="48" spans="1:18">
      <c r="A48" s="42">
        <v>3</v>
      </c>
      <c r="B48" s="42">
        <v>4</v>
      </c>
      <c r="C48" s="43">
        <v>2</v>
      </c>
      <c r="D48" s="35">
        <v>966000</v>
      </c>
      <c r="E48" s="22" t="s">
        <v>275</v>
      </c>
      <c r="F48" s="154">
        <v>309</v>
      </c>
      <c r="G48" s="155">
        <v>33.009708737864081</v>
      </c>
      <c r="H48" s="156">
        <v>39.158576051779939</v>
      </c>
      <c r="I48" s="156">
        <v>27.184466019417474</v>
      </c>
      <c r="J48" s="156">
        <v>40.453074433656958</v>
      </c>
      <c r="O48" s="89"/>
      <c r="P48" s="89"/>
      <c r="Q48" s="89"/>
      <c r="R48" s="89"/>
    </row>
    <row r="49" spans="1:18">
      <c r="A49" s="42">
        <v>3</v>
      </c>
      <c r="B49" s="42">
        <v>4</v>
      </c>
      <c r="C49" s="43">
        <v>2</v>
      </c>
      <c r="D49" s="35">
        <v>774000</v>
      </c>
      <c r="E49" s="22" t="s">
        <v>272</v>
      </c>
      <c r="F49" s="154">
        <v>402</v>
      </c>
      <c r="G49" s="155">
        <v>37.810945273631837</v>
      </c>
      <c r="H49" s="156">
        <v>37.06467661691542</v>
      </c>
      <c r="I49" s="156">
        <v>25.373134328358208</v>
      </c>
      <c r="J49" s="156">
        <v>50.746268656716417</v>
      </c>
      <c r="O49" s="89"/>
      <c r="P49" s="89"/>
      <c r="Q49" s="89"/>
      <c r="R49" s="89"/>
    </row>
    <row r="50" spans="1:18">
      <c r="A50" s="42">
        <v>3</v>
      </c>
      <c r="B50" s="42">
        <v>4</v>
      </c>
      <c r="C50" s="43">
        <v>2</v>
      </c>
      <c r="D50" s="35">
        <v>378000</v>
      </c>
      <c r="E50" s="22" t="s">
        <v>260</v>
      </c>
      <c r="F50" s="154">
        <v>153</v>
      </c>
      <c r="G50" s="155">
        <v>43.137254901960787</v>
      </c>
      <c r="H50" s="156">
        <v>47.058823529411761</v>
      </c>
      <c r="I50" s="156">
        <v>35.294117647058826</v>
      </c>
      <c r="J50" s="156">
        <v>50.326797385620914</v>
      </c>
      <c r="O50" s="89"/>
      <c r="P50" s="89"/>
      <c r="Q50" s="89"/>
      <c r="R50" s="89"/>
    </row>
    <row r="51" spans="1:18">
      <c r="A51" s="42">
        <v>3</v>
      </c>
      <c r="B51" s="42">
        <v>4</v>
      </c>
      <c r="C51" s="43">
        <v>2</v>
      </c>
      <c r="D51" s="35">
        <v>382000</v>
      </c>
      <c r="E51" s="22" t="s">
        <v>261</v>
      </c>
      <c r="F51" s="154">
        <v>356</v>
      </c>
      <c r="G51" s="155">
        <v>37.078651685393261</v>
      </c>
      <c r="H51" s="156">
        <v>29.49438202247191</v>
      </c>
      <c r="I51" s="156">
        <v>34.831460674157306</v>
      </c>
      <c r="J51" s="156">
        <v>23.876404494382022</v>
      </c>
      <c r="O51" s="89"/>
      <c r="P51" s="89"/>
      <c r="Q51" s="89"/>
      <c r="R51" s="89"/>
    </row>
    <row r="52" spans="1:18">
      <c r="A52" s="42">
        <v>3</v>
      </c>
      <c r="B52" s="42">
        <v>4</v>
      </c>
      <c r="C52" s="43">
        <v>2</v>
      </c>
      <c r="D52" s="35">
        <v>970000</v>
      </c>
      <c r="E52" s="22" t="s">
        <v>276</v>
      </c>
      <c r="F52" s="166">
        <v>242</v>
      </c>
      <c r="G52" s="343">
        <v>28.925619834710741</v>
      </c>
      <c r="H52" s="343">
        <v>50</v>
      </c>
      <c r="I52" s="343">
        <v>40.082644628099175</v>
      </c>
      <c r="J52" s="343">
        <v>37.603305785123972</v>
      </c>
      <c r="O52" s="89"/>
      <c r="P52" s="89"/>
      <c r="Q52" s="89"/>
      <c r="R52" s="89"/>
    </row>
    <row r="53" spans="1:18">
      <c r="A53" s="42">
        <v>3</v>
      </c>
      <c r="B53" s="42">
        <v>4</v>
      </c>
      <c r="C53" s="43">
        <v>2</v>
      </c>
      <c r="D53" s="35">
        <v>974000</v>
      </c>
      <c r="E53" s="22" t="s">
        <v>277</v>
      </c>
      <c r="F53" s="154">
        <v>387</v>
      </c>
      <c r="G53" s="155">
        <v>38.24289405684754</v>
      </c>
      <c r="H53" s="156">
        <v>38.24289405684754</v>
      </c>
      <c r="I53" s="156">
        <v>23.772609819121445</v>
      </c>
      <c r="J53" s="156">
        <v>41.860465116279073</v>
      </c>
      <c r="O53" s="89"/>
      <c r="P53" s="89"/>
      <c r="Q53" s="89"/>
      <c r="R53" s="89"/>
    </row>
    <row r="54" spans="1:18">
      <c r="A54" s="42">
        <v>3</v>
      </c>
      <c r="B54" s="42">
        <v>4</v>
      </c>
      <c r="C54" s="43">
        <v>2</v>
      </c>
      <c r="D54" s="35">
        <v>566000</v>
      </c>
      <c r="E54" s="22" t="s">
        <v>264</v>
      </c>
      <c r="F54" s="154">
        <v>552</v>
      </c>
      <c r="G54" s="155">
        <v>36.231884057971016</v>
      </c>
      <c r="H54" s="156">
        <v>42.934782608695656</v>
      </c>
      <c r="I54" s="156">
        <v>30.615942028985511</v>
      </c>
      <c r="J54" s="156">
        <v>44.021739130434781</v>
      </c>
      <c r="O54" s="89"/>
      <c r="P54" s="89"/>
      <c r="Q54" s="89"/>
      <c r="R54" s="89"/>
    </row>
    <row r="55" spans="1:18">
      <c r="A55" s="42">
        <v>3</v>
      </c>
      <c r="B55" s="42">
        <v>3</v>
      </c>
      <c r="C55" s="43">
        <v>2</v>
      </c>
      <c r="D55" s="35">
        <v>978000</v>
      </c>
      <c r="E55" s="30" t="s">
        <v>278</v>
      </c>
      <c r="F55" s="154">
        <v>164</v>
      </c>
      <c r="G55" s="155">
        <v>39.634146341463413</v>
      </c>
      <c r="H55" s="156">
        <v>41.463414634146339</v>
      </c>
      <c r="I55" s="156">
        <v>31.097560975609756</v>
      </c>
      <c r="J55" s="156">
        <v>41.463414634146339</v>
      </c>
      <c r="O55" s="89"/>
      <c r="P55" s="89"/>
      <c r="Q55" s="89"/>
      <c r="R55" s="89"/>
    </row>
    <row r="56" spans="1:18">
      <c r="A56" s="42">
        <v>3</v>
      </c>
      <c r="B56" s="42">
        <v>4</v>
      </c>
      <c r="C56" s="43">
        <v>2</v>
      </c>
      <c r="D56" s="35">
        <v>166000</v>
      </c>
      <c r="E56" s="22" t="s">
        <v>252</v>
      </c>
      <c r="F56" s="154">
        <v>277</v>
      </c>
      <c r="G56" s="155">
        <v>58.844765342960294</v>
      </c>
      <c r="H56" s="156">
        <v>29.602888086642597</v>
      </c>
      <c r="I56" s="156">
        <v>24.548736462093864</v>
      </c>
      <c r="J56" s="156">
        <v>13.357400722021662</v>
      </c>
      <c r="O56" s="89"/>
      <c r="P56" s="89"/>
      <c r="Q56" s="89"/>
      <c r="R56" s="89"/>
    </row>
    <row r="57" spans="1:18">
      <c r="A57" s="42">
        <v>3</v>
      </c>
      <c r="B57" s="42">
        <v>4</v>
      </c>
      <c r="C57" s="43">
        <v>2</v>
      </c>
      <c r="D57" s="35">
        <v>570000</v>
      </c>
      <c r="E57" s="22" t="s">
        <v>265</v>
      </c>
      <c r="F57" s="154">
        <v>604</v>
      </c>
      <c r="G57" s="155">
        <v>31.622516556291391</v>
      </c>
      <c r="H57" s="156">
        <v>33.940397350993379</v>
      </c>
      <c r="I57" s="156">
        <v>21.523178807947019</v>
      </c>
      <c r="J57" s="156">
        <v>31.953642384105962</v>
      </c>
      <c r="O57" s="89"/>
      <c r="P57" s="89"/>
      <c r="Q57" s="89"/>
      <c r="R57" s="89"/>
    </row>
    <row r="58" spans="1:18">
      <c r="A58" s="42">
        <v>3</v>
      </c>
      <c r="B58" s="42">
        <v>4</v>
      </c>
      <c r="C58" s="43">
        <v>2</v>
      </c>
      <c r="D58" s="35">
        <v>170000</v>
      </c>
      <c r="E58" s="22" t="s">
        <v>254</v>
      </c>
      <c r="F58" s="154">
        <v>408</v>
      </c>
      <c r="G58" s="155">
        <v>49.509803921568633</v>
      </c>
      <c r="H58" s="156">
        <v>33.82352941176471</v>
      </c>
      <c r="I58" s="156">
        <v>25.490196078431371</v>
      </c>
      <c r="J58" s="156">
        <v>4.6568627450980395</v>
      </c>
      <c r="O58" s="89"/>
      <c r="P58" s="89"/>
      <c r="Q58" s="89"/>
      <c r="R58" s="89"/>
    </row>
    <row r="59" spans="1:18" ht="13.15">
      <c r="A59" s="44"/>
      <c r="B59" s="44"/>
      <c r="C59" s="44"/>
      <c r="D59" s="37"/>
      <c r="E59" s="34" t="s">
        <v>208</v>
      </c>
      <c r="F59" s="375">
        <v>9267</v>
      </c>
      <c r="G59" s="373">
        <v>39.926621344555954</v>
      </c>
      <c r="H59" s="374">
        <v>37.811589511168663</v>
      </c>
      <c r="I59" s="374">
        <v>26.017049746412003</v>
      </c>
      <c r="J59" s="374">
        <v>38.977015215280026</v>
      </c>
    </row>
    <row r="60" spans="1:18">
      <c r="A60" s="42">
        <v>4</v>
      </c>
      <c r="B60" s="42">
        <v>2</v>
      </c>
      <c r="C60" s="43">
        <v>3</v>
      </c>
      <c r="D60" s="35">
        <v>334004</v>
      </c>
      <c r="E60" s="22" t="s">
        <v>57</v>
      </c>
      <c r="F60" s="154">
        <v>175</v>
      </c>
      <c r="G60" s="155">
        <v>50.285714285714292</v>
      </c>
      <c r="H60" s="156">
        <v>33.142857142857139</v>
      </c>
      <c r="I60" s="156">
        <v>16</v>
      </c>
      <c r="J60" s="156">
        <v>71.428571428571431</v>
      </c>
      <c r="O60" s="89"/>
      <c r="P60" s="89"/>
      <c r="Q60" s="89"/>
      <c r="R60" s="89"/>
    </row>
    <row r="61" spans="1:18">
      <c r="A61" s="42">
        <v>4</v>
      </c>
      <c r="B61" s="42">
        <v>2</v>
      </c>
      <c r="C61" s="43">
        <v>3</v>
      </c>
      <c r="D61" s="35">
        <v>962004</v>
      </c>
      <c r="E61" s="22" t="s">
        <v>147</v>
      </c>
      <c r="F61" s="154">
        <v>48</v>
      </c>
      <c r="G61" s="155">
        <v>33.333333333333329</v>
      </c>
      <c r="H61" s="156">
        <v>35.416666666666671</v>
      </c>
      <c r="I61" s="156">
        <v>27.083333333333332</v>
      </c>
      <c r="J61" s="156">
        <v>64.583333333333343</v>
      </c>
      <c r="O61" s="89"/>
      <c r="P61" s="89"/>
      <c r="Q61" s="89"/>
      <c r="R61" s="89"/>
    </row>
    <row r="62" spans="1:18">
      <c r="A62" s="42">
        <v>4</v>
      </c>
      <c r="B62" s="42">
        <v>2</v>
      </c>
      <c r="C62" s="43">
        <v>3</v>
      </c>
      <c r="D62" s="35">
        <v>978004</v>
      </c>
      <c r="E62" s="22" t="s">
        <v>158</v>
      </c>
      <c r="F62" s="154">
        <v>243</v>
      </c>
      <c r="G62" s="155">
        <v>55.555555555555557</v>
      </c>
      <c r="H62" s="156">
        <v>32.510288065843625</v>
      </c>
      <c r="I62" s="156">
        <v>15.22633744855967</v>
      </c>
      <c r="J62" s="156">
        <v>67.489711934156389</v>
      </c>
      <c r="O62" s="89"/>
      <c r="P62" s="89"/>
      <c r="Q62" s="89"/>
      <c r="R62" s="89"/>
    </row>
    <row r="63" spans="1:18">
      <c r="A63" s="42">
        <v>4</v>
      </c>
      <c r="B63" s="42">
        <v>2</v>
      </c>
      <c r="C63" s="43">
        <v>3</v>
      </c>
      <c r="D63" s="35">
        <v>562008</v>
      </c>
      <c r="E63" s="22" t="s">
        <v>104</v>
      </c>
      <c r="F63" s="154">
        <v>102</v>
      </c>
      <c r="G63" s="155">
        <v>49.019607843137251</v>
      </c>
      <c r="H63" s="156">
        <v>35.294117647058826</v>
      </c>
      <c r="I63" s="156">
        <v>24.509803921568626</v>
      </c>
      <c r="J63" s="156">
        <v>65.686274509803923</v>
      </c>
      <c r="O63" s="89"/>
      <c r="P63" s="89"/>
      <c r="Q63" s="89"/>
      <c r="R63" s="89"/>
    </row>
    <row r="64" spans="1:18">
      <c r="A64" s="42">
        <v>4</v>
      </c>
      <c r="B64" s="42">
        <v>2</v>
      </c>
      <c r="C64" s="43">
        <v>3</v>
      </c>
      <c r="D64" s="35">
        <v>158004</v>
      </c>
      <c r="E64" s="22" t="s">
        <v>30</v>
      </c>
      <c r="F64" s="154">
        <v>126</v>
      </c>
      <c r="G64" s="155">
        <v>53.174603174603178</v>
      </c>
      <c r="H64" s="156">
        <v>46.031746031746032</v>
      </c>
      <c r="I64" s="156">
        <v>31.746031746031743</v>
      </c>
      <c r="J64" s="156">
        <v>49.206349206349202</v>
      </c>
      <c r="O64" s="89"/>
      <c r="P64" s="89"/>
      <c r="Q64" s="89"/>
      <c r="R64" s="89"/>
    </row>
    <row r="65" spans="1:18">
      <c r="A65" s="42">
        <v>4</v>
      </c>
      <c r="B65" s="42">
        <v>2</v>
      </c>
      <c r="C65" s="43">
        <v>3</v>
      </c>
      <c r="D65" s="168">
        <v>954012</v>
      </c>
      <c r="E65" s="165" t="s">
        <v>137</v>
      </c>
      <c r="F65" s="154">
        <v>44</v>
      </c>
      <c r="G65" s="155">
        <v>45.454545454545453</v>
      </c>
      <c r="H65" s="156">
        <v>38.636363636363633</v>
      </c>
      <c r="I65" s="156">
        <v>45.454545454545453</v>
      </c>
      <c r="J65" s="156">
        <v>50</v>
      </c>
      <c r="K65" s="112"/>
      <c r="O65" s="89"/>
      <c r="P65" s="89"/>
      <c r="Q65" s="89"/>
      <c r="R65" s="89"/>
    </row>
    <row r="66" spans="1:18">
      <c r="A66" s="42">
        <v>4</v>
      </c>
      <c r="B66" s="42">
        <v>2</v>
      </c>
      <c r="C66" s="45">
        <v>3</v>
      </c>
      <c r="D66" s="168">
        <v>158012</v>
      </c>
      <c r="E66" s="165" t="s">
        <v>32</v>
      </c>
      <c r="F66" s="154">
        <v>90</v>
      </c>
      <c r="G66" s="155">
        <v>56.666666666666664</v>
      </c>
      <c r="H66" s="156">
        <v>53.333333333333336</v>
      </c>
      <c r="I66" s="156">
        <v>35.555555555555557</v>
      </c>
      <c r="J66" s="156">
        <v>41.111111111111107</v>
      </c>
      <c r="K66" s="112"/>
      <c r="O66" s="89"/>
      <c r="P66" s="89"/>
      <c r="Q66" s="89"/>
      <c r="R66" s="89"/>
    </row>
    <row r="67" spans="1:18">
      <c r="A67" s="42">
        <v>4</v>
      </c>
      <c r="B67" s="42">
        <v>2</v>
      </c>
      <c r="C67" s="43">
        <v>3</v>
      </c>
      <c r="D67" s="168">
        <v>158026</v>
      </c>
      <c r="E67" s="165" t="s">
        <v>36</v>
      </c>
      <c r="F67" s="154">
        <v>139</v>
      </c>
      <c r="G67" s="155">
        <v>32.374100719424462</v>
      </c>
      <c r="H67" s="156">
        <v>42.446043165467628</v>
      </c>
      <c r="I67" s="156">
        <v>24.46043165467626</v>
      </c>
      <c r="J67" s="156">
        <v>56.115107913669057</v>
      </c>
      <c r="K67" s="112"/>
      <c r="O67" s="89"/>
      <c r="P67" s="89"/>
      <c r="Q67" s="89"/>
      <c r="R67" s="89"/>
    </row>
    <row r="68" spans="1:18">
      <c r="A68" s="42">
        <v>4</v>
      </c>
      <c r="B68" s="42">
        <v>2</v>
      </c>
      <c r="C68" s="43">
        <v>3</v>
      </c>
      <c r="D68" s="168">
        <v>954024</v>
      </c>
      <c r="E68" s="165" t="s">
        <v>140</v>
      </c>
      <c r="F68" s="154">
        <v>113</v>
      </c>
      <c r="G68" s="155">
        <v>34.513274336283182</v>
      </c>
      <c r="H68" s="156">
        <v>44.247787610619469</v>
      </c>
      <c r="I68" s="156">
        <v>29.20353982300885</v>
      </c>
      <c r="J68" s="156">
        <v>57.522123893805308</v>
      </c>
      <c r="K68" s="112"/>
      <c r="O68" s="89"/>
      <c r="P68" s="89"/>
      <c r="Q68" s="89"/>
      <c r="R68" s="89"/>
    </row>
    <row r="69" spans="1:18">
      <c r="A69" s="42">
        <v>4</v>
      </c>
      <c r="B69" s="42">
        <v>2</v>
      </c>
      <c r="C69" s="45">
        <v>3</v>
      </c>
      <c r="D69" s="168">
        <v>962060</v>
      </c>
      <c r="E69" s="165" t="s">
        <v>153</v>
      </c>
      <c r="F69" s="154">
        <v>49</v>
      </c>
      <c r="G69" s="155">
        <v>48.979591836734691</v>
      </c>
      <c r="H69" s="156">
        <v>51.020408163265309</v>
      </c>
      <c r="I69" s="156">
        <v>36.734693877551024</v>
      </c>
      <c r="J69" s="156">
        <v>59.183673469387756</v>
      </c>
      <c r="K69" s="112"/>
      <c r="O69" s="89"/>
      <c r="P69" s="89"/>
      <c r="Q69" s="89"/>
      <c r="R69" s="89"/>
    </row>
    <row r="70" spans="1:18" ht="13.15">
      <c r="A70" s="300"/>
      <c r="B70" s="300"/>
      <c r="C70" s="301"/>
      <c r="D70" s="297"/>
      <c r="E70" s="298" t="s">
        <v>209</v>
      </c>
      <c r="F70" s="372">
        <v>1129</v>
      </c>
      <c r="G70" s="373">
        <v>47.38706820194863</v>
      </c>
      <c r="H70" s="374">
        <v>39.592559787422502</v>
      </c>
      <c r="I70" s="374">
        <v>24.800708591674049</v>
      </c>
      <c r="J70" s="374">
        <v>60.230292294065549</v>
      </c>
      <c r="K70" s="112"/>
      <c r="O70" s="89"/>
      <c r="P70" s="89"/>
      <c r="Q70" s="89"/>
      <c r="R70" s="89"/>
    </row>
    <row r="71" spans="1:18">
      <c r="A71" s="42">
        <v>5</v>
      </c>
      <c r="B71" s="42">
        <v>3</v>
      </c>
      <c r="C71" s="43">
        <v>3</v>
      </c>
      <c r="D71" s="168">
        <v>570008</v>
      </c>
      <c r="E71" s="165" t="s">
        <v>117</v>
      </c>
      <c r="F71" s="154">
        <v>143</v>
      </c>
      <c r="G71" s="155">
        <v>39.16083916083916</v>
      </c>
      <c r="H71" s="156">
        <v>41.25874125874126</v>
      </c>
      <c r="I71" s="156">
        <v>32.867132867132867</v>
      </c>
      <c r="J71" s="156">
        <v>47.552447552447553</v>
      </c>
      <c r="K71" s="112"/>
      <c r="O71" s="89"/>
      <c r="P71" s="89"/>
      <c r="Q71" s="89"/>
      <c r="R71" s="89"/>
    </row>
    <row r="72" spans="1:18" s="110" customFormat="1">
      <c r="A72" s="318">
        <v>5</v>
      </c>
      <c r="B72" s="318">
        <v>3</v>
      </c>
      <c r="C72" s="319">
        <v>3</v>
      </c>
      <c r="D72" s="168">
        <v>758004</v>
      </c>
      <c r="E72" s="315" t="s">
        <v>120</v>
      </c>
      <c r="F72" s="154">
        <v>89</v>
      </c>
      <c r="G72" s="155">
        <v>38.202247191011232</v>
      </c>
      <c r="H72" s="156">
        <v>33.707865168539328</v>
      </c>
      <c r="I72" s="156">
        <v>16.853932584269664</v>
      </c>
      <c r="J72" s="156">
        <v>51.68539325842697</v>
      </c>
      <c r="O72" s="324"/>
      <c r="P72" s="324"/>
      <c r="Q72" s="324"/>
      <c r="R72" s="324"/>
    </row>
    <row r="73" spans="1:18" s="110" customFormat="1">
      <c r="A73" s="318">
        <v>5</v>
      </c>
      <c r="B73" s="318">
        <v>3</v>
      </c>
      <c r="C73" s="319">
        <v>3</v>
      </c>
      <c r="D73" s="168">
        <v>362016</v>
      </c>
      <c r="E73" s="315" t="s">
        <v>237</v>
      </c>
      <c r="F73" s="154">
        <v>3</v>
      </c>
      <c r="G73" s="155">
        <v>0</v>
      </c>
      <c r="H73" s="156">
        <v>66.666666666666657</v>
      </c>
      <c r="I73" s="156">
        <v>100</v>
      </c>
      <c r="J73" s="156">
        <v>33.333333333333329</v>
      </c>
      <c r="O73" s="324"/>
      <c r="P73" s="324"/>
      <c r="Q73" s="324"/>
      <c r="R73" s="324"/>
    </row>
    <row r="74" spans="1:18" s="328" customFormat="1">
      <c r="A74" s="325">
        <v>5</v>
      </c>
      <c r="B74" s="325">
        <v>3</v>
      </c>
      <c r="C74" s="326">
        <v>3</v>
      </c>
      <c r="D74" s="168">
        <v>154008</v>
      </c>
      <c r="E74" s="327" t="s">
        <v>25</v>
      </c>
      <c r="F74" s="157">
        <v>64</v>
      </c>
      <c r="G74" s="155">
        <v>57.8125</v>
      </c>
      <c r="H74" s="156">
        <v>45.3125</v>
      </c>
      <c r="I74" s="156">
        <v>43.75</v>
      </c>
      <c r="J74" s="156">
        <v>12.5</v>
      </c>
      <c r="O74" s="324"/>
      <c r="P74" s="324"/>
      <c r="Q74" s="324"/>
      <c r="R74" s="324"/>
    </row>
    <row r="75" spans="1:18" s="110" customFormat="1">
      <c r="A75" s="318">
        <v>5</v>
      </c>
      <c r="B75" s="318">
        <v>3</v>
      </c>
      <c r="C75" s="319">
        <v>3</v>
      </c>
      <c r="D75" s="168">
        <v>954008</v>
      </c>
      <c r="E75" s="315" t="s">
        <v>136</v>
      </c>
      <c r="F75" s="154">
        <v>96</v>
      </c>
      <c r="G75" s="155">
        <v>51.041666666666664</v>
      </c>
      <c r="H75" s="156">
        <v>46.875</v>
      </c>
      <c r="I75" s="156">
        <v>36.458333333333329</v>
      </c>
      <c r="J75" s="156">
        <v>38.541666666666671</v>
      </c>
      <c r="O75" s="324"/>
      <c r="P75" s="324"/>
      <c r="Q75" s="324"/>
      <c r="R75" s="324"/>
    </row>
    <row r="76" spans="1:18" s="110" customFormat="1">
      <c r="A76" s="318">
        <v>5</v>
      </c>
      <c r="B76" s="318">
        <v>3</v>
      </c>
      <c r="C76" s="319">
        <v>3</v>
      </c>
      <c r="D76" s="168">
        <v>370012</v>
      </c>
      <c r="E76" s="315" t="s">
        <v>354</v>
      </c>
      <c r="F76" s="154">
        <v>46</v>
      </c>
      <c r="G76" s="155">
        <v>23.913043478260871</v>
      </c>
      <c r="H76" s="156">
        <v>54.347826086956516</v>
      </c>
      <c r="I76" s="156">
        <v>47.826086956521742</v>
      </c>
      <c r="J76" s="156">
        <v>52.173913043478258</v>
      </c>
      <c r="O76" s="324"/>
      <c r="P76" s="324"/>
      <c r="Q76" s="324"/>
      <c r="R76" s="324"/>
    </row>
    <row r="77" spans="1:18" s="110" customFormat="1">
      <c r="A77" s="318">
        <v>5</v>
      </c>
      <c r="B77" s="318">
        <v>3</v>
      </c>
      <c r="C77" s="319">
        <v>3</v>
      </c>
      <c r="D77" s="168">
        <v>154012</v>
      </c>
      <c r="E77" s="315" t="s">
        <v>26</v>
      </c>
      <c r="F77" s="154">
        <v>111</v>
      </c>
      <c r="G77" s="155">
        <v>49.549549549549546</v>
      </c>
      <c r="H77" s="156">
        <v>30.630630630630627</v>
      </c>
      <c r="I77" s="156">
        <v>33.333333333333329</v>
      </c>
      <c r="J77" s="156">
        <v>19.81981981981982</v>
      </c>
      <c r="O77" s="324"/>
      <c r="P77" s="324"/>
      <c r="Q77" s="324"/>
      <c r="R77" s="324"/>
    </row>
    <row r="78" spans="1:18" s="110" customFormat="1">
      <c r="A78" s="318">
        <v>5</v>
      </c>
      <c r="B78" s="318">
        <v>3</v>
      </c>
      <c r="C78" s="319">
        <v>3</v>
      </c>
      <c r="D78" s="168">
        <v>154016</v>
      </c>
      <c r="E78" s="315" t="s">
        <v>27</v>
      </c>
      <c r="F78" s="154">
        <v>104</v>
      </c>
      <c r="G78" s="155">
        <v>66.34615384615384</v>
      </c>
      <c r="H78" s="156">
        <v>19.230769230769234</v>
      </c>
      <c r="I78" s="156">
        <v>23.076923076923077</v>
      </c>
      <c r="J78" s="156">
        <v>1.9230769230769231</v>
      </c>
      <c r="O78" s="324"/>
      <c r="P78" s="324"/>
      <c r="Q78" s="324"/>
      <c r="R78" s="324"/>
    </row>
    <row r="79" spans="1:18" s="110" customFormat="1">
      <c r="A79" s="167">
        <v>5</v>
      </c>
      <c r="B79" s="167">
        <v>3</v>
      </c>
      <c r="C79" s="167">
        <v>3</v>
      </c>
      <c r="D79" s="168">
        <v>158008</v>
      </c>
      <c r="E79" s="227" t="s">
        <v>31</v>
      </c>
      <c r="F79" s="323">
        <v>21</v>
      </c>
      <c r="G79" s="155">
        <v>38.095238095238095</v>
      </c>
      <c r="H79" s="156">
        <v>42.857142857142854</v>
      </c>
      <c r="I79" s="156">
        <v>28.571428571428569</v>
      </c>
      <c r="J79" s="156">
        <v>38.095238095238095</v>
      </c>
    </row>
    <row r="80" spans="1:18" s="110" customFormat="1">
      <c r="A80" s="318">
        <v>5</v>
      </c>
      <c r="B80" s="318">
        <v>3</v>
      </c>
      <c r="C80" s="319">
        <v>3</v>
      </c>
      <c r="D80" s="168">
        <v>370016</v>
      </c>
      <c r="E80" s="315" t="s">
        <v>72</v>
      </c>
      <c r="F80" s="154">
        <v>78</v>
      </c>
      <c r="G80" s="155">
        <v>51.282051282051277</v>
      </c>
      <c r="H80" s="156">
        <v>12.820512820512819</v>
      </c>
      <c r="I80" s="156">
        <v>2.5641025641025639</v>
      </c>
      <c r="J80" s="156">
        <v>66.666666666666657</v>
      </c>
      <c r="O80" s="324"/>
      <c r="P80" s="324"/>
      <c r="Q80" s="324"/>
      <c r="R80" s="324"/>
    </row>
    <row r="81" spans="1:18" s="110" customFormat="1">
      <c r="A81" s="318">
        <v>5</v>
      </c>
      <c r="B81" s="318">
        <v>3</v>
      </c>
      <c r="C81" s="319">
        <v>3</v>
      </c>
      <c r="D81" s="168">
        <v>962016</v>
      </c>
      <c r="E81" s="315" t="s">
        <v>148</v>
      </c>
      <c r="F81" s="154">
        <v>37</v>
      </c>
      <c r="G81" s="155">
        <v>54.054054054054056</v>
      </c>
      <c r="H81" s="156">
        <v>32.432432432432435</v>
      </c>
      <c r="I81" s="156">
        <v>13.513513513513514</v>
      </c>
      <c r="J81" s="156">
        <v>56.756756756756758</v>
      </c>
      <c r="O81" s="324"/>
      <c r="P81" s="324"/>
      <c r="Q81" s="324"/>
      <c r="R81" s="324"/>
    </row>
    <row r="82" spans="1:18" s="110" customFormat="1">
      <c r="A82" s="318">
        <v>5</v>
      </c>
      <c r="B82" s="318">
        <v>3</v>
      </c>
      <c r="C82" s="319">
        <v>3</v>
      </c>
      <c r="D82" s="168">
        <v>954020</v>
      </c>
      <c r="E82" s="315" t="s">
        <v>139</v>
      </c>
      <c r="F82" s="154">
        <v>39</v>
      </c>
      <c r="G82" s="155">
        <v>30.76923076923077</v>
      </c>
      <c r="H82" s="156">
        <v>46.153846153846153</v>
      </c>
      <c r="I82" s="156">
        <v>25.641025641025639</v>
      </c>
      <c r="J82" s="156">
        <v>48.717948717948715</v>
      </c>
      <c r="O82" s="324"/>
      <c r="P82" s="324"/>
      <c r="Q82" s="324"/>
      <c r="R82" s="324"/>
    </row>
    <row r="83" spans="1:18" s="110" customFormat="1">
      <c r="A83" s="318">
        <v>5</v>
      </c>
      <c r="B83" s="318">
        <v>3</v>
      </c>
      <c r="C83" s="319">
        <v>3</v>
      </c>
      <c r="D83" s="168">
        <v>334016</v>
      </c>
      <c r="E83" s="315" t="s">
        <v>59</v>
      </c>
      <c r="F83" s="154">
        <v>212</v>
      </c>
      <c r="G83" s="155">
        <v>47.641509433962263</v>
      </c>
      <c r="H83" s="156">
        <v>37.264150943396224</v>
      </c>
      <c r="I83" s="156">
        <v>25</v>
      </c>
      <c r="J83" s="156">
        <v>57.547169811320757</v>
      </c>
      <c r="O83" s="324"/>
      <c r="P83" s="324"/>
      <c r="Q83" s="324"/>
      <c r="R83" s="324"/>
    </row>
    <row r="84" spans="1:18" s="110" customFormat="1">
      <c r="A84" s="318">
        <v>5</v>
      </c>
      <c r="B84" s="318">
        <v>3</v>
      </c>
      <c r="C84" s="227">
        <v>3</v>
      </c>
      <c r="D84" s="168">
        <v>370020</v>
      </c>
      <c r="E84" s="315" t="s">
        <v>73</v>
      </c>
      <c r="F84" s="154">
        <v>85</v>
      </c>
      <c r="G84" s="155">
        <v>60</v>
      </c>
      <c r="H84" s="156">
        <v>31.764705882352938</v>
      </c>
      <c r="I84" s="156">
        <v>27.058823529411764</v>
      </c>
      <c r="J84" s="156">
        <v>67.058823529411754</v>
      </c>
      <c r="O84" s="324"/>
      <c r="P84" s="324"/>
      <c r="Q84" s="324"/>
      <c r="R84" s="324"/>
    </row>
    <row r="85" spans="1:18" s="110" customFormat="1">
      <c r="A85" s="318">
        <v>5</v>
      </c>
      <c r="B85" s="318">
        <v>3</v>
      </c>
      <c r="C85" s="319">
        <v>3</v>
      </c>
      <c r="D85" s="168">
        <v>978020</v>
      </c>
      <c r="E85" s="315" t="s">
        <v>159</v>
      </c>
      <c r="F85" s="154">
        <v>168</v>
      </c>
      <c r="G85" s="155">
        <v>49.404761904761905</v>
      </c>
      <c r="H85" s="156">
        <v>25</v>
      </c>
      <c r="I85" s="156">
        <v>10.714285714285714</v>
      </c>
      <c r="J85" s="156">
        <v>66.666666666666657</v>
      </c>
      <c r="O85" s="324"/>
      <c r="P85" s="324"/>
      <c r="Q85" s="324"/>
      <c r="R85" s="324"/>
    </row>
    <row r="86" spans="1:18" s="110" customFormat="1">
      <c r="A86" s="318">
        <v>5</v>
      </c>
      <c r="B86" s="318">
        <v>3</v>
      </c>
      <c r="C86" s="319">
        <v>3</v>
      </c>
      <c r="D86" s="168">
        <v>170020</v>
      </c>
      <c r="E86" s="315" t="s">
        <v>49</v>
      </c>
      <c r="F86" s="154">
        <v>173</v>
      </c>
      <c r="G86" s="155">
        <v>58.381502890173408</v>
      </c>
      <c r="H86" s="156">
        <v>32.947976878612714</v>
      </c>
      <c r="I86" s="156">
        <v>23.699421965317917</v>
      </c>
      <c r="J86" s="156">
        <v>15.028901734104046</v>
      </c>
      <c r="O86" s="324"/>
      <c r="P86" s="324"/>
      <c r="Q86" s="324"/>
      <c r="R86" s="324"/>
    </row>
    <row r="87" spans="1:18" s="110" customFormat="1">
      <c r="A87" s="318">
        <v>5</v>
      </c>
      <c r="B87" s="318">
        <v>3</v>
      </c>
      <c r="C87" s="319">
        <v>3</v>
      </c>
      <c r="D87" s="168">
        <v>766040</v>
      </c>
      <c r="E87" s="315" t="s">
        <v>125</v>
      </c>
      <c r="F87" s="154">
        <v>69</v>
      </c>
      <c r="G87" s="155">
        <v>49.275362318840585</v>
      </c>
      <c r="H87" s="156">
        <v>36.231884057971016</v>
      </c>
      <c r="I87" s="156">
        <v>15.942028985507244</v>
      </c>
      <c r="J87" s="156">
        <v>60.869565217391312</v>
      </c>
      <c r="O87" s="324"/>
      <c r="P87" s="324"/>
      <c r="Q87" s="324"/>
      <c r="R87" s="324"/>
    </row>
    <row r="88" spans="1:18" s="110" customFormat="1">
      <c r="A88" s="318">
        <v>5</v>
      </c>
      <c r="B88" s="318">
        <v>3</v>
      </c>
      <c r="C88" s="319">
        <v>3</v>
      </c>
      <c r="D88" s="168">
        <v>758024</v>
      </c>
      <c r="E88" s="315" t="s">
        <v>122</v>
      </c>
      <c r="F88" s="154">
        <v>79</v>
      </c>
      <c r="G88" s="155">
        <v>35.443037974683541</v>
      </c>
      <c r="H88" s="156">
        <v>39.24050632911392</v>
      </c>
      <c r="I88" s="156">
        <v>29.11392405063291</v>
      </c>
      <c r="J88" s="156">
        <v>35.443037974683541</v>
      </c>
      <c r="O88" s="324"/>
      <c r="P88" s="324"/>
      <c r="Q88" s="324"/>
      <c r="R88" s="324"/>
    </row>
    <row r="89" spans="1:18" s="110" customFormat="1">
      <c r="A89" s="318">
        <v>5</v>
      </c>
      <c r="B89" s="318">
        <v>3</v>
      </c>
      <c r="C89" s="319">
        <v>3</v>
      </c>
      <c r="D89" s="168">
        <v>158024</v>
      </c>
      <c r="E89" s="315" t="s">
        <v>35</v>
      </c>
      <c r="F89" s="154">
        <v>169</v>
      </c>
      <c r="G89" s="155">
        <v>50.887573964497044</v>
      </c>
      <c r="H89" s="156">
        <v>50.295857988165679</v>
      </c>
      <c r="I89" s="156">
        <v>31.360946745562128</v>
      </c>
      <c r="J89" s="156">
        <v>40.236686390532547</v>
      </c>
      <c r="O89" s="324"/>
      <c r="P89" s="324"/>
      <c r="Q89" s="324"/>
      <c r="R89" s="324"/>
    </row>
    <row r="90" spans="1:18" s="110" customFormat="1">
      <c r="A90" s="318">
        <v>5</v>
      </c>
      <c r="B90" s="318">
        <v>3</v>
      </c>
      <c r="C90" s="319">
        <v>3</v>
      </c>
      <c r="D90" s="168">
        <v>562028</v>
      </c>
      <c r="E90" s="315" t="s">
        <v>110</v>
      </c>
      <c r="F90" s="154">
        <v>58</v>
      </c>
      <c r="G90" s="155">
        <v>37.931034482758619</v>
      </c>
      <c r="H90" s="156">
        <v>44.827586206896555</v>
      </c>
      <c r="I90" s="156">
        <v>32.758620689655174</v>
      </c>
      <c r="J90" s="156">
        <v>62.068965517241381</v>
      </c>
      <c r="O90" s="324"/>
      <c r="P90" s="324"/>
      <c r="Q90" s="324"/>
      <c r="R90" s="324"/>
    </row>
    <row r="91" spans="1:18" s="110" customFormat="1">
      <c r="A91" s="318">
        <v>5</v>
      </c>
      <c r="B91" s="318">
        <v>3</v>
      </c>
      <c r="C91" s="319">
        <v>3</v>
      </c>
      <c r="D91" s="168">
        <v>962052</v>
      </c>
      <c r="E91" s="315" t="s">
        <v>152</v>
      </c>
      <c r="F91" s="154">
        <v>30</v>
      </c>
      <c r="G91" s="155">
        <v>46.666666666666664</v>
      </c>
      <c r="H91" s="156">
        <v>50</v>
      </c>
      <c r="I91" s="156">
        <v>23.333333333333332</v>
      </c>
      <c r="J91" s="156">
        <v>53.333333333333336</v>
      </c>
      <c r="O91" s="324"/>
      <c r="P91" s="324"/>
      <c r="Q91" s="324"/>
      <c r="R91" s="324"/>
    </row>
    <row r="92" spans="1:18" s="110" customFormat="1">
      <c r="A92" s="318">
        <v>5</v>
      </c>
      <c r="B92" s="318">
        <v>3</v>
      </c>
      <c r="C92" s="319">
        <v>3</v>
      </c>
      <c r="D92" s="168">
        <v>770032</v>
      </c>
      <c r="E92" s="315" t="s">
        <v>129</v>
      </c>
      <c r="F92" s="154">
        <v>25</v>
      </c>
      <c r="G92" s="155">
        <v>44</v>
      </c>
      <c r="H92" s="156">
        <v>36</v>
      </c>
      <c r="I92" s="156">
        <v>24</v>
      </c>
      <c r="J92" s="156">
        <v>40</v>
      </c>
      <c r="O92" s="324"/>
      <c r="P92" s="324"/>
      <c r="Q92" s="324"/>
      <c r="R92" s="324"/>
    </row>
    <row r="93" spans="1:18" s="110" customFormat="1">
      <c r="A93" s="318">
        <v>5</v>
      </c>
      <c r="B93" s="318">
        <v>3</v>
      </c>
      <c r="C93" s="319">
        <v>3</v>
      </c>
      <c r="D93" s="168">
        <v>374036</v>
      </c>
      <c r="E93" s="315" t="s">
        <v>75</v>
      </c>
      <c r="F93" s="154">
        <v>27</v>
      </c>
      <c r="G93" s="155">
        <v>33.333333333333329</v>
      </c>
      <c r="H93" s="156">
        <v>37.037037037037038</v>
      </c>
      <c r="I93" s="156">
        <v>29.629629629629626</v>
      </c>
      <c r="J93" s="156">
        <v>70.370370370370367</v>
      </c>
      <c r="O93" s="324"/>
      <c r="P93" s="324"/>
      <c r="Q93" s="324"/>
      <c r="R93" s="324"/>
    </row>
    <row r="94" spans="1:18" s="110" customFormat="1">
      <c r="A94" s="318">
        <v>5</v>
      </c>
      <c r="B94" s="318">
        <v>3</v>
      </c>
      <c r="C94" s="319">
        <v>3</v>
      </c>
      <c r="D94" s="168">
        <v>978028</v>
      </c>
      <c r="E94" s="315" t="s">
        <v>161</v>
      </c>
      <c r="F94" s="154">
        <v>234</v>
      </c>
      <c r="G94" s="155">
        <v>42.735042735042732</v>
      </c>
      <c r="H94" s="156">
        <v>43.162393162393165</v>
      </c>
      <c r="I94" s="156">
        <v>35.897435897435898</v>
      </c>
      <c r="J94" s="156">
        <v>55.555555555555557</v>
      </c>
      <c r="O94" s="324"/>
      <c r="P94" s="324"/>
      <c r="Q94" s="324"/>
      <c r="R94" s="324"/>
    </row>
    <row r="95" spans="1:18" s="110" customFormat="1">
      <c r="A95" s="318">
        <v>5</v>
      </c>
      <c r="B95" s="318">
        <v>3</v>
      </c>
      <c r="C95" s="319">
        <v>3</v>
      </c>
      <c r="D95" s="168">
        <v>978032</v>
      </c>
      <c r="E95" s="315" t="s">
        <v>162</v>
      </c>
      <c r="F95" s="154">
        <v>76</v>
      </c>
      <c r="G95" s="155">
        <v>48.684210526315788</v>
      </c>
      <c r="H95" s="156">
        <v>38.15789473684211</v>
      </c>
      <c r="I95" s="156">
        <v>27.631578947368425</v>
      </c>
      <c r="J95" s="156">
        <v>53.94736842105263</v>
      </c>
      <c r="O95" s="324"/>
      <c r="P95" s="324"/>
      <c r="Q95" s="324"/>
      <c r="R95" s="324"/>
    </row>
    <row r="96" spans="1:18" s="110" customFormat="1">
      <c r="A96" s="318">
        <v>5</v>
      </c>
      <c r="B96" s="318">
        <v>3</v>
      </c>
      <c r="C96" s="319">
        <v>3</v>
      </c>
      <c r="D96" s="168">
        <v>382060</v>
      </c>
      <c r="E96" s="315" t="s">
        <v>92</v>
      </c>
      <c r="F96" s="154">
        <v>84</v>
      </c>
      <c r="G96" s="155">
        <v>46.428571428571431</v>
      </c>
      <c r="H96" s="156">
        <v>23.809523809523807</v>
      </c>
      <c r="I96" s="156">
        <v>5.9523809523809517</v>
      </c>
      <c r="J96" s="156">
        <v>66.666666666666657</v>
      </c>
      <c r="O96" s="324"/>
      <c r="P96" s="324"/>
      <c r="Q96" s="324"/>
      <c r="R96" s="324"/>
    </row>
    <row r="97" spans="1:18" s="110" customFormat="1">
      <c r="A97" s="318">
        <v>5</v>
      </c>
      <c r="B97" s="318">
        <v>3</v>
      </c>
      <c r="C97" s="319">
        <v>3</v>
      </c>
      <c r="D97" s="168">
        <v>974040</v>
      </c>
      <c r="E97" s="315" t="s">
        <v>156</v>
      </c>
      <c r="F97" s="154">
        <v>91</v>
      </c>
      <c r="G97" s="155">
        <v>48.35164835164835</v>
      </c>
      <c r="H97" s="156">
        <v>28.571428571428569</v>
      </c>
      <c r="I97" s="156">
        <v>5.4945054945054945</v>
      </c>
      <c r="J97" s="156">
        <v>52.747252747252752</v>
      </c>
      <c r="O97" s="324"/>
      <c r="P97" s="324"/>
      <c r="Q97" s="324"/>
      <c r="R97" s="324"/>
    </row>
    <row r="98" spans="1:18" s="110" customFormat="1">
      <c r="A98" s="318">
        <v>5</v>
      </c>
      <c r="B98" s="318">
        <v>3</v>
      </c>
      <c r="C98" s="319">
        <v>3</v>
      </c>
      <c r="D98" s="168">
        <v>170044</v>
      </c>
      <c r="E98" s="315" t="s">
        <v>52</v>
      </c>
      <c r="F98" s="154">
        <v>117</v>
      </c>
      <c r="G98" s="155">
        <v>67.521367521367523</v>
      </c>
      <c r="H98" s="156">
        <v>13.675213675213676</v>
      </c>
      <c r="I98" s="156">
        <v>17.948717948717949</v>
      </c>
      <c r="J98" s="156">
        <v>27.350427350427353</v>
      </c>
      <c r="O98" s="324"/>
      <c r="P98" s="324"/>
      <c r="Q98" s="324"/>
      <c r="R98" s="324"/>
    </row>
    <row r="99" spans="1:18" s="110" customFormat="1">
      <c r="A99" s="318">
        <v>5</v>
      </c>
      <c r="B99" s="318">
        <v>3</v>
      </c>
      <c r="C99" s="319">
        <v>3</v>
      </c>
      <c r="D99" s="168">
        <v>562036</v>
      </c>
      <c r="E99" s="315" t="s">
        <v>112</v>
      </c>
      <c r="F99" s="154">
        <v>79</v>
      </c>
      <c r="G99" s="155">
        <v>54.430379746835442</v>
      </c>
      <c r="H99" s="156">
        <v>31.645569620253166</v>
      </c>
      <c r="I99" s="156">
        <v>13.924050632911392</v>
      </c>
      <c r="J99" s="156">
        <v>58.22784810126582</v>
      </c>
      <c r="O99" s="324"/>
      <c r="P99" s="324"/>
      <c r="Q99" s="324"/>
      <c r="R99" s="324"/>
    </row>
    <row r="100" spans="1:18" s="110" customFormat="1">
      <c r="A100" s="318">
        <v>5</v>
      </c>
      <c r="B100" s="318">
        <v>3</v>
      </c>
      <c r="C100" s="319">
        <v>3</v>
      </c>
      <c r="D100" s="168">
        <v>974044</v>
      </c>
      <c r="E100" s="315" t="s">
        <v>157</v>
      </c>
      <c r="F100" s="154">
        <v>131</v>
      </c>
      <c r="G100" s="155">
        <v>34.351145038167942</v>
      </c>
      <c r="H100" s="156">
        <v>35.877862595419849</v>
      </c>
      <c r="I100" s="156">
        <v>24.427480916030532</v>
      </c>
      <c r="J100" s="156">
        <v>51.145038167938928</v>
      </c>
      <c r="O100" s="324"/>
      <c r="P100" s="324"/>
      <c r="Q100" s="324"/>
      <c r="R100" s="324"/>
    </row>
    <row r="101" spans="1:18" s="110" customFormat="1">
      <c r="A101" s="318">
        <v>5</v>
      </c>
      <c r="B101" s="318">
        <v>3</v>
      </c>
      <c r="C101" s="319">
        <v>3</v>
      </c>
      <c r="D101" s="168">
        <v>362040</v>
      </c>
      <c r="E101" s="315" t="s">
        <v>70</v>
      </c>
      <c r="F101" s="154">
        <v>123</v>
      </c>
      <c r="G101" s="155">
        <v>44.715447154471541</v>
      </c>
      <c r="H101" s="156">
        <v>45.528455284552841</v>
      </c>
      <c r="I101" s="156">
        <v>26.016260162601629</v>
      </c>
      <c r="J101" s="156">
        <v>52.032520325203258</v>
      </c>
      <c r="O101" s="324"/>
      <c r="P101" s="324"/>
      <c r="Q101" s="324"/>
      <c r="R101" s="324"/>
    </row>
    <row r="102" spans="1:18" s="110" customFormat="1">
      <c r="A102" s="318">
        <v>5</v>
      </c>
      <c r="B102" s="318">
        <v>3</v>
      </c>
      <c r="C102" s="319">
        <v>3</v>
      </c>
      <c r="D102" s="168">
        <v>954032</v>
      </c>
      <c r="E102" s="315" t="s">
        <v>142</v>
      </c>
      <c r="F102" s="154">
        <v>77</v>
      </c>
      <c r="G102" s="155">
        <v>38.961038961038966</v>
      </c>
      <c r="H102" s="156">
        <v>38.961038961038966</v>
      </c>
      <c r="I102" s="156">
        <v>25.97402597402597</v>
      </c>
      <c r="J102" s="156">
        <v>48.051948051948052</v>
      </c>
      <c r="O102" s="324"/>
      <c r="P102" s="324"/>
      <c r="Q102" s="324"/>
      <c r="R102" s="324"/>
    </row>
    <row r="103" spans="1:18" s="110" customFormat="1">
      <c r="A103" s="318">
        <v>5</v>
      </c>
      <c r="B103" s="318">
        <v>3</v>
      </c>
      <c r="C103" s="319">
        <v>3</v>
      </c>
      <c r="D103" s="168">
        <v>158036</v>
      </c>
      <c r="E103" s="315" t="s">
        <v>39</v>
      </c>
      <c r="F103" s="154">
        <v>47</v>
      </c>
      <c r="G103" s="155">
        <v>53.191489361702125</v>
      </c>
      <c r="H103" s="156">
        <v>27.659574468085108</v>
      </c>
      <c r="I103" s="156">
        <v>8.5106382978723403</v>
      </c>
      <c r="J103" s="156">
        <v>40.425531914893611</v>
      </c>
      <c r="O103" s="324"/>
      <c r="P103" s="324"/>
      <c r="Q103" s="324"/>
      <c r="R103" s="324"/>
    </row>
    <row r="104" spans="1:18" s="110" customFormat="1">
      <c r="A104" s="318">
        <v>5</v>
      </c>
      <c r="B104" s="318">
        <v>3</v>
      </c>
      <c r="C104" s="319">
        <v>3</v>
      </c>
      <c r="D104" s="168">
        <v>334036</v>
      </c>
      <c r="E104" s="315" t="s">
        <v>61</v>
      </c>
      <c r="F104" s="154">
        <v>119</v>
      </c>
      <c r="G104" s="155">
        <v>52.941176470588239</v>
      </c>
      <c r="H104" s="156">
        <v>38.655462184873954</v>
      </c>
      <c r="I104" s="156">
        <v>22.689075630252102</v>
      </c>
      <c r="J104" s="156">
        <v>56.30252100840336</v>
      </c>
      <c r="O104" s="324"/>
      <c r="P104" s="324"/>
      <c r="Q104" s="324"/>
      <c r="R104" s="324"/>
    </row>
    <row r="105" spans="1:18" s="110" customFormat="1" ht="13.15">
      <c r="A105" s="300"/>
      <c r="B105" s="300"/>
      <c r="C105" s="301"/>
      <c r="D105" s="297"/>
      <c r="E105" s="298" t="s">
        <v>210</v>
      </c>
      <c r="F105" s="372">
        <v>3104</v>
      </c>
      <c r="G105" s="373">
        <v>48.034793814432994</v>
      </c>
      <c r="H105" s="374">
        <v>35.695876288659797</v>
      </c>
      <c r="I105" s="374">
        <v>24.420103092783503</v>
      </c>
      <c r="J105" s="374">
        <v>46.746134020618555</v>
      </c>
      <c r="O105" s="324"/>
      <c r="P105" s="324"/>
      <c r="Q105" s="324"/>
      <c r="R105" s="324"/>
    </row>
    <row r="106" spans="1:18" s="110" customFormat="1">
      <c r="A106" s="318">
        <v>6</v>
      </c>
      <c r="B106" s="318">
        <v>4</v>
      </c>
      <c r="C106" s="319">
        <v>3</v>
      </c>
      <c r="D106" s="168">
        <v>554004</v>
      </c>
      <c r="E106" s="315" t="s">
        <v>97</v>
      </c>
      <c r="F106" s="154">
        <v>104</v>
      </c>
      <c r="G106" s="155">
        <v>41.346153846153847</v>
      </c>
      <c r="H106" s="156">
        <v>30.76923076923077</v>
      </c>
      <c r="I106" s="156">
        <v>21.153846153846153</v>
      </c>
      <c r="J106" s="156">
        <v>47.115384615384613</v>
      </c>
      <c r="O106" s="324"/>
      <c r="P106" s="324"/>
      <c r="Q106" s="324"/>
      <c r="R106" s="324"/>
    </row>
    <row r="107" spans="1:18" s="110" customFormat="1">
      <c r="A107" s="318">
        <v>6</v>
      </c>
      <c r="B107" s="318">
        <v>4</v>
      </c>
      <c r="C107" s="319">
        <v>3</v>
      </c>
      <c r="D107" s="168">
        <v>382008</v>
      </c>
      <c r="E107" s="315" t="s">
        <v>83</v>
      </c>
      <c r="F107" s="154">
        <v>52</v>
      </c>
      <c r="G107" s="155">
        <v>30.76923076923077</v>
      </c>
      <c r="H107" s="156">
        <v>50</v>
      </c>
      <c r="I107" s="156">
        <v>40.384615384615387</v>
      </c>
      <c r="J107" s="156">
        <v>40.384615384615387</v>
      </c>
      <c r="O107" s="324"/>
      <c r="P107" s="324"/>
      <c r="Q107" s="324"/>
      <c r="R107" s="324"/>
    </row>
    <row r="108" spans="1:18" s="110" customFormat="1">
      <c r="A108" s="318">
        <v>6</v>
      </c>
      <c r="B108" s="318">
        <v>4</v>
      </c>
      <c r="C108" s="319">
        <v>3</v>
      </c>
      <c r="D108" s="168">
        <v>362004</v>
      </c>
      <c r="E108" s="315" t="s">
        <v>236</v>
      </c>
      <c r="F108" s="154">
        <v>83</v>
      </c>
      <c r="G108" s="155">
        <v>37.349397590361441</v>
      </c>
      <c r="H108" s="156">
        <v>33.734939759036145</v>
      </c>
      <c r="I108" s="156">
        <v>19.277108433734941</v>
      </c>
      <c r="J108" s="156">
        <v>43.373493975903614</v>
      </c>
      <c r="O108" s="324"/>
      <c r="P108" s="324"/>
      <c r="Q108" s="324"/>
      <c r="R108" s="324"/>
    </row>
    <row r="109" spans="1:18" s="110" customFormat="1">
      <c r="A109" s="318">
        <v>6</v>
      </c>
      <c r="B109" s="318">
        <v>4</v>
      </c>
      <c r="C109" s="319">
        <v>3</v>
      </c>
      <c r="D109" s="168">
        <v>554012</v>
      </c>
      <c r="E109" s="315" t="s">
        <v>99</v>
      </c>
      <c r="F109" s="154">
        <v>114</v>
      </c>
      <c r="G109" s="155">
        <v>46.491228070175438</v>
      </c>
      <c r="H109" s="156">
        <v>41.228070175438596</v>
      </c>
      <c r="I109" s="156">
        <v>20.175438596491226</v>
      </c>
      <c r="J109" s="156">
        <v>38.596491228070171</v>
      </c>
      <c r="O109" s="324"/>
      <c r="P109" s="324"/>
      <c r="Q109" s="324"/>
      <c r="R109" s="324"/>
    </row>
    <row r="110" spans="1:18" s="110" customFormat="1">
      <c r="A110" s="318">
        <v>6</v>
      </c>
      <c r="B110" s="318">
        <v>4</v>
      </c>
      <c r="C110" s="319">
        <v>3</v>
      </c>
      <c r="D110" s="168">
        <v>382012</v>
      </c>
      <c r="E110" s="315" t="s">
        <v>84</v>
      </c>
      <c r="F110" s="154">
        <v>165</v>
      </c>
      <c r="G110" s="155">
        <v>33.939393939393945</v>
      </c>
      <c r="H110" s="156">
        <v>49.090909090909093</v>
      </c>
      <c r="I110" s="156">
        <v>32.727272727272727</v>
      </c>
      <c r="J110" s="156">
        <v>46.666666666666664</v>
      </c>
      <c r="O110" s="324"/>
      <c r="P110" s="324"/>
      <c r="Q110" s="324"/>
      <c r="R110" s="324"/>
    </row>
    <row r="111" spans="1:18" s="110" customFormat="1">
      <c r="A111" s="167">
        <v>6</v>
      </c>
      <c r="B111" s="167">
        <v>4</v>
      </c>
      <c r="C111" s="167">
        <v>3</v>
      </c>
      <c r="D111" s="168">
        <v>362012</v>
      </c>
      <c r="E111" s="119" t="s">
        <v>64</v>
      </c>
      <c r="F111" s="323">
        <v>72</v>
      </c>
      <c r="G111" s="155">
        <v>55.555555555555557</v>
      </c>
      <c r="H111" s="156">
        <v>38.888888888888893</v>
      </c>
      <c r="I111" s="156">
        <v>26.388888888888889</v>
      </c>
      <c r="J111" s="156">
        <v>55.555555555555557</v>
      </c>
    </row>
    <row r="112" spans="1:18" s="110" customFormat="1">
      <c r="A112" s="318">
        <v>6</v>
      </c>
      <c r="B112" s="318">
        <v>4</v>
      </c>
      <c r="C112" s="319">
        <v>3</v>
      </c>
      <c r="D112" s="168">
        <v>558012</v>
      </c>
      <c r="E112" s="315" t="s">
        <v>101</v>
      </c>
      <c r="F112" s="154">
        <v>132</v>
      </c>
      <c r="G112" s="155">
        <v>49.242424242424242</v>
      </c>
      <c r="H112" s="156">
        <v>42.424242424242422</v>
      </c>
      <c r="I112" s="156">
        <v>28.787878787878789</v>
      </c>
      <c r="J112" s="156">
        <v>39.393939393939391</v>
      </c>
      <c r="O112" s="324"/>
      <c r="P112" s="324"/>
      <c r="Q112" s="324"/>
      <c r="R112" s="324"/>
    </row>
    <row r="113" spans="1:18" s="110" customFormat="1">
      <c r="A113" s="318">
        <v>6</v>
      </c>
      <c r="B113" s="318">
        <v>4</v>
      </c>
      <c r="C113" s="319">
        <v>3</v>
      </c>
      <c r="D113" s="168">
        <v>558016</v>
      </c>
      <c r="E113" s="315" t="s">
        <v>102</v>
      </c>
      <c r="F113" s="154">
        <v>217</v>
      </c>
      <c r="G113" s="155">
        <v>49.769585253456221</v>
      </c>
      <c r="H113" s="156">
        <v>44.23963133640553</v>
      </c>
      <c r="I113" s="156">
        <v>28.571428571428569</v>
      </c>
      <c r="J113" s="156">
        <v>42.396313364055302</v>
      </c>
      <c r="O113" s="324"/>
      <c r="P113" s="324"/>
      <c r="Q113" s="324"/>
      <c r="R113" s="324"/>
    </row>
    <row r="114" spans="1:18" s="110" customFormat="1">
      <c r="A114" s="318">
        <v>6</v>
      </c>
      <c r="B114" s="318">
        <v>4</v>
      </c>
      <c r="C114" s="227">
        <v>3</v>
      </c>
      <c r="D114" s="168">
        <v>566008</v>
      </c>
      <c r="E114" s="315" t="s">
        <v>113</v>
      </c>
      <c r="F114" s="154">
        <v>100</v>
      </c>
      <c r="G114" s="155">
        <v>42</v>
      </c>
      <c r="H114" s="156">
        <v>57.999999999999993</v>
      </c>
      <c r="I114" s="156">
        <v>47</v>
      </c>
      <c r="J114" s="156">
        <v>45</v>
      </c>
      <c r="O114" s="324"/>
      <c r="P114" s="324"/>
      <c r="Q114" s="324"/>
      <c r="R114" s="324"/>
    </row>
    <row r="115" spans="1:18" s="110" customFormat="1">
      <c r="A115" s="318">
        <v>6</v>
      </c>
      <c r="B115" s="318">
        <v>4</v>
      </c>
      <c r="C115" s="319">
        <v>3</v>
      </c>
      <c r="D115" s="168">
        <v>362020</v>
      </c>
      <c r="E115" s="315" t="s">
        <v>65</v>
      </c>
      <c r="F115" s="154">
        <v>32</v>
      </c>
      <c r="G115" s="155">
        <v>50</v>
      </c>
      <c r="H115" s="156">
        <v>28.125</v>
      </c>
      <c r="I115" s="156">
        <v>18.75</v>
      </c>
      <c r="J115" s="156">
        <v>34.375</v>
      </c>
      <c r="O115" s="324"/>
      <c r="P115" s="324"/>
      <c r="Q115" s="324"/>
      <c r="R115" s="324"/>
    </row>
    <row r="116" spans="1:18" s="110" customFormat="1">
      <c r="A116" s="318">
        <v>6</v>
      </c>
      <c r="B116" s="318">
        <v>4</v>
      </c>
      <c r="C116" s="319">
        <v>3</v>
      </c>
      <c r="D116" s="168">
        <v>370004</v>
      </c>
      <c r="E116" s="315" t="s">
        <v>71</v>
      </c>
      <c r="F116" s="154">
        <v>100</v>
      </c>
      <c r="G116" s="155">
        <v>39</v>
      </c>
      <c r="H116" s="156">
        <v>49</v>
      </c>
      <c r="I116" s="156">
        <v>44</v>
      </c>
      <c r="J116" s="156">
        <v>30</v>
      </c>
      <c r="O116" s="324"/>
      <c r="P116" s="324"/>
      <c r="Q116" s="324"/>
      <c r="R116" s="324"/>
    </row>
    <row r="117" spans="1:18" s="110" customFormat="1">
      <c r="A117" s="318">
        <v>6</v>
      </c>
      <c r="B117" s="318">
        <v>4</v>
      </c>
      <c r="C117" s="319">
        <v>3</v>
      </c>
      <c r="D117" s="168">
        <v>566012</v>
      </c>
      <c r="E117" s="315" t="s">
        <v>400</v>
      </c>
      <c r="F117" s="154">
        <v>54</v>
      </c>
      <c r="G117" s="155">
        <v>46.296296296296298</v>
      </c>
      <c r="H117" s="156">
        <v>55.555555555555557</v>
      </c>
      <c r="I117" s="156">
        <v>42.592592592592595</v>
      </c>
      <c r="J117" s="156">
        <v>24.074074074074073</v>
      </c>
      <c r="O117" s="324"/>
      <c r="P117" s="324"/>
      <c r="Q117" s="324"/>
      <c r="R117" s="324"/>
    </row>
    <row r="118" spans="1:18" s="110" customFormat="1">
      <c r="A118" s="318">
        <v>6</v>
      </c>
      <c r="B118" s="318">
        <v>4</v>
      </c>
      <c r="C118" s="319">
        <v>3</v>
      </c>
      <c r="D118" s="168">
        <v>562016</v>
      </c>
      <c r="E118" s="315" t="s">
        <v>107</v>
      </c>
      <c r="F118" s="154">
        <v>47</v>
      </c>
      <c r="G118" s="155">
        <v>44.680851063829785</v>
      </c>
      <c r="H118" s="156">
        <v>44.680851063829785</v>
      </c>
      <c r="I118" s="156">
        <v>29.787234042553191</v>
      </c>
      <c r="J118" s="156">
        <v>25.531914893617021</v>
      </c>
      <c r="O118" s="324"/>
      <c r="P118" s="324"/>
      <c r="Q118" s="324"/>
      <c r="R118" s="324"/>
    </row>
    <row r="119" spans="1:18" s="110" customFormat="1">
      <c r="A119" s="318">
        <v>6</v>
      </c>
      <c r="B119" s="318">
        <v>4</v>
      </c>
      <c r="C119" s="319">
        <v>3</v>
      </c>
      <c r="D119" s="168">
        <v>382020</v>
      </c>
      <c r="E119" s="315" t="s">
        <v>85</v>
      </c>
      <c r="F119" s="154">
        <v>142</v>
      </c>
      <c r="G119" s="155">
        <v>50</v>
      </c>
      <c r="H119" s="156">
        <v>47.887323943661968</v>
      </c>
      <c r="I119" s="156">
        <v>26.760563380281688</v>
      </c>
      <c r="J119" s="156">
        <v>57.74647887323944</v>
      </c>
      <c r="O119" s="324"/>
      <c r="P119" s="324"/>
      <c r="Q119" s="324"/>
      <c r="R119" s="324"/>
    </row>
    <row r="120" spans="1:18" s="110" customFormat="1">
      <c r="A120" s="318">
        <v>6</v>
      </c>
      <c r="B120" s="318">
        <v>4</v>
      </c>
      <c r="C120" s="319">
        <v>3</v>
      </c>
      <c r="D120" s="168">
        <v>162016</v>
      </c>
      <c r="E120" s="315" t="s">
        <v>42</v>
      </c>
      <c r="F120" s="154">
        <v>96</v>
      </c>
      <c r="G120" s="155">
        <v>32.291666666666671</v>
      </c>
      <c r="H120" s="156">
        <v>51.041666666666664</v>
      </c>
      <c r="I120" s="156">
        <v>26.041666666666668</v>
      </c>
      <c r="J120" s="156">
        <v>29.166666666666668</v>
      </c>
      <c r="O120" s="324"/>
      <c r="P120" s="324"/>
      <c r="Q120" s="324"/>
      <c r="R120" s="324"/>
    </row>
    <row r="121" spans="1:18" s="110" customFormat="1">
      <c r="A121" s="318">
        <v>6</v>
      </c>
      <c r="B121" s="318">
        <v>4</v>
      </c>
      <c r="C121" s="319">
        <v>3</v>
      </c>
      <c r="D121" s="168">
        <v>166012</v>
      </c>
      <c r="E121" s="315" t="s">
        <v>45</v>
      </c>
      <c r="F121" s="154">
        <v>120</v>
      </c>
      <c r="G121" s="155">
        <v>56.666666666666664</v>
      </c>
      <c r="H121" s="156">
        <v>30</v>
      </c>
      <c r="I121" s="156">
        <v>32.5</v>
      </c>
      <c r="J121" s="156">
        <v>1.6666666666666667</v>
      </c>
      <c r="O121" s="324"/>
      <c r="P121" s="324"/>
      <c r="Q121" s="324"/>
      <c r="R121" s="324"/>
    </row>
    <row r="122" spans="1:18" s="110" customFormat="1">
      <c r="A122" s="318">
        <v>6</v>
      </c>
      <c r="B122" s="318">
        <v>4</v>
      </c>
      <c r="C122" s="319">
        <v>3</v>
      </c>
      <c r="D122" s="168">
        <v>154032</v>
      </c>
      <c r="E122" s="315" t="s">
        <v>28</v>
      </c>
      <c r="F122" s="154">
        <v>105</v>
      </c>
      <c r="G122" s="155">
        <v>43.80952380952381</v>
      </c>
      <c r="H122" s="156">
        <v>48.571428571428569</v>
      </c>
      <c r="I122" s="156">
        <v>51.428571428571423</v>
      </c>
      <c r="J122" s="156">
        <v>1.9047619047619049</v>
      </c>
      <c r="O122" s="324"/>
      <c r="P122" s="324"/>
      <c r="Q122" s="324"/>
      <c r="R122" s="324"/>
    </row>
    <row r="123" spans="1:18" s="110" customFormat="1">
      <c r="A123" s="318">
        <v>6</v>
      </c>
      <c r="B123" s="318">
        <v>4</v>
      </c>
      <c r="C123" s="319">
        <v>3</v>
      </c>
      <c r="D123" s="168">
        <v>382024</v>
      </c>
      <c r="E123" s="315" t="s">
        <v>86</v>
      </c>
      <c r="F123" s="154">
        <v>53</v>
      </c>
      <c r="G123" s="155">
        <v>54.716981132075468</v>
      </c>
      <c r="H123" s="156">
        <v>35.849056603773583</v>
      </c>
      <c r="I123" s="156">
        <v>30.188679245283019</v>
      </c>
      <c r="J123" s="156">
        <v>66.037735849056602</v>
      </c>
      <c r="O123" s="324"/>
      <c r="P123" s="324"/>
      <c r="Q123" s="324"/>
      <c r="R123" s="324"/>
    </row>
    <row r="124" spans="1:18" s="110" customFormat="1">
      <c r="A124" s="318">
        <v>6</v>
      </c>
      <c r="B124" s="318">
        <v>4</v>
      </c>
      <c r="C124" s="319">
        <v>3</v>
      </c>
      <c r="D124" s="168">
        <v>378016</v>
      </c>
      <c r="E124" s="315" t="s">
        <v>79</v>
      </c>
      <c r="F124" s="154">
        <v>72</v>
      </c>
      <c r="G124" s="155">
        <v>47.222222222222221</v>
      </c>
      <c r="H124" s="156">
        <v>43.055555555555557</v>
      </c>
      <c r="I124" s="156">
        <v>30.555555555555557</v>
      </c>
      <c r="J124" s="156">
        <v>26.388888888888889</v>
      </c>
      <c r="O124" s="324"/>
      <c r="P124" s="324"/>
      <c r="Q124" s="324"/>
      <c r="R124" s="324"/>
    </row>
    <row r="125" spans="1:18" s="110" customFormat="1">
      <c r="A125" s="318">
        <v>6</v>
      </c>
      <c r="B125" s="318">
        <v>4</v>
      </c>
      <c r="C125" s="319">
        <v>3</v>
      </c>
      <c r="D125" s="168">
        <v>766044</v>
      </c>
      <c r="E125" s="315" t="s">
        <v>126</v>
      </c>
      <c r="F125" s="154">
        <v>124</v>
      </c>
      <c r="G125" s="155">
        <v>41.935483870967744</v>
      </c>
      <c r="H125" s="156">
        <v>39.516129032258064</v>
      </c>
      <c r="I125" s="156">
        <v>23.387096774193548</v>
      </c>
      <c r="J125" s="156">
        <v>44.354838709677416</v>
      </c>
      <c r="O125" s="324"/>
      <c r="P125" s="324"/>
      <c r="Q125" s="324"/>
      <c r="R125" s="324"/>
    </row>
    <row r="126" spans="1:18" s="110" customFormat="1">
      <c r="A126" s="318">
        <v>6</v>
      </c>
      <c r="B126" s="318">
        <v>4</v>
      </c>
      <c r="C126" s="319">
        <v>3</v>
      </c>
      <c r="D126" s="168">
        <v>382028</v>
      </c>
      <c r="E126" s="315" t="s">
        <v>87</v>
      </c>
      <c r="F126" s="154">
        <v>31</v>
      </c>
      <c r="G126" s="155">
        <v>54.838709677419352</v>
      </c>
      <c r="H126" s="156">
        <v>54.838709677419352</v>
      </c>
      <c r="I126" s="156">
        <v>32.258064516129032</v>
      </c>
      <c r="J126" s="156">
        <v>54.838709677419352</v>
      </c>
      <c r="O126" s="324"/>
      <c r="P126" s="324"/>
      <c r="Q126" s="324"/>
      <c r="R126" s="324"/>
    </row>
    <row r="127" spans="1:18" s="110" customFormat="1">
      <c r="A127" s="318">
        <v>6</v>
      </c>
      <c r="B127" s="318">
        <v>4</v>
      </c>
      <c r="C127" s="319">
        <v>3</v>
      </c>
      <c r="D127" s="168">
        <v>382032</v>
      </c>
      <c r="E127" s="315" t="s">
        <v>88</v>
      </c>
      <c r="F127" s="154">
        <v>55</v>
      </c>
      <c r="G127" s="155">
        <v>41.818181818181813</v>
      </c>
      <c r="H127" s="156">
        <v>63.636363636363633</v>
      </c>
      <c r="I127" s="156">
        <v>47.272727272727273</v>
      </c>
      <c r="J127" s="156">
        <v>45.454545454545453</v>
      </c>
      <c r="O127" s="324"/>
      <c r="P127" s="324"/>
      <c r="Q127" s="324"/>
      <c r="R127" s="324"/>
    </row>
    <row r="128" spans="1:18" s="110" customFormat="1">
      <c r="A128" s="318">
        <v>6</v>
      </c>
      <c r="B128" s="318">
        <v>4</v>
      </c>
      <c r="C128" s="319">
        <v>3</v>
      </c>
      <c r="D128" s="168">
        <v>166016</v>
      </c>
      <c r="E128" s="315" t="s">
        <v>253</v>
      </c>
      <c r="F128" s="154">
        <v>118</v>
      </c>
      <c r="G128" s="155">
        <v>62.711864406779661</v>
      </c>
      <c r="H128" s="156">
        <v>33.898305084745758</v>
      </c>
      <c r="I128" s="156">
        <v>26.271186440677969</v>
      </c>
      <c r="J128" s="156">
        <v>5.9322033898305087</v>
      </c>
      <c r="O128" s="324"/>
      <c r="P128" s="324"/>
      <c r="Q128" s="324"/>
      <c r="R128" s="324"/>
    </row>
    <row r="129" spans="1:18" s="110" customFormat="1">
      <c r="A129" s="318">
        <v>6</v>
      </c>
      <c r="B129" s="318">
        <v>4</v>
      </c>
      <c r="C129" s="319">
        <v>3</v>
      </c>
      <c r="D129" s="168">
        <v>382044</v>
      </c>
      <c r="E129" s="315" t="s">
        <v>89</v>
      </c>
      <c r="F129" s="154">
        <v>154</v>
      </c>
      <c r="G129" s="155">
        <v>33.766233766233768</v>
      </c>
      <c r="H129" s="156">
        <v>46.753246753246749</v>
      </c>
      <c r="I129" s="156">
        <v>32.467532467532465</v>
      </c>
      <c r="J129" s="156">
        <v>37.662337662337663</v>
      </c>
      <c r="O129" s="324"/>
      <c r="P129" s="324"/>
      <c r="Q129" s="324"/>
      <c r="R129" s="324"/>
    </row>
    <row r="130" spans="1:18" s="110" customFormat="1">
      <c r="A130" s="318">
        <v>6</v>
      </c>
      <c r="B130" s="318">
        <v>4</v>
      </c>
      <c r="C130" s="319">
        <v>3</v>
      </c>
      <c r="D130" s="168">
        <v>570028</v>
      </c>
      <c r="E130" s="315" t="s">
        <v>118</v>
      </c>
      <c r="F130" s="154">
        <v>187</v>
      </c>
      <c r="G130" s="155">
        <v>36.363636363636367</v>
      </c>
      <c r="H130" s="156">
        <v>48.663101604278076</v>
      </c>
      <c r="I130" s="156">
        <v>36.363636363636367</v>
      </c>
      <c r="J130" s="156">
        <v>27.27272727272727</v>
      </c>
      <c r="O130" s="324"/>
      <c r="P130" s="324"/>
      <c r="Q130" s="324"/>
      <c r="R130" s="324"/>
    </row>
    <row r="131" spans="1:18" s="110" customFormat="1">
      <c r="A131" s="318">
        <v>6</v>
      </c>
      <c r="B131" s="318">
        <v>4</v>
      </c>
      <c r="C131" s="319">
        <v>3</v>
      </c>
      <c r="D131" s="168">
        <v>378024</v>
      </c>
      <c r="E131" s="315" t="s">
        <v>80</v>
      </c>
      <c r="F131" s="154">
        <v>85</v>
      </c>
      <c r="G131" s="155">
        <v>36.470588235294116</v>
      </c>
      <c r="H131" s="156">
        <v>49.411764705882355</v>
      </c>
      <c r="I131" s="156">
        <v>41.17647058823529</v>
      </c>
      <c r="J131" s="156">
        <v>43.529411764705884</v>
      </c>
      <c r="O131" s="324"/>
      <c r="P131" s="324"/>
      <c r="Q131" s="324"/>
      <c r="R131" s="324"/>
    </row>
    <row r="132" spans="1:18" s="110" customFormat="1">
      <c r="A132" s="318">
        <v>6</v>
      </c>
      <c r="B132" s="318">
        <v>4</v>
      </c>
      <c r="C132" s="319">
        <v>3</v>
      </c>
      <c r="D132" s="168">
        <v>754028</v>
      </c>
      <c r="E132" s="315" t="s">
        <v>267</v>
      </c>
      <c r="F132" s="154">
        <v>146</v>
      </c>
      <c r="G132" s="155">
        <v>53.424657534246577</v>
      </c>
      <c r="H132" s="156">
        <v>63.698630136986303</v>
      </c>
      <c r="I132" s="156">
        <v>38.356164383561641</v>
      </c>
      <c r="J132" s="156">
        <v>44.520547945205479</v>
      </c>
      <c r="O132" s="324"/>
      <c r="P132" s="324"/>
      <c r="Q132" s="324"/>
      <c r="R132" s="324"/>
    </row>
    <row r="133" spans="1:18" s="110" customFormat="1">
      <c r="A133" s="318">
        <v>6</v>
      </c>
      <c r="B133" s="318">
        <v>4</v>
      </c>
      <c r="C133" s="319">
        <v>3</v>
      </c>
      <c r="D133" s="168">
        <v>382048</v>
      </c>
      <c r="E133" s="315" t="s">
        <v>90</v>
      </c>
      <c r="F133" s="154">
        <v>68</v>
      </c>
      <c r="G133" s="155">
        <v>32.352941176470587</v>
      </c>
      <c r="H133" s="156">
        <v>36.764705882352942</v>
      </c>
      <c r="I133" s="156">
        <v>44.117647058823529</v>
      </c>
      <c r="J133" s="156">
        <v>4.4117647058823533</v>
      </c>
      <c r="O133" s="324"/>
      <c r="P133" s="324"/>
      <c r="Q133" s="324"/>
      <c r="R133" s="324"/>
    </row>
    <row r="134" spans="1:18" s="110" customFormat="1">
      <c r="A134" s="318">
        <v>6</v>
      </c>
      <c r="B134" s="318">
        <v>4</v>
      </c>
      <c r="C134" s="319">
        <v>3</v>
      </c>
      <c r="D134" s="168">
        <v>170032</v>
      </c>
      <c r="E134" s="315" t="s">
        <v>51</v>
      </c>
      <c r="F134" s="154">
        <v>123</v>
      </c>
      <c r="G134" s="155">
        <v>47.967479674796749</v>
      </c>
      <c r="H134" s="156">
        <v>16.260162601626014</v>
      </c>
      <c r="I134" s="156">
        <v>17.073170731707318</v>
      </c>
      <c r="J134" s="156">
        <v>3.2520325203252036</v>
      </c>
      <c r="O134" s="324"/>
      <c r="P134" s="324"/>
      <c r="Q134" s="324"/>
      <c r="R134" s="324"/>
    </row>
    <row r="135" spans="1:18" s="110" customFormat="1">
      <c r="A135" s="318">
        <v>6</v>
      </c>
      <c r="B135" s="318">
        <v>4</v>
      </c>
      <c r="C135" s="319">
        <v>3</v>
      </c>
      <c r="D135" s="168">
        <v>378028</v>
      </c>
      <c r="E135" s="315" t="s">
        <v>81</v>
      </c>
      <c r="F135" s="154">
        <v>68</v>
      </c>
      <c r="G135" s="155">
        <v>55.882352941176471</v>
      </c>
      <c r="H135" s="156">
        <v>27.941176470588236</v>
      </c>
      <c r="I135" s="156">
        <v>14.705882352941178</v>
      </c>
      <c r="J135" s="156">
        <v>64.705882352941174</v>
      </c>
      <c r="O135" s="324"/>
      <c r="P135" s="324"/>
      <c r="Q135" s="324"/>
      <c r="R135" s="324"/>
    </row>
    <row r="136" spans="1:18" s="110" customFormat="1">
      <c r="A136" s="318">
        <v>6</v>
      </c>
      <c r="B136" s="318">
        <v>4</v>
      </c>
      <c r="C136" s="319">
        <v>3</v>
      </c>
      <c r="D136" s="168">
        <v>958040</v>
      </c>
      <c r="E136" s="315" t="s">
        <v>145</v>
      </c>
      <c r="F136" s="154">
        <v>76</v>
      </c>
      <c r="G136" s="155">
        <v>55.26315789473685</v>
      </c>
      <c r="H136" s="156">
        <v>40.789473684210527</v>
      </c>
      <c r="I136" s="156">
        <v>28.947368421052634</v>
      </c>
      <c r="J136" s="156">
        <v>47.368421052631575</v>
      </c>
      <c r="O136" s="324"/>
      <c r="P136" s="324"/>
      <c r="Q136" s="324"/>
      <c r="R136" s="324"/>
    </row>
    <row r="137" spans="1:18" s="110" customFormat="1">
      <c r="A137" s="318">
        <v>6</v>
      </c>
      <c r="B137" s="318">
        <v>4</v>
      </c>
      <c r="C137" s="319">
        <v>3</v>
      </c>
      <c r="D137" s="168">
        <v>954028</v>
      </c>
      <c r="E137" s="315" t="s">
        <v>141</v>
      </c>
      <c r="F137" s="154">
        <v>55</v>
      </c>
      <c r="G137" s="155">
        <v>50.909090909090907</v>
      </c>
      <c r="H137" s="156">
        <v>49.090909090909093</v>
      </c>
      <c r="I137" s="156">
        <v>41.818181818181813</v>
      </c>
      <c r="J137" s="156">
        <v>45.454545454545453</v>
      </c>
      <c r="O137" s="324"/>
      <c r="P137" s="324"/>
      <c r="Q137" s="324"/>
      <c r="R137" s="324"/>
    </row>
    <row r="138" spans="1:18" s="110" customFormat="1">
      <c r="A138" s="318">
        <v>6</v>
      </c>
      <c r="B138" s="318">
        <v>4</v>
      </c>
      <c r="C138" s="319">
        <v>3</v>
      </c>
      <c r="D138" s="168">
        <v>958044</v>
      </c>
      <c r="E138" s="315" t="s">
        <v>146</v>
      </c>
      <c r="F138" s="154">
        <v>60</v>
      </c>
      <c r="G138" s="155">
        <v>26.666666666666668</v>
      </c>
      <c r="H138" s="156">
        <v>48.333333333333336</v>
      </c>
      <c r="I138" s="156">
        <v>33.333333333333329</v>
      </c>
      <c r="J138" s="156">
        <v>45</v>
      </c>
      <c r="O138" s="324"/>
      <c r="P138" s="324"/>
      <c r="Q138" s="324"/>
      <c r="R138" s="324"/>
    </row>
    <row r="139" spans="1:18" s="110" customFormat="1">
      <c r="A139" s="318">
        <v>6</v>
      </c>
      <c r="B139" s="318">
        <v>4</v>
      </c>
      <c r="C139" s="319">
        <v>3</v>
      </c>
      <c r="D139" s="168">
        <v>754044</v>
      </c>
      <c r="E139" s="315" t="s">
        <v>218</v>
      </c>
      <c r="F139" s="154">
        <v>49</v>
      </c>
      <c r="G139" s="155">
        <v>44.897959183673471</v>
      </c>
      <c r="H139" s="156">
        <v>42.857142857142854</v>
      </c>
      <c r="I139" s="156">
        <v>36.734693877551024</v>
      </c>
      <c r="J139" s="156">
        <v>34.693877551020407</v>
      </c>
      <c r="O139" s="324"/>
      <c r="P139" s="324"/>
      <c r="Q139" s="324"/>
      <c r="R139" s="324"/>
    </row>
    <row r="140" spans="1:18" s="110" customFormat="1">
      <c r="A140" s="318">
        <v>6</v>
      </c>
      <c r="B140" s="318">
        <v>4</v>
      </c>
      <c r="C140" s="319">
        <v>3</v>
      </c>
      <c r="D140" s="168">
        <v>378032</v>
      </c>
      <c r="E140" s="315" t="s">
        <v>82</v>
      </c>
      <c r="F140" s="154">
        <v>146</v>
      </c>
      <c r="G140" s="155">
        <v>54.794520547945204</v>
      </c>
      <c r="H140" s="156">
        <v>33.561643835616437</v>
      </c>
      <c r="I140" s="156">
        <v>23.287671232876711</v>
      </c>
      <c r="J140" s="156">
        <v>45.890410958904113</v>
      </c>
      <c r="O140" s="324"/>
      <c r="P140" s="324"/>
      <c r="Q140" s="324"/>
      <c r="R140" s="324"/>
    </row>
    <row r="141" spans="1:18" s="110" customFormat="1">
      <c r="A141" s="318">
        <v>6</v>
      </c>
      <c r="B141" s="318">
        <v>4</v>
      </c>
      <c r="C141" s="319">
        <v>3</v>
      </c>
      <c r="D141" s="168">
        <v>978040</v>
      </c>
      <c r="E141" s="315" t="s">
        <v>164</v>
      </c>
      <c r="F141" s="154">
        <v>48</v>
      </c>
      <c r="G141" s="155">
        <v>37.5</v>
      </c>
      <c r="H141" s="156">
        <v>41.666666666666671</v>
      </c>
      <c r="I141" s="156">
        <v>33.333333333333329</v>
      </c>
      <c r="J141" s="156">
        <v>64.583333333333343</v>
      </c>
      <c r="O141" s="324"/>
      <c r="P141" s="324"/>
      <c r="Q141" s="324"/>
      <c r="R141" s="324"/>
    </row>
    <row r="142" spans="1:18" s="110" customFormat="1">
      <c r="A142" s="318">
        <v>6</v>
      </c>
      <c r="B142" s="318">
        <v>4</v>
      </c>
      <c r="C142" s="319">
        <v>3</v>
      </c>
      <c r="D142" s="168">
        <v>374048</v>
      </c>
      <c r="E142" s="315" t="s">
        <v>76</v>
      </c>
      <c r="F142" s="154">
        <v>57</v>
      </c>
      <c r="G142" s="155">
        <v>42.105263157894733</v>
      </c>
      <c r="H142" s="156">
        <v>52.631578947368418</v>
      </c>
      <c r="I142" s="156">
        <v>38.596491228070171</v>
      </c>
      <c r="J142" s="156">
        <v>38.596491228070171</v>
      </c>
      <c r="O142" s="324"/>
      <c r="P142" s="324"/>
      <c r="Q142" s="324"/>
      <c r="R142" s="324"/>
    </row>
    <row r="143" spans="1:18" s="110" customFormat="1">
      <c r="A143" s="318">
        <v>6</v>
      </c>
      <c r="B143" s="318">
        <v>4</v>
      </c>
      <c r="C143" s="319">
        <v>3</v>
      </c>
      <c r="D143" s="168">
        <v>166036</v>
      </c>
      <c r="E143" s="315" t="s">
        <v>47</v>
      </c>
      <c r="F143" s="154">
        <v>96</v>
      </c>
      <c r="G143" s="155">
        <v>57.291666666666664</v>
      </c>
      <c r="H143" s="156">
        <v>27.083333333333332</v>
      </c>
      <c r="I143" s="156">
        <v>31.25</v>
      </c>
      <c r="J143" s="156">
        <v>12.5</v>
      </c>
      <c r="O143" s="324"/>
      <c r="P143" s="324"/>
      <c r="Q143" s="324"/>
      <c r="R143" s="324"/>
    </row>
    <row r="144" spans="1:18" s="110" customFormat="1">
      <c r="A144" s="318">
        <v>6</v>
      </c>
      <c r="B144" s="318">
        <v>4</v>
      </c>
      <c r="C144" s="319">
        <v>3</v>
      </c>
      <c r="D144" s="168">
        <v>374052</v>
      </c>
      <c r="E144" s="315" t="s">
        <v>77</v>
      </c>
      <c r="F144" s="154">
        <v>37</v>
      </c>
      <c r="G144" s="155">
        <v>40.54054054054054</v>
      </c>
      <c r="H144" s="156">
        <v>37.837837837837839</v>
      </c>
      <c r="I144" s="156">
        <v>21.621621621621621</v>
      </c>
      <c r="J144" s="156">
        <v>54.054054054054056</v>
      </c>
      <c r="O144" s="324"/>
      <c r="P144" s="324"/>
      <c r="Q144" s="324"/>
      <c r="R144" s="324"/>
    </row>
    <row r="145" spans="1:18" s="110" customFormat="1" ht="13.15">
      <c r="A145" s="300"/>
      <c r="B145" s="300"/>
      <c r="C145" s="301"/>
      <c r="D145" s="297"/>
      <c r="E145" s="298" t="s">
        <v>211</v>
      </c>
      <c r="F145" s="372">
        <v>3643</v>
      </c>
      <c r="G145" s="373">
        <v>45.237441668954162</v>
      </c>
      <c r="H145" s="374">
        <v>42.959099643151248</v>
      </c>
      <c r="I145" s="374">
        <v>31.34779028273401</v>
      </c>
      <c r="J145" s="374">
        <v>36.041723853966509</v>
      </c>
      <c r="O145" s="324"/>
      <c r="P145" s="324"/>
      <c r="Q145" s="324"/>
      <c r="R145" s="324"/>
    </row>
    <row r="146" spans="1:18" s="110" customFormat="1">
      <c r="A146" s="318">
        <v>7</v>
      </c>
      <c r="B146" s="318">
        <v>1</v>
      </c>
      <c r="C146" s="319">
        <v>4</v>
      </c>
      <c r="D146" s="168">
        <v>358008</v>
      </c>
      <c r="E146" s="315" t="s">
        <v>62</v>
      </c>
      <c r="F146" s="154">
        <v>256</v>
      </c>
      <c r="G146" s="155">
        <v>41.015625</v>
      </c>
      <c r="H146" s="156">
        <v>33.203125</v>
      </c>
      <c r="I146" s="156">
        <v>23.4375</v>
      </c>
      <c r="J146" s="156">
        <v>67.1875</v>
      </c>
      <c r="O146" s="324"/>
      <c r="P146" s="324"/>
      <c r="Q146" s="324"/>
      <c r="R146" s="324"/>
    </row>
    <row r="147" spans="1:18" s="110" customFormat="1">
      <c r="A147" s="318">
        <v>7</v>
      </c>
      <c r="B147" s="318">
        <v>1</v>
      </c>
      <c r="C147" s="319">
        <v>4</v>
      </c>
      <c r="D147" s="168">
        <v>562014</v>
      </c>
      <c r="E147" s="315" t="s">
        <v>106</v>
      </c>
      <c r="F147" s="154">
        <v>517</v>
      </c>
      <c r="G147" s="155">
        <v>51.644100580270788</v>
      </c>
      <c r="H147" s="156">
        <v>36.943907156673113</v>
      </c>
      <c r="I147" s="156">
        <v>26.11218568665377</v>
      </c>
      <c r="J147" s="156">
        <v>53.771760154738878</v>
      </c>
      <c r="O147" s="324"/>
      <c r="P147" s="324"/>
      <c r="Q147" s="324"/>
      <c r="R147" s="324"/>
    </row>
    <row r="148" spans="1:18" s="110" customFormat="1">
      <c r="A148" s="167">
        <v>7</v>
      </c>
      <c r="B148" s="167">
        <v>1</v>
      </c>
      <c r="C148" s="167">
        <v>4</v>
      </c>
      <c r="D148" s="168">
        <v>978024</v>
      </c>
      <c r="E148" s="119" t="s">
        <v>160</v>
      </c>
      <c r="F148" s="323">
        <v>240</v>
      </c>
      <c r="G148" s="155">
        <v>35.833333333333336</v>
      </c>
      <c r="H148" s="156">
        <v>44.166666666666664</v>
      </c>
      <c r="I148" s="156">
        <v>25.416666666666664</v>
      </c>
      <c r="J148" s="156">
        <v>63.333333333333329</v>
      </c>
    </row>
    <row r="149" spans="1:18" s="110" customFormat="1">
      <c r="A149" s="318">
        <v>7</v>
      </c>
      <c r="B149" s="318">
        <v>1</v>
      </c>
      <c r="C149" s="319">
        <v>4</v>
      </c>
      <c r="D149" s="168">
        <v>562024</v>
      </c>
      <c r="E149" s="315" t="s">
        <v>109</v>
      </c>
      <c r="F149" s="154">
        <v>217</v>
      </c>
      <c r="G149" s="155">
        <v>51.152073732718897</v>
      </c>
      <c r="H149" s="156">
        <v>41.013824884792626</v>
      </c>
      <c r="I149" s="156">
        <v>29.953917050691242</v>
      </c>
      <c r="J149" s="156">
        <v>69.124423963133637</v>
      </c>
      <c r="O149" s="324"/>
      <c r="P149" s="324"/>
      <c r="Q149" s="324"/>
      <c r="R149" s="324"/>
    </row>
    <row r="150" spans="1:18" s="110" customFormat="1">
      <c r="A150" s="318">
        <v>7</v>
      </c>
      <c r="B150" s="318">
        <v>1</v>
      </c>
      <c r="C150" s="319">
        <v>4</v>
      </c>
      <c r="D150" s="168">
        <v>770024</v>
      </c>
      <c r="E150" s="315" t="s">
        <v>128</v>
      </c>
      <c r="F150" s="154">
        <v>231</v>
      </c>
      <c r="G150" s="155">
        <v>45.887445887445885</v>
      </c>
      <c r="H150" s="156">
        <v>43.290043290043286</v>
      </c>
      <c r="I150" s="156">
        <v>25.541125541125542</v>
      </c>
      <c r="J150" s="156">
        <v>64.502164502164504</v>
      </c>
      <c r="O150" s="324"/>
      <c r="P150" s="324"/>
      <c r="Q150" s="324"/>
      <c r="R150" s="324"/>
    </row>
    <row r="151" spans="1:18" s="110" customFormat="1">
      <c r="A151" s="318">
        <v>7</v>
      </c>
      <c r="B151" s="318">
        <v>1</v>
      </c>
      <c r="C151" s="319">
        <v>4</v>
      </c>
      <c r="D151" s="168">
        <v>562032</v>
      </c>
      <c r="E151" s="315" t="s">
        <v>111</v>
      </c>
      <c r="F151" s="154">
        <v>330</v>
      </c>
      <c r="G151" s="155">
        <v>42.121212121212118</v>
      </c>
      <c r="H151" s="156">
        <v>47.272727272727273</v>
      </c>
      <c r="I151" s="156">
        <v>34.545454545454547</v>
      </c>
      <c r="J151" s="156">
        <v>59.696969696969695</v>
      </c>
      <c r="O151" s="324"/>
      <c r="P151" s="324"/>
      <c r="Q151" s="324"/>
      <c r="R151" s="324"/>
    </row>
    <row r="152" spans="1:18" s="110" customFormat="1" ht="13.15">
      <c r="A152" s="300"/>
      <c r="B152" s="300"/>
      <c r="C152" s="301"/>
      <c r="D152" s="297"/>
      <c r="E152" s="298" t="s">
        <v>212</v>
      </c>
      <c r="F152" s="372">
        <v>1791</v>
      </c>
      <c r="G152" s="373">
        <v>45.449469570072587</v>
      </c>
      <c r="H152" s="374">
        <v>40.591848129536572</v>
      </c>
      <c r="I152" s="374">
        <v>27.582356225572308</v>
      </c>
      <c r="J152" s="374">
        <v>61.306532663316581</v>
      </c>
      <c r="O152" s="324"/>
      <c r="P152" s="324"/>
      <c r="Q152" s="324"/>
      <c r="R152" s="324"/>
    </row>
    <row r="153" spans="1:18" s="110" customFormat="1">
      <c r="A153" s="318">
        <v>8</v>
      </c>
      <c r="B153" s="318">
        <v>2</v>
      </c>
      <c r="C153" s="319">
        <v>4</v>
      </c>
      <c r="D153" s="168">
        <v>570004</v>
      </c>
      <c r="E153" s="315" t="s">
        <v>116</v>
      </c>
      <c r="F153" s="154">
        <v>69</v>
      </c>
      <c r="G153" s="155">
        <v>57.971014492753625</v>
      </c>
      <c r="H153" s="156">
        <v>39.130434782608695</v>
      </c>
      <c r="I153" s="156">
        <v>18.840579710144929</v>
      </c>
      <c r="J153" s="156">
        <v>50.724637681159422</v>
      </c>
      <c r="O153" s="324"/>
      <c r="P153" s="324"/>
      <c r="Q153" s="324"/>
      <c r="R153" s="324"/>
    </row>
    <row r="154" spans="1:18" s="110" customFormat="1">
      <c r="A154" s="318">
        <v>8</v>
      </c>
      <c r="B154" s="318">
        <v>2</v>
      </c>
      <c r="C154" s="319">
        <v>4</v>
      </c>
      <c r="D154" s="168">
        <v>766008</v>
      </c>
      <c r="E154" s="315" t="s">
        <v>123</v>
      </c>
      <c r="F154" s="154">
        <v>160</v>
      </c>
      <c r="G154" s="155">
        <v>45.625</v>
      </c>
      <c r="H154" s="156">
        <v>38.75</v>
      </c>
      <c r="I154" s="156">
        <v>22.5</v>
      </c>
      <c r="J154" s="156">
        <v>55.625</v>
      </c>
      <c r="O154" s="324"/>
      <c r="P154" s="324"/>
      <c r="Q154" s="324"/>
      <c r="R154" s="324"/>
    </row>
    <row r="155" spans="1:18" s="110" customFormat="1">
      <c r="A155" s="318">
        <v>8</v>
      </c>
      <c r="B155" s="318">
        <v>2</v>
      </c>
      <c r="C155" s="319">
        <v>4</v>
      </c>
      <c r="D155" s="168">
        <v>362008</v>
      </c>
      <c r="E155" s="315" t="s">
        <v>63</v>
      </c>
      <c r="F155" s="154">
        <v>161</v>
      </c>
      <c r="G155" s="155">
        <v>42.857142857142854</v>
      </c>
      <c r="H155" s="156">
        <v>40.993788819875775</v>
      </c>
      <c r="I155" s="156">
        <v>29.813664596273291</v>
      </c>
      <c r="J155" s="156">
        <v>57.763975155279503</v>
      </c>
      <c r="O155" s="324"/>
      <c r="P155" s="324"/>
      <c r="Q155" s="324"/>
      <c r="R155" s="324"/>
    </row>
    <row r="156" spans="1:18" s="110" customFormat="1">
      <c r="A156" s="318">
        <v>8</v>
      </c>
      <c r="B156" s="318">
        <v>2</v>
      </c>
      <c r="C156" s="319">
        <v>4</v>
      </c>
      <c r="D156" s="168">
        <v>562004</v>
      </c>
      <c r="E156" s="315" t="s">
        <v>103</v>
      </c>
      <c r="F156" s="154">
        <v>299</v>
      </c>
      <c r="G156" s="155">
        <v>55.852842809364546</v>
      </c>
      <c r="H156" s="156">
        <v>38.127090301003349</v>
      </c>
      <c r="I156" s="156">
        <v>28.428093645484946</v>
      </c>
      <c r="J156" s="156">
        <v>59.531772575250841</v>
      </c>
      <c r="O156" s="324"/>
      <c r="P156" s="324"/>
      <c r="Q156" s="324"/>
      <c r="R156" s="324"/>
    </row>
    <row r="157" spans="1:18" s="110" customFormat="1">
      <c r="A157" s="318">
        <v>8</v>
      </c>
      <c r="B157" s="318">
        <v>2</v>
      </c>
      <c r="C157" s="319">
        <v>4</v>
      </c>
      <c r="D157" s="168">
        <v>766020</v>
      </c>
      <c r="E157" s="315" t="s">
        <v>124</v>
      </c>
      <c r="F157" s="154">
        <v>297</v>
      </c>
      <c r="G157" s="155">
        <v>55.218855218855225</v>
      </c>
      <c r="H157" s="156">
        <v>51.178451178451176</v>
      </c>
      <c r="I157" s="156">
        <v>28.956228956228959</v>
      </c>
      <c r="J157" s="156">
        <v>53.872053872053868</v>
      </c>
      <c r="O157" s="324"/>
      <c r="P157" s="324"/>
      <c r="Q157" s="324"/>
      <c r="R157" s="324"/>
    </row>
    <row r="158" spans="1:18" s="110" customFormat="1">
      <c r="A158" s="318">
        <v>8</v>
      </c>
      <c r="B158" s="318">
        <v>2</v>
      </c>
      <c r="C158" s="319">
        <v>4</v>
      </c>
      <c r="D158" s="168">
        <v>334012</v>
      </c>
      <c r="E158" s="315" t="s">
        <v>58</v>
      </c>
      <c r="F158" s="154">
        <v>172</v>
      </c>
      <c r="G158" s="155">
        <v>46.511627906976742</v>
      </c>
      <c r="H158" s="156">
        <v>36.627906976744185</v>
      </c>
      <c r="I158" s="156">
        <v>23.255813953488371</v>
      </c>
      <c r="J158" s="156">
        <v>52.325581395348841</v>
      </c>
      <c r="O158" s="324"/>
      <c r="P158" s="324"/>
      <c r="Q158" s="324"/>
      <c r="R158" s="324"/>
    </row>
    <row r="159" spans="1:18" s="110" customFormat="1">
      <c r="A159" s="318">
        <v>8</v>
      </c>
      <c r="B159" s="318">
        <v>2</v>
      </c>
      <c r="C159" s="319">
        <v>4</v>
      </c>
      <c r="D159" s="168">
        <v>758012</v>
      </c>
      <c r="E159" s="315" t="s">
        <v>121</v>
      </c>
      <c r="F159" s="154">
        <v>272</v>
      </c>
      <c r="G159" s="155">
        <v>54.779411764705884</v>
      </c>
      <c r="H159" s="156">
        <v>48.529411764705884</v>
      </c>
      <c r="I159" s="156">
        <v>29.411764705882355</v>
      </c>
      <c r="J159" s="156">
        <v>45.955882352941174</v>
      </c>
      <c r="O159" s="324"/>
      <c r="P159" s="324"/>
      <c r="Q159" s="324"/>
      <c r="R159" s="324"/>
    </row>
    <row r="160" spans="1:18" s="110" customFormat="1">
      <c r="A160" s="167">
        <v>8</v>
      </c>
      <c r="B160" s="167">
        <v>2</v>
      </c>
      <c r="C160" s="167">
        <v>4</v>
      </c>
      <c r="D160" s="168">
        <v>562020</v>
      </c>
      <c r="E160" s="119" t="s">
        <v>108</v>
      </c>
      <c r="F160" s="323">
        <v>255</v>
      </c>
      <c r="G160" s="155">
        <v>48.627450980392155</v>
      </c>
      <c r="H160" s="156">
        <v>45.882352941176471</v>
      </c>
      <c r="I160" s="156">
        <v>36.078431372549019</v>
      </c>
      <c r="J160" s="156">
        <v>58.039215686274517</v>
      </c>
    </row>
    <row r="161" spans="1:18" s="110" customFormat="1">
      <c r="A161" s="318">
        <v>8</v>
      </c>
      <c r="B161" s="318">
        <v>2</v>
      </c>
      <c r="C161" s="319">
        <v>4</v>
      </c>
      <c r="D161" s="168">
        <v>962024</v>
      </c>
      <c r="E161" s="315" t="s">
        <v>149</v>
      </c>
      <c r="F161" s="154">
        <v>152</v>
      </c>
      <c r="G161" s="155">
        <v>41.44736842105263</v>
      </c>
      <c r="H161" s="156">
        <v>42.105263157894733</v>
      </c>
      <c r="I161" s="156">
        <v>29.605263157894733</v>
      </c>
      <c r="J161" s="156">
        <v>53.94736842105263</v>
      </c>
      <c r="O161" s="324"/>
      <c r="P161" s="324"/>
      <c r="Q161" s="324"/>
      <c r="R161" s="324"/>
    </row>
    <row r="162" spans="1:18" s="110" customFormat="1">
      <c r="A162" s="318">
        <v>8</v>
      </c>
      <c r="B162" s="318">
        <v>2</v>
      </c>
      <c r="C162" s="319">
        <v>4</v>
      </c>
      <c r="D162" s="168">
        <v>962032</v>
      </c>
      <c r="E162" s="315" t="s">
        <v>150</v>
      </c>
      <c r="F162" s="154">
        <v>225</v>
      </c>
      <c r="G162" s="155">
        <v>57.777777777777771</v>
      </c>
      <c r="H162" s="156">
        <v>41.333333333333336</v>
      </c>
      <c r="I162" s="156">
        <v>26.666666666666668</v>
      </c>
      <c r="J162" s="156">
        <v>52.44444444444445</v>
      </c>
      <c r="O162" s="324"/>
      <c r="P162" s="324"/>
      <c r="Q162" s="324"/>
      <c r="R162" s="324"/>
    </row>
    <row r="163" spans="1:18" s="110" customFormat="1">
      <c r="A163" s="318">
        <v>8</v>
      </c>
      <c r="B163" s="318">
        <v>2</v>
      </c>
      <c r="C163" s="319">
        <v>4</v>
      </c>
      <c r="D163" s="168">
        <v>170024</v>
      </c>
      <c r="E163" s="315" t="s">
        <v>50</v>
      </c>
      <c r="F163" s="154">
        <v>357</v>
      </c>
      <c r="G163" s="155">
        <v>59.383753501400562</v>
      </c>
      <c r="H163" s="156">
        <v>33.053221288515402</v>
      </c>
      <c r="I163" s="156">
        <v>32.212885154061624</v>
      </c>
      <c r="J163" s="156">
        <v>22.969187675070028</v>
      </c>
      <c r="O163" s="324"/>
      <c r="P163" s="324"/>
      <c r="Q163" s="324"/>
      <c r="R163" s="324"/>
    </row>
    <row r="164" spans="1:18" s="110" customFormat="1">
      <c r="A164" s="318">
        <v>8</v>
      </c>
      <c r="B164" s="318">
        <v>2</v>
      </c>
      <c r="C164" s="319">
        <v>4</v>
      </c>
      <c r="D164" s="168">
        <v>970040</v>
      </c>
      <c r="E164" s="315" t="s">
        <v>154</v>
      </c>
      <c r="F164" s="154">
        <v>285</v>
      </c>
      <c r="G164" s="155">
        <v>42.105263157894733</v>
      </c>
      <c r="H164" s="156">
        <v>49.122807017543856</v>
      </c>
      <c r="I164" s="156">
        <v>32.982456140350877</v>
      </c>
      <c r="J164" s="156">
        <v>58.947368421052623</v>
      </c>
      <c r="O164" s="324"/>
      <c r="P164" s="324"/>
      <c r="Q164" s="324"/>
      <c r="R164" s="324"/>
    </row>
    <row r="165" spans="1:18" s="110" customFormat="1">
      <c r="A165" s="318">
        <v>8</v>
      </c>
      <c r="B165" s="318">
        <v>2</v>
      </c>
      <c r="C165" s="319">
        <v>4</v>
      </c>
      <c r="D165" s="168">
        <v>334032</v>
      </c>
      <c r="E165" s="315" t="s">
        <v>60</v>
      </c>
      <c r="F165" s="154">
        <v>179</v>
      </c>
      <c r="G165" s="155">
        <v>43.575418994413404</v>
      </c>
      <c r="H165" s="156">
        <v>38.547486033519554</v>
      </c>
      <c r="I165" s="156">
        <v>31.284916201117319</v>
      </c>
      <c r="J165" s="156">
        <v>68.715083798882688</v>
      </c>
      <c r="O165" s="324"/>
      <c r="P165" s="324"/>
      <c r="Q165" s="324"/>
      <c r="R165" s="324"/>
    </row>
    <row r="166" spans="1:18" s="110" customFormat="1">
      <c r="A166" s="318">
        <v>8</v>
      </c>
      <c r="B166" s="318">
        <v>2</v>
      </c>
      <c r="C166" s="319">
        <v>4</v>
      </c>
      <c r="D166" s="168">
        <v>158032</v>
      </c>
      <c r="E166" s="315" t="s">
        <v>38</v>
      </c>
      <c r="F166" s="154">
        <v>209</v>
      </c>
      <c r="G166" s="155">
        <v>39.71291866028708</v>
      </c>
      <c r="H166" s="156">
        <v>42.58373205741627</v>
      </c>
      <c r="I166" s="156">
        <v>31.578947368421051</v>
      </c>
      <c r="J166" s="156">
        <v>52.631578947368418</v>
      </c>
      <c r="O166" s="324"/>
      <c r="P166" s="324"/>
      <c r="Q166" s="324"/>
      <c r="R166" s="324"/>
    </row>
    <row r="167" spans="1:18" s="110" customFormat="1">
      <c r="A167" s="318">
        <v>8</v>
      </c>
      <c r="B167" s="318">
        <v>2</v>
      </c>
      <c r="C167" s="319">
        <v>4</v>
      </c>
      <c r="D167" s="168">
        <v>954036</v>
      </c>
      <c r="E167" s="315" t="s">
        <v>143</v>
      </c>
      <c r="F167" s="154">
        <v>285</v>
      </c>
      <c r="G167" s="155">
        <v>47.017543859649123</v>
      </c>
      <c r="H167" s="156">
        <v>48.421052631578945</v>
      </c>
      <c r="I167" s="156">
        <v>35.438596491228068</v>
      </c>
      <c r="J167" s="156">
        <v>59.298245614035082</v>
      </c>
      <c r="O167" s="324"/>
      <c r="P167" s="324"/>
      <c r="Q167" s="324"/>
      <c r="R167" s="324"/>
    </row>
    <row r="168" spans="1:18" s="110" customFormat="1" ht="13.15">
      <c r="A168" s="300"/>
      <c r="B168" s="300"/>
      <c r="C168" s="301"/>
      <c r="D168" s="297"/>
      <c r="E168" s="298" t="s">
        <v>213</v>
      </c>
      <c r="F168" s="372">
        <v>3377</v>
      </c>
      <c r="G168" s="373">
        <v>49.925969795676636</v>
      </c>
      <c r="H168" s="374">
        <v>42.759846017175008</v>
      </c>
      <c r="I168" s="374">
        <v>30.115487118744451</v>
      </c>
      <c r="J168" s="374">
        <v>52.413384660941666</v>
      </c>
      <c r="O168" s="324"/>
      <c r="P168" s="324"/>
      <c r="Q168" s="324"/>
      <c r="R168" s="324"/>
    </row>
    <row r="169" spans="1:18" s="110" customFormat="1">
      <c r="A169" s="318">
        <v>9</v>
      </c>
      <c r="B169" s="318">
        <v>3</v>
      </c>
      <c r="C169" s="319">
        <v>4</v>
      </c>
      <c r="D169" s="168">
        <v>958004</v>
      </c>
      <c r="E169" s="315" t="s">
        <v>144</v>
      </c>
      <c r="F169" s="154">
        <v>259</v>
      </c>
      <c r="G169" s="155">
        <v>43.243243243243242</v>
      </c>
      <c r="H169" s="156">
        <v>38.223938223938227</v>
      </c>
      <c r="I169" s="156">
        <v>31.274131274131271</v>
      </c>
      <c r="J169" s="156">
        <v>58.301158301158296</v>
      </c>
      <c r="O169" s="324"/>
      <c r="P169" s="324"/>
      <c r="Q169" s="324"/>
      <c r="R169" s="324"/>
    </row>
    <row r="170" spans="1:18" s="110" customFormat="1">
      <c r="A170" s="318">
        <v>9</v>
      </c>
      <c r="B170" s="318">
        <v>3</v>
      </c>
      <c r="C170" s="319">
        <v>4</v>
      </c>
      <c r="D170" s="168">
        <v>770004</v>
      </c>
      <c r="E170" s="315" t="s">
        <v>127</v>
      </c>
      <c r="F170" s="154">
        <v>91</v>
      </c>
      <c r="G170" s="155">
        <v>34.065934065934066</v>
      </c>
      <c r="H170" s="156">
        <v>46.153846153846153</v>
      </c>
      <c r="I170" s="156">
        <v>25.274725274725274</v>
      </c>
      <c r="J170" s="156">
        <v>42.857142857142854</v>
      </c>
      <c r="O170" s="324"/>
      <c r="P170" s="324"/>
      <c r="Q170" s="324"/>
      <c r="R170" s="324"/>
    </row>
    <row r="171" spans="1:18" s="110" customFormat="1">
      <c r="A171" s="318">
        <v>9</v>
      </c>
      <c r="B171" s="318">
        <v>3</v>
      </c>
      <c r="C171" s="319">
        <v>4</v>
      </c>
      <c r="D171" s="168">
        <v>378004</v>
      </c>
      <c r="E171" s="315" t="s">
        <v>78</v>
      </c>
      <c r="F171" s="154">
        <v>210</v>
      </c>
      <c r="G171" s="155">
        <v>38.571428571428577</v>
      </c>
      <c r="H171" s="156">
        <v>56.666666666666664</v>
      </c>
      <c r="I171" s="156">
        <v>42.38095238095238</v>
      </c>
      <c r="J171" s="156">
        <v>42.857142857142854</v>
      </c>
      <c r="O171" s="324"/>
      <c r="P171" s="324"/>
      <c r="Q171" s="324"/>
      <c r="R171" s="324"/>
    </row>
    <row r="172" spans="1:18" s="110" customFormat="1">
      <c r="A172" s="318">
        <v>9</v>
      </c>
      <c r="B172" s="318">
        <v>3</v>
      </c>
      <c r="C172" s="319">
        <v>4</v>
      </c>
      <c r="D172" s="168">
        <v>170008</v>
      </c>
      <c r="E172" s="315" t="s">
        <v>48</v>
      </c>
      <c r="F172" s="154">
        <v>346</v>
      </c>
      <c r="G172" s="155">
        <v>64.450867052023114</v>
      </c>
      <c r="H172" s="156">
        <v>34.393063583815028</v>
      </c>
      <c r="I172" s="156">
        <v>29.190751445086704</v>
      </c>
      <c r="J172" s="156">
        <v>8.9595375722543356</v>
      </c>
      <c r="O172" s="324"/>
      <c r="P172" s="324"/>
      <c r="Q172" s="324"/>
      <c r="R172" s="324"/>
    </row>
    <row r="173" spans="1:18" s="110" customFormat="1">
      <c r="A173" s="318">
        <v>9</v>
      </c>
      <c r="B173" s="318">
        <v>3</v>
      </c>
      <c r="C173" s="319">
        <v>4</v>
      </c>
      <c r="D173" s="168">
        <v>162004</v>
      </c>
      <c r="E173" s="315" t="s">
        <v>40</v>
      </c>
      <c r="F173" s="154">
        <v>156</v>
      </c>
      <c r="G173" s="155">
        <v>44.230769230769226</v>
      </c>
      <c r="H173" s="156">
        <v>33.974358974358978</v>
      </c>
      <c r="I173" s="156">
        <v>23.076923076923077</v>
      </c>
      <c r="J173" s="156">
        <v>48.07692307692308</v>
      </c>
      <c r="O173" s="324"/>
      <c r="P173" s="324"/>
      <c r="Q173" s="324"/>
      <c r="R173" s="324"/>
    </row>
    <row r="174" spans="1:18" s="110" customFormat="1">
      <c r="A174" s="318">
        <v>9</v>
      </c>
      <c r="B174" s="318">
        <v>3</v>
      </c>
      <c r="C174" s="319">
        <v>4</v>
      </c>
      <c r="D174" s="168">
        <v>562012</v>
      </c>
      <c r="E174" s="315" t="s">
        <v>105</v>
      </c>
      <c r="F174" s="154">
        <v>161</v>
      </c>
      <c r="G174" s="155">
        <v>40.372670807453417</v>
      </c>
      <c r="H174" s="156">
        <v>34.782608695652172</v>
      </c>
      <c r="I174" s="156">
        <v>16.770186335403729</v>
      </c>
      <c r="J174" s="156">
        <v>53.41614906832298</v>
      </c>
      <c r="O174" s="324"/>
      <c r="P174" s="324"/>
      <c r="Q174" s="324"/>
      <c r="R174" s="324"/>
    </row>
    <row r="175" spans="1:18" s="110" customFormat="1">
      <c r="A175" s="318">
        <v>9</v>
      </c>
      <c r="B175" s="318">
        <v>3</v>
      </c>
      <c r="C175" s="319">
        <v>4</v>
      </c>
      <c r="D175" s="168">
        <v>362024</v>
      </c>
      <c r="E175" s="315" t="s">
        <v>66</v>
      </c>
      <c r="F175" s="154">
        <v>217</v>
      </c>
      <c r="G175" s="155">
        <v>41.935483870967744</v>
      </c>
      <c r="H175" s="156">
        <v>58.986175115207374</v>
      </c>
      <c r="I175" s="156">
        <v>45.622119815668206</v>
      </c>
      <c r="J175" s="156">
        <v>56.221198156682028</v>
      </c>
      <c r="O175" s="324"/>
      <c r="P175" s="324"/>
      <c r="Q175" s="324"/>
      <c r="R175" s="324"/>
    </row>
    <row r="176" spans="1:18" s="110" customFormat="1">
      <c r="A176" s="318">
        <v>9</v>
      </c>
      <c r="B176" s="318">
        <v>3</v>
      </c>
      <c r="C176" s="319">
        <v>4</v>
      </c>
      <c r="D176" s="168">
        <v>162008</v>
      </c>
      <c r="E176" s="315" t="s">
        <v>41</v>
      </c>
      <c r="F176" s="154">
        <v>200</v>
      </c>
      <c r="G176" s="155">
        <v>46</v>
      </c>
      <c r="H176" s="156">
        <v>45</v>
      </c>
      <c r="I176" s="156">
        <v>28.499999999999996</v>
      </c>
      <c r="J176" s="156">
        <v>47.5</v>
      </c>
      <c r="O176" s="324"/>
      <c r="P176" s="324"/>
      <c r="Q176" s="324"/>
      <c r="R176" s="324"/>
    </row>
    <row r="177" spans="1:18" s="110" customFormat="1">
      <c r="A177" s="318">
        <v>9</v>
      </c>
      <c r="B177" s="318">
        <v>3</v>
      </c>
      <c r="C177" s="319">
        <v>4</v>
      </c>
      <c r="D177" s="168">
        <v>374012</v>
      </c>
      <c r="E177" s="315" t="s">
        <v>74</v>
      </c>
      <c r="F177" s="154">
        <v>181</v>
      </c>
      <c r="G177" s="155">
        <v>43.093922651933703</v>
      </c>
      <c r="H177" s="156">
        <v>42.541436464088399</v>
      </c>
      <c r="I177" s="156">
        <v>27.624309392265197</v>
      </c>
      <c r="J177" s="156">
        <v>45.856353591160222</v>
      </c>
      <c r="O177" s="324"/>
      <c r="P177" s="324"/>
      <c r="Q177" s="324"/>
      <c r="R177" s="324"/>
    </row>
    <row r="178" spans="1:18" s="110" customFormat="1">
      <c r="A178" s="167">
        <v>9</v>
      </c>
      <c r="B178" s="167">
        <v>3</v>
      </c>
      <c r="C178" s="167">
        <v>4</v>
      </c>
      <c r="D178" s="168">
        <v>754008</v>
      </c>
      <c r="E178" s="119" t="s">
        <v>119</v>
      </c>
      <c r="F178" s="323">
        <v>320</v>
      </c>
      <c r="G178" s="155">
        <v>44.375</v>
      </c>
      <c r="H178" s="156">
        <v>58.75</v>
      </c>
      <c r="I178" s="156">
        <v>31.25</v>
      </c>
      <c r="J178" s="156">
        <v>44.6875</v>
      </c>
    </row>
    <row r="179" spans="1:18" s="110" customFormat="1">
      <c r="A179" s="318">
        <v>9</v>
      </c>
      <c r="B179" s="318">
        <v>3</v>
      </c>
      <c r="C179" s="319">
        <v>4</v>
      </c>
      <c r="D179" s="168">
        <v>954016</v>
      </c>
      <c r="E179" s="315" t="s">
        <v>138</v>
      </c>
      <c r="F179" s="154">
        <v>201</v>
      </c>
      <c r="G179" s="155">
        <v>58.208955223880601</v>
      </c>
      <c r="H179" s="156">
        <v>42.786069651741293</v>
      </c>
      <c r="I179" s="156">
        <v>31.840796019900498</v>
      </c>
      <c r="J179" s="156">
        <v>53.233830845771145</v>
      </c>
      <c r="O179" s="324"/>
      <c r="P179" s="324"/>
      <c r="Q179" s="324"/>
      <c r="R179" s="324"/>
    </row>
    <row r="180" spans="1:18" s="110" customFormat="1">
      <c r="A180" s="318">
        <v>9</v>
      </c>
      <c r="B180" s="318">
        <v>3</v>
      </c>
      <c r="C180" s="319">
        <v>4</v>
      </c>
      <c r="D180" s="168">
        <v>158016</v>
      </c>
      <c r="E180" s="315" t="s">
        <v>33</v>
      </c>
      <c r="F180" s="154">
        <v>56</v>
      </c>
      <c r="G180" s="155">
        <v>26.785714285714285</v>
      </c>
      <c r="H180" s="156">
        <v>53.571428571428569</v>
      </c>
      <c r="I180" s="156">
        <v>33.928571428571431</v>
      </c>
      <c r="J180" s="156">
        <v>46.428571428571431</v>
      </c>
      <c r="O180" s="324"/>
      <c r="P180" s="324"/>
      <c r="Q180" s="324"/>
      <c r="R180" s="324"/>
    </row>
    <row r="181" spans="1:18" s="110" customFormat="1">
      <c r="A181" s="318">
        <v>9</v>
      </c>
      <c r="B181" s="318">
        <v>3</v>
      </c>
      <c r="C181" s="319">
        <v>4</v>
      </c>
      <c r="D181" s="168">
        <v>362032</v>
      </c>
      <c r="E181" s="315" t="s">
        <v>68</v>
      </c>
      <c r="F181" s="154">
        <v>190</v>
      </c>
      <c r="G181" s="155">
        <v>48.947368421052637</v>
      </c>
      <c r="H181" s="156">
        <v>42.631578947368418</v>
      </c>
      <c r="I181" s="156">
        <v>24.736842105263158</v>
      </c>
      <c r="J181" s="156">
        <v>46.842105263157897</v>
      </c>
      <c r="O181" s="324"/>
      <c r="P181" s="324"/>
      <c r="Q181" s="324"/>
      <c r="R181" s="324"/>
    </row>
    <row r="182" spans="1:18" s="110" customFormat="1">
      <c r="A182" s="318">
        <v>9</v>
      </c>
      <c r="B182" s="318">
        <v>3</v>
      </c>
      <c r="C182" s="319">
        <v>4</v>
      </c>
      <c r="D182" s="168">
        <v>154036</v>
      </c>
      <c r="E182" s="315" t="s">
        <v>29</v>
      </c>
      <c r="F182" s="154">
        <v>213</v>
      </c>
      <c r="G182" s="155">
        <v>59.624413145539904</v>
      </c>
      <c r="H182" s="156">
        <v>29.107981220657276</v>
      </c>
      <c r="I182" s="156">
        <v>34.741784037558688</v>
      </c>
      <c r="J182" s="156">
        <v>15.96244131455399</v>
      </c>
      <c r="O182" s="324"/>
      <c r="P182" s="324"/>
      <c r="Q182" s="324"/>
      <c r="R182" s="324"/>
    </row>
    <row r="183" spans="1:18" s="110" customFormat="1">
      <c r="A183" s="318">
        <v>9</v>
      </c>
      <c r="B183" s="318">
        <v>3</v>
      </c>
      <c r="C183" s="319">
        <v>4</v>
      </c>
      <c r="D183" s="168">
        <v>974028</v>
      </c>
      <c r="E183" s="315" t="s">
        <v>155</v>
      </c>
      <c r="F183" s="154">
        <v>180</v>
      </c>
      <c r="G183" s="155">
        <v>40</v>
      </c>
      <c r="H183" s="156">
        <v>48.888888888888886</v>
      </c>
      <c r="I183" s="156">
        <v>31.666666666666664</v>
      </c>
      <c r="J183" s="156">
        <v>56.666666666666664</v>
      </c>
      <c r="O183" s="324"/>
      <c r="P183" s="324"/>
      <c r="Q183" s="324"/>
      <c r="R183" s="324"/>
    </row>
    <row r="184" spans="1:18" s="110" customFormat="1">
      <c r="A184" s="318">
        <v>9</v>
      </c>
      <c r="B184" s="318">
        <v>3</v>
      </c>
      <c r="C184" s="319">
        <v>4</v>
      </c>
      <c r="D184" s="168">
        <v>962040</v>
      </c>
      <c r="E184" s="315" t="s">
        <v>151</v>
      </c>
      <c r="F184" s="154">
        <v>131</v>
      </c>
      <c r="G184" s="155">
        <v>40.458015267175576</v>
      </c>
      <c r="H184" s="156">
        <v>48.091603053435115</v>
      </c>
      <c r="I184" s="156">
        <v>35.114503816793892</v>
      </c>
      <c r="J184" s="156">
        <v>61.832061068702295</v>
      </c>
      <c r="O184" s="324"/>
      <c r="P184" s="324"/>
      <c r="Q184" s="324"/>
      <c r="R184" s="324"/>
    </row>
    <row r="185" spans="1:18" s="110" customFormat="1">
      <c r="A185" s="318">
        <v>9</v>
      </c>
      <c r="B185" s="318">
        <v>3</v>
      </c>
      <c r="C185" s="319">
        <v>4</v>
      </c>
      <c r="D185" s="168">
        <v>162024</v>
      </c>
      <c r="E185" s="315" t="s">
        <v>44</v>
      </c>
      <c r="F185" s="154">
        <v>412</v>
      </c>
      <c r="G185" s="155">
        <v>47.572815533980581</v>
      </c>
      <c r="H185" s="156">
        <v>51.213592233009706</v>
      </c>
      <c r="I185" s="156">
        <v>33.980582524271846</v>
      </c>
      <c r="J185" s="156">
        <v>38.349514563106794</v>
      </c>
      <c r="O185" s="324"/>
      <c r="P185" s="324"/>
      <c r="Q185" s="324"/>
      <c r="R185" s="324"/>
    </row>
    <row r="186" spans="1:18" s="110" customFormat="1">
      <c r="A186" s="318">
        <v>9</v>
      </c>
      <c r="B186" s="318">
        <v>3</v>
      </c>
      <c r="C186" s="319">
        <v>4</v>
      </c>
      <c r="D186" s="168">
        <v>774032</v>
      </c>
      <c r="E186" s="315" t="s">
        <v>130</v>
      </c>
      <c r="F186" s="154">
        <v>458</v>
      </c>
      <c r="G186" s="155">
        <v>43.449781659388648</v>
      </c>
      <c r="H186" s="156">
        <v>54.366812227074234</v>
      </c>
      <c r="I186" s="156">
        <v>29.694323144104807</v>
      </c>
      <c r="J186" s="156">
        <v>44.541484716157207</v>
      </c>
      <c r="O186" s="324"/>
      <c r="P186" s="324"/>
      <c r="Q186" s="324"/>
      <c r="R186" s="324"/>
    </row>
    <row r="187" spans="1:18" s="110" customFormat="1">
      <c r="A187" s="318">
        <v>9</v>
      </c>
      <c r="B187" s="318">
        <v>3</v>
      </c>
      <c r="C187" s="319">
        <v>4</v>
      </c>
      <c r="D187" s="168">
        <v>158028</v>
      </c>
      <c r="E187" s="315" t="s">
        <v>37</v>
      </c>
      <c r="F187" s="154">
        <v>312</v>
      </c>
      <c r="G187" s="155">
        <v>41.666666666666671</v>
      </c>
      <c r="H187" s="156">
        <v>42.307692307692307</v>
      </c>
      <c r="I187" s="156">
        <v>31.410256410256409</v>
      </c>
      <c r="J187" s="156">
        <v>47.435897435897431</v>
      </c>
      <c r="O187" s="324"/>
      <c r="P187" s="324"/>
      <c r="Q187" s="324"/>
      <c r="R187" s="324"/>
    </row>
    <row r="188" spans="1:18" s="110" customFormat="1">
      <c r="A188" s="318">
        <v>9</v>
      </c>
      <c r="B188" s="318">
        <v>3</v>
      </c>
      <c r="C188" s="319">
        <v>4</v>
      </c>
      <c r="D188" s="168">
        <v>566076</v>
      </c>
      <c r="E188" s="315" t="s">
        <v>115</v>
      </c>
      <c r="F188" s="154">
        <v>168</v>
      </c>
      <c r="G188" s="155">
        <v>54.761904761904766</v>
      </c>
      <c r="H188" s="156">
        <v>47.023809523809526</v>
      </c>
      <c r="I188" s="156">
        <v>31.547619047619047</v>
      </c>
      <c r="J188" s="156">
        <v>52.976190476190474</v>
      </c>
      <c r="O188" s="324"/>
      <c r="P188" s="324"/>
      <c r="Q188" s="324"/>
      <c r="R188" s="324"/>
    </row>
    <row r="189" spans="1:18" s="110" customFormat="1">
      <c r="A189" s="318">
        <v>9</v>
      </c>
      <c r="B189" s="318">
        <v>3</v>
      </c>
      <c r="C189" s="319">
        <v>4</v>
      </c>
      <c r="D189" s="168">
        <v>382056</v>
      </c>
      <c r="E189" s="315" t="s">
        <v>91</v>
      </c>
      <c r="F189" s="154">
        <v>144</v>
      </c>
      <c r="G189" s="155">
        <v>43.75</v>
      </c>
      <c r="H189" s="156">
        <v>45.138888888888893</v>
      </c>
      <c r="I189" s="156">
        <v>31.25</v>
      </c>
      <c r="J189" s="156">
        <v>54.861111111111114</v>
      </c>
      <c r="O189" s="324"/>
      <c r="P189" s="324"/>
      <c r="Q189" s="324"/>
      <c r="R189" s="324"/>
    </row>
    <row r="190" spans="1:18" s="110" customFormat="1">
      <c r="A190" s="318">
        <v>9</v>
      </c>
      <c r="B190" s="318">
        <v>3</v>
      </c>
      <c r="C190" s="319">
        <v>4</v>
      </c>
      <c r="D190" s="168">
        <v>382068</v>
      </c>
      <c r="E190" s="315" t="s">
        <v>93</v>
      </c>
      <c r="F190" s="154">
        <v>193</v>
      </c>
      <c r="G190" s="155">
        <v>46.632124352331608</v>
      </c>
      <c r="H190" s="156">
        <v>51.295336787564771</v>
      </c>
      <c r="I190" s="156">
        <v>35.751295336787564</v>
      </c>
      <c r="J190" s="156">
        <v>50.259067357512954</v>
      </c>
      <c r="O190" s="324"/>
      <c r="P190" s="324"/>
      <c r="Q190" s="324"/>
      <c r="R190" s="324"/>
    </row>
    <row r="191" spans="1:18" s="110" customFormat="1">
      <c r="A191" s="318">
        <v>9</v>
      </c>
      <c r="B191" s="318">
        <v>3</v>
      </c>
      <c r="C191" s="319">
        <v>4</v>
      </c>
      <c r="D191" s="168">
        <v>978036</v>
      </c>
      <c r="E191" s="315" t="s">
        <v>163</v>
      </c>
      <c r="F191" s="154">
        <v>128</v>
      </c>
      <c r="G191" s="155">
        <v>35.15625</v>
      </c>
      <c r="H191" s="156">
        <v>49.21875</v>
      </c>
      <c r="I191" s="156">
        <v>37.5</v>
      </c>
      <c r="J191" s="156">
        <v>73.4375</v>
      </c>
      <c r="O191" s="324"/>
      <c r="P191" s="324"/>
      <c r="Q191" s="324"/>
      <c r="R191" s="324"/>
    </row>
    <row r="192" spans="1:18" s="110" customFormat="1">
      <c r="A192" s="318">
        <v>9</v>
      </c>
      <c r="B192" s="318">
        <v>3</v>
      </c>
      <c r="C192" s="319">
        <v>4</v>
      </c>
      <c r="D192" s="168">
        <v>166032</v>
      </c>
      <c r="E192" s="315" t="s">
        <v>46</v>
      </c>
      <c r="F192" s="154">
        <v>259</v>
      </c>
      <c r="G192" s="155">
        <v>64.092664092664094</v>
      </c>
      <c r="H192" s="156">
        <v>27.027027027027028</v>
      </c>
      <c r="I192" s="156">
        <v>27.027027027027028</v>
      </c>
      <c r="J192" s="156">
        <v>23.166023166023166</v>
      </c>
      <c r="O192" s="324"/>
      <c r="P192" s="324"/>
      <c r="Q192" s="324"/>
      <c r="R192" s="324"/>
    </row>
    <row r="193" spans="1:18" s="110" customFormat="1">
      <c r="A193" s="318">
        <v>9</v>
      </c>
      <c r="B193" s="318">
        <v>3</v>
      </c>
      <c r="C193" s="319">
        <v>4</v>
      </c>
      <c r="D193" s="168">
        <v>170048</v>
      </c>
      <c r="E193" s="315" t="s">
        <v>53</v>
      </c>
      <c r="F193" s="154">
        <v>183</v>
      </c>
      <c r="G193" s="155">
        <v>60.10928961748634</v>
      </c>
      <c r="H193" s="156">
        <v>27.868852459016392</v>
      </c>
      <c r="I193" s="156">
        <v>20.21857923497268</v>
      </c>
      <c r="J193" s="156">
        <v>22.404371584699454</v>
      </c>
      <c r="O193" s="324"/>
      <c r="P193" s="324"/>
      <c r="Q193" s="324"/>
      <c r="R193" s="324"/>
    </row>
    <row r="194" spans="1:18" s="110" customFormat="1" ht="13.15">
      <c r="A194" s="300"/>
      <c r="B194" s="300"/>
      <c r="C194" s="301"/>
      <c r="D194" s="297"/>
      <c r="E194" s="298" t="s">
        <v>216</v>
      </c>
      <c r="F194" s="372">
        <v>5369</v>
      </c>
      <c r="G194" s="373">
        <v>47.532128888061095</v>
      </c>
      <c r="H194" s="374">
        <v>44.701061650214193</v>
      </c>
      <c r="I194" s="374">
        <v>31.029986962190353</v>
      </c>
      <c r="J194" s="374">
        <v>43.285528031290745</v>
      </c>
      <c r="O194" s="324"/>
      <c r="P194" s="324"/>
      <c r="Q194" s="324"/>
      <c r="R194" s="324"/>
    </row>
    <row r="195" spans="1:18" s="110" customFormat="1">
      <c r="A195" s="318">
        <v>10</v>
      </c>
      <c r="B195" s="318">
        <v>4</v>
      </c>
      <c r="C195" s="319">
        <v>4</v>
      </c>
      <c r="D195" s="168">
        <v>554008</v>
      </c>
      <c r="E195" s="315" t="s">
        <v>98</v>
      </c>
      <c r="F195" s="154">
        <v>192</v>
      </c>
      <c r="G195" s="155">
        <v>37.5</v>
      </c>
      <c r="H195" s="156">
        <v>40.104166666666671</v>
      </c>
      <c r="I195" s="156">
        <v>28.125</v>
      </c>
      <c r="J195" s="156">
        <v>53.125</v>
      </c>
      <c r="O195" s="324"/>
      <c r="P195" s="324"/>
      <c r="Q195" s="324"/>
      <c r="R195" s="324"/>
    </row>
    <row r="196" spans="1:18" s="110" customFormat="1">
      <c r="A196" s="167">
        <v>10</v>
      </c>
      <c r="B196" s="167">
        <v>4</v>
      </c>
      <c r="C196" s="167">
        <v>4</v>
      </c>
      <c r="D196" s="168">
        <v>554020</v>
      </c>
      <c r="E196" s="119" t="s">
        <v>100</v>
      </c>
      <c r="F196" s="117">
        <v>129</v>
      </c>
      <c r="G196" s="155">
        <v>41.085271317829459</v>
      </c>
      <c r="H196" s="156">
        <v>33.333333333333329</v>
      </c>
      <c r="I196" s="156">
        <v>24.806201550387598</v>
      </c>
      <c r="J196" s="156">
        <v>61.240310077519375</v>
      </c>
    </row>
    <row r="197" spans="1:18" s="110" customFormat="1">
      <c r="A197" s="318">
        <v>10</v>
      </c>
      <c r="B197" s="318">
        <v>4</v>
      </c>
      <c r="C197" s="319">
        <v>4</v>
      </c>
      <c r="D197" s="168">
        <v>362028</v>
      </c>
      <c r="E197" s="315" t="s">
        <v>67</v>
      </c>
      <c r="F197" s="154">
        <v>127</v>
      </c>
      <c r="G197" s="155">
        <v>41.732283464566926</v>
      </c>
      <c r="H197" s="156">
        <v>45.669291338582681</v>
      </c>
      <c r="I197" s="156">
        <v>29.921259842519689</v>
      </c>
      <c r="J197" s="156">
        <v>40.944881889763778</v>
      </c>
      <c r="O197" s="324"/>
      <c r="P197" s="324"/>
      <c r="Q197" s="324"/>
      <c r="R197" s="324"/>
    </row>
    <row r="198" spans="1:18" s="110" customFormat="1">
      <c r="A198" s="318">
        <v>10</v>
      </c>
      <c r="B198" s="318">
        <v>4</v>
      </c>
      <c r="C198" s="319">
        <v>4</v>
      </c>
      <c r="D198" s="168">
        <v>566028</v>
      </c>
      <c r="E198" s="315" t="s">
        <v>114</v>
      </c>
      <c r="F198" s="154">
        <v>109</v>
      </c>
      <c r="G198" s="155">
        <v>47.706422018348626</v>
      </c>
      <c r="H198" s="156">
        <v>36.697247706422019</v>
      </c>
      <c r="I198" s="156">
        <v>15.596330275229359</v>
      </c>
      <c r="J198" s="156">
        <v>45.871559633027523</v>
      </c>
      <c r="O198" s="324"/>
      <c r="P198" s="324"/>
      <c r="Q198" s="324"/>
      <c r="R198" s="324"/>
    </row>
    <row r="199" spans="1:18" s="110" customFormat="1">
      <c r="A199" s="318">
        <v>10</v>
      </c>
      <c r="B199" s="318">
        <v>4</v>
      </c>
      <c r="C199" s="319">
        <v>4</v>
      </c>
      <c r="D199" s="168">
        <v>158020</v>
      </c>
      <c r="E199" s="315" t="s">
        <v>401</v>
      </c>
      <c r="F199" s="154">
        <v>262</v>
      </c>
      <c r="G199" s="155">
        <v>43.12977099236641</v>
      </c>
      <c r="H199" s="156">
        <v>57.251908396946561</v>
      </c>
      <c r="I199" s="156">
        <v>38.931297709923662</v>
      </c>
      <c r="J199" s="156">
        <v>41.221374045801525</v>
      </c>
      <c r="O199" s="324"/>
      <c r="P199" s="324"/>
      <c r="Q199" s="324"/>
      <c r="R199" s="324"/>
    </row>
    <row r="200" spans="1:18" s="110" customFormat="1">
      <c r="A200" s="318">
        <v>10</v>
      </c>
      <c r="B200" s="318">
        <v>4</v>
      </c>
      <c r="C200" s="319">
        <v>4</v>
      </c>
      <c r="D200" s="168">
        <v>162022</v>
      </c>
      <c r="E200" s="315" t="s">
        <v>43</v>
      </c>
      <c r="F200" s="154">
        <v>94</v>
      </c>
      <c r="G200" s="155">
        <v>44.680851063829785</v>
      </c>
      <c r="H200" s="156">
        <v>44.680851063829785</v>
      </c>
      <c r="I200" s="156">
        <v>26.595744680851062</v>
      </c>
      <c r="J200" s="156">
        <v>29.787234042553191</v>
      </c>
      <c r="O200" s="324"/>
      <c r="P200" s="324"/>
      <c r="Q200" s="324"/>
      <c r="R200" s="324"/>
    </row>
    <row r="201" spans="1:18">
      <c r="A201" s="42">
        <v>10</v>
      </c>
      <c r="B201" s="42">
        <v>4</v>
      </c>
      <c r="C201" s="43">
        <v>4</v>
      </c>
      <c r="D201" s="168">
        <v>362036</v>
      </c>
      <c r="E201" s="165" t="s">
        <v>69</v>
      </c>
      <c r="F201" s="154">
        <v>142</v>
      </c>
      <c r="G201" s="155">
        <v>49.295774647887328</v>
      </c>
      <c r="H201" s="156">
        <v>41.549295774647888</v>
      </c>
      <c r="I201" s="156">
        <v>30.985915492957744</v>
      </c>
      <c r="J201" s="156">
        <v>42.95774647887324</v>
      </c>
      <c r="K201" s="112"/>
      <c r="O201" s="89"/>
      <c r="P201" s="89"/>
      <c r="Q201" s="89"/>
      <c r="R201" s="89"/>
    </row>
    <row r="202" spans="1:18" ht="13.15">
      <c r="A202" s="44"/>
      <c r="B202" s="44"/>
      <c r="C202" s="44"/>
      <c r="D202" s="41"/>
      <c r="E202" s="39" t="s">
        <v>285</v>
      </c>
      <c r="F202" s="376">
        <v>1055</v>
      </c>
      <c r="G202" s="373">
        <v>43.127962085308056</v>
      </c>
      <c r="H202" s="374">
        <v>44.454976303317537</v>
      </c>
      <c r="I202" s="374">
        <v>29.57345971563981</v>
      </c>
      <c r="J202" s="374">
        <v>45.497630331753555</v>
      </c>
    </row>
    <row r="203" spans="1:18" ht="13.15">
      <c r="A203" s="25"/>
      <c r="B203"/>
      <c r="C203"/>
      <c r="D203"/>
      <c r="E203" s="28" t="s">
        <v>177</v>
      </c>
      <c r="F203" s="120">
        <v>51883</v>
      </c>
      <c r="G203" s="141">
        <v>47.281383112002004</v>
      </c>
      <c r="H203" s="142">
        <v>44.475068905036331</v>
      </c>
      <c r="I203" s="141">
        <v>30.38567546209741</v>
      </c>
      <c r="J203" s="141">
        <v>48.595879189715319</v>
      </c>
    </row>
    <row r="204" spans="1:18" ht="13.15">
      <c r="A204" s="25"/>
      <c r="B204"/>
      <c r="C204"/>
      <c r="D204"/>
      <c r="E204" s="28" t="s">
        <v>198</v>
      </c>
      <c r="F204" s="120">
        <v>27827</v>
      </c>
      <c r="G204" s="141">
        <v>48.77996190749991</v>
      </c>
      <c r="H204" s="143">
        <v>44.086678405864809</v>
      </c>
      <c r="I204" s="141">
        <v>31.117260214899201</v>
      </c>
      <c r="J204" s="141">
        <v>46.383009307507095</v>
      </c>
    </row>
    <row r="205" spans="1:18" ht="13.15">
      <c r="A205" s="25"/>
      <c r="B205"/>
      <c r="C205"/>
      <c r="D205"/>
      <c r="E205" s="28" t="s">
        <v>199</v>
      </c>
      <c r="F205" s="120">
        <v>24056</v>
      </c>
      <c r="G205" s="141">
        <v>45.547888260724974</v>
      </c>
      <c r="H205" s="143">
        <v>44.924343199201857</v>
      </c>
      <c r="I205" s="141">
        <v>29.539408047888259</v>
      </c>
      <c r="J205" s="141">
        <v>51.15563684735617</v>
      </c>
    </row>
    <row r="206" spans="1:18" ht="13.15">
      <c r="A206" s="25"/>
      <c r="B206"/>
      <c r="C206"/>
      <c r="D206"/>
      <c r="E206" s="28"/>
      <c r="F206" s="120"/>
      <c r="G206" s="141"/>
      <c r="H206" s="143"/>
      <c r="I206" s="141"/>
      <c r="J206" s="141"/>
    </row>
    <row r="207" spans="1:18" ht="13.25" customHeight="1">
      <c r="A207" s="396" t="s">
        <v>397</v>
      </c>
      <c r="B207" s="443" t="s">
        <v>359</v>
      </c>
      <c r="C207" s="443"/>
      <c r="D207" s="443"/>
      <c r="E207" s="443"/>
      <c r="F207" s="443"/>
      <c r="G207" s="443"/>
      <c r="H207" s="443"/>
      <c r="I207" s="443"/>
      <c r="J207" s="443"/>
    </row>
    <row r="208" spans="1:18" ht="13.25" customHeight="1">
      <c r="A208" s="347" t="s">
        <v>398</v>
      </c>
      <c r="B208" s="441" t="s">
        <v>374</v>
      </c>
      <c r="C208" s="441"/>
      <c r="D208" s="441"/>
      <c r="E208" s="441"/>
      <c r="F208" s="441"/>
      <c r="G208" s="441"/>
      <c r="H208" s="441"/>
      <c r="I208" s="441"/>
      <c r="J208" s="441"/>
    </row>
    <row r="209" spans="1:10" ht="13.25" customHeight="1">
      <c r="A209" s="347"/>
      <c r="B209" s="441"/>
      <c r="C209" s="441"/>
      <c r="D209" s="441"/>
      <c r="E209" s="441"/>
      <c r="F209" s="441"/>
      <c r="G209" s="441"/>
      <c r="H209" s="441"/>
      <c r="I209" s="441"/>
      <c r="J209" s="441"/>
    </row>
    <row r="210" spans="1:10">
      <c r="A210" s="23"/>
    </row>
    <row r="211" spans="1:10">
      <c r="A211" s="17" t="s">
        <v>352</v>
      </c>
    </row>
    <row r="212" spans="1:10">
      <c r="F212" s="9"/>
    </row>
  </sheetData>
  <sortState xmlns:xlrd2="http://schemas.microsoft.com/office/spreadsheetml/2017/richdata2" ref="A33:M59">
    <sortCondition ref="E33:E59"/>
  </sortState>
  <mergeCells count="13">
    <mergeCell ref="B208:J209"/>
    <mergeCell ref="B207:J207"/>
    <mergeCell ref="J5:J6"/>
    <mergeCell ref="A3:A6"/>
    <mergeCell ref="B3:B6"/>
    <mergeCell ref="C3:C6"/>
    <mergeCell ref="D3:D6"/>
    <mergeCell ref="E3:E6"/>
    <mergeCell ref="F3:J3"/>
    <mergeCell ref="F4:F6"/>
    <mergeCell ref="G4:J4"/>
    <mergeCell ref="G5:G6"/>
    <mergeCell ref="H5:I5"/>
  </mergeCells>
  <pageMargins left="0.7" right="0.7" top="0.78740157499999996" bottom="0.78740157499999996" header="0.3" footer="0.3"/>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O215"/>
  <sheetViews>
    <sheetView zoomScaleNormal="100" workbookViewId="0">
      <pane ySplit="5" topLeftCell="A6" activePane="bottomLeft" state="frozen"/>
      <selection activeCell="L42" sqref="L42"/>
      <selection pane="bottomLeft"/>
    </sheetView>
  </sheetViews>
  <sheetFormatPr baseColWidth="10" defaultColWidth="11.19921875" defaultRowHeight="12.75"/>
  <cols>
    <col min="1" max="1" width="14.33203125" style="1" customWidth="1"/>
    <col min="2" max="3" width="11.19921875" style="1"/>
    <col min="4" max="4" width="10.796875" style="2" bestFit="1" customWidth="1"/>
    <col min="5" max="5" width="40.796875" style="1" customWidth="1"/>
  </cols>
  <sheetData>
    <row r="1" spans="1:15" ht="17.25">
      <c r="A1" s="18" t="s">
        <v>431</v>
      </c>
      <c r="D1" s="3"/>
    </row>
    <row r="2" spans="1:15" ht="12.75" customHeight="1">
      <c r="A2" s="3"/>
      <c r="D2" s="3"/>
    </row>
    <row r="3" spans="1:15" ht="54.75" customHeight="1">
      <c r="A3" s="444" t="s">
        <v>406</v>
      </c>
      <c r="B3" s="444" t="s">
        <v>409</v>
      </c>
      <c r="C3" s="444" t="s">
        <v>407</v>
      </c>
      <c r="D3" s="413" t="s">
        <v>244</v>
      </c>
      <c r="E3" s="486" t="s">
        <v>0</v>
      </c>
      <c r="F3" s="498" t="s">
        <v>192</v>
      </c>
      <c r="G3" s="500"/>
      <c r="H3" s="498" t="s">
        <v>205</v>
      </c>
      <c r="I3" s="499"/>
      <c r="J3" s="451" t="s">
        <v>350</v>
      </c>
      <c r="K3" s="444"/>
      <c r="L3" s="7"/>
    </row>
    <row r="4" spans="1:15" ht="12.75" customHeight="1">
      <c r="A4" s="479"/>
      <c r="B4" s="479"/>
      <c r="C4" s="479"/>
      <c r="D4" s="484"/>
      <c r="E4" s="484"/>
      <c r="F4" s="444" t="s">
        <v>215</v>
      </c>
      <c r="G4" s="413" t="s">
        <v>245</v>
      </c>
      <c r="H4" s="444" t="s">
        <v>215</v>
      </c>
      <c r="I4" s="494" t="s">
        <v>245</v>
      </c>
      <c r="J4" s="496" t="s">
        <v>215</v>
      </c>
      <c r="K4" s="444" t="s">
        <v>286</v>
      </c>
    </row>
    <row r="5" spans="1:15" ht="72" customHeight="1">
      <c r="A5" s="479"/>
      <c r="B5" s="479"/>
      <c r="C5" s="479"/>
      <c r="D5" s="485"/>
      <c r="E5" s="485"/>
      <c r="F5" s="479"/>
      <c r="G5" s="415"/>
      <c r="H5" s="479"/>
      <c r="I5" s="495"/>
      <c r="J5" s="497"/>
      <c r="K5" s="479"/>
    </row>
    <row r="6" spans="1:15">
      <c r="A6" s="42">
        <v>1</v>
      </c>
      <c r="B6" s="42">
        <v>1</v>
      </c>
      <c r="C6" s="43">
        <v>1</v>
      </c>
      <c r="D6" s="168">
        <v>913000</v>
      </c>
      <c r="E6" s="165" t="s">
        <v>132</v>
      </c>
      <c r="F6" s="379">
        <v>115</v>
      </c>
      <c r="G6" s="380">
        <v>65.530434782608722</v>
      </c>
      <c r="H6" s="381">
        <v>457</v>
      </c>
      <c r="I6" s="380">
        <v>19.485776805251646</v>
      </c>
      <c r="J6" s="382">
        <v>1202</v>
      </c>
      <c r="K6" s="381">
        <v>6.6580698835274532</v>
      </c>
      <c r="L6" s="24"/>
    </row>
    <row r="7" spans="1:15">
      <c r="A7" s="42">
        <v>1</v>
      </c>
      <c r="B7" s="42">
        <v>1</v>
      </c>
      <c r="C7" s="43">
        <v>1</v>
      </c>
      <c r="D7" s="168">
        <v>112000</v>
      </c>
      <c r="E7" s="165" t="s">
        <v>16</v>
      </c>
      <c r="F7" s="379">
        <v>223</v>
      </c>
      <c r="G7" s="380">
        <v>37.251121076233154</v>
      </c>
      <c r="H7" s="381">
        <v>630</v>
      </c>
      <c r="I7" s="380">
        <v>14.765079365079357</v>
      </c>
      <c r="J7" s="382">
        <v>2493</v>
      </c>
      <c r="K7" s="381">
        <v>6.0822302446851051</v>
      </c>
      <c r="L7" s="24"/>
    </row>
    <row r="8" spans="1:15">
      <c r="A8" s="42">
        <v>1</v>
      </c>
      <c r="B8" s="42">
        <v>1</v>
      </c>
      <c r="C8" s="43">
        <v>1</v>
      </c>
      <c r="D8" s="168">
        <v>113000</v>
      </c>
      <c r="E8" s="165" t="s">
        <v>17</v>
      </c>
      <c r="F8" s="334" t="s">
        <v>372</v>
      </c>
      <c r="G8" s="334" t="s">
        <v>372</v>
      </c>
      <c r="H8" s="334" t="s">
        <v>372</v>
      </c>
      <c r="I8" s="334" t="s">
        <v>372</v>
      </c>
      <c r="J8" s="334" t="s">
        <v>372</v>
      </c>
      <c r="K8" s="334" t="s">
        <v>372</v>
      </c>
      <c r="L8" s="24"/>
    </row>
    <row r="9" spans="1:15">
      <c r="A9" s="42">
        <v>1</v>
      </c>
      <c r="B9" s="42">
        <v>1</v>
      </c>
      <c r="C9" s="43">
        <v>1</v>
      </c>
      <c r="D9" s="168">
        <v>513000</v>
      </c>
      <c r="E9" s="165" t="s">
        <v>95</v>
      </c>
      <c r="F9" s="379">
        <v>46</v>
      </c>
      <c r="G9" s="380">
        <v>81.608695652173921</v>
      </c>
      <c r="H9" s="381">
        <v>138</v>
      </c>
      <c r="I9" s="380">
        <v>23.427536231884059</v>
      </c>
      <c r="J9" s="382">
        <v>498</v>
      </c>
      <c r="K9" s="381">
        <v>3.5381526104417631</v>
      </c>
      <c r="L9" s="24"/>
    </row>
    <row r="10" spans="1:15">
      <c r="A10" s="42">
        <v>1</v>
      </c>
      <c r="B10" s="42">
        <v>1</v>
      </c>
      <c r="C10" s="43">
        <v>1</v>
      </c>
      <c r="D10" s="168">
        <v>914000</v>
      </c>
      <c r="E10" s="165" t="s">
        <v>133</v>
      </c>
      <c r="F10" s="379">
        <v>74</v>
      </c>
      <c r="G10" s="380">
        <v>35.432432432432421</v>
      </c>
      <c r="H10" s="381">
        <v>193</v>
      </c>
      <c r="I10" s="380">
        <v>14.181347150259061</v>
      </c>
      <c r="J10" s="382">
        <v>380</v>
      </c>
      <c r="K10" s="381">
        <v>4.6842105263157823</v>
      </c>
      <c r="L10" s="24"/>
    </row>
    <row r="11" spans="1:15">
      <c r="A11" s="42">
        <v>1</v>
      </c>
      <c r="B11" s="42">
        <v>1</v>
      </c>
      <c r="C11" s="43">
        <v>1</v>
      </c>
      <c r="D11" s="168">
        <v>916000</v>
      </c>
      <c r="E11" s="165" t="s">
        <v>135</v>
      </c>
      <c r="F11" s="379">
        <v>75</v>
      </c>
      <c r="G11" s="380">
        <v>45.41333333333332</v>
      </c>
      <c r="H11" s="381">
        <v>160</v>
      </c>
      <c r="I11" s="380">
        <v>18.462500000000002</v>
      </c>
      <c r="J11" s="382">
        <v>331</v>
      </c>
      <c r="K11" s="381">
        <v>5.3625377643504564</v>
      </c>
      <c r="L11" s="24"/>
    </row>
    <row r="12" spans="1:15">
      <c r="A12" s="42">
        <v>1</v>
      </c>
      <c r="B12" s="42">
        <v>1</v>
      </c>
      <c r="C12" s="43">
        <v>1</v>
      </c>
      <c r="D12" s="168">
        <v>116000</v>
      </c>
      <c r="E12" s="165" t="s">
        <v>19</v>
      </c>
      <c r="F12" s="379">
        <v>96</v>
      </c>
      <c r="G12" s="380">
        <v>52.41666666666665</v>
      </c>
      <c r="H12" s="381">
        <v>305</v>
      </c>
      <c r="I12" s="380">
        <v>18.065573770491788</v>
      </c>
      <c r="J12" s="382">
        <v>766</v>
      </c>
      <c r="K12" s="381">
        <v>6.2650130548302831</v>
      </c>
      <c r="L12" s="24"/>
    </row>
    <row r="13" spans="1:15">
      <c r="A13" s="42">
        <v>1</v>
      </c>
      <c r="B13" s="42">
        <v>1</v>
      </c>
      <c r="C13" s="43">
        <v>1</v>
      </c>
      <c r="D13" s="240">
        <v>117000</v>
      </c>
      <c r="E13" s="241" t="s">
        <v>20</v>
      </c>
      <c r="F13" s="379">
        <v>15</v>
      </c>
      <c r="G13" s="380">
        <v>45.066666666666663</v>
      </c>
      <c r="H13" s="381">
        <v>121</v>
      </c>
      <c r="I13" s="380">
        <v>19.537190082644621</v>
      </c>
      <c r="J13" s="382">
        <v>385</v>
      </c>
      <c r="K13" s="381">
        <v>4.8883116883116902</v>
      </c>
      <c r="L13" s="24"/>
    </row>
    <row r="14" spans="1:15" s="250" customFormat="1" ht="12.75" customHeight="1">
      <c r="A14" s="246">
        <v>1</v>
      </c>
      <c r="B14" s="246">
        <v>1</v>
      </c>
      <c r="C14" s="247">
        <v>1</v>
      </c>
      <c r="D14" s="248">
        <v>119000</v>
      </c>
      <c r="E14" s="242" t="s">
        <v>21</v>
      </c>
      <c r="F14" s="383">
        <v>114</v>
      </c>
      <c r="G14" s="384">
        <v>14.236842105263149</v>
      </c>
      <c r="H14" s="385">
        <v>146</v>
      </c>
      <c r="I14" s="384">
        <v>10.643835616438357</v>
      </c>
      <c r="J14" s="386">
        <v>1062</v>
      </c>
      <c r="K14" s="385">
        <v>4.6977401129943503</v>
      </c>
      <c r="L14" s="249"/>
      <c r="N14" s="251"/>
      <c r="O14" s="252"/>
    </row>
    <row r="15" spans="1:15">
      <c r="A15" s="318">
        <v>1</v>
      </c>
      <c r="B15" s="318">
        <v>1</v>
      </c>
      <c r="C15" s="319">
        <v>1</v>
      </c>
      <c r="D15" s="240">
        <v>124000</v>
      </c>
      <c r="E15" s="332" t="s">
        <v>24</v>
      </c>
      <c r="F15" s="379">
        <v>100</v>
      </c>
      <c r="G15" s="387">
        <v>38.36</v>
      </c>
      <c r="H15" s="381">
        <v>405</v>
      </c>
      <c r="I15" s="387">
        <v>22.419753086419767</v>
      </c>
      <c r="J15" s="382">
        <v>1116</v>
      </c>
      <c r="K15" s="381">
        <v>5.6935483870967696</v>
      </c>
      <c r="L15" s="24"/>
    </row>
    <row r="16" spans="1:15" ht="13.15">
      <c r="A16" s="300"/>
      <c r="B16" s="300"/>
      <c r="C16" s="301"/>
      <c r="D16" s="297"/>
      <c r="E16" s="298" t="s">
        <v>207</v>
      </c>
      <c r="F16" s="388">
        <v>858</v>
      </c>
      <c r="G16" s="389"/>
      <c r="H16" s="390">
        <v>2555</v>
      </c>
      <c r="I16" s="389"/>
      <c r="J16" s="378">
        <v>8233</v>
      </c>
      <c r="K16" s="390"/>
      <c r="L16" s="24"/>
    </row>
    <row r="17" spans="1:13">
      <c r="A17" s="318">
        <v>2</v>
      </c>
      <c r="B17" s="318">
        <v>2</v>
      </c>
      <c r="C17" s="319">
        <v>1</v>
      </c>
      <c r="D17" s="168">
        <v>334002</v>
      </c>
      <c r="E17" s="315" t="s">
        <v>247</v>
      </c>
      <c r="F17" s="379">
        <v>69</v>
      </c>
      <c r="G17" s="387">
        <v>37.608695652173907</v>
      </c>
      <c r="H17" s="381">
        <v>240</v>
      </c>
      <c r="I17" s="387">
        <v>16.504166666666659</v>
      </c>
      <c r="J17" s="382">
        <v>628</v>
      </c>
      <c r="K17" s="381">
        <v>5.9792993630573257</v>
      </c>
      <c r="L17" s="24"/>
    </row>
    <row r="18" spans="1:13">
      <c r="A18" s="318">
        <v>2</v>
      </c>
      <c r="B18" s="318">
        <v>2</v>
      </c>
      <c r="C18" s="319">
        <v>1</v>
      </c>
      <c r="D18" s="168">
        <v>711000</v>
      </c>
      <c r="E18" s="315" t="s">
        <v>353</v>
      </c>
      <c r="F18" s="379">
        <v>100</v>
      </c>
      <c r="G18" s="387">
        <v>43.439999999999984</v>
      </c>
      <c r="H18" s="381">
        <v>246</v>
      </c>
      <c r="I18" s="387">
        <v>22.926829268292693</v>
      </c>
      <c r="J18" s="382">
        <v>786</v>
      </c>
      <c r="K18" s="381">
        <v>3.8346055979643769</v>
      </c>
      <c r="L18" s="24"/>
    </row>
    <row r="19" spans="1:13">
      <c r="A19" s="167">
        <v>2</v>
      </c>
      <c r="B19" s="167">
        <v>2</v>
      </c>
      <c r="C19" s="167">
        <v>1</v>
      </c>
      <c r="D19" s="168">
        <v>911000</v>
      </c>
      <c r="E19" s="227" t="s">
        <v>131</v>
      </c>
      <c r="F19" s="391">
        <v>56</v>
      </c>
      <c r="G19" s="391">
        <v>50.428571428571423</v>
      </c>
      <c r="H19" s="391">
        <v>213</v>
      </c>
      <c r="I19" s="391">
        <v>28.258215962441358</v>
      </c>
      <c r="J19" s="330">
        <v>729</v>
      </c>
      <c r="K19" s="391">
        <v>4.7489711934156311</v>
      </c>
      <c r="L19" s="24"/>
    </row>
    <row r="20" spans="1:13">
      <c r="A20" s="318">
        <v>2</v>
      </c>
      <c r="B20" s="318">
        <v>2</v>
      </c>
      <c r="C20" s="319">
        <v>1</v>
      </c>
      <c r="D20" s="168">
        <v>314000</v>
      </c>
      <c r="E20" s="315" t="s">
        <v>54</v>
      </c>
      <c r="F20" s="379">
        <v>25</v>
      </c>
      <c r="G20" s="387">
        <v>81.799999999999983</v>
      </c>
      <c r="H20" s="381">
        <v>112</v>
      </c>
      <c r="I20" s="387">
        <v>28.464285714285719</v>
      </c>
      <c r="J20" s="382">
        <v>483</v>
      </c>
      <c r="K20" s="381">
        <v>4.9130434782608736</v>
      </c>
      <c r="L20" s="24"/>
    </row>
    <row r="21" spans="1:13">
      <c r="A21" s="318">
        <v>2</v>
      </c>
      <c r="B21" s="318">
        <v>2</v>
      </c>
      <c r="C21" s="319">
        <v>1</v>
      </c>
      <c r="D21" s="168">
        <v>512000</v>
      </c>
      <c r="E21" s="315" t="s">
        <v>94</v>
      </c>
      <c r="F21" s="379">
        <v>43</v>
      </c>
      <c r="G21" s="387">
        <v>62.255813953488349</v>
      </c>
      <c r="H21" s="381">
        <v>77</v>
      </c>
      <c r="I21" s="387">
        <v>17.272727272727273</v>
      </c>
      <c r="J21" s="382">
        <v>311</v>
      </c>
      <c r="K21" s="381">
        <v>4.9389067524115742</v>
      </c>
      <c r="L21" s="24"/>
    </row>
    <row r="22" spans="1:13">
      <c r="A22" s="318">
        <v>2</v>
      </c>
      <c r="B22" s="318">
        <v>3</v>
      </c>
      <c r="C22" s="319">
        <v>1</v>
      </c>
      <c r="D22" s="168">
        <v>111000</v>
      </c>
      <c r="E22" s="315" t="s">
        <v>15</v>
      </c>
      <c r="F22" s="379">
        <v>55</v>
      </c>
      <c r="G22" s="387">
        <v>59.381818181818183</v>
      </c>
      <c r="H22" s="381">
        <v>377</v>
      </c>
      <c r="I22" s="387">
        <v>23.729442970822287</v>
      </c>
      <c r="J22" s="382">
        <v>1244</v>
      </c>
      <c r="K22" s="381">
        <v>6.4469453376205825</v>
      </c>
      <c r="L22" s="24"/>
    </row>
    <row r="23" spans="1:13">
      <c r="A23" s="318">
        <v>2</v>
      </c>
      <c r="B23" s="318">
        <v>3</v>
      </c>
      <c r="C23" s="319">
        <v>1</v>
      </c>
      <c r="D23" s="168">
        <v>915000</v>
      </c>
      <c r="E23" s="315" t="s">
        <v>134</v>
      </c>
      <c r="F23" s="379">
        <v>93</v>
      </c>
      <c r="G23" s="387">
        <v>46.333333333333314</v>
      </c>
      <c r="H23" s="381">
        <v>258</v>
      </c>
      <c r="I23" s="387">
        <v>14.418604651162799</v>
      </c>
      <c r="J23" s="382">
        <v>726</v>
      </c>
      <c r="K23" s="381">
        <v>5.2176308539944891</v>
      </c>
      <c r="L23" s="24"/>
    </row>
    <row r="24" spans="1:13">
      <c r="A24" s="42">
        <v>2</v>
      </c>
      <c r="B24" s="42">
        <v>2</v>
      </c>
      <c r="C24" s="43">
        <v>1</v>
      </c>
      <c r="D24" s="168">
        <v>315000</v>
      </c>
      <c r="E24" s="165" t="s">
        <v>55</v>
      </c>
      <c r="F24" s="379">
        <v>131</v>
      </c>
      <c r="G24" s="380">
        <v>83.526717557251928</v>
      </c>
      <c r="H24" s="381">
        <v>460</v>
      </c>
      <c r="I24" s="380">
        <v>30.658695652173879</v>
      </c>
      <c r="J24" s="382">
        <v>2470</v>
      </c>
      <c r="K24" s="381">
        <v>6.6113360323886594</v>
      </c>
      <c r="L24" s="24"/>
    </row>
    <row r="25" spans="1:13">
      <c r="A25" s="42">
        <v>2</v>
      </c>
      <c r="B25" s="42">
        <v>2</v>
      </c>
      <c r="C25" s="43">
        <v>1</v>
      </c>
      <c r="D25" s="168">
        <v>114000</v>
      </c>
      <c r="E25" s="165" t="s">
        <v>18</v>
      </c>
      <c r="F25" s="379">
        <v>115</v>
      </c>
      <c r="G25" s="380">
        <v>30.791304347826088</v>
      </c>
      <c r="H25" s="381">
        <v>183</v>
      </c>
      <c r="I25" s="380">
        <v>20.158469945355197</v>
      </c>
      <c r="J25" s="382">
        <v>584</v>
      </c>
      <c r="K25" s="381">
        <v>5.2842465753424603</v>
      </c>
      <c r="L25" s="24"/>
    </row>
    <row r="26" spans="1:13">
      <c r="A26" s="42">
        <v>2</v>
      </c>
      <c r="B26" s="42">
        <v>2</v>
      </c>
      <c r="C26" s="43">
        <v>1</v>
      </c>
      <c r="D26" s="168">
        <v>316000</v>
      </c>
      <c r="E26" s="165" t="s">
        <v>56</v>
      </c>
      <c r="F26" s="379">
        <v>38</v>
      </c>
      <c r="G26" s="380">
        <v>18.894736842105267</v>
      </c>
      <c r="H26" s="381">
        <v>85</v>
      </c>
      <c r="I26" s="380">
        <v>22.63529411764706</v>
      </c>
      <c r="J26" s="382">
        <v>375</v>
      </c>
      <c r="K26" s="381">
        <v>7.5333333333333323</v>
      </c>
      <c r="L26" s="24"/>
    </row>
    <row r="27" spans="1:13">
      <c r="A27" s="42">
        <v>2</v>
      </c>
      <c r="B27" s="42">
        <v>3</v>
      </c>
      <c r="C27" s="43">
        <v>1</v>
      </c>
      <c r="D27" s="168">
        <v>515000</v>
      </c>
      <c r="E27" s="165" t="s">
        <v>96</v>
      </c>
      <c r="F27" s="379">
        <v>68</v>
      </c>
      <c r="G27" s="380">
        <v>43.073529411764703</v>
      </c>
      <c r="H27" s="381">
        <v>196</v>
      </c>
      <c r="I27" s="380">
        <v>17.80612244897959</v>
      </c>
      <c r="J27" s="382">
        <v>567</v>
      </c>
      <c r="K27" s="381">
        <v>4.749559082892417</v>
      </c>
      <c r="L27" s="24"/>
    </row>
    <row r="28" spans="1:13">
      <c r="A28" s="42">
        <v>2</v>
      </c>
      <c r="B28" s="42">
        <v>2</v>
      </c>
      <c r="C28" s="43">
        <v>1</v>
      </c>
      <c r="D28" s="168">
        <v>120000</v>
      </c>
      <c r="E28" s="165" t="s">
        <v>22</v>
      </c>
      <c r="F28" s="379">
        <v>28</v>
      </c>
      <c r="G28" s="380">
        <v>37.321428571428562</v>
      </c>
      <c r="H28" s="381">
        <v>105</v>
      </c>
      <c r="I28" s="380">
        <v>12.704761904761902</v>
      </c>
      <c r="J28" s="382">
        <v>343</v>
      </c>
      <c r="K28" s="381">
        <v>1.3381924198250708</v>
      </c>
      <c r="L28" s="24"/>
    </row>
    <row r="29" spans="1:13">
      <c r="A29" s="42">
        <v>2</v>
      </c>
      <c r="B29" s="42">
        <v>2</v>
      </c>
      <c r="C29" s="43">
        <v>1</v>
      </c>
      <c r="D29" s="35">
        <v>122000</v>
      </c>
      <c r="E29" s="22" t="s">
        <v>23</v>
      </c>
      <c r="F29" s="379">
        <v>57</v>
      </c>
      <c r="G29" s="380">
        <v>43.526315789473678</v>
      </c>
      <c r="H29" s="381">
        <v>165</v>
      </c>
      <c r="I29" s="380">
        <v>15.890909090909091</v>
      </c>
      <c r="J29" s="382">
        <v>421</v>
      </c>
      <c r="K29" s="381">
        <v>4.0617577197149695</v>
      </c>
      <c r="L29" s="24"/>
    </row>
    <row r="30" spans="1:13" ht="13.15">
      <c r="A30" s="53"/>
      <c r="B30" s="53"/>
      <c r="C30" s="54"/>
      <c r="D30" s="55"/>
      <c r="E30" s="34" t="s">
        <v>214</v>
      </c>
      <c r="F30" s="392">
        <v>878</v>
      </c>
      <c r="G30" s="392"/>
      <c r="H30" s="392">
        <v>2717</v>
      </c>
      <c r="I30" s="392"/>
      <c r="J30" s="377">
        <v>9667</v>
      </c>
      <c r="K30" s="392"/>
      <c r="L30" s="24"/>
    </row>
    <row r="31" spans="1:13">
      <c r="A31" s="42">
        <v>3</v>
      </c>
      <c r="B31" s="42">
        <v>3</v>
      </c>
      <c r="C31" s="43">
        <v>2</v>
      </c>
      <c r="D31" s="35">
        <v>334000</v>
      </c>
      <c r="E31" s="38" t="s">
        <v>255</v>
      </c>
      <c r="F31" s="379">
        <v>26</v>
      </c>
      <c r="G31" s="380">
        <v>71.000000000000014</v>
      </c>
      <c r="H31" s="381">
        <v>23</v>
      </c>
      <c r="I31" s="380">
        <v>27.782608695652172</v>
      </c>
      <c r="J31" s="382">
        <v>251</v>
      </c>
      <c r="K31" s="381">
        <v>3.3625498007968124</v>
      </c>
      <c r="L31" s="24"/>
    </row>
    <row r="32" spans="1:13">
      <c r="A32" s="42">
        <v>3</v>
      </c>
      <c r="B32" s="42">
        <v>4</v>
      </c>
      <c r="C32" s="43">
        <v>2</v>
      </c>
      <c r="D32" s="168">
        <v>554000</v>
      </c>
      <c r="E32" s="165" t="s">
        <v>262</v>
      </c>
      <c r="F32" s="379">
        <v>53</v>
      </c>
      <c r="G32" s="380">
        <v>41.981132075471706</v>
      </c>
      <c r="H32" s="381">
        <v>125</v>
      </c>
      <c r="I32" s="380">
        <v>15.256</v>
      </c>
      <c r="J32" s="382">
        <v>299</v>
      </c>
      <c r="K32" s="381">
        <v>4.8996655518394645</v>
      </c>
      <c r="L32" s="238"/>
      <c r="M32" s="112"/>
    </row>
    <row r="33" spans="1:13">
      <c r="A33" s="42">
        <v>3</v>
      </c>
      <c r="B33" s="42">
        <v>4</v>
      </c>
      <c r="C33" s="43">
        <v>2</v>
      </c>
      <c r="D33" s="168">
        <v>558000</v>
      </c>
      <c r="E33" s="165" t="s">
        <v>263</v>
      </c>
      <c r="F33" s="379">
        <v>31</v>
      </c>
      <c r="G33" s="380">
        <v>67.967741935483872</v>
      </c>
      <c r="H33" s="381">
        <v>33</v>
      </c>
      <c r="I33" s="380">
        <v>21.000000000000004</v>
      </c>
      <c r="J33" s="382">
        <v>113</v>
      </c>
      <c r="K33" s="381">
        <v>2.9646017699115039</v>
      </c>
      <c r="L33" s="238"/>
      <c r="M33" s="112"/>
    </row>
    <row r="34" spans="1:13">
      <c r="A34" s="42">
        <v>3</v>
      </c>
      <c r="B34" s="42">
        <v>4</v>
      </c>
      <c r="C34" s="43">
        <v>2</v>
      </c>
      <c r="D34" s="168">
        <v>358000</v>
      </c>
      <c r="E34" s="165" t="s">
        <v>256</v>
      </c>
      <c r="F34" s="379">
        <v>49</v>
      </c>
      <c r="G34" s="380">
        <v>45.795918367346943</v>
      </c>
      <c r="H34" s="381">
        <v>98</v>
      </c>
      <c r="I34" s="380">
        <v>19.979591836734695</v>
      </c>
      <c r="J34" s="382">
        <v>375</v>
      </c>
      <c r="K34" s="381">
        <v>7.8426666666666671</v>
      </c>
      <c r="L34" s="238"/>
      <c r="M34" s="112"/>
    </row>
    <row r="35" spans="1:13">
      <c r="A35" s="42">
        <v>3</v>
      </c>
      <c r="B35" s="42">
        <v>4</v>
      </c>
      <c r="C35" s="43">
        <v>2</v>
      </c>
      <c r="D35" s="168">
        <v>366000</v>
      </c>
      <c r="E35" s="165" t="s">
        <v>257</v>
      </c>
      <c r="F35" s="379">
        <v>25</v>
      </c>
      <c r="G35" s="380">
        <v>83.559999999999988</v>
      </c>
      <c r="H35" s="381">
        <v>68</v>
      </c>
      <c r="I35" s="380">
        <v>38.911764705882348</v>
      </c>
      <c r="J35" s="382">
        <v>349</v>
      </c>
      <c r="K35" s="381">
        <v>4.1289398280802319</v>
      </c>
      <c r="L35" s="238"/>
      <c r="M35" s="112"/>
    </row>
    <row r="36" spans="1:13">
      <c r="A36" s="42">
        <v>3</v>
      </c>
      <c r="B36" s="42">
        <v>4</v>
      </c>
      <c r="C36" s="43">
        <v>2</v>
      </c>
      <c r="D36" s="168">
        <v>754000</v>
      </c>
      <c r="E36" s="165" t="s">
        <v>266</v>
      </c>
      <c r="F36" s="379">
        <v>38</v>
      </c>
      <c r="G36" s="380">
        <v>57.921052631578952</v>
      </c>
      <c r="H36" s="381">
        <v>148</v>
      </c>
      <c r="I36" s="380">
        <v>15.162162162162163</v>
      </c>
      <c r="J36" s="382">
        <v>564</v>
      </c>
      <c r="K36" s="381">
        <v>3.5230496453900715</v>
      </c>
      <c r="L36" s="238"/>
      <c r="M36" s="112"/>
    </row>
    <row r="37" spans="1:13">
      <c r="A37" s="42">
        <v>3</v>
      </c>
      <c r="B37" s="42">
        <v>4</v>
      </c>
      <c r="C37" s="43">
        <v>2</v>
      </c>
      <c r="D37" s="168">
        <v>370000</v>
      </c>
      <c r="E37" s="165" t="s">
        <v>258</v>
      </c>
      <c r="F37" s="379">
        <v>6</v>
      </c>
      <c r="G37" s="380">
        <v>26</v>
      </c>
      <c r="H37" s="381">
        <v>4</v>
      </c>
      <c r="I37" s="380">
        <v>27</v>
      </c>
      <c r="J37" s="382">
        <v>225</v>
      </c>
      <c r="K37" s="381">
        <v>4.8533333333333335</v>
      </c>
      <c r="L37" s="238"/>
      <c r="M37" s="112"/>
    </row>
    <row r="38" spans="1:13">
      <c r="A38" s="42">
        <v>3</v>
      </c>
      <c r="B38" s="42">
        <v>4</v>
      </c>
      <c r="C38" s="43">
        <v>2</v>
      </c>
      <c r="D38" s="35">
        <v>758000</v>
      </c>
      <c r="E38" s="22" t="s">
        <v>268</v>
      </c>
      <c r="F38" s="379">
        <v>12</v>
      </c>
      <c r="G38" s="380">
        <v>30.5</v>
      </c>
      <c r="H38" s="381">
        <v>34</v>
      </c>
      <c r="I38" s="380">
        <v>31.205882352941174</v>
      </c>
      <c r="J38" s="382">
        <v>198</v>
      </c>
      <c r="K38" s="381">
        <v>4.2424242424242449</v>
      </c>
      <c r="L38" s="24"/>
    </row>
    <row r="39" spans="1:13">
      <c r="A39" s="42">
        <v>3</v>
      </c>
      <c r="B39" s="42">
        <v>4</v>
      </c>
      <c r="C39" s="43">
        <v>2</v>
      </c>
      <c r="D39" s="35">
        <v>958000</v>
      </c>
      <c r="E39" s="22" t="s">
        <v>273</v>
      </c>
      <c r="F39" s="379">
        <v>14</v>
      </c>
      <c r="G39" s="380">
        <v>72.285714285714292</v>
      </c>
      <c r="H39" s="381">
        <v>51</v>
      </c>
      <c r="I39" s="380">
        <v>26.235294117647065</v>
      </c>
      <c r="J39" s="382">
        <v>192</v>
      </c>
      <c r="K39" s="381">
        <v>5.0468750000000027</v>
      </c>
      <c r="L39" s="24"/>
    </row>
    <row r="40" spans="1:13">
      <c r="A40" s="42">
        <v>3</v>
      </c>
      <c r="B40" s="42">
        <v>4</v>
      </c>
      <c r="C40" s="43">
        <v>2</v>
      </c>
      <c r="D40" s="35">
        <v>762000</v>
      </c>
      <c r="E40" s="22" t="s">
        <v>269</v>
      </c>
      <c r="F40" s="379">
        <v>21</v>
      </c>
      <c r="G40" s="380">
        <v>22.523809523809518</v>
      </c>
      <c r="H40" s="381">
        <v>83</v>
      </c>
      <c r="I40" s="380">
        <v>23.012048192771079</v>
      </c>
      <c r="J40" s="382">
        <v>308</v>
      </c>
      <c r="K40" s="381">
        <v>4.980519480519483</v>
      </c>
      <c r="L40" s="24"/>
    </row>
    <row r="41" spans="1:13">
      <c r="A41" s="42">
        <v>3</v>
      </c>
      <c r="B41" s="42">
        <v>4</v>
      </c>
      <c r="C41" s="43">
        <v>2</v>
      </c>
      <c r="D41" s="35">
        <v>154000</v>
      </c>
      <c r="E41" s="22" t="s">
        <v>250</v>
      </c>
      <c r="F41" s="379">
        <v>84</v>
      </c>
      <c r="G41" s="380">
        <v>42.845238095238095</v>
      </c>
      <c r="H41" s="381">
        <v>51</v>
      </c>
      <c r="I41" s="380">
        <v>10.862745098039214</v>
      </c>
      <c r="J41" s="382">
        <v>186</v>
      </c>
      <c r="K41" s="381">
        <v>3.8387096774193541</v>
      </c>
      <c r="L41" s="24"/>
    </row>
    <row r="42" spans="1:13">
      <c r="A42" s="42">
        <v>3</v>
      </c>
      <c r="B42" s="42">
        <v>4</v>
      </c>
      <c r="C42" s="43">
        <v>2</v>
      </c>
      <c r="D42" s="35">
        <v>766000</v>
      </c>
      <c r="E42" s="22" t="s">
        <v>270</v>
      </c>
      <c r="F42" s="379">
        <v>26</v>
      </c>
      <c r="G42" s="380">
        <v>62.46153846153846</v>
      </c>
      <c r="H42" s="381">
        <v>61</v>
      </c>
      <c r="I42" s="380">
        <v>26.950819672131146</v>
      </c>
      <c r="J42" s="382">
        <v>190</v>
      </c>
      <c r="K42" s="381">
        <v>3.4157894736842094</v>
      </c>
      <c r="L42" s="24"/>
    </row>
    <row r="43" spans="1:13">
      <c r="A43" s="42">
        <v>3</v>
      </c>
      <c r="B43" s="42">
        <v>4</v>
      </c>
      <c r="C43" s="43">
        <v>2</v>
      </c>
      <c r="D43" s="35">
        <v>962000</v>
      </c>
      <c r="E43" s="22" t="s">
        <v>274</v>
      </c>
      <c r="F43" s="379">
        <v>40</v>
      </c>
      <c r="G43" s="380">
        <v>40.6</v>
      </c>
      <c r="H43" s="381">
        <v>99</v>
      </c>
      <c r="I43" s="380">
        <v>16.212121212121215</v>
      </c>
      <c r="J43" s="382">
        <v>263</v>
      </c>
      <c r="K43" s="381">
        <v>3.8517110266159689</v>
      </c>
      <c r="L43" s="24"/>
    </row>
    <row r="44" spans="1:13">
      <c r="A44" s="42">
        <v>3</v>
      </c>
      <c r="B44" s="42">
        <v>4</v>
      </c>
      <c r="C44" s="43">
        <v>2</v>
      </c>
      <c r="D44" s="35">
        <v>770000</v>
      </c>
      <c r="E44" s="22" t="s">
        <v>271</v>
      </c>
      <c r="F44" s="379">
        <v>28</v>
      </c>
      <c r="G44" s="380">
        <v>54.071428571428577</v>
      </c>
      <c r="H44" s="381">
        <v>69</v>
      </c>
      <c r="I44" s="380">
        <v>23.376811594202898</v>
      </c>
      <c r="J44" s="382">
        <v>421</v>
      </c>
      <c r="K44" s="381">
        <v>2.9714964370546335</v>
      </c>
      <c r="L44" s="24"/>
    </row>
    <row r="45" spans="1:13">
      <c r="A45" s="42">
        <v>3</v>
      </c>
      <c r="B45" s="42">
        <v>4</v>
      </c>
      <c r="C45" s="43">
        <v>2</v>
      </c>
      <c r="D45" s="35">
        <v>162000</v>
      </c>
      <c r="E45" s="22" t="s">
        <v>251</v>
      </c>
      <c r="F45" s="379">
        <v>14</v>
      </c>
      <c r="G45" s="380">
        <v>92.214285714285722</v>
      </c>
      <c r="H45" s="381">
        <v>30</v>
      </c>
      <c r="I45" s="380">
        <v>12.033333333333335</v>
      </c>
      <c r="J45" s="382">
        <v>212</v>
      </c>
      <c r="K45" s="381">
        <v>1.9622641509433953</v>
      </c>
      <c r="L45" s="24"/>
    </row>
    <row r="46" spans="1:13">
      <c r="A46" s="42">
        <v>3</v>
      </c>
      <c r="B46" s="42">
        <v>4</v>
      </c>
      <c r="C46" s="43">
        <v>2</v>
      </c>
      <c r="D46" s="168">
        <v>374000</v>
      </c>
      <c r="E46" s="165" t="s">
        <v>259</v>
      </c>
      <c r="F46" s="379">
        <v>35</v>
      </c>
      <c r="G46" s="380">
        <v>52.542857142857152</v>
      </c>
      <c r="H46" s="381">
        <v>68</v>
      </c>
      <c r="I46" s="380">
        <v>32.926470588235283</v>
      </c>
      <c r="J46" s="382">
        <v>339</v>
      </c>
      <c r="K46" s="381">
        <v>4.1032448377581101</v>
      </c>
      <c r="L46" s="238"/>
      <c r="M46" s="112"/>
    </row>
    <row r="47" spans="1:13">
      <c r="A47" s="42">
        <v>3</v>
      </c>
      <c r="B47" s="42">
        <v>4</v>
      </c>
      <c r="C47" s="43">
        <v>2</v>
      </c>
      <c r="D47" s="168">
        <v>966000</v>
      </c>
      <c r="E47" s="165" t="s">
        <v>275</v>
      </c>
      <c r="F47" s="379">
        <v>23</v>
      </c>
      <c r="G47" s="380">
        <v>82.608695652173921</v>
      </c>
      <c r="H47" s="381">
        <v>50</v>
      </c>
      <c r="I47" s="380">
        <v>16.919999999999998</v>
      </c>
      <c r="J47" s="382">
        <v>383</v>
      </c>
      <c r="K47" s="381">
        <v>7.9817232375979215</v>
      </c>
      <c r="L47" s="238"/>
      <c r="M47" s="112"/>
    </row>
    <row r="48" spans="1:13">
      <c r="A48" s="42">
        <v>3</v>
      </c>
      <c r="B48" s="42">
        <v>4</v>
      </c>
      <c r="C48" s="43">
        <v>2</v>
      </c>
      <c r="D48" s="168">
        <v>774000</v>
      </c>
      <c r="E48" s="165" t="s">
        <v>272</v>
      </c>
      <c r="F48" s="379">
        <v>18</v>
      </c>
      <c r="G48" s="380">
        <v>99.499999999999986</v>
      </c>
      <c r="H48" s="381">
        <v>72</v>
      </c>
      <c r="I48" s="380">
        <v>16.152777777777782</v>
      </c>
      <c r="J48" s="382">
        <v>387</v>
      </c>
      <c r="K48" s="381">
        <v>3.8217054263565902</v>
      </c>
      <c r="L48" s="238"/>
      <c r="M48" s="112"/>
    </row>
    <row r="49" spans="1:13">
      <c r="A49" s="42">
        <v>3</v>
      </c>
      <c r="B49" s="42">
        <v>4</v>
      </c>
      <c r="C49" s="43">
        <v>2</v>
      </c>
      <c r="D49" s="168">
        <v>378000</v>
      </c>
      <c r="E49" s="165" t="s">
        <v>260</v>
      </c>
      <c r="F49" s="379">
        <v>14</v>
      </c>
      <c r="G49" s="380">
        <v>19</v>
      </c>
      <c r="H49" s="381">
        <v>37</v>
      </c>
      <c r="I49" s="380">
        <v>13.891891891891895</v>
      </c>
      <c r="J49" s="382">
        <v>39</v>
      </c>
      <c r="K49" s="381">
        <v>3.5128205128205137</v>
      </c>
      <c r="L49" s="238"/>
      <c r="M49" s="112"/>
    </row>
    <row r="50" spans="1:13">
      <c r="A50" s="42">
        <v>3</v>
      </c>
      <c r="B50" s="42">
        <v>4</v>
      </c>
      <c r="C50" s="43">
        <v>2</v>
      </c>
      <c r="D50" s="35">
        <v>382000</v>
      </c>
      <c r="E50" s="22" t="s">
        <v>261</v>
      </c>
      <c r="F50" s="379">
        <v>7</v>
      </c>
      <c r="G50" s="380">
        <v>68.857142857142861</v>
      </c>
      <c r="H50" s="381">
        <v>13</v>
      </c>
      <c r="I50" s="380">
        <v>36.07692307692308</v>
      </c>
      <c r="J50" s="382">
        <v>407</v>
      </c>
      <c r="K50" s="381">
        <v>5.3341523341523356</v>
      </c>
      <c r="L50" s="24"/>
    </row>
    <row r="51" spans="1:13">
      <c r="A51" s="42">
        <v>3</v>
      </c>
      <c r="B51" s="42">
        <v>4</v>
      </c>
      <c r="C51" s="43">
        <v>2</v>
      </c>
      <c r="D51" s="35">
        <v>970000</v>
      </c>
      <c r="E51" s="165" t="s">
        <v>276</v>
      </c>
      <c r="F51" s="166">
        <v>23</v>
      </c>
      <c r="G51" s="166">
        <v>44.000000000000007</v>
      </c>
      <c r="H51" s="166">
        <v>74</v>
      </c>
      <c r="I51" s="166">
        <v>16.824324324324319</v>
      </c>
      <c r="J51" s="166">
        <v>374</v>
      </c>
      <c r="K51" s="166">
        <v>4.5053475935828891</v>
      </c>
      <c r="L51" s="24"/>
    </row>
    <row r="52" spans="1:13">
      <c r="A52" s="42">
        <v>3</v>
      </c>
      <c r="B52" s="42">
        <v>4</v>
      </c>
      <c r="C52" s="43">
        <v>2</v>
      </c>
      <c r="D52" s="35">
        <v>974000</v>
      </c>
      <c r="E52" s="22" t="s">
        <v>277</v>
      </c>
      <c r="F52" s="379">
        <v>27</v>
      </c>
      <c r="G52" s="380">
        <v>53.37037037037036</v>
      </c>
      <c r="H52" s="381">
        <v>86</v>
      </c>
      <c r="I52" s="380">
        <v>21.837209302325583</v>
      </c>
      <c r="J52" s="382">
        <v>396</v>
      </c>
      <c r="K52" s="381">
        <v>5.1035353535353503</v>
      </c>
      <c r="L52" s="24"/>
    </row>
    <row r="53" spans="1:13">
      <c r="A53" s="42">
        <v>3</v>
      </c>
      <c r="B53" s="42">
        <v>4</v>
      </c>
      <c r="C53" s="43">
        <v>2</v>
      </c>
      <c r="D53" s="35">
        <v>566000</v>
      </c>
      <c r="E53" s="22" t="s">
        <v>264</v>
      </c>
      <c r="F53" s="379">
        <v>49</v>
      </c>
      <c r="G53" s="380">
        <v>74.34693877551021</v>
      </c>
      <c r="H53" s="381">
        <v>126</v>
      </c>
      <c r="I53" s="380">
        <v>19.888888888888886</v>
      </c>
      <c r="J53" s="382">
        <v>325</v>
      </c>
      <c r="K53" s="381">
        <v>4.4338461538461527</v>
      </c>
      <c r="L53" s="24"/>
    </row>
    <row r="54" spans="1:13">
      <c r="A54" s="42">
        <v>3</v>
      </c>
      <c r="B54" s="42">
        <v>3</v>
      </c>
      <c r="C54" s="43">
        <v>2</v>
      </c>
      <c r="D54" s="35">
        <v>978000</v>
      </c>
      <c r="E54" s="30" t="s">
        <v>278</v>
      </c>
      <c r="F54" s="379">
        <v>21</v>
      </c>
      <c r="G54" s="380">
        <v>50.952380952380949</v>
      </c>
      <c r="H54" s="381">
        <v>29</v>
      </c>
      <c r="I54" s="380">
        <v>23.068965517241384</v>
      </c>
      <c r="J54" s="382">
        <v>192</v>
      </c>
      <c r="K54" s="381">
        <v>6.5520833333333348</v>
      </c>
      <c r="L54" s="24"/>
    </row>
    <row r="55" spans="1:13">
      <c r="A55" s="42">
        <v>3</v>
      </c>
      <c r="B55" s="42">
        <v>4</v>
      </c>
      <c r="C55" s="43">
        <v>2</v>
      </c>
      <c r="D55" s="35">
        <v>166000</v>
      </c>
      <c r="E55" s="22" t="s">
        <v>252</v>
      </c>
      <c r="F55" s="379">
        <v>49</v>
      </c>
      <c r="G55" s="380">
        <v>37.408163265306108</v>
      </c>
      <c r="H55" s="381">
        <v>35</v>
      </c>
      <c r="I55" s="380">
        <v>17.142857142857149</v>
      </c>
      <c r="J55" s="382">
        <v>201</v>
      </c>
      <c r="K55" s="381">
        <v>3.7761194029850724</v>
      </c>
      <c r="L55" s="24"/>
    </row>
    <row r="56" spans="1:13">
      <c r="A56" s="42">
        <v>3</v>
      </c>
      <c r="B56" s="42">
        <v>4</v>
      </c>
      <c r="C56" s="43">
        <v>2</v>
      </c>
      <c r="D56" s="35">
        <v>570000</v>
      </c>
      <c r="E56" s="22" t="s">
        <v>265</v>
      </c>
      <c r="F56" s="379">
        <v>26</v>
      </c>
      <c r="G56" s="380">
        <v>56.15384615384616</v>
      </c>
      <c r="H56" s="381">
        <v>157</v>
      </c>
      <c r="I56" s="380">
        <v>18.649681528662416</v>
      </c>
      <c r="J56" s="382">
        <v>408</v>
      </c>
      <c r="K56" s="381">
        <v>5.2598039215686292</v>
      </c>
      <c r="L56" s="24"/>
    </row>
    <row r="57" spans="1:13">
      <c r="A57" s="42">
        <v>3</v>
      </c>
      <c r="B57" s="42">
        <v>4</v>
      </c>
      <c r="C57" s="43">
        <v>2</v>
      </c>
      <c r="D57" s="35">
        <v>170000</v>
      </c>
      <c r="E57" s="22" t="s">
        <v>254</v>
      </c>
      <c r="F57" s="379">
        <v>74</v>
      </c>
      <c r="G57" s="380">
        <v>44.783783783783775</v>
      </c>
      <c r="H57" s="381">
        <v>86</v>
      </c>
      <c r="I57" s="380">
        <v>16.267441860465119</v>
      </c>
      <c r="J57" s="382">
        <v>272</v>
      </c>
      <c r="K57" s="381">
        <v>4.1838235294117645</v>
      </c>
      <c r="L57" s="24"/>
    </row>
    <row r="58" spans="1:13" ht="13.15">
      <c r="A58" s="53"/>
      <c r="B58" s="53"/>
      <c r="C58" s="54"/>
      <c r="D58" s="55"/>
      <c r="E58" s="34" t="s">
        <v>208</v>
      </c>
      <c r="F58" s="392">
        <v>833</v>
      </c>
      <c r="G58" s="392"/>
      <c r="H58" s="392">
        <v>1810</v>
      </c>
      <c r="I58" s="392"/>
      <c r="J58" s="377">
        <v>7869</v>
      </c>
      <c r="K58" s="392"/>
      <c r="L58" s="24"/>
    </row>
    <row r="59" spans="1:13">
      <c r="A59" s="42">
        <v>4</v>
      </c>
      <c r="B59" s="42">
        <v>2</v>
      </c>
      <c r="C59" s="43">
        <v>3</v>
      </c>
      <c r="D59" s="35">
        <v>334004</v>
      </c>
      <c r="E59" s="22" t="s">
        <v>57</v>
      </c>
      <c r="F59" s="379">
        <v>27</v>
      </c>
      <c r="G59" s="380">
        <v>38.111111111111114</v>
      </c>
      <c r="H59" s="381">
        <v>33</v>
      </c>
      <c r="I59" s="380">
        <v>23.636363636363637</v>
      </c>
      <c r="J59" s="382">
        <v>165</v>
      </c>
      <c r="K59" s="381">
        <v>4.4606060606060591</v>
      </c>
      <c r="L59" s="24"/>
    </row>
    <row r="60" spans="1:13">
      <c r="A60" s="42">
        <v>4</v>
      </c>
      <c r="B60" s="42">
        <v>2</v>
      </c>
      <c r="C60" s="43">
        <v>3</v>
      </c>
      <c r="D60" s="35">
        <v>962004</v>
      </c>
      <c r="E60" s="22" t="s">
        <v>147</v>
      </c>
      <c r="F60" s="379">
        <v>14</v>
      </c>
      <c r="G60" s="380">
        <v>26.071428571428573</v>
      </c>
      <c r="H60" s="381">
        <v>4</v>
      </c>
      <c r="I60" s="380">
        <v>11.75</v>
      </c>
      <c r="J60" s="382">
        <v>64</v>
      </c>
      <c r="K60" s="381">
        <v>4.3906249999999982</v>
      </c>
      <c r="L60" s="24"/>
    </row>
    <row r="61" spans="1:13">
      <c r="A61" s="42">
        <v>4</v>
      </c>
      <c r="B61" s="42">
        <v>2</v>
      </c>
      <c r="C61" s="43">
        <v>3</v>
      </c>
      <c r="D61" s="35">
        <v>978004</v>
      </c>
      <c r="E61" s="22" t="s">
        <v>158</v>
      </c>
      <c r="F61" s="379">
        <v>23</v>
      </c>
      <c r="G61" s="380">
        <v>46.391304347826093</v>
      </c>
      <c r="H61" s="381">
        <v>28</v>
      </c>
      <c r="I61" s="380">
        <v>18.964285714285712</v>
      </c>
      <c r="J61" s="382">
        <v>264</v>
      </c>
      <c r="K61" s="381">
        <v>4.8219696969696946</v>
      </c>
      <c r="L61" s="24"/>
    </row>
    <row r="62" spans="1:13">
      <c r="A62" s="42">
        <v>4</v>
      </c>
      <c r="B62" s="42">
        <v>2</v>
      </c>
      <c r="C62" s="43">
        <v>3</v>
      </c>
      <c r="D62" s="35">
        <v>562008</v>
      </c>
      <c r="E62" s="22" t="s">
        <v>104</v>
      </c>
      <c r="F62" s="379">
        <v>15</v>
      </c>
      <c r="G62" s="380">
        <v>80.533333333333331</v>
      </c>
      <c r="H62" s="381">
        <v>30</v>
      </c>
      <c r="I62" s="380">
        <v>18.633333333333333</v>
      </c>
      <c r="J62" s="382">
        <v>65</v>
      </c>
      <c r="K62" s="381">
        <v>5.6153846153846141</v>
      </c>
      <c r="L62" s="24"/>
    </row>
    <row r="63" spans="1:13">
      <c r="A63" s="42">
        <v>4</v>
      </c>
      <c r="B63" s="42">
        <v>2</v>
      </c>
      <c r="C63" s="43">
        <v>3</v>
      </c>
      <c r="D63" s="168">
        <v>158004</v>
      </c>
      <c r="E63" s="165" t="s">
        <v>30</v>
      </c>
      <c r="F63" s="379">
        <v>14</v>
      </c>
      <c r="G63" s="380">
        <v>81.928571428571416</v>
      </c>
      <c r="H63" s="381">
        <v>11</v>
      </c>
      <c r="I63" s="380">
        <v>20.09090909090909</v>
      </c>
      <c r="J63" s="382">
        <v>113</v>
      </c>
      <c r="K63" s="381">
        <v>4.2920353982300847</v>
      </c>
      <c r="L63" s="238"/>
    </row>
    <row r="64" spans="1:13">
      <c r="A64" s="42">
        <v>4</v>
      </c>
      <c r="B64" s="42">
        <v>2</v>
      </c>
      <c r="C64" s="43">
        <v>3</v>
      </c>
      <c r="D64" s="168">
        <v>954012</v>
      </c>
      <c r="E64" s="165" t="s">
        <v>137</v>
      </c>
      <c r="F64" s="379">
        <v>7</v>
      </c>
      <c r="G64" s="380">
        <v>38</v>
      </c>
      <c r="H64" s="381">
        <v>11</v>
      </c>
      <c r="I64" s="380">
        <v>18.72727272727273</v>
      </c>
      <c r="J64" s="382">
        <v>44</v>
      </c>
      <c r="K64" s="381">
        <v>9.3863636363636349</v>
      </c>
      <c r="L64" s="238"/>
    </row>
    <row r="65" spans="1:12">
      <c r="A65" s="42">
        <v>4</v>
      </c>
      <c r="B65" s="42">
        <v>2</v>
      </c>
      <c r="C65" s="45">
        <v>3</v>
      </c>
      <c r="D65" s="168">
        <v>158012</v>
      </c>
      <c r="E65" s="165" t="s">
        <v>32</v>
      </c>
      <c r="F65" s="379">
        <v>19</v>
      </c>
      <c r="G65" s="380">
        <v>15</v>
      </c>
      <c r="H65" s="381">
        <v>23</v>
      </c>
      <c r="I65" s="380">
        <v>7.6521739130434803</v>
      </c>
      <c r="J65" s="382">
        <v>76</v>
      </c>
      <c r="K65" s="381">
        <v>4.2105263157894735</v>
      </c>
      <c r="L65" s="238"/>
    </row>
    <row r="66" spans="1:12">
      <c r="A66" s="42">
        <v>4</v>
      </c>
      <c r="B66" s="42">
        <v>2</v>
      </c>
      <c r="C66" s="43">
        <v>3</v>
      </c>
      <c r="D66" s="168">
        <v>158026</v>
      </c>
      <c r="E66" s="165" t="s">
        <v>36</v>
      </c>
      <c r="F66" s="379">
        <v>12</v>
      </c>
      <c r="G66" s="380">
        <v>59.916666666666671</v>
      </c>
      <c r="H66" s="381">
        <v>54</v>
      </c>
      <c r="I66" s="380">
        <v>25.703703703703702</v>
      </c>
      <c r="J66" s="382">
        <v>136</v>
      </c>
      <c r="K66" s="381">
        <v>4.4117647058823524</v>
      </c>
      <c r="L66" s="238"/>
    </row>
    <row r="67" spans="1:12">
      <c r="A67" s="42">
        <v>4</v>
      </c>
      <c r="B67" s="42">
        <v>2</v>
      </c>
      <c r="C67" s="43">
        <v>3</v>
      </c>
      <c r="D67" s="168">
        <v>954024</v>
      </c>
      <c r="E67" s="165" t="s">
        <v>140</v>
      </c>
      <c r="F67" s="379">
        <v>11</v>
      </c>
      <c r="G67" s="380">
        <v>72.363636363636374</v>
      </c>
      <c r="H67" s="381">
        <v>24</v>
      </c>
      <c r="I67" s="380">
        <v>9.3333333333333321</v>
      </c>
      <c r="J67" s="382">
        <v>107</v>
      </c>
      <c r="K67" s="381">
        <v>6.2897196261682238</v>
      </c>
      <c r="L67" s="238"/>
    </row>
    <row r="68" spans="1:12">
      <c r="A68" s="318">
        <v>4</v>
      </c>
      <c r="B68" s="318">
        <v>2</v>
      </c>
      <c r="C68" s="329">
        <v>3</v>
      </c>
      <c r="D68" s="168">
        <v>962060</v>
      </c>
      <c r="E68" s="315" t="s">
        <v>153</v>
      </c>
      <c r="F68" s="379">
        <v>2</v>
      </c>
      <c r="G68" s="387">
        <v>68.5</v>
      </c>
      <c r="H68" s="381">
        <v>4</v>
      </c>
      <c r="I68" s="387">
        <v>15.75</v>
      </c>
      <c r="J68" s="382">
        <v>32</v>
      </c>
      <c r="K68" s="381">
        <v>3.96875</v>
      </c>
      <c r="L68" s="238"/>
    </row>
    <row r="69" spans="1:12" ht="13.15">
      <c r="A69" s="300"/>
      <c r="B69" s="300"/>
      <c r="C69" s="301"/>
      <c r="D69" s="297"/>
      <c r="E69" s="298" t="s">
        <v>209</v>
      </c>
      <c r="F69" s="388">
        <v>144</v>
      </c>
      <c r="G69" s="389"/>
      <c r="H69" s="390">
        <v>222</v>
      </c>
      <c r="I69" s="389"/>
      <c r="J69" s="378">
        <v>1066</v>
      </c>
      <c r="K69" s="390"/>
      <c r="L69" s="238"/>
    </row>
    <row r="70" spans="1:12">
      <c r="A70" s="318">
        <v>5</v>
      </c>
      <c r="B70" s="318">
        <v>3</v>
      </c>
      <c r="C70" s="319">
        <v>3</v>
      </c>
      <c r="D70" s="168">
        <v>570008</v>
      </c>
      <c r="E70" s="315" t="s">
        <v>117</v>
      </c>
      <c r="F70" s="379">
        <v>5</v>
      </c>
      <c r="G70" s="387">
        <v>86</v>
      </c>
      <c r="H70" s="381">
        <v>34</v>
      </c>
      <c r="I70" s="387">
        <v>15.852941176470587</v>
      </c>
      <c r="J70" s="382">
        <v>152</v>
      </c>
      <c r="K70" s="381">
        <v>4.3026315789473673</v>
      </c>
      <c r="L70" s="238"/>
    </row>
    <row r="71" spans="1:12">
      <c r="A71" s="318">
        <v>5</v>
      </c>
      <c r="B71" s="318">
        <v>3</v>
      </c>
      <c r="C71" s="319">
        <v>3</v>
      </c>
      <c r="D71" s="168">
        <v>758004</v>
      </c>
      <c r="E71" s="315" t="s">
        <v>120</v>
      </c>
      <c r="F71" s="379">
        <v>5</v>
      </c>
      <c r="G71" s="387">
        <v>20.8</v>
      </c>
      <c r="H71" s="381">
        <v>21</v>
      </c>
      <c r="I71" s="387">
        <v>22.761904761904759</v>
      </c>
      <c r="J71" s="382">
        <v>47</v>
      </c>
      <c r="K71" s="381">
        <v>2.9787234042553195</v>
      </c>
      <c r="L71" s="238"/>
    </row>
    <row r="72" spans="1:12">
      <c r="A72" s="318">
        <v>5</v>
      </c>
      <c r="B72" s="318">
        <v>3</v>
      </c>
      <c r="C72" s="319">
        <v>3</v>
      </c>
      <c r="D72" s="168">
        <v>362016</v>
      </c>
      <c r="E72" s="315" t="s">
        <v>237</v>
      </c>
      <c r="F72" s="379">
        <v>3</v>
      </c>
      <c r="G72" s="387">
        <v>11.666666666666666</v>
      </c>
      <c r="H72" s="381">
        <v>6</v>
      </c>
      <c r="I72" s="387">
        <v>11.666666666666668</v>
      </c>
      <c r="J72" s="382">
        <v>41</v>
      </c>
      <c r="K72" s="381">
        <v>3.5365853658536599</v>
      </c>
      <c r="L72" s="238"/>
    </row>
    <row r="73" spans="1:12">
      <c r="A73" s="318">
        <v>5</v>
      </c>
      <c r="B73" s="318">
        <v>3</v>
      </c>
      <c r="C73" s="319">
        <v>3</v>
      </c>
      <c r="D73" s="168">
        <v>154008</v>
      </c>
      <c r="E73" s="315" t="s">
        <v>25</v>
      </c>
      <c r="F73" s="379">
        <v>10</v>
      </c>
      <c r="G73" s="387">
        <v>34.700000000000003</v>
      </c>
      <c r="H73" s="381">
        <v>13</v>
      </c>
      <c r="I73" s="387">
        <v>9.9230769230769234</v>
      </c>
      <c r="J73" s="382">
        <v>53</v>
      </c>
      <c r="K73" s="381">
        <v>3.7735849056603779</v>
      </c>
      <c r="L73" s="238"/>
    </row>
    <row r="74" spans="1:12">
      <c r="A74" s="318">
        <v>5</v>
      </c>
      <c r="B74" s="318">
        <v>3</v>
      </c>
      <c r="C74" s="319">
        <v>3</v>
      </c>
      <c r="D74" s="168">
        <v>954008</v>
      </c>
      <c r="E74" s="315" t="s">
        <v>136</v>
      </c>
      <c r="F74" s="379">
        <v>15</v>
      </c>
      <c r="G74" s="387">
        <v>46.266666666666666</v>
      </c>
      <c r="H74" s="381">
        <v>42</v>
      </c>
      <c r="I74" s="387">
        <v>11.404761904761903</v>
      </c>
      <c r="J74" s="382">
        <v>44</v>
      </c>
      <c r="K74" s="381">
        <v>4.7727272727272734</v>
      </c>
      <c r="L74" s="238"/>
    </row>
    <row r="75" spans="1:12">
      <c r="A75" s="318">
        <v>5</v>
      </c>
      <c r="B75" s="318">
        <v>3</v>
      </c>
      <c r="C75" s="319">
        <v>3</v>
      </c>
      <c r="D75" s="168">
        <v>370012</v>
      </c>
      <c r="E75" s="315" t="s">
        <v>354</v>
      </c>
      <c r="F75" s="379">
        <v>6</v>
      </c>
      <c r="G75" s="387">
        <v>34.666666666666664</v>
      </c>
      <c r="H75" s="381">
        <v>8</v>
      </c>
      <c r="I75" s="387">
        <v>32.5</v>
      </c>
      <c r="J75" s="382">
        <v>64</v>
      </c>
      <c r="K75" s="381">
        <v>5.4375</v>
      </c>
      <c r="L75" s="238"/>
    </row>
    <row r="76" spans="1:12">
      <c r="A76" s="318">
        <v>5</v>
      </c>
      <c r="B76" s="318">
        <v>3</v>
      </c>
      <c r="C76" s="319">
        <v>3</v>
      </c>
      <c r="D76" s="168">
        <v>154012</v>
      </c>
      <c r="E76" s="315" t="s">
        <v>26</v>
      </c>
      <c r="F76" s="379">
        <v>7</v>
      </c>
      <c r="G76" s="387">
        <v>83.571428571428569</v>
      </c>
      <c r="H76" s="381">
        <v>23</v>
      </c>
      <c r="I76" s="387">
        <v>14.565217391304346</v>
      </c>
      <c r="J76" s="382">
        <v>96</v>
      </c>
      <c r="K76" s="381">
        <v>3.4583333333333326</v>
      </c>
      <c r="L76" s="238"/>
    </row>
    <row r="77" spans="1:12">
      <c r="A77" s="318">
        <v>5</v>
      </c>
      <c r="B77" s="318">
        <v>3</v>
      </c>
      <c r="C77" s="319">
        <v>3</v>
      </c>
      <c r="D77" s="168">
        <v>154016</v>
      </c>
      <c r="E77" s="315" t="s">
        <v>27</v>
      </c>
      <c r="F77" s="379">
        <v>17</v>
      </c>
      <c r="G77" s="387">
        <v>35.705882352941174</v>
      </c>
      <c r="H77" s="381">
        <v>18</v>
      </c>
      <c r="I77" s="387">
        <v>13.055555555555557</v>
      </c>
      <c r="J77" s="382">
        <v>64</v>
      </c>
      <c r="K77" s="381">
        <v>3.6093749999999987</v>
      </c>
      <c r="L77" s="24"/>
    </row>
    <row r="78" spans="1:12">
      <c r="A78" s="318">
        <v>5</v>
      </c>
      <c r="B78" s="318">
        <v>3</v>
      </c>
      <c r="C78" s="319">
        <v>3</v>
      </c>
      <c r="D78" s="168">
        <v>158008</v>
      </c>
      <c r="E78" s="227" t="s">
        <v>31</v>
      </c>
      <c r="F78" s="391">
        <v>3</v>
      </c>
      <c r="G78" s="391">
        <v>109.33333333333334</v>
      </c>
      <c r="H78" s="391">
        <v>14</v>
      </c>
      <c r="I78" s="391">
        <v>27.642857142857139</v>
      </c>
      <c r="J78" s="330">
        <v>34</v>
      </c>
      <c r="K78" s="391">
        <v>7.8823529411764692</v>
      </c>
      <c r="L78" s="24"/>
    </row>
    <row r="79" spans="1:12">
      <c r="A79" s="318">
        <v>5</v>
      </c>
      <c r="B79" s="318">
        <v>3</v>
      </c>
      <c r="C79" s="319">
        <v>3</v>
      </c>
      <c r="D79" s="168">
        <v>370016</v>
      </c>
      <c r="E79" s="315" t="s">
        <v>72</v>
      </c>
      <c r="F79" s="379">
        <v>8</v>
      </c>
      <c r="G79" s="387">
        <v>60</v>
      </c>
      <c r="H79" s="381">
        <v>24</v>
      </c>
      <c r="I79" s="387">
        <v>20.583333333333332</v>
      </c>
      <c r="J79" s="382">
        <v>83</v>
      </c>
      <c r="K79" s="381">
        <v>8.3855421686747018</v>
      </c>
      <c r="L79" s="24"/>
    </row>
    <row r="80" spans="1:12">
      <c r="A80" s="318">
        <v>5</v>
      </c>
      <c r="B80" s="318">
        <v>3</v>
      </c>
      <c r="C80" s="319">
        <v>3</v>
      </c>
      <c r="D80" s="168">
        <v>962016</v>
      </c>
      <c r="E80" s="315" t="s">
        <v>148</v>
      </c>
      <c r="F80" s="379">
        <v>4</v>
      </c>
      <c r="G80" s="387">
        <v>54.5</v>
      </c>
      <c r="H80" s="381">
        <v>17</v>
      </c>
      <c r="I80" s="387">
        <v>12.176470588235293</v>
      </c>
      <c r="J80" s="382">
        <v>31</v>
      </c>
      <c r="K80" s="381">
        <v>6.4193548387096779</v>
      </c>
      <c r="L80" s="24"/>
    </row>
    <row r="81" spans="1:12">
      <c r="A81" s="318">
        <v>5</v>
      </c>
      <c r="B81" s="318">
        <v>3</v>
      </c>
      <c r="C81" s="319">
        <v>3</v>
      </c>
      <c r="D81" s="168">
        <v>954020</v>
      </c>
      <c r="E81" s="315" t="s">
        <v>139</v>
      </c>
      <c r="F81" s="379">
        <v>3</v>
      </c>
      <c r="G81" s="387">
        <v>89.333333333333343</v>
      </c>
      <c r="H81" s="381">
        <v>5</v>
      </c>
      <c r="I81" s="387">
        <v>34.6</v>
      </c>
      <c r="J81" s="382">
        <v>34</v>
      </c>
      <c r="K81" s="381">
        <v>4.7941176470588216</v>
      </c>
      <c r="L81" s="24"/>
    </row>
    <row r="82" spans="1:12">
      <c r="A82" s="318">
        <v>5</v>
      </c>
      <c r="B82" s="318">
        <v>3</v>
      </c>
      <c r="C82" s="319">
        <v>3</v>
      </c>
      <c r="D82" s="168">
        <v>334016</v>
      </c>
      <c r="E82" s="315" t="s">
        <v>59</v>
      </c>
      <c r="F82" s="379">
        <v>23</v>
      </c>
      <c r="G82" s="387">
        <v>38.260869565217391</v>
      </c>
      <c r="H82" s="381">
        <v>25</v>
      </c>
      <c r="I82" s="387">
        <v>16.88</v>
      </c>
      <c r="J82" s="382">
        <v>171</v>
      </c>
      <c r="K82" s="381">
        <v>5.5555555555555554</v>
      </c>
      <c r="L82" s="24"/>
    </row>
    <row r="83" spans="1:12">
      <c r="A83" s="318">
        <v>5</v>
      </c>
      <c r="B83" s="318">
        <v>3</v>
      </c>
      <c r="C83" s="227">
        <v>3</v>
      </c>
      <c r="D83" s="168">
        <v>370020</v>
      </c>
      <c r="E83" s="315" t="s">
        <v>73</v>
      </c>
      <c r="F83" s="379">
        <v>28</v>
      </c>
      <c r="G83" s="387">
        <v>37.249999999999993</v>
      </c>
      <c r="H83" s="381">
        <v>14</v>
      </c>
      <c r="I83" s="387">
        <v>30.499999999999996</v>
      </c>
      <c r="J83" s="382">
        <v>94</v>
      </c>
      <c r="K83" s="381">
        <v>4.8085106382978715</v>
      </c>
      <c r="L83" s="24"/>
    </row>
    <row r="84" spans="1:12">
      <c r="A84" s="318">
        <v>5</v>
      </c>
      <c r="B84" s="318">
        <v>3</v>
      </c>
      <c r="C84" s="319">
        <v>3</v>
      </c>
      <c r="D84" s="168">
        <v>978020</v>
      </c>
      <c r="E84" s="315" t="s">
        <v>159</v>
      </c>
      <c r="F84" s="379">
        <v>23</v>
      </c>
      <c r="G84" s="387">
        <v>29.000000000000004</v>
      </c>
      <c r="H84" s="381">
        <v>42</v>
      </c>
      <c r="I84" s="387">
        <v>13.904761904761905</v>
      </c>
      <c r="J84" s="382">
        <v>127</v>
      </c>
      <c r="K84" s="381">
        <v>4.6062992125984241</v>
      </c>
      <c r="L84" s="24"/>
    </row>
    <row r="85" spans="1:12">
      <c r="A85" s="318">
        <v>5</v>
      </c>
      <c r="B85" s="318">
        <v>3</v>
      </c>
      <c r="C85" s="319">
        <v>3</v>
      </c>
      <c r="D85" s="168">
        <v>170020</v>
      </c>
      <c r="E85" s="315" t="s">
        <v>49</v>
      </c>
      <c r="F85" s="379">
        <v>32</v>
      </c>
      <c r="G85" s="387">
        <v>42.718750000000014</v>
      </c>
      <c r="H85" s="381">
        <v>29</v>
      </c>
      <c r="I85" s="387">
        <v>18.68965517241379</v>
      </c>
      <c r="J85" s="382">
        <v>159</v>
      </c>
      <c r="K85" s="381">
        <v>4.6603773584905666</v>
      </c>
      <c r="L85" s="24"/>
    </row>
    <row r="86" spans="1:12">
      <c r="A86" s="318">
        <v>5</v>
      </c>
      <c r="B86" s="318">
        <v>3</v>
      </c>
      <c r="C86" s="319">
        <v>3</v>
      </c>
      <c r="D86" s="168">
        <v>766040</v>
      </c>
      <c r="E86" s="315" t="s">
        <v>125</v>
      </c>
      <c r="F86" s="379">
        <v>3</v>
      </c>
      <c r="G86" s="387">
        <v>105</v>
      </c>
      <c r="H86" s="381">
        <v>16</v>
      </c>
      <c r="I86" s="387">
        <v>31.250000000000004</v>
      </c>
      <c r="J86" s="382">
        <v>100</v>
      </c>
      <c r="K86" s="381">
        <v>2.6300000000000012</v>
      </c>
      <c r="L86" s="238"/>
    </row>
    <row r="87" spans="1:12">
      <c r="A87" s="318">
        <v>5</v>
      </c>
      <c r="B87" s="318">
        <v>3</v>
      </c>
      <c r="C87" s="319">
        <v>3</v>
      </c>
      <c r="D87" s="168">
        <v>758024</v>
      </c>
      <c r="E87" s="315" t="s">
        <v>122</v>
      </c>
      <c r="F87" s="379">
        <v>10</v>
      </c>
      <c r="G87" s="387">
        <v>106.7</v>
      </c>
      <c r="H87" s="381">
        <v>27</v>
      </c>
      <c r="I87" s="387">
        <v>21.851851851851855</v>
      </c>
      <c r="J87" s="382">
        <v>66</v>
      </c>
      <c r="K87" s="381">
        <v>4.0606060606060606</v>
      </c>
      <c r="L87" s="238"/>
    </row>
    <row r="88" spans="1:12">
      <c r="A88" s="318">
        <v>5</v>
      </c>
      <c r="B88" s="318">
        <v>3</v>
      </c>
      <c r="C88" s="319">
        <v>3</v>
      </c>
      <c r="D88" s="168">
        <v>158024</v>
      </c>
      <c r="E88" s="315" t="s">
        <v>35</v>
      </c>
      <c r="F88" s="379">
        <v>11</v>
      </c>
      <c r="G88" s="387">
        <v>13.363636363636367</v>
      </c>
      <c r="H88" s="381">
        <v>31</v>
      </c>
      <c r="I88" s="387">
        <v>12.29032258064516</v>
      </c>
      <c r="J88" s="382">
        <v>134</v>
      </c>
      <c r="K88" s="381">
        <v>3.8134328358208949</v>
      </c>
      <c r="L88" s="238"/>
    </row>
    <row r="89" spans="1:12">
      <c r="A89" s="318">
        <v>5</v>
      </c>
      <c r="B89" s="318">
        <v>3</v>
      </c>
      <c r="C89" s="319">
        <v>3</v>
      </c>
      <c r="D89" s="168">
        <v>562028</v>
      </c>
      <c r="E89" s="315" t="s">
        <v>110</v>
      </c>
      <c r="F89" s="379">
        <v>10</v>
      </c>
      <c r="G89" s="387">
        <v>30.1</v>
      </c>
      <c r="H89" s="381">
        <v>10</v>
      </c>
      <c r="I89" s="387">
        <v>42.4</v>
      </c>
      <c r="J89" s="382">
        <v>51</v>
      </c>
      <c r="K89" s="381">
        <v>5.2745098039215685</v>
      </c>
      <c r="L89" s="238"/>
    </row>
    <row r="90" spans="1:12">
      <c r="A90" s="318">
        <v>5</v>
      </c>
      <c r="B90" s="318">
        <v>3</v>
      </c>
      <c r="C90" s="319">
        <v>3</v>
      </c>
      <c r="D90" s="168">
        <v>962052</v>
      </c>
      <c r="E90" s="315" t="s">
        <v>152</v>
      </c>
      <c r="F90" s="379">
        <v>1</v>
      </c>
      <c r="G90" s="387">
        <v>23</v>
      </c>
      <c r="H90" s="381">
        <v>4</v>
      </c>
      <c r="I90" s="387">
        <v>29</v>
      </c>
      <c r="J90" s="382">
        <v>37</v>
      </c>
      <c r="K90" s="381">
        <v>3.0270270270270272</v>
      </c>
      <c r="L90" s="238"/>
    </row>
    <row r="91" spans="1:12">
      <c r="A91" s="318">
        <v>5</v>
      </c>
      <c r="B91" s="318">
        <v>3</v>
      </c>
      <c r="C91" s="319">
        <v>3</v>
      </c>
      <c r="D91" s="168">
        <v>770032</v>
      </c>
      <c r="E91" s="315" t="s">
        <v>129</v>
      </c>
      <c r="F91" s="379">
        <v>26</v>
      </c>
      <c r="G91" s="387">
        <v>80.192307692307693</v>
      </c>
      <c r="H91" s="381">
        <v>17</v>
      </c>
      <c r="I91" s="387">
        <v>12.411764705882355</v>
      </c>
      <c r="J91" s="382">
        <v>33</v>
      </c>
      <c r="K91" s="381">
        <v>4.0606060606060597</v>
      </c>
      <c r="L91" s="238"/>
    </row>
    <row r="92" spans="1:12">
      <c r="A92" s="318">
        <v>5</v>
      </c>
      <c r="B92" s="318">
        <v>3</v>
      </c>
      <c r="C92" s="319">
        <v>3</v>
      </c>
      <c r="D92" s="168">
        <v>374036</v>
      </c>
      <c r="E92" s="315" t="s">
        <v>75</v>
      </c>
      <c r="F92" s="379">
        <v>11</v>
      </c>
      <c r="G92" s="387">
        <v>28.909090909090914</v>
      </c>
      <c r="H92" s="381">
        <v>7</v>
      </c>
      <c r="I92" s="387">
        <v>38.857142857142861</v>
      </c>
      <c r="J92" s="382">
        <v>62</v>
      </c>
      <c r="K92" s="381">
        <v>3.306451612903226</v>
      </c>
      <c r="L92" s="238"/>
    </row>
    <row r="93" spans="1:12">
      <c r="A93" s="318">
        <v>5</v>
      </c>
      <c r="B93" s="318">
        <v>3</v>
      </c>
      <c r="C93" s="319">
        <v>3</v>
      </c>
      <c r="D93" s="168">
        <v>978028</v>
      </c>
      <c r="E93" s="315" t="s">
        <v>161</v>
      </c>
      <c r="F93" s="379">
        <v>20</v>
      </c>
      <c r="G93" s="387">
        <v>16.649999999999999</v>
      </c>
      <c r="H93" s="381">
        <v>41</v>
      </c>
      <c r="I93" s="387">
        <v>11.02439024390244</v>
      </c>
      <c r="J93" s="382">
        <v>188</v>
      </c>
      <c r="K93" s="381">
        <v>5.5425531914893602</v>
      </c>
      <c r="L93" s="238"/>
    </row>
    <row r="94" spans="1:12">
      <c r="A94" s="318">
        <v>5</v>
      </c>
      <c r="B94" s="318">
        <v>3</v>
      </c>
      <c r="C94" s="319">
        <v>3</v>
      </c>
      <c r="D94" s="168">
        <v>978032</v>
      </c>
      <c r="E94" s="315" t="s">
        <v>162</v>
      </c>
      <c r="F94" s="379">
        <v>6</v>
      </c>
      <c r="G94" s="387">
        <v>80</v>
      </c>
      <c r="H94" s="381">
        <v>19</v>
      </c>
      <c r="I94" s="387">
        <v>25.473684210526311</v>
      </c>
      <c r="J94" s="382">
        <v>40</v>
      </c>
      <c r="K94" s="381">
        <v>3.5250000000000004</v>
      </c>
      <c r="L94" s="238"/>
    </row>
    <row r="95" spans="1:12">
      <c r="A95" s="318">
        <v>5</v>
      </c>
      <c r="B95" s="318">
        <v>3</v>
      </c>
      <c r="C95" s="319">
        <v>3</v>
      </c>
      <c r="D95" s="168">
        <v>382060</v>
      </c>
      <c r="E95" s="315" t="s">
        <v>92</v>
      </c>
      <c r="F95" s="379">
        <v>6</v>
      </c>
      <c r="G95" s="387">
        <v>29.166666666666668</v>
      </c>
      <c r="H95" s="381">
        <v>19</v>
      </c>
      <c r="I95" s="387">
        <v>28.26315789473685</v>
      </c>
      <c r="J95" s="382">
        <v>84</v>
      </c>
      <c r="K95" s="381">
        <v>4.0952380952380949</v>
      </c>
      <c r="L95" s="238"/>
    </row>
    <row r="96" spans="1:12">
      <c r="A96" s="318">
        <v>5</v>
      </c>
      <c r="B96" s="318">
        <v>3</v>
      </c>
      <c r="C96" s="319">
        <v>3</v>
      </c>
      <c r="D96" s="168">
        <v>974040</v>
      </c>
      <c r="E96" s="315" t="s">
        <v>156</v>
      </c>
      <c r="F96" s="379">
        <v>18</v>
      </c>
      <c r="G96" s="387">
        <v>37.05555555555555</v>
      </c>
      <c r="H96" s="381">
        <v>37</v>
      </c>
      <c r="I96" s="387">
        <v>18.378378378378375</v>
      </c>
      <c r="J96" s="382">
        <v>69</v>
      </c>
      <c r="K96" s="381">
        <v>4.130434782608698</v>
      </c>
      <c r="L96" s="238"/>
    </row>
    <row r="97" spans="1:12">
      <c r="A97" s="318">
        <v>5</v>
      </c>
      <c r="B97" s="318">
        <v>3</v>
      </c>
      <c r="C97" s="319">
        <v>3</v>
      </c>
      <c r="D97" s="168">
        <v>170044</v>
      </c>
      <c r="E97" s="315" t="s">
        <v>52</v>
      </c>
      <c r="F97" s="379">
        <v>22</v>
      </c>
      <c r="G97" s="150">
        <v>16.63636363636364</v>
      </c>
      <c r="H97" s="381">
        <v>31</v>
      </c>
      <c r="I97" s="387">
        <v>15.612903225806457</v>
      </c>
      <c r="J97" s="382">
        <v>89</v>
      </c>
      <c r="K97" s="381">
        <v>4.4494382022471886</v>
      </c>
      <c r="L97" s="24"/>
    </row>
    <row r="98" spans="1:12">
      <c r="A98" s="318">
        <v>5</v>
      </c>
      <c r="B98" s="318">
        <v>3</v>
      </c>
      <c r="C98" s="319">
        <v>3</v>
      </c>
      <c r="D98" s="168">
        <v>562036</v>
      </c>
      <c r="E98" s="315" t="s">
        <v>112</v>
      </c>
      <c r="F98" s="379">
        <v>7</v>
      </c>
      <c r="G98" s="387">
        <v>96.571428571428569</v>
      </c>
      <c r="H98" s="381">
        <v>22</v>
      </c>
      <c r="I98" s="387">
        <v>30.818181818181827</v>
      </c>
      <c r="J98" s="382">
        <v>59</v>
      </c>
      <c r="K98" s="381">
        <v>3.5593220338983058</v>
      </c>
      <c r="L98" s="24"/>
    </row>
    <row r="99" spans="1:12">
      <c r="A99" s="318">
        <v>5</v>
      </c>
      <c r="B99" s="318">
        <v>3</v>
      </c>
      <c r="C99" s="319">
        <v>3</v>
      </c>
      <c r="D99" s="168">
        <v>974044</v>
      </c>
      <c r="E99" s="315" t="s">
        <v>157</v>
      </c>
      <c r="F99" s="379">
        <v>16</v>
      </c>
      <c r="G99" s="387">
        <v>27.437500000000004</v>
      </c>
      <c r="H99" s="381">
        <v>41</v>
      </c>
      <c r="I99" s="387">
        <v>16.219512195121951</v>
      </c>
      <c r="J99" s="382">
        <v>53</v>
      </c>
      <c r="K99" s="381">
        <v>7.4716981132075473</v>
      </c>
      <c r="L99" s="24"/>
    </row>
    <row r="100" spans="1:12">
      <c r="A100" s="318">
        <v>5</v>
      </c>
      <c r="B100" s="318">
        <v>3</v>
      </c>
      <c r="C100" s="319">
        <v>3</v>
      </c>
      <c r="D100" s="168">
        <v>362040</v>
      </c>
      <c r="E100" s="315" t="s">
        <v>70</v>
      </c>
      <c r="F100" s="379">
        <v>4</v>
      </c>
      <c r="G100" s="387">
        <v>25.5</v>
      </c>
      <c r="H100" s="381">
        <v>13</v>
      </c>
      <c r="I100" s="387">
        <v>22</v>
      </c>
      <c r="J100" s="382">
        <v>101</v>
      </c>
      <c r="K100" s="381">
        <v>4.4158415841584153</v>
      </c>
      <c r="L100" s="24"/>
    </row>
    <row r="101" spans="1:12">
      <c r="A101" s="318">
        <v>5</v>
      </c>
      <c r="B101" s="318">
        <v>3</v>
      </c>
      <c r="C101" s="319">
        <v>3</v>
      </c>
      <c r="D101" s="168">
        <v>954032</v>
      </c>
      <c r="E101" s="315" t="s">
        <v>142</v>
      </c>
      <c r="F101" s="379">
        <v>0</v>
      </c>
      <c r="G101" s="387">
        <v>0</v>
      </c>
      <c r="H101" s="381">
        <v>2</v>
      </c>
      <c r="I101" s="387">
        <v>13.5</v>
      </c>
      <c r="J101" s="382">
        <v>94</v>
      </c>
      <c r="K101" s="381">
        <v>5.8297872340425547</v>
      </c>
      <c r="L101" s="24"/>
    </row>
    <row r="102" spans="1:12">
      <c r="A102" s="318">
        <v>5</v>
      </c>
      <c r="B102" s="318">
        <v>3</v>
      </c>
      <c r="C102" s="319">
        <v>3</v>
      </c>
      <c r="D102" s="168">
        <v>158036</v>
      </c>
      <c r="E102" s="315" t="s">
        <v>39</v>
      </c>
      <c r="F102" s="379">
        <v>8</v>
      </c>
      <c r="G102" s="387">
        <v>66.750000000000014</v>
      </c>
      <c r="H102" s="381">
        <v>7</v>
      </c>
      <c r="I102" s="387">
        <v>26.142857142857139</v>
      </c>
      <c r="J102" s="382">
        <v>43</v>
      </c>
      <c r="K102" s="381">
        <v>4.1395348837209314</v>
      </c>
      <c r="L102" s="24"/>
    </row>
    <row r="103" spans="1:12">
      <c r="A103" s="318">
        <v>5</v>
      </c>
      <c r="B103" s="318">
        <v>3</v>
      </c>
      <c r="C103" s="319">
        <v>3</v>
      </c>
      <c r="D103" s="168">
        <v>334036</v>
      </c>
      <c r="E103" s="315" t="s">
        <v>61</v>
      </c>
      <c r="F103" s="379">
        <v>8</v>
      </c>
      <c r="G103" s="387">
        <v>35.375</v>
      </c>
      <c r="H103" s="381">
        <v>14</v>
      </c>
      <c r="I103" s="387">
        <v>22.428571428571431</v>
      </c>
      <c r="J103" s="382">
        <v>104</v>
      </c>
      <c r="K103" s="381">
        <v>2.4903846153846159</v>
      </c>
      <c r="L103" s="24"/>
    </row>
    <row r="104" spans="1:12" ht="13.15">
      <c r="A104" s="300"/>
      <c r="B104" s="300"/>
      <c r="C104" s="301"/>
      <c r="D104" s="297"/>
      <c r="E104" s="298" t="s">
        <v>210</v>
      </c>
      <c r="F104" s="388">
        <v>379</v>
      </c>
      <c r="G104" s="389"/>
      <c r="H104" s="390">
        <v>693</v>
      </c>
      <c r="I104" s="389"/>
      <c r="J104" s="378">
        <v>2701</v>
      </c>
      <c r="K104" s="390"/>
      <c r="L104" s="24"/>
    </row>
    <row r="105" spans="1:12">
      <c r="A105" s="318">
        <v>6</v>
      </c>
      <c r="B105" s="318">
        <v>4</v>
      </c>
      <c r="C105" s="319">
        <v>3</v>
      </c>
      <c r="D105" s="168">
        <v>554004</v>
      </c>
      <c r="E105" s="315" t="s">
        <v>97</v>
      </c>
      <c r="F105" s="379">
        <v>13</v>
      </c>
      <c r="G105" s="387">
        <v>54.461538461538467</v>
      </c>
      <c r="H105" s="381">
        <v>15</v>
      </c>
      <c r="I105" s="387">
        <v>9.6666666666666661</v>
      </c>
      <c r="J105" s="382">
        <v>88</v>
      </c>
      <c r="K105" s="381">
        <v>4.2727272727272734</v>
      </c>
      <c r="L105" s="24"/>
    </row>
    <row r="106" spans="1:12">
      <c r="A106" s="318">
        <v>6</v>
      </c>
      <c r="B106" s="318">
        <v>4</v>
      </c>
      <c r="C106" s="319">
        <v>3</v>
      </c>
      <c r="D106" s="168">
        <v>382008</v>
      </c>
      <c r="E106" s="315" t="s">
        <v>83</v>
      </c>
      <c r="F106" s="379">
        <v>0</v>
      </c>
      <c r="G106" s="387">
        <v>0</v>
      </c>
      <c r="H106" s="381">
        <v>17</v>
      </c>
      <c r="I106" s="387">
        <v>16.764705882352938</v>
      </c>
      <c r="J106" s="382">
        <v>26</v>
      </c>
      <c r="K106" s="381">
        <v>6.0384615384615392</v>
      </c>
      <c r="L106" s="24"/>
    </row>
    <row r="107" spans="1:12">
      <c r="A107" s="318">
        <v>6</v>
      </c>
      <c r="B107" s="318">
        <v>4</v>
      </c>
      <c r="C107" s="319">
        <v>3</v>
      </c>
      <c r="D107" s="168">
        <v>362004</v>
      </c>
      <c r="E107" s="315" t="s">
        <v>236</v>
      </c>
      <c r="F107" s="379">
        <v>12</v>
      </c>
      <c r="G107" s="387">
        <v>53.166666666666664</v>
      </c>
      <c r="H107" s="381">
        <v>13</v>
      </c>
      <c r="I107" s="387">
        <v>11.076923076923077</v>
      </c>
      <c r="J107" s="382">
        <v>66</v>
      </c>
      <c r="K107" s="381">
        <v>5.5757575757575726</v>
      </c>
      <c r="L107" s="24"/>
    </row>
    <row r="108" spans="1:12">
      <c r="A108" s="318">
        <v>6</v>
      </c>
      <c r="B108" s="318">
        <v>4</v>
      </c>
      <c r="C108" s="319">
        <v>3</v>
      </c>
      <c r="D108" s="168">
        <v>554012</v>
      </c>
      <c r="E108" s="315" t="s">
        <v>99</v>
      </c>
      <c r="F108" s="379">
        <v>3</v>
      </c>
      <c r="G108" s="387">
        <v>108</v>
      </c>
      <c r="H108" s="381">
        <v>30</v>
      </c>
      <c r="I108" s="387">
        <v>28.599999999999998</v>
      </c>
      <c r="J108" s="382">
        <v>117</v>
      </c>
      <c r="K108" s="381">
        <v>4.3076923076923057</v>
      </c>
      <c r="L108" s="24"/>
    </row>
    <row r="109" spans="1:12">
      <c r="A109" s="318">
        <v>6</v>
      </c>
      <c r="B109" s="318">
        <v>4</v>
      </c>
      <c r="C109" s="319">
        <v>3</v>
      </c>
      <c r="D109" s="168">
        <v>382012</v>
      </c>
      <c r="E109" s="315" t="s">
        <v>84</v>
      </c>
      <c r="F109" s="379">
        <v>11</v>
      </c>
      <c r="G109" s="387">
        <v>35.81818181818182</v>
      </c>
      <c r="H109" s="381">
        <v>23</v>
      </c>
      <c r="I109" s="387">
        <v>15.521739130434778</v>
      </c>
      <c r="J109" s="382">
        <v>132</v>
      </c>
      <c r="K109" s="381">
        <v>5.2272727272727266</v>
      </c>
      <c r="L109" s="24"/>
    </row>
    <row r="110" spans="1:12">
      <c r="A110" s="318">
        <v>6</v>
      </c>
      <c r="B110" s="318">
        <v>4</v>
      </c>
      <c r="C110" s="319">
        <v>3</v>
      </c>
      <c r="D110" s="168">
        <v>362012</v>
      </c>
      <c r="E110" s="227" t="s">
        <v>64</v>
      </c>
      <c r="F110" s="391">
        <v>7</v>
      </c>
      <c r="G110" s="391">
        <v>44.285714285714285</v>
      </c>
      <c r="H110" s="391">
        <v>13</v>
      </c>
      <c r="I110" s="391">
        <v>23.076923076923073</v>
      </c>
      <c r="J110" s="330">
        <v>75</v>
      </c>
      <c r="K110" s="391">
        <v>4.8533333333333317</v>
      </c>
      <c r="L110" s="24"/>
    </row>
    <row r="111" spans="1:12">
      <c r="A111" s="318">
        <v>6</v>
      </c>
      <c r="B111" s="318">
        <v>4</v>
      </c>
      <c r="C111" s="319">
        <v>3</v>
      </c>
      <c r="D111" s="168">
        <v>558012</v>
      </c>
      <c r="E111" s="315" t="s">
        <v>101</v>
      </c>
      <c r="F111" s="379">
        <v>10</v>
      </c>
      <c r="G111" s="387">
        <v>22.3</v>
      </c>
      <c r="H111" s="381">
        <v>29</v>
      </c>
      <c r="I111" s="387">
        <v>10.965517241379311</v>
      </c>
      <c r="J111" s="382">
        <v>103</v>
      </c>
      <c r="K111" s="381">
        <v>3.5339805825242721</v>
      </c>
      <c r="L111" s="24"/>
    </row>
    <row r="112" spans="1:12">
      <c r="A112" s="318">
        <v>6</v>
      </c>
      <c r="B112" s="318">
        <v>4</v>
      </c>
      <c r="C112" s="319">
        <v>3</v>
      </c>
      <c r="D112" s="168">
        <v>558016</v>
      </c>
      <c r="E112" s="315" t="s">
        <v>102</v>
      </c>
      <c r="F112" s="379">
        <v>19</v>
      </c>
      <c r="G112" s="387">
        <v>54.315789473684212</v>
      </c>
      <c r="H112" s="381">
        <v>56</v>
      </c>
      <c r="I112" s="387">
        <v>14.160714285714283</v>
      </c>
      <c r="J112" s="382">
        <v>150</v>
      </c>
      <c r="K112" s="381">
        <v>3.2400000000000011</v>
      </c>
      <c r="L112" s="24"/>
    </row>
    <row r="113" spans="1:15">
      <c r="A113" s="318">
        <v>6</v>
      </c>
      <c r="B113" s="318">
        <v>4</v>
      </c>
      <c r="C113" s="227">
        <v>3</v>
      </c>
      <c r="D113" s="168">
        <v>566008</v>
      </c>
      <c r="E113" s="315" t="s">
        <v>113</v>
      </c>
      <c r="F113" s="379">
        <v>19</v>
      </c>
      <c r="G113" s="387">
        <v>23.789473684210527</v>
      </c>
      <c r="H113" s="381">
        <v>36</v>
      </c>
      <c r="I113" s="387">
        <v>12.416666666666668</v>
      </c>
      <c r="J113" s="382">
        <v>76</v>
      </c>
      <c r="K113" s="381">
        <v>3.2105263157894743</v>
      </c>
      <c r="L113" s="24"/>
    </row>
    <row r="114" spans="1:15">
      <c r="A114" s="318">
        <v>6</v>
      </c>
      <c r="B114" s="318">
        <v>4</v>
      </c>
      <c r="C114" s="319">
        <v>3</v>
      </c>
      <c r="D114" s="168">
        <v>362020</v>
      </c>
      <c r="E114" s="315" t="s">
        <v>65</v>
      </c>
      <c r="F114" s="379">
        <v>3</v>
      </c>
      <c r="G114" s="387">
        <v>159</v>
      </c>
      <c r="H114" s="381">
        <v>7</v>
      </c>
      <c r="I114" s="387">
        <v>50</v>
      </c>
      <c r="J114" s="382">
        <v>52</v>
      </c>
      <c r="K114" s="381">
        <v>4.1153846153846141</v>
      </c>
      <c r="L114" s="24"/>
    </row>
    <row r="115" spans="1:15">
      <c r="A115" s="318">
        <v>6</v>
      </c>
      <c r="B115" s="318">
        <v>4</v>
      </c>
      <c r="C115" s="319">
        <v>3</v>
      </c>
      <c r="D115" s="168">
        <v>370004</v>
      </c>
      <c r="E115" s="315" t="s">
        <v>71</v>
      </c>
      <c r="F115" s="379">
        <v>13</v>
      </c>
      <c r="G115" s="387">
        <v>36.923076923076927</v>
      </c>
      <c r="H115" s="381">
        <v>24</v>
      </c>
      <c r="I115" s="387">
        <v>10.999999999999998</v>
      </c>
      <c r="J115" s="382">
        <v>60</v>
      </c>
      <c r="K115" s="381">
        <v>3.95</v>
      </c>
      <c r="L115" s="24"/>
    </row>
    <row r="116" spans="1:15">
      <c r="A116" s="318">
        <v>6</v>
      </c>
      <c r="B116" s="318">
        <v>4</v>
      </c>
      <c r="C116" s="319">
        <v>3</v>
      </c>
      <c r="D116" s="168">
        <v>566012</v>
      </c>
      <c r="E116" s="315" t="s">
        <v>400</v>
      </c>
      <c r="F116" s="379">
        <v>6</v>
      </c>
      <c r="G116" s="387">
        <v>21.166666666666668</v>
      </c>
      <c r="H116" s="381">
        <v>18</v>
      </c>
      <c r="I116" s="387">
        <v>7.7222222222222223</v>
      </c>
      <c r="J116" s="382">
        <v>29</v>
      </c>
      <c r="K116" s="381">
        <v>4.0344827586206904</v>
      </c>
      <c r="L116" s="24"/>
    </row>
    <row r="117" spans="1:15">
      <c r="A117" s="318">
        <v>6</v>
      </c>
      <c r="B117" s="318">
        <v>4</v>
      </c>
      <c r="C117" s="319">
        <v>3</v>
      </c>
      <c r="D117" s="168">
        <v>562016</v>
      </c>
      <c r="E117" s="315" t="s">
        <v>107</v>
      </c>
      <c r="F117" s="379">
        <v>6</v>
      </c>
      <c r="G117" s="387">
        <v>45</v>
      </c>
      <c r="H117" s="381">
        <v>21</v>
      </c>
      <c r="I117" s="387">
        <v>16.666666666666664</v>
      </c>
      <c r="J117" s="382">
        <v>41</v>
      </c>
      <c r="K117" s="381">
        <v>4.0487804878048781</v>
      </c>
      <c r="L117" s="24"/>
    </row>
    <row r="118" spans="1:15">
      <c r="A118" s="318">
        <v>6</v>
      </c>
      <c r="B118" s="318">
        <v>4</v>
      </c>
      <c r="C118" s="319">
        <v>3</v>
      </c>
      <c r="D118" s="168">
        <v>382020</v>
      </c>
      <c r="E118" s="315" t="s">
        <v>85</v>
      </c>
      <c r="F118" s="379">
        <v>9</v>
      </c>
      <c r="G118" s="387">
        <v>52.777777777777779</v>
      </c>
      <c r="H118" s="381">
        <v>27</v>
      </c>
      <c r="I118" s="387">
        <v>20.222222222222221</v>
      </c>
      <c r="J118" s="382">
        <v>175</v>
      </c>
      <c r="K118" s="381">
        <v>5.8914285714285697</v>
      </c>
      <c r="L118" s="24"/>
    </row>
    <row r="119" spans="1:15">
      <c r="A119" s="318">
        <v>6</v>
      </c>
      <c r="B119" s="318">
        <v>4</v>
      </c>
      <c r="C119" s="319">
        <v>3</v>
      </c>
      <c r="D119" s="168">
        <v>162016</v>
      </c>
      <c r="E119" s="315" t="s">
        <v>42</v>
      </c>
      <c r="F119" s="379">
        <v>2</v>
      </c>
      <c r="G119" s="387">
        <v>45</v>
      </c>
      <c r="H119" s="381">
        <v>12</v>
      </c>
      <c r="I119" s="387">
        <v>24.416666666666661</v>
      </c>
      <c r="J119" s="382">
        <v>113</v>
      </c>
      <c r="K119" s="381">
        <v>2.5044247787610621</v>
      </c>
      <c r="L119" s="24"/>
    </row>
    <row r="120" spans="1:15">
      <c r="A120" s="318">
        <v>6</v>
      </c>
      <c r="B120" s="318">
        <v>4</v>
      </c>
      <c r="C120" s="319">
        <v>3</v>
      </c>
      <c r="D120" s="168">
        <v>166012</v>
      </c>
      <c r="E120" s="315" t="s">
        <v>45</v>
      </c>
      <c r="F120" s="379">
        <v>10</v>
      </c>
      <c r="G120" s="387">
        <v>28.1</v>
      </c>
      <c r="H120" s="381">
        <v>24</v>
      </c>
      <c r="I120" s="387">
        <v>12.291666666666666</v>
      </c>
      <c r="J120" s="382">
        <v>75</v>
      </c>
      <c r="K120" s="381">
        <v>4.9866666666666655</v>
      </c>
      <c r="L120" s="24"/>
    </row>
    <row r="121" spans="1:15">
      <c r="A121" s="318">
        <v>6</v>
      </c>
      <c r="B121" s="318">
        <v>4</v>
      </c>
      <c r="C121" s="319">
        <v>3</v>
      </c>
      <c r="D121" s="168">
        <v>154032</v>
      </c>
      <c r="E121" s="315" t="s">
        <v>28</v>
      </c>
      <c r="F121" s="379">
        <v>17</v>
      </c>
      <c r="G121" s="387">
        <v>43.235294117647058</v>
      </c>
      <c r="H121" s="381">
        <v>34</v>
      </c>
      <c r="I121" s="387">
        <v>10.058823529411764</v>
      </c>
      <c r="J121" s="382">
        <v>87</v>
      </c>
      <c r="K121" s="381">
        <v>8.4367816091953998</v>
      </c>
      <c r="L121" s="24"/>
    </row>
    <row r="122" spans="1:15">
      <c r="A122" s="318">
        <v>6</v>
      </c>
      <c r="B122" s="318">
        <v>4</v>
      </c>
      <c r="C122" s="319">
        <v>3</v>
      </c>
      <c r="D122" s="168">
        <v>382024</v>
      </c>
      <c r="E122" s="315" t="s">
        <v>86</v>
      </c>
      <c r="F122" s="379">
        <v>7</v>
      </c>
      <c r="G122" s="387">
        <v>32.285714285714285</v>
      </c>
      <c r="H122" s="381">
        <v>17</v>
      </c>
      <c r="I122" s="387">
        <v>15.352941176470585</v>
      </c>
      <c r="J122" s="382">
        <v>31</v>
      </c>
      <c r="K122" s="381">
        <v>6.2258064516129048</v>
      </c>
      <c r="L122" s="238"/>
      <c r="M122" s="112"/>
      <c r="N122" s="112"/>
      <c r="O122" s="112"/>
    </row>
    <row r="123" spans="1:15">
      <c r="A123" s="318">
        <v>6</v>
      </c>
      <c r="B123" s="318">
        <v>4</v>
      </c>
      <c r="C123" s="319">
        <v>3</v>
      </c>
      <c r="D123" s="168">
        <v>378016</v>
      </c>
      <c r="E123" s="315" t="s">
        <v>79</v>
      </c>
      <c r="F123" s="379">
        <v>4</v>
      </c>
      <c r="G123" s="150">
        <v>23.5</v>
      </c>
      <c r="H123" s="381">
        <v>13</v>
      </c>
      <c r="I123" s="387">
        <v>10.538461538461537</v>
      </c>
      <c r="J123" s="382">
        <v>40</v>
      </c>
      <c r="K123" s="381">
        <v>6.700000000000002</v>
      </c>
      <c r="L123" s="238"/>
      <c r="M123" s="112"/>
      <c r="N123" s="112"/>
      <c r="O123" s="112"/>
    </row>
    <row r="124" spans="1:15">
      <c r="A124" s="318">
        <v>6</v>
      </c>
      <c r="B124" s="318">
        <v>4</v>
      </c>
      <c r="C124" s="319">
        <v>3</v>
      </c>
      <c r="D124" s="168">
        <v>766044</v>
      </c>
      <c r="E124" s="315" t="s">
        <v>126</v>
      </c>
      <c r="F124" s="379">
        <v>22</v>
      </c>
      <c r="G124" s="387">
        <v>56.86363636363636</v>
      </c>
      <c r="H124" s="381">
        <v>22</v>
      </c>
      <c r="I124" s="387">
        <v>12</v>
      </c>
      <c r="J124" s="382">
        <v>91</v>
      </c>
      <c r="K124" s="381">
        <v>3.923076923076922</v>
      </c>
      <c r="L124" s="238"/>
      <c r="M124" s="112"/>
      <c r="N124" s="112"/>
      <c r="O124" s="112"/>
    </row>
    <row r="125" spans="1:15">
      <c r="A125" s="318">
        <v>6</v>
      </c>
      <c r="B125" s="318">
        <v>4</v>
      </c>
      <c r="C125" s="319">
        <v>3</v>
      </c>
      <c r="D125" s="168">
        <v>382028</v>
      </c>
      <c r="E125" s="315" t="s">
        <v>87</v>
      </c>
      <c r="F125" s="379">
        <v>5</v>
      </c>
      <c r="G125" s="387">
        <v>53.4</v>
      </c>
      <c r="H125" s="381">
        <v>11</v>
      </c>
      <c r="I125" s="387">
        <v>14.636363636363637</v>
      </c>
      <c r="J125" s="382">
        <v>41</v>
      </c>
      <c r="K125" s="381">
        <v>4.3170731707317067</v>
      </c>
      <c r="L125" s="238"/>
      <c r="M125" s="112"/>
      <c r="N125" s="112"/>
      <c r="O125" s="112"/>
    </row>
    <row r="126" spans="1:15">
      <c r="A126" s="318">
        <v>6</v>
      </c>
      <c r="B126" s="318">
        <v>4</v>
      </c>
      <c r="C126" s="319">
        <v>3</v>
      </c>
      <c r="D126" s="168">
        <v>382032</v>
      </c>
      <c r="E126" s="315" t="s">
        <v>88</v>
      </c>
      <c r="F126" s="379">
        <v>2</v>
      </c>
      <c r="G126" s="387">
        <v>23</v>
      </c>
      <c r="H126" s="381">
        <v>9</v>
      </c>
      <c r="I126" s="387">
        <v>16.555555555555554</v>
      </c>
      <c r="J126" s="382">
        <v>45</v>
      </c>
      <c r="K126" s="381">
        <v>5.5111111111111111</v>
      </c>
      <c r="L126" s="238"/>
      <c r="M126" s="112"/>
      <c r="N126" s="112"/>
      <c r="O126" s="112"/>
    </row>
    <row r="127" spans="1:15">
      <c r="A127" s="318">
        <v>6</v>
      </c>
      <c r="B127" s="318">
        <v>4</v>
      </c>
      <c r="C127" s="319">
        <v>3</v>
      </c>
      <c r="D127" s="168">
        <v>166016</v>
      </c>
      <c r="E127" s="315" t="s">
        <v>253</v>
      </c>
      <c r="F127" s="379">
        <v>16</v>
      </c>
      <c r="G127" s="387">
        <v>34.187499999999993</v>
      </c>
      <c r="H127" s="381">
        <v>22</v>
      </c>
      <c r="I127" s="387">
        <v>20.999999999999996</v>
      </c>
      <c r="J127" s="382">
        <v>115</v>
      </c>
      <c r="K127" s="381">
        <v>3.7217391304347833</v>
      </c>
      <c r="L127" s="238"/>
      <c r="M127" s="112"/>
      <c r="N127" s="112"/>
      <c r="O127" s="112"/>
    </row>
    <row r="128" spans="1:15">
      <c r="A128" s="318">
        <v>6</v>
      </c>
      <c r="B128" s="318">
        <v>4</v>
      </c>
      <c r="C128" s="319">
        <v>3</v>
      </c>
      <c r="D128" s="168">
        <v>382044</v>
      </c>
      <c r="E128" s="315" t="s">
        <v>89</v>
      </c>
      <c r="F128" s="379">
        <v>6</v>
      </c>
      <c r="G128" s="387">
        <v>11.833333333333332</v>
      </c>
      <c r="H128" s="381">
        <v>29</v>
      </c>
      <c r="I128" s="387">
        <v>20.482758620689651</v>
      </c>
      <c r="J128" s="382">
        <v>96</v>
      </c>
      <c r="K128" s="381">
        <v>4.59375</v>
      </c>
      <c r="L128" s="238"/>
      <c r="M128" s="112"/>
      <c r="N128" s="112"/>
      <c r="O128" s="112"/>
    </row>
    <row r="129" spans="1:15">
      <c r="A129" s="318">
        <v>6</v>
      </c>
      <c r="B129" s="318">
        <v>4</v>
      </c>
      <c r="C129" s="319">
        <v>3</v>
      </c>
      <c r="D129" s="168">
        <v>570028</v>
      </c>
      <c r="E129" s="315" t="s">
        <v>118</v>
      </c>
      <c r="F129" s="379">
        <v>3</v>
      </c>
      <c r="G129" s="387">
        <v>19</v>
      </c>
      <c r="H129" s="381">
        <v>29</v>
      </c>
      <c r="I129" s="387">
        <v>11.344827586206895</v>
      </c>
      <c r="J129" s="382">
        <v>230</v>
      </c>
      <c r="K129" s="381">
        <v>4.3956521739130459</v>
      </c>
      <c r="L129" s="238"/>
      <c r="M129" s="112"/>
      <c r="N129" s="112"/>
      <c r="O129" s="112"/>
    </row>
    <row r="130" spans="1:15">
      <c r="A130" s="318">
        <v>6</v>
      </c>
      <c r="B130" s="318">
        <v>4</v>
      </c>
      <c r="C130" s="319">
        <v>3</v>
      </c>
      <c r="D130" s="168">
        <v>378024</v>
      </c>
      <c r="E130" s="315" t="s">
        <v>80</v>
      </c>
      <c r="F130" s="379">
        <v>1</v>
      </c>
      <c r="G130" s="387">
        <v>1</v>
      </c>
      <c r="H130" s="381">
        <v>20</v>
      </c>
      <c r="I130" s="387">
        <v>26.400000000000002</v>
      </c>
      <c r="J130" s="382">
        <v>62</v>
      </c>
      <c r="K130" s="381">
        <v>3.7741935483870974</v>
      </c>
      <c r="L130" s="238"/>
      <c r="M130" s="112"/>
      <c r="N130" s="112"/>
      <c r="O130" s="112"/>
    </row>
    <row r="131" spans="1:15">
      <c r="A131" s="318">
        <v>6</v>
      </c>
      <c r="B131" s="318">
        <v>4</v>
      </c>
      <c r="C131" s="319">
        <v>3</v>
      </c>
      <c r="D131" s="168">
        <v>754028</v>
      </c>
      <c r="E131" s="315" t="s">
        <v>267</v>
      </c>
      <c r="F131" s="379">
        <v>11</v>
      </c>
      <c r="G131" s="150">
        <v>52.909090909090907</v>
      </c>
      <c r="H131" s="381">
        <v>21</v>
      </c>
      <c r="I131" s="387">
        <v>15.142857142857146</v>
      </c>
      <c r="J131" s="382">
        <v>143</v>
      </c>
      <c r="K131" s="381">
        <v>3.9650349650349641</v>
      </c>
      <c r="L131" s="238"/>
      <c r="M131" s="112"/>
      <c r="N131" s="112"/>
      <c r="O131" s="112"/>
    </row>
    <row r="132" spans="1:15">
      <c r="A132" s="318">
        <v>6</v>
      </c>
      <c r="B132" s="318">
        <v>4</v>
      </c>
      <c r="C132" s="319">
        <v>3</v>
      </c>
      <c r="D132" s="168">
        <v>382048</v>
      </c>
      <c r="E132" s="315" t="s">
        <v>90</v>
      </c>
      <c r="F132" s="379">
        <v>4</v>
      </c>
      <c r="G132" s="387">
        <v>19.5</v>
      </c>
      <c r="H132" s="381">
        <v>14</v>
      </c>
      <c r="I132" s="387">
        <v>18.928571428571431</v>
      </c>
      <c r="J132" s="382">
        <v>57</v>
      </c>
      <c r="K132" s="381">
        <v>5.7543859649122799</v>
      </c>
      <c r="L132" s="24"/>
    </row>
    <row r="133" spans="1:15">
      <c r="A133" s="318">
        <v>6</v>
      </c>
      <c r="B133" s="318">
        <v>4</v>
      </c>
      <c r="C133" s="319">
        <v>3</v>
      </c>
      <c r="D133" s="168">
        <v>170032</v>
      </c>
      <c r="E133" s="315" t="s">
        <v>51</v>
      </c>
      <c r="F133" s="379">
        <v>5</v>
      </c>
      <c r="G133" s="387">
        <v>53.6</v>
      </c>
      <c r="H133" s="381">
        <v>37</v>
      </c>
      <c r="I133" s="387">
        <v>20</v>
      </c>
      <c r="J133" s="382">
        <v>88</v>
      </c>
      <c r="K133" s="381">
        <v>4.9090909090909083</v>
      </c>
      <c r="L133" s="24"/>
    </row>
    <row r="134" spans="1:15">
      <c r="A134" s="318">
        <v>6</v>
      </c>
      <c r="B134" s="318">
        <v>4</v>
      </c>
      <c r="C134" s="319">
        <v>3</v>
      </c>
      <c r="D134" s="168">
        <v>378028</v>
      </c>
      <c r="E134" s="315" t="s">
        <v>81</v>
      </c>
      <c r="F134" s="379">
        <v>2</v>
      </c>
      <c r="G134" s="387">
        <v>96</v>
      </c>
      <c r="H134" s="381">
        <v>19</v>
      </c>
      <c r="I134" s="387">
        <v>18.368421052631579</v>
      </c>
      <c r="J134" s="382">
        <v>55</v>
      </c>
      <c r="K134" s="381">
        <v>5.8909090909090915</v>
      </c>
      <c r="L134" s="24"/>
    </row>
    <row r="135" spans="1:15">
      <c r="A135" s="318">
        <v>6</v>
      </c>
      <c r="B135" s="318">
        <v>4</v>
      </c>
      <c r="C135" s="319">
        <v>3</v>
      </c>
      <c r="D135" s="168">
        <v>958040</v>
      </c>
      <c r="E135" s="315" t="s">
        <v>145</v>
      </c>
      <c r="F135" s="379">
        <v>14</v>
      </c>
      <c r="G135" s="387">
        <v>14.928571428571429</v>
      </c>
      <c r="H135" s="381">
        <v>23</v>
      </c>
      <c r="I135" s="387">
        <v>11.999999999999998</v>
      </c>
      <c r="J135" s="382">
        <v>33</v>
      </c>
      <c r="K135" s="381">
        <v>3.8181818181818183</v>
      </c>
      <c r="L135" s="24"/>
    </row>
    <row r="136" spans="1:15">
      <c r="A136" s="318">
        <v>6</v>
      </c>
      <c r="B136" s="318">
        <v>4</v>
      </c>
      <c r="C136" s="319">
        <v>3</v>
      </c>
      <c r="D136" s="168">
        <v>954028</v>
      </c>
      <c r="E136" s="315" t="s">
        <v>141</v>
      </c>
      <c r="F136" s="379">
        <v>3</v>
      </c>
      <c r="G136" s="387">
        <v>122.66666666666666</v>
      </c>
      <c r="H136" s="381">
        <v>7</v>
      </c>
      <c r="I136" s="387">
        <v>33.999999999999993</v>
      </c>
      <c r="J136" s="382">
        <v>73</v>
      </c>
      <c r="K136" s="381">
        <v>4.4246575342465748</v>
      </c>
      <c r="L136" s="24"/>
    </row>
    <row r="137" spans="1:15">
      <c r="A137" s="318">
        <v>6</v>
      </c>
      <c r="B137" s="318">
        <v>4</v>
      </c>
      <c r="C137" s="319">
        <v>3</v>
      </c>
      <c r="D137" s="168">
        <v>958044</v>
      </c>
      <c r="E137" s="315" t="s">
        <v>146</v>
      </c>
      <c r="F137" s="379">
        <v>6</v>
      </c>
      <c r="G137" s="387">
        <v>57.166666666666664</v>
      </c>
      <c r="H137" s="381">
        <v>19</v>
      </c>
      <c r="I137" s="387">
        <v>14.052631578947368</v>
      </c>
      <c r="J137" s="382">
        <v>41</v>
      </c>
      <c r="K137" s="381">
        <v>5.6585365853658551</v>
      </c>
      <c r="L137" s="24"/>
    </row>
    <row r="138" spans="1:15">
      <c r="A138" s="318">
        <v>6</v>
      </c>
      <c r="B138" s="318">
        <v>4</v>
      </c>
      <c r="C138" s="319">
        <v>3</v>
      </c>
      <c r="D138" s="168">
        <v>754044</v>
      </c>
      <c r="E138" s="315" t="s">
        <v>218</v>
      </c>
      <c r="F138" s="379">
        <v>0</v>
      </c>
      <c r="G138" s="387">
        <v>0</v>
      </c>
      <c r="H138" s="381">
        <v>7</v>
      </c>
      <c r="I138" s="387">
        <v>29.000000000000004</v>
      </c>
      <c r="J138" s="382">
        <v>52</v>
      </c>
      <c r="K138" s="381">
        <v>4.2884615384615383</v>
      </c>
      <c r="L138" s="24"/>
    </row>
    <row r="139" spans="1:15">
      <c r="A139" s="318">
        <v>6</v>
      </c>
      <c r="B139" s="318">
        <v>4</v>
      </c>
      <c r="C139" s="319">
        <v>3</v>
      </c>
      <c r="D139" s="168">
        <v>378032</v>
      </c>
      <c r="E139" s="315" t="s">
        <v>82</v>
      </c>
      <c r="F139" s="379">
        <v>12</v>
      </c>
      <c r="G139" s="387">
        <v>25.333333333333336</v>
      </c>
      <c r="H139" s="381">
        <v>35</v>
      </c>
      <c r="I139" s="387">
        <v>11.885714285714281</v>
      </c>
      <c r="J139" s="382">
        <v>120</v>
      </c>
      <c r="K139" s="381">
        <v>4.1666666666666652</v>
      </c>
      <c r="L139" s="24"/>
    </row>
    <row r="140" spans="1:15">
      <c r="A140" s="318">
        <v>6</v>
      </c>
      <c r="B140" s="318">
        <v>4</v>
      </c>
      <c r="C140" s="319">
        <v>3</v>
      </c>
      <c r="D140" s="168">
        <v>978040</v>
      </c>
      <c r="E140" s="315" t="s">
        <v>164</v>
      </c>
      <c r="F140" s="379">
        <v>7</v>
      </c>
      <c r="G140" s="387">
        <v>69.428571428571431</v>
      </c>
      <c r="H140" s="381">
        <v>11</v>
      </c>
      <c r="I140" s="387">
        <v>25.454545454545457</v>
      </c>
      <c r="J140" s="382">
        <v>90</v>
      </c>
      <c r="K140" s="381">
        <v>4.6222222222222236</v>
      </c>
      <c r="L140" s="24"/>
    </row>
    <row r="141" spans="1:15">
      <c r="A141" s="318">
        <v>6</v>
      </c>
      <c r="B141" s="318">
        <v>4</v>
      </c>
      <c r="C141" s="319">
        <v>3</v>
      </c>
      <c r="D141" s="168">
        <v>374048</v>
      </c>
      <c r="E141" s="315" t="s">
        <v>76</v>
      </c>
      <c r="F141" s="379">
        <v>6</v>
      </c>
      <c r="G141" s="387">
        <v>85.833333333333329</v>
      </c>
      <c r="H141" s="381">
        <v>27</v>
      </c>
      <c r="I141" s="387">
        <v>14.851851851851849</v>
      </c>
      <c r="J141" s="382">
        <v>27</v>
      </c>
      <c r="K141" s="381">
        <v>3.3703703703703702</v>
      </c>
      <c r="L141" s="24"/>
    </row>
    <row r="142" spans="1:15">
      <c r="A142" s="318">
        <v>6</v>
      </c>
      <c r="B142" s="318">
        <v>4</v>
      </c>
      <c r="C142" s="319">
        <v>3</v>
      </c>
      <c r="D142" s="168">
        <v>166036</v>
      </c>
      <c r="E142" s="315" t="s">
        <v>47</v>
      </c>
      <c r="F142" s="379">
        <v>12</v>
      </c>
      <c r="G142" s="387">
        <v>21.083333333333332</v>
      </c>
      <c r="H142" s="381">
        <v>20</v>
      </c>
      <c r="I142" s="387">
        <v>22.25</v>
      </c>
      <c r="J142" s="382">
        <v>115</v>
      </c>
      <c r="K142" s="381">
        <v>4.8695652173913047</v>
      </c>
      <c r="L142" s="24"/>
    </row>
    <row r="143" spans="1:15">
      <c r="A143" s="318">
        <v>6</v>
      </c>
      <c r="B143" s="318">
        <v>4</v>
      </c>
      <c r="C143" s="319">
        <v>3</v>
      </c>
      <c r="D143" s="168">
        <v>374052</v>
      </c>
      <c r="E143" s="315" t="s">
        <v>77</v>
      </c>
      <c r="F143" s="379">
        <v>2</v>
      </c>
      <c r="G143" s="387">
        <v>132.5</v>
      </c>
      <c r="H143" s="381">
        <v>9</v>
      </c>
      <c r="I143" s="387">
        <v>20.444444444444443</v>
      </c>
      <c r="J143" s="382">
        <v>31</v>
      </c>
      <c r="K143" s="381">
        <v>4.9677419354838719</v>
      </c>
      <c r="L143" s="24"/>
    </row>
    <row r="144" spans="1:15" ht="13.15">
      <c r="A144" s="300"/>
      <c r="B144" s="300"/>
      <c r="C144" s="301"/>
      <c r="D144" s="297"/>
      <c r="E144" s="298" t="s">
        <v>211</v>
      </c>
      <c r="F144" s="388">
        <v>310</v>
      </c>
      <c r="G144" s="389"/>
      <c r="H144" s="390">
        <v>820</v>
      </c>
      <c r="I144" s="389"/>
      <c r="J144" s="378">
        <v>3141</v>
      </c>
      <c r="K144" s="390"/>
      <c r="L144" s="24"/>
    </row>
    <row r="145" spans="1:12">
      <c r="A145" s="318">
        <v>7</v>
      </c>
      <c r="B145" s="318">
        <v>1</v>
      </c>
      <c r="C145" s="319">
        <v>4</v>
      </c>
      <c r="D145" s="168">
        <v>358008</v>
      </c>
      <c r="E145" s="315" t="s">
        <v>62</v>
      </c>
      <c r="F145" s="379">
        <v>36</v>
      </c>
      <c r="G145" s="387">
        <v>47.722222222222214</v>
      </c>
      <c r="H145" s="381">
        <v>74</v>
      </c>
      <c r="I145" s="387">
        <v>24.500000000000004</v>
      </c>
      <c r="J145" s="382">
        <v>126</v>
      </c>
      <c r="K145" s="381">
        <v>2.9126984126984135</v>
      </c>
      <c r="L145" s="24"/>
    </row>
    <row r="146" spans="1:12">
      <c r="A146" s="318">
        <v>7</v>
      </c>
      <c r="B146" s="318">
        <v>1</v>
      </c>
      <c r="C146" s="319">
        <v>4</v>
      </c>
      <c r="D146" s="168">
        <v>562014</v>
      </c>
      <c r="E146" s="315" t="s">
        <v>106</v>
      </c>
      <c r="F146" s="379">
        <v>45</v>
      </c>
      <c r="G146" s="387">
        <v>32.933333333333337</v>
      </c>
      <c r="H146" s="381">
        <v>63</v>
      </c>
      <c r="I146" s="387">
        <v>19.04761904761904</v>
      </c>
      <c r="J146" s="382">
        <v>464</v>
      </c>
      <c r="K146" s="381">
        <v>4.1099137931034493</v>
      </c>
      <c r="L146" s="24"/>
    </row>
    <row r="147" spans="1:12">
      <c r="A147" s="318">
        <v>7</v>
      </c>
      <c r="B147" s="318">
        <v>1</v>
      </c>
      <c r="C147" s="319">
        <v>4</v>
      </c>
      <c r="D147" s="168">
        <v>978024</v>
      </c>
      <c r="E147" s="227" t="s">
        <v>160</v>
      </c>
      <c r="F147" s="391">
        <v>41</v>
      </c>
      <c r="G147" s="391">
        <v>23.365853658536583</v>
      </c>
      <c r="H147" s="391">
        <v>53</v>
      </c>
      <c r="I147" s="391">
        <v>18.339622641509433</v>
      </c>
      <c r="J147" s="330">
        <v>95</v>
      </c>
      <c r="K147" s="391">
        <v>5.3999999999999986</v>
      </c>
      <c r="L147" s="24"/>
    </row>
    <row r="148" spans="1:12">
      <c r="A148" s="318">
        <v>7</v>
      </c>
      <c r="B148" s="318">
        <v>1</v>
      </c>
      <c r="C148" s="319">
        <v>4</v>
      </c>
      <c r="D148" s="168">
        <v>562024</v>
      </c>
      <c r="E148" s="315" t="s">
        <v>109</v>
      </c>
      <c r="F148" s="379">
        <v>7</v>
      </c>
      <c r="G148" s="387">
        <v>82.142857142857139</v>
      </c>
      <c r="H148" s="381">
        <v>23</v>
      </c>
      <c r="I148" s="387">
        <v>19.260869565217394</v>
      </c>
      <c r="J148" s="382">
        <v>180</v>
      </c>
      <c r="K148" s="381">
        <v>4.6388888888888875</v>
      </c>
      <c r="L148" s="238"/>
    </row>
    <row r="149" spans="1:12">
      <c r="A149" s="318">
        <v>7</v>
      </c>
      <c r="B149" s="318">
        <v>1</v>
      </c>
      <c r="C149" s="319">
        <v>4</v>
      </c>
      <c r="D149" s="168">
        <v>770024</v>
      </c>
      <c r="E149" s="315" t="s">
        <v>128</v>
      </c>
      <c r="F149" s="379">
        <v>21</v>
      </c>
      <c r="G149" s="387">
        <v>62.142857142857146</v>
      </c>
      <c r="H149" s="381">
        <v>40</v>
      </c>
      <c r="I149" s="387">
        <v>23.1</v>
      </c>
      <c r="J149" s="382">
        <v>254</v>
      </c>
      <c r="K149" s="381">
        <v>3.3937007874015737</v>
      </c>
      <c r="L149" s="238"/>
    </row>
    <row r="150" spans="1:12">
      <c r="A150" s="318">
        <v>7</v>
      </c>
      <c r="B150" s="318">
        <v>1</v>
      </c>
      <c r="C150" s="319">
        <v>4</v>
      </c>
      <c r="D150" s="168">
        <v>562032</v>
      </c>
      <c r="E150" s="315" t="s">
        <v>111</v>
      </c>
      <c r="F150" s="379">
        <v>20</v>
      </c>
      <c r="G150" s="387">
        <v>44.35</v>
      </c>
      <c r="H150" s="381">
        <v>42</v>
      </c>
      <c r="I150" s="387">
        <v>20.904761904761905</v>
      </c>
      <c r="J150" s="382">
        <v>206</v>
      </c>
      <c r="K150" s="381">
        <v>4.2427184466019368</v>
      </c>
      <c r="L150" s="238"/>
    </row>
    <row r="151" spans="1:12" ht="13.15">
      <c r="A151" s="300"/>
      <c r="B151" s="300"/>
      <c r="C151" s="301"/>
      <c r="D151" s="297"/>
      <c r="E151" s="298" t="s">
        <v>212</v>
      </c>
      <c r="F151" s="388">
        <v>170</v>
      </c>
      <c r="G151" s="389"/>
      <c r="H151" s="390">
        <v>295</v>
      </c>
      <c r="I151" s="389"/>
      <c r="J151" s="378">
        <v>1325</v>
      </c>
      <c r="K151" s="390"/>
      <c r="L151" s="238"/>
    </row>
    <row r="152" spans="1:12">
      <c r="A152" s="318">
        <v>8</v>
      </c>
      <c r="B152" s="318">
        <v>2</v>
      </c>
      <c r="C152" s="319">
        <v>4</v>
      </c>
      <c r="D152" s="168">
        <v>570004</v>
      </c>
      <c r="E152" s="315" t="s">
        <v>116</v>
      </c>
      <c r="F152" s="379">
        <v>7</v>
      </c>
      <c r="G152" s="387">
        <v>67</v>
      </c>
      <c r="H152" s="381">
        <v>18</v>
      </c>
      <c r="I152" s="387">
        <v>23.055555555555554</v>
      </c>
      <c r="J152" s="382">
        <v>140</v>
      </c>
      <c r="K152" s="381">
        <v>5.2785714285714276</v>
      </c>
      <c r="L152" s="238"/>
    </row>
    <row r="153" spans="1:12">
      <c r="A153" s="318">
        <v>8</v>
      </c>
      <c r="B153" s="318">
        <v>2</v>
      </c>
      <c r="C153" s="319">
        <v>4</v>
      </c>
      <c r="D153" s="168">
        <v>766008</v>
      </c>
      <c r="E153" s="315" t="s">
        <v>123</v>
      </c>
      <c r="F153" s="379">
        <v>15</v>
      </c>
      <c r="G153" s="387">
        <v>30.4</v>
      </c>
      <c r="H153" s="381">
        <v>29</v>
      </c>
      <c r="I153" s="387">
        <v>20.862068965517235</v>
      </c>
      <c r="J153" s="382">
        <v>164</v>
      </c>
      <c r="K153" s="381">
        <v>4.2439024390243896</v>
      </c>
      <c r="L153" s="238"/>
    </row>
    <row r="154" spans="1:12">
      <c r="A154" s="318">
        <v>8</v>
      </c>
      <c r="B154" s="318">
        <v>2</v>
      </c>
      <c r="C154" s="319">
        <v>4</v>
      </c>
      <c r="D154" s="168">
        <v>362008</v>
      </c>
      <c r="E154" s="315" t="s">
        <v>63</v>
      </c>
      <c r="F154" s="379">
        <v>24</v>
      </c>
      <c r="G154" s="387">
        <v>41.208333333333329</v>
      </c>
      <c r="H154" s="381">
        <v>61</v>
      </c>
      <c r="I154" s="387">
        <v>13.475409836065573</v>
      </c>
      <c r="J154" s="382">
        <v>79</v>
      </c>
      <c r="K154" s="381">
        <v>3.063291139240508</v>
      </c>
      <c r="L154" s="238"/>
    </row>
    <row r="155" spans="1:12">
      <c r="A155" s="318">
        <v>8</v>
      </c>
      <c r="B155" s="318">
        <v>2</v>
      </c>
      <c r="C155" s="319">
        <v>4</v>
      </c>
      <c r="D155" s="168">
        <v>562004</v>
      </c>
      <c r="E155" s="315" t="s">
        <v>103</v>
      </c>
      <c r="F155" s="379">
        <v>31</v>
      </c>
      <c r="G155" s="387">
        <v>64.483870967741936</v>
      </c>
      <c r="H155" s="381">
        <v>95</v>
      </c>
      <c r="I155" s="387">
        <v>17.757894736842104</v>
      </c>
      <c r="J155" s="382">
        <v>254</v>
      </c>
      <c r="K155" s="381">
        <v>5.3070866141732287</v>
      </c>
      <c r="L155" s="238"/>
    </row>
    <row r="156" spans="1:12">
      <c r="A156" s="318">
        <v>8</v>
      </c>
      <c r="B156" s="318">
        <v>2</v>
      </c>
      <c r="C156" s="319">
        <v>4</v>
      </c>
      <c r="D156" s="168">
        <v>766020</v>
      </c>
      <c r="E156" s="315" t="s">
        <v>124</v>
      </c>
      <c r="F156" s="379">
        <v>19</v>
      </c>
      <c r="G156" s="387">
        <v>23.421052631578949</v>
      </c>
      <c r="H156" s="381">
        <v>67</v>
      </c>
      <c r="I156" s="387">
        <v>14.701492537313433</v>
      </c>
      <c r="J156" s="382">
        <v>227</v>
      </c>
      <c r="K156" s="381">
        <v>4.0044052863436113</v>
      </c>
      <c r="L156" s="24"/>
    </row>
    <row r="157" spans="1:12">
      <c r="A157" s="318">
        <v>8</v>
      </c>
      <c r="B157" s="318">
        <v>2</v>
      </c>
      <c r="C157" s="319">
        <v>4</v>
      </c>
      <c r="D157" s="168">
        <v>334012</v>
      </c>
      <c r="E157" s="315" t="s">
        <v>58</v>
      </c>
      <c r="F157" s="379">
        <v>22</v>
      </c>
      <c r="G157" s="387">
        <v>46.409090909090914</v>
      </c>
      <c r="H157" s="381">
        <v>20</v>
      </c>
      <c r="I157" s="387">
        <v>22.6</v>
      </c>
      <c r="J157" s="382">
        <v>164</v>
      </c>
      <c r="K157" s="381">
        <v>4.3353658536585362</v>
      </c>
      <c r="L157" s="24"/>
    </row>
    <row r="158" spans="1:12">
      <c r="A158" s="318">
        <v>8</v>
      </c>
      <c r="B158" s="318">
        <v>2</v>
      </c>
      <c r="C158" s="319">
        <v>4</v>
      </c>
      <c r="D158" s="168">
        <v>758012</v>
      </c>
      <c r="E158" s="315" t="s">
        <v>121</v>
      </c>
      <c r="F158" s="379">
        <v>33</v>
      </c>
      <c r="G158" s="387">
        <v>30.63636363636364</v>
      </c>
      <c r="H158" s="381">
        <v>46</v>
      </c>
      <c r="I158" s="387">
        <v>25.391304347826093</v>
      </c>
      <c r="J158" s="382">
        <v>283</v>
      </c>
      <c r="K158" s="381">
        <v>3.3038869257950525</v>
      </c>
      <c r="L158" s="24"/>
    </row>
    <row r="159" spans="1:12">
      <c r="A159" s="318">
        <v>8</v>
      </c>
      <c r="B159" s="318">
        <v>2</v>
      </c>
      <c r="C159" s="319">
        <v>4</v>
      </c>
      <c r="D159" s="168">
        <v>562020</v>
      </c>
      <c r="E159" s="227" t="s">
        <v>108</v>
      </c>
      <c r="F159" s="391">
        <v>13</v>
      </c>
      <c r="G159" s="391">
        <v>51.769230769230766</v>
      </c>
      <c r="H159" s="391">
        <v>56</v>
      </c>
      <c r="I159" s="391">
        <v>14.160714285714288</v>
      </c>
      <c r="J159" s="330">
        <v>208</v>
      </c>
      <c r="K159" s="391">
        <v>4.2211538461538503</v>
      </c>
      <c r="L159" s="24"/>
    </row>
    <row r="160" spans="1:12">
      <c r="A160" s="318">
        <v>8</v>
      </c>
      <c r="B160" s="318">
        <v>2</v>
      </c>
      <c r="C160" s="319">
        <v>4</v>
      </c>
      <c r="D160" s="168">
        <v>962024</v>
      </c>
      <c r="E160" s="315" t="s">
        <v>149</v>
      </c>
      <c r="F160" s="379">
        <v>14</v>
      </c>
      <c r="G160" s="387">
        <v>76.857142857142875</v>
      </c>
      <c r="H160" s="381">
        <v>28</v>
      </c>
      <c r="I160" s="387">
        <v>35.035714285714292</v>
      </c>
      <c r="J160" s="382">
        <v>89</v>
      </c>
      <c r="K160" s="381">
        <v>4.1011235955056176</v>
      </c>
      <c r="L160" s="24"/>
    </row>
    <row r="161" spans="1:12">
      <c r="A161" s="318">
        <v>8</v>
      </c>
      <c r="B161" s="318">
        <v>2</v>
      </c>
      <c r="C161" s="319">
        <v>4</v>
      </c>
      <c r="D161" s="168">
        <v>962032</v>
      </c>
      <c r="E161" s="315" t="s">
        <v>150</v>
      </c>
      <c r="F161" s="379">
        <v>15</v>
      </c>
      <c r="G161" s="387">
        <v>65.200000000000031</v>
      </c>
      <c r="H161" s="381">
        <v>42</v>
      </c>
      <c r="I161" s="387">
        <v>22.261904761904763</v>
      </c>
      <c r="J161" s="382">
        <v>181</v>
      </c>
      <c r="K161" s="381">
        <v>3.9944751381215444</v>
      </c>
      <c r="L161" s="24"/>
    </row>
    <row r="162" spans="1:12">
      <c r="A162" s="318">
        <v>8</v>
      </c>
      <c r="B162" s="318">
        <v>2</v>
      </c>
      <c r="C162" s="319">
        <v>4</v>
      </c>
      <c r="D162" s="168">
        <v>170024</v>
      </c>
      <c r="E162" s="315" t="s">
        <v>50</v>
      </c>
      <c r="F162" s="379">
        <v>33</v>
      </c>
      <c r="G162" s="387">
        <v>31.333333333333332</v>
      </c>
      <c r="H162" s="381">
        <v>85</v>
      </c>
      <c r="I162" s="387">
        <v>19.870588235294118</v>
      </c>
      <c r="J162" s="382">
        <v>330</v>
      </c>
      <c r="K162" s="381">
        <v>5.1727272727272728</v>
      </c>
      <c r="L162" s="24"/>
    </row>
    <row r="163" spans="1:12">
      <c r="A163" s="318">
        <v>8</v>
      </c>
      <c r="B163" s="318">
        <v>2</v>
      </c>
      <c r="C163" s="319">
        <v>4</v>
      </c>
      <c r="D163" s="168">
        <v>970040</v>
      </c>
      <c r="E163" s="315" t="s">
        <v>154</v>
      </c>
      <c r="F163" s="379">
        <v>28</v>
      </c>
      <c r="G163" s="387">
        <v>41.142857142857146</v>
      </c>
      <c r="H163" s="381">
        <v>68</v>
      </c>
      <c r="I163" s="387">
        <v>19.529411764705888</v>
      </c>
      <c r="J163" s="382">
        <v>233</v>
      </c>
      <c r="K163" s="381">
        <v>3.4806866952789699</v>
      </c>
      <c r="L163" s="24"/>
    </row>
    <row r="164" spans="1:12">
      <c r="A164" s="318">
        <v>8</v>
      </c>
      <c r="B164" s="318">
        <v>2</v>
      </c>
      <c r="C164" s="319">
        <v>4</v>
      </c>
      <c r="D164" s="168">
        <v>334032</v>
      </c>
      <c r="E164" s="315" t="s">
        <v>60</v>
      </c>
      <c r="F164" s="379">
        <v>27</v>
      </c>
      <c r="G164" s="387">
        <v>48.037037037037038</v>
      </c>
      <c r="H164" s="381">
        <v>61</v>
      </c>
      <c r="I164" s="387">
        <v>21.622950819672123</v>
      </c>
      <c r="J164" s="382">
        <v>153</v>
      </c>
      <c r="K164" s="381">
        <v>5.9281045751634034</v>
      </c>
      <c r="L164" s="24"/>
    </row>
    <row r="165" spans="1:12">
      <c r="A165" s="318">
        <v>8</v>
      </c>
      <c r="B165" s="318">
        <v>2</v>
      </c>
      <c r="C165" s="319">
        <v>4</v>
      </c>
      <c r="D165" s="168">
        <v>158032</v>
      </c>
      <c r="E165" s="315" t="s">
        <v>38</v>
      </c>
      <c r="F165" s="379">
        <v>25</v>
      </c>
      <c r="G165" s="387">
        <v>65.52000000000001</v>
      </c>
      <c r="H165" s="381">
        <v>86</v>
      </c>
      <c r="I165" s="387">
        <v>15.686046511627906</v>
      </c>
      <c r="J165" s="382">
        <v>172</v>
      </c>
      <c r="K165" s="381">
        <v>5.0755813953488378</v>
      </c>
      <c r="L165" s="24"/>
    </row>
    <row r="166" spans="1:12">
      <c r="A166" s="318">
        <v>8</v>
      </c>
      <c r="B166" s="318">
        <v>2</v>
      </c>
      <c r="C166" s="319">
        <v>4</v>
      </c>
      <c r="D166" s="168">
        <v>954036</v>
      </c>
      <c r="E166" s="315" t="s">
        <v>143</v>
      </c>
      <c r="F166" s="379">
        <v>25</v>
      </c>
      <c r="G166" s="387">
        <v>59.8</v>
      </c>
      <c r="H166" s="381">
        <v>62</v>
      </c>
      <c r="I166" s="387">
        <v>21.887096774193548</v>
      </c>
      <c r="J166" s="382">
        <v>348</v>
      </c>
      <c r="K166" s="381">
        <v>4.9942528735632195</v>
      </c>
      <c r="L166" s="24"/>
    </row>
    <row r="167" spans="1:12" ht="13.15">
      <c r="A167" s="300"/>
      <c r="B167" s="300"/>
      <c r="C167" s="301"/>
      <c r="D167" s="297"/>
      <c r="E167" s="298" t="s">
        <v>213</v>
      </c>
      <c r="F167" s="388">
        <v>331</v>
      </c>
      <c r="G167" s="389"/>
      <c r="H167" s="390">
        <v>824</v>
      </c>
      <c r="I167" s="389"/>
      <c r="J167" s="378">
        <v>3025</v>
      </c>
      <c r="K167" s="390"/>
      <c r="L167" s="24"/>
    </row>
    <row r="168" spans="1:12">
      <c r="A168" s="318">
        <v>9</v>
      </c>
      <c r="B168" s="318">
        <v>3</v>
      </c>
      <c r="C168" s="319">
        <v>4</v>
      </c>
      <c r="D168" s="168">
        <v>958004</v>
      </c>
      <c r="E168" s="315" t="s">
        <v>144</v>
      </c>
      <c r="F168" s="379">
        <v>28</v>
      </c>
      <c r="G168" s="387">
        <v>26.107142857142854</v>
      </c>
      <c r="H168" s="381">
        <v>68</v>
      </c>
      <c r="I168" s="387">
        <v>13.823529411764707</v>
      </c>
      <c r="J168" s="382">
        <v>221</v>
      </c>
      <c r="K168" s="381">
        <v>5.7601809954751122</v>
      </c>
      <c r="L168" s="24"/>
    </row>
    <row r="169" spans="1:12">
      <c r="A169" s="318">
        <v>9</v>
      </c>
      <c r="B169" s="318">
        <v>3</v>
      </c>
      <c r="C169" s="319">
        <v>4</v>
      </c>
      <c r="D169" s="168">
        <v>770004</v>
      </c>
      <c r="E169" s="315" t="s">
        <v>127</v>
      </c>
      <c r="F169" s="379">
        <v>4</v>
      </c>
      <c r="G169" s="387">
        <v>139.25</v>
      </c>
      <c r="H169" s="381">
        <v>12</v>
      </c>
      <c r="I169" s="387">
        <v>6.333333333333333</v>
      </c>
      <c r="J169" s="382">
        <v>92</v>
      </c>
      <c r="K169" s="381">
        <v>4.8369565217391282</v>
      </c>
      <c r="L169" s="238"/>
    </row>
    <row r="170" spans="1:12">
      <c r="A170" s="318">
        <v>9</v>
      </c>
      <c r="B170" s="318">
        <v>3</v>
      </c>
      <c r="C170" s="319">
        <v>4</v>
      </c>
      <c r="D170" s="168">
        <v>378004</v>
      </c>
      <c r="E170" s="315" t="s">
        <v>78</v>
      </c>
      <c r="F170" s="379">
        <v>9</v>
      </c>
      <c r="G170" s="387">
        <v>80.888888888888886</v>
      </c>
      <c r="H170" s="381">
        <v>50</v>
      </c>
      <c r="I170" s="387">
        <v>20.319999999999993</v>
      </c>
      <c r="J170" s="382">
        <v>191</v>
      </c>
      <c r="K170" s="381">
        <v>4.2460732984293195</v>
      </c>
      <c r="L170" s="238"/>
    </row>
    <row r="171" spans="1:12">
      <c r="A171" s="318">
        <v>9</v>
      </c>
      <c r="B171" s="318">
        <v>3</v>
      </c>
      <c r="C171" s="319">
        <v>4</v>
      </c>
      <c r="D171" s="168">
        <v>170008</v>
      </c>
      <c r="E171" s="315" t="s">
        <v>48</v>
      </c>
      <c r="F171" s="379">
        <v>29</v>
      </c>
      <c r="G171" s="387">
        <v>37.379310344827587</v>
      </c>
      <c r="H171" s="381">
        <v>78</v>
      </c>
      <c r="I171" s="387">
        <v>18.320512820512828</v>
      </c>
      <c r="J171" s="382">
        <v>288</v>
      </c>
      <c r="K171" s="381">
        <v>4.7048611111111125</v>
      </c>
      <c r="L171" s="238"/>
    </row>
    <row r="172" spans="1:12">
      <c r="A172" s="318">
        <v>9</v>
      </c>
      <c r="B172" s="318">
        <v>3</v>
      </c>
      <c r="C172" s="319">
        <v>4</v>
      </c>
      <c r="D172" s="168">
        <v>162004</v>
      </c>
      <c r="E172" s="315" t="s">
        <v>40</v>
      </c>
      <c r="F172" s="379">
        <v>14</v>
      </c>
      <c r="G172" s="387">
        <v>39.214285714285722</v>
      </c>
      <c r="H172" s="381">
        <v>32</v>
      </c>
      <c r="I172" s="387">
        <v>20.499999999999993</v>
      </c>
      <c r="J172" s="382">
        <v>143</v>
      </c>
      <c r="K172" s="381">
        <v>6.1398601398601418</v>
      </c>
      <c r="L172" s="238"/>
    </row>
    <row r="173" spans="1:12">
      <c r="A173" s="318">
        <v>9</v>
      </c>
      <c r="B173" s="318">
        <v>3</v>
      </c>
      <c r="C173" s="319">
        <v>4</v>
      </c>
      <c r="D173" s="168">
        <v>562012</v>
      </c>
      <c r="E173" s="315" t="s">
        <v>105</v>
      </c>
      <c r="F173" s="379">
        <v>13</v>
      </c>
      <c r="G173" s="387">
        <v>93.615384615384613</v>
      </c>
      <c r="H173" s="381">
        <v>20</v>
      </c>
      <c r="I173" s="387">
        <v>26.900000000000002</v>
      </c>
      <c r="J173" s="382">
        <v>127</v>
      </c>
      <c r="K173" s="381">
        <v>7.2047244094488185</v>
      </c>
      <c r="L173" s="238"/>
    </row>
    <row r="174" spans="1:12">
      <c r="A174" s="318">
        <v>9</v>
      </c>
      <c r="B174" s="318">
        <v>3</v>
      </c>
      <c r="C174" s="319">
        <v>4</v>
      </c>
      <c r="D174" s="168">
        <v>362024</v>
      </c>
      <c r="E174" s="315" t="s">
        <v>66</v>
      </c>
      <c r="F174" s="379">
        <v>6</v>
      </c>
      <c r="G174" s="387">
        <v>83</v>
      </c>
      <c r="H174" s="381">
        <v>43</v>
      </c>
      <c r="I174" s="387">
        <v>27.232558139534873</v>
      </c>
      <c r="J174" s="382">
        <v>238</v>
      </c>
      <c r="K174" s="381">
        <v>5.1512605042016801</v>
      </c>
      <c r="L174" s="238"/>
    </row>
    <row r="175" spans="1:12">
      <c r="A175" s="318">
        <v>9</v>
      </c>
      <c r="B175" s="318">
        <v>3</v>
      </c>
      <c r="C175" s="319">
        <v>4</v>
      </c>
      <c r="D175" s="168">
        <v>162008</v>
      </c>
      <c r="E175" s="315" t="s">
        <v>41</v>
      </c>
      <c r="F175" s="379">
        <v>16</v>
      </c>
      <c r="G175" s="387">
        <v>55.6875</v>
      </c>
      <c r="H175" s="381">
        <v>37</v>
      </c>
      <c r="I175" s="387">
        <v>17.351351351351358</v>
      </c>
      <c r="J175" s="382">
        <v>157</v>
      </c>
      <c r="K175" s="381">
        <v>5.4394904458598745</v>
      </c>
      <c r="L175" s="238"/>
    </row>
    <row r="176" spans="1:12">
      <c r="A176" s="318">
        <v>9</v>
      </c>
      <c r="B176" s="318">
        <v>3</v>
      </c>
      <c r="C176" s="319">
        <v>4</v>
      </c>
      <c r="D176" s="168">
        <v>374012</v>
      </c>
      <c r="E176" s="315" t="s">
        <v>74</v>
      </c>
      <c r="F176" s="379">
        <v>6</v>
      </c>
      <c r="G176" s="387">
        <v>118</v>
      </c>
      <c r="H176" s="381">
        <v>25</v>
      </c>
      <c r="I176" s="387">
        <v>26.279999999999998</v>
      </c>
      <c r="J176" s="382">
        <v>168</v>
      </c>
      <c r="K176" s="381">
        <v>3.3392857142857153</v>
      </c>
      <c r="L176" s="238"/>
    </row>
    <row r="177" spans="1:14">
      <c r="A177" s="318">
        <v>9</v>
      </c>
      <c r="B177" s="318">
        <v>3</v>
      </c>
      <c r="C177" s="319">
        <v>4</v>
      </c>
      <c r="D177" s="168">
        <v>754008</v>
      </c>
      <c r="E177" s="227" t="s">
        <v>119</v>
      </c>
      <c r="F177" s="391">
        <v>11</v>
      </c>
      <c r="G177" s="391">
        <v>46.36363636363636</v>
      </c>
      <c r="H177" s="391">
        <v>82</v>
      </c>
      <c r="I177" s="391">
        <v>15.256097560975611</v>
      </c>
      <c r="J177" s="330">
        <v>363</v>
      </c>
      <c r="K177" s="391">
        <v>3.9201101928374649</v>
      </c>
      <c r="L177" s="24"/>
    </row>
    <row r="178" spans="1:14">
      <c r="A178" s="318">
        <v>9</v>
      </c>
      <c r="B178" s="318">
        <v>3</v>
      </c>
      <c r="C178" s="319">
        <v>4</v>
      </c>
      <c r="D178" s="168">
        <v>954016</v>
      </c>
      <c r="E178" s="315" t="s">
        <v>138</v>
      </c>
      <c r="F178" s="379">
        <v>17</v>
      </c>
      <c r="G178" s="387">
        <v>36.294117647058833</v>
      </c>
      <c r="H178" s="381">
        <v>32</v>
      </c>
      <c r="I178" s="387">
        <v>13.375</v>
      </c>
      <c r="J178" s="382">
        <v>124</v>
      </c>
      <c r="K178" s="381">
        <v>7.0161290322580676</v>
      </c>
      <c r="L178" s="238"/>
    </row>
    <row r="179" spans="1:14">
      <c r="A179" s="318">
        <v>9</v>
      </c>
      <c r="B179" s="318">
        <v>3</v>
      </c>
      <c r="C179" s="319">
        <v>4</v>
      </c>
      <c r="D179" s="168">
        <v>158016</v>
      </c>
      <c r="E179" s="315" t="s">
        <v>33</v>
      </c>
      <c r="F179" s="379">
        <v>10</v>
      </c>
      <c r="G179" s="387">
        <v>83.2</v>
      </c>
      <c r="H179" s="381">
        <v>9</v>
      </c>
      <c r="I179" s="387">
        <v>16.222222222222221</v>
      </c>
      <c r="J179" s="382">
        <v>64</v>
      </c>
      <c r="K179" s="381">
        <v>5.8281249999999982</v>
      </c>
      <c r="L179" s="238"/>
    </row>
    <row r="180" spans="1:14">
      <c r="A180" s="318">
        <v>9</v>
      </c>
      <c r="B180" s="318">
        <v>3</v>
      </c>
      <c r="C180" s="319">
        <v>4</v>
      </c>
      <c r="D180" s="168">
        <v>362032</v>
      </c>
      <c r="E180" s="315" t="s">
        <v>68</v>
      </c>
      <c r="F180" s="379">
        <v>13</v>
      </c>
      <c r="G180" s="387">
        <v>53.615384615384613</v>
      </c>
      <c r="H180" s="381">
        <v>30</v>
      </c>
      <c r="I180" s="387">
        <v>32.933333333333337</v>
      </c>
      <c r="J180" s="382">
        <v>161</v>
      </c>
      <c r="K180" s="381">
        <v>4.2857142857142874</v>
      </c>
      <c r="L180" s="24"/>
    </row>
    <row r="181" spans="1:14">
      <c r="A181" s="318">
        <v>9</v>
      </c>
      <c r="B181" s="318">
        <v>3</v>
      </c>
      <c r="C181" s="319">
        <v>4</v>
      </c>
      <c r="D181" s="168">
        <v>154036</v>
      </c>
      <c r="E181" s="315" t="s">
        <v>29</v>
      </c>
      <c r="F181" s="379">
        <v>25</v>
      </c>
      <c r="G181" s="387">
        <v>26.56</v>
      </c>
      <c r="H181" s="381">
        <v>52</v>
      </c>
      <c r="I181" s="387">
        <v>14.19230769230769</v>
      </c>
      <c r="J181" s="382">
        <v>155</v>
      </c>
      <c r="K181" s="381">
        <v>3.4645161290322575</v>
      </c>
      <c r="L181" s="24"/>
    </row>
    <row r="182" spans="1:14">
      <c r="A182" s="318">
        <v>9</v>
      </c>
      <c r="B182" s="318">
        <v>3</v>
      </c>
      <c r="C182" s="319">
        <v>4</v>
      </c>
      <c r="D182" s="168">
        <v>974028</v>
      </c>
      <c r="E182" s="315" t="s">
        <v>155</v>
      </c>
      <c r="F182" s="379">
        <v>17</v>
      </c>
      <c r="G182" s="387">
        <v>40.176470588235297</v>
      </c>
      <c r="H182" s="381">
        <v>37</v>
      </c>
      <c r="I182" s="387">
        <v>22.594594594594593</v>
      </c>
      <c r="J182" s="382">
        <v>184</v>
      </c>
      <c r="K182" s="381">
        <v>4.8967391304347849</v>
      </c>
      <c r="L182" s="24"/>
    </row>
    <row r="183" spans="1:14">
      <c r="A183" s="318">
        <v>9</v>
      </c>
      <c r="B183" s="318">
        <v>3</v>
      </c>
      <c r="C183" s="319">
        <v>4</v>
      </c>
      <c r="D183" s="168">
        <v>962040</v>
      </c>
      <c r="E183" s="315" t="s">
        <v>151</v>
      </c>
      <c r="F183" s="379">
        <v>7</v>
      </c>
      <c r="G183" s="387">
        <v>80.857142857142861</v>
      </c>
      <c r="H183" s="381">
        <v>14</v>
      </c>
      <c r="I183" s="387">
        <v>17.357142857142858</v>
      </c>
      <c r="J183" s="382">
        <v>134</v>
      </c>
      <c r="K183" s="381">
        <v>4.0447761194029868</v>
      </c>
      <c r="L183" s="24"/>
    </row>
    <row r="184" spans="1:14">
      <c r="A184" s="318">
        <v>9</v>
      </c>
      <c r="B184" s="318">
        <v>3</v>
      </c>
      <c r="C184" s="319">
        <v>4</v>
      </c>
      <c r="D184" s="168">
        <v>162024</v>
      </c>
      <c r="E184" s="315" t="s">
        <v>44</v>
      </c>
      <c r="F184" s="379">
        <v>14</v>
      </c>
      <c r="G184" s="387">
        <v>43.571428571428577</v>
      </c>
      <c r="H184" s="381">
        <v>98</v>
      </c>
      <c r="I184" s="387">
        <v>27.255102040816318</v>
      </c>
      <c r="J184" s="382">
        <v>337</v>
      </c>
      <c r="K184" s="381">
        <v>3.2551928783382795</v>
      </c>
      <c r="L184" s="24"/>
    </row>
    <row r="185" spans="1:14">
      <c r="A185" s="318">
        <v>9</v>
      </c>
      <c r="B185" s="318">
        <v>3</v>
      </c>
      <c r="C185" s="319">
        <v>4</v>
      </c>
      <c r="D185" s="168">
        <v>774032</v>
      </c>
      <c r="E185" s="315" t="s">
        <v>130</v>
      </c>
      <c r="F185" s="379">
        <v>29</v>
      </c>
      <c r="G185" s="387">
        <v>51.689655172413794</v>
      </c>
      <c r="H185" s="381">
        <v>99</v>
      </c>
      <c r="I185" s="387">
        <v>17.606060606060591</v>
      </c>
      <c r="J185" s="382">
        <v>447</v>
      </c>
      <c r="K185" s="381">
        <v>4.2818791946308714</v>
      </c>
      <c r="L185" s="238"/>
      <c r="M185" s="112"/>
      <c r="N185" s="112"/>
    </row>
    <row r="186" spans="1:14">
      <c r="A186" s="318">
        <v>9</v>
      </c>
      <c r="B186" s="318">
        <v>3</v>
      </c>
      <c r="C186" s="319">
        <v>4</v>
      </c>
      <c r="D186" s="168">
        <v>158028</v>
      </c>
      <c r="E186" s="315" t="s">
        <v>37</v>
      </c>
      <c r="F186" s="379">
        <v>2</v>
      </c>
      <c r="G186" s="387">
        <v>105.5</v>
      </c>
      <c r="H186" s="381">
        <v>36</v>
      </c>
      <c r="I186" s="387">
        <v>26.555555555555554</v>
      </c>
      <c r="J186" s="382">
        <v>283</v>
      </c>
      <c r="K186" s="381">
        <v>3.466431095406358</v>
      </c>
      <c r="L186" s="238"/>
      <c r="M186" s="112"/>
      <c r="N186" s="112"/>
    </row>
    <row r="187" spans="1:14">
      <c r="A187" s="318">
        <v>9</v>
      </c>
      <c r="B187" s="318">
        <v>3</v>
      </c>
      <c r="C187" s="319">
        <v>4</v>
      </c>
      <c r="D187" s="168">
        <v>566076</v>
      </c>
      <c r="E187" s="315" t="s">
        <v>115</v>
      </c>
      <c r="F187" s="379">
        <v>23</v>
      </c>
      <c r="G187" s="387">
        <v>44.565217391304358</v>
      </c>
      <c r="H187" s="381">
        <v>25</v>
      </c>
      <c r="I187" s="387">
        <v>36.079999999999991</v>
      </c>
      <c r="J187" s="382">
        <v>176</v>
      </c>
      <c r="K187" s="381">
        <v>4.3011363636363624</v>
      </c>
      <c r="L187" s="238"/>
      <c r="M187" s="112"/>
      <c r="N187" s="112"/>
    </row>
    <row r="188" spans="1:14">
      <c r="A188" s="318">
        <v>9</v>
      </c>
      <c r="B188" s="318">
        <v>3</v>
      </c>
      <c r="C188" s="319">
        <v>4</v>
      </c>
      <c r="D188" s="168">
        <v>382056</v>
      </c>
      <c r="E188" s="315" t="s">
        <v>91</v>
      </c>
      <c r="F188" s="379">
        <v>17</v>
      </c>
      <c r="G188" s="387">
        <v>48.999999999999993</v>
      </c>
      <c r="H188" s="381">
        <v>31</v>
      </c>
      <c r="I188" s="387">
        <v>18.677419354838712</v>
      </c>
      <c r="J188" s="382">
        <v>123</v>
      </c>
      <c r="K188" s="381">
        <v>5.7398373983739841</v>
      </c>
      <c r="L188" s="238"/>
      <c r="M188" s="112"/>
      <c r="N188" s="112"/>
    </row>
    <row r="189" spans="1:14">
      <c r="A189" s="318">
        <v>9</v>
      </c>
      <c r="B189" s="318">
        <v>3</v>
      </c>
      <c r="C189" s="319">
        <v>4</v>
      </c>
      <c r="D189" s="168">
        <v>382068</v>
      </c>
      <c r="E189" s="315" t="s">
        <v>93</v>
      </c>
      <c r="F189" s="379">
        <v>20</v>
      </c>
      <c r="G189" s="387">
        <v>48.7</v>
      </c>
      <c r="H189" s="381">
        <v>61</v>
      </c>
      <c r="I189" s="387">
        <v>21.508196721311482</v>
      </c>
      <c r="J189" s="382">
        <v>132</v>
      </c>
      <c r="K189" s="381">
        <v>6.0303030303030312</v>
      </c>
      <c r="L189" s="24"/>
    </row>
    <row r="190" spans="1:14">
      <c r="A190" s="318">
        <v>9</v>
      </c>
      <c r="B190" s="318">
        <v>3</v>
      </c>
      <c r="C190" s="319">
        <v>4</v>
      </c>
      <c r="D190" s="168">
        <v>978036</v>
      </c>
      <c r="E190" s="315" t="s">
        <v>163</v>
      </c>
      <c r="F190" s="379">
        <v>39</v>
      </c>
      <c r="G190" s="387">
        <v>54.051282051282058</v>
      </c>
      <c r="H190" s="381">
        <v>61</v>
      </c>
      <c r="I190" s="387">
        <v>17.950819672131146</v>
      </c>
      <c r="J190" s="382">
        <v>49</v>
      </c>
      <c r="K190" s="381">
        <v>6.1836734693877551</v>
      </c>
      <c r="L190" s="24"/>
    </row>
    <row r="191" spans="1:14">
      <c r="A191" s="318">
        <v>9</v>
      </c>
      <c r="B191" s="318">
        <v>3</v>
      </c>
      <c r="C191" s="319">
        <v>4</v>
      </c>
      <c r="D191" s="168">
        <v>166032</v>
      </c>
      <c r="E191" s="315" t="s">
        <v>46</v>
      </c>
      <c r="F191" s="379">
        <v>33</v>
      </c>
      <c r="G191" s="387">
        <v>48.393939393939391</v>
      </c>
      <c r="H191" s="381">
        <v>52</v>
      </c>
      <c r="I191" s="387">
        <v>25.173076923076927</v>
      </c>
      <c r="J191" s="382">
        <v>158</v>
      </c>
      <c r="K191" s="381">
        <v>2.5443037974683542</v>
      </c>
      <c r="L191" s="24"/>
    </row>
    <row r="192" spans="1:14">
      <c r="A192" s="318">
        <v>9</v>
      </c>
      <c r="B192" s="318">
        <v>3</v>
      </c>
      <c r="C192" s="319">
        <v>4</v>
      </c>
      <c r="D192" s="168">
        <v>170048</v>
      </c>
      <c r="E192" s="315" t="s">
        <v>53</v>
      </c>
      <c r="F192" s="379">
        <v>20</v>
      </c>
      <c r="G192" s="387">
        <v>36.04999999999999</v>
      </c>
      <c r="H192" s="381">
        <v>51</v>
      </c>
      <c r="I192" s="387">
        <v>23.098039215686271</v>
      </c>
      <c r="J192" s="382">
        <v>183</v>
      </c>
      <c r="K192" s="381">
        <v>4.8743169398907114</v>
      </c>
      <c r="L192" s="24"/>
    </row>
    <row r="193" spans="1:13" ht="13.15">
      <c r="A193" s="300"/>
      <c r="B193" s="300"/>
      <c r="C193" s="301"/>
      <c r="D193" s="297"/>
      <c r="E193" s="298" t="s">
        <v>216</v>
      </c>
      <c r="F193" s="388">
        <v>422</v>
      </c>
      <c r="G193" s="389"/>
      <c r="H193" s="390">
        <v>1135</v>
      </c>
      <c r="I193" s="389"/>
      <c r="J193" s="378">
        <v>4698</v>
      </c>
      <c r="K193" s="390"/>
      <c r="L193" s="24"/>
    </row>
    <row r="194" spans="1:13">
      <c r="A194" s="318">
        <v>10</v>
      </c>
      <c r="B194" s="318">
        <v>4</v>
      </c>
      <c r="C194" s="319">
        <v>4</v>
      </c>
      <c r="D194" s="168">
        <v>554008</v>
      </c>
      <c r="E194" s="315" t="s">
        <v>98</v>
      </c>
      <c r="F194" s="379">
        <v>22</v>
      </c>
      <c r="G194" s="387">
        <v>47.31818181818182</v>
      </c>
      <c r="H194" s="381">
        <v>43</v>
      </c>
      <c r="I194" s="387">
        <v>17.186046511627907</v>
      </c>
      <c r="J194" s="382">
        <v>131</v>
      </c>
      <c r="K194" s="381">
        <v>4.809160305343509</v>
      </c>
      <c r="L194" s="24"/>
    </row>
    <row r="195" spans="1:13">
      <c r="A195" s="318">
        <v>10</v>
      </c>
      <c r="B195" s="318">
        <v>4</v>
      </c>
      <c r="C195" s="319">
        <v>4</v>
      </c>
      <c r="D195" s="168">
        <v>554020</v>
      </c>
      <c r="E195" s="227" t="s">
        <v>100</v>
      </c>
      <c r="F195" s="393">
        <v>21</v>
      </c>
      <c r="G195" s="117">
        <v>99.61904761904762</v>
      </c>
      <c r="H195" s="331">
        <v>15</v>
      </c>
      <c r="I195" s="117">
        <v>22.266666666666669</v>
      </c>
      <c r="J195" s="331">
        <v>223</v>
      </c>
      <c r="K195" s="117">
        <v>3.9730941704035874</v>
      </c>
      <c r="L195" s="24"/>
    </row>
    <row r="196" spans="1:13">
      <c r="A196" s="318">
        <v>10</v>
      </c>
      <c r="B196" s="318">
        <v>4</v>
      </c>
      <c r="C196" s="319">
        <v>4</v>
      </c>
      <c r="D196" s="168">
        <v>362028</v>
      </c>
      <c r="E196" s="315" t="s">
        <v>67</v>
      </c>
      <c r="F196" s="379">
        <v>13</v>
      </c>
      <c r="G196" s="387">
        <v>67.153846153846146</v>
      </c>
      <c r="H196" s="381">
        <v>15</v>
      </c>
      <c r="I196" s="387">
        <v>32.266666666666666</v>
      </c>
      <c r="J196" s="382">
        <v>90</v>
      </c>
      <c r="K196" s="381">
        <v>5.6222222222222218</v>
      </c>
      <c r="L196" s="238"/>
      <c r="M196" s="112"/>
    </row>
    <row r="197" spans="1:13">
      <c r="A197" s="318">
        <v>10</v>
      </c>
      <c r="B197" s="318">
        <v>4</v>
      </c>
      <c r="C197" s="319">
        <v>4</v>
      </c>
      <c r="D197" s="168">
        <v>566028</v>
      </c>
      <c r="E197" s="315" t="s">
        <v>114</v>
      </c>
      <c r="F197" s="379">
        <v>13</v>
      </c>
      <c r="G197" s="387">
        <v>63.769230769230766</v>
      </c>
      <c r="H197" s="381">
        <v>21</v>
      </c>
      <c r="I197" s="387">
        <v>22.809523809523807</v>
      </c>
      <c r="J197" s="382">
        <v>143</v>
      </c>
      <c r="K197" s="381">
        <v>4.1958041958041949</v>
      </c>
      <c r="L197" s="238"/>
      <c r="M197" s="112"/>
    </row>
    <row r="198" spans="1:13">
      <c r="A198" s="318">
        <v>10</v>
      </c>
      <c r="B198" s="318">
        <v>4</v>
      </c>
      <c r="C198" s="319">
        <v>4</v>
      </c>
      <c r="D198" s="168">
        <v>158020</v>
      </c>
      <c r="E198" s="315" t="s">
        <v>401</v>
      </c>
      <c r="F198" s="379">
        <v>18</v>
      </c>
      <c r="G198" s="387">
        <v>24.000000000000004</v>
      </c>
      <c r="H198" s="381">
        <v>34</v>
      </c>
      <c r="I198" s="387">
        <v>18.264705882352942</v>
      </c>
      <c r="J198" s="382">
        <v>106</v>
      </c>
      <c r="K198" s="381">
        <v>4.0188679245283021</v>
      </c>
      <c r="L198" s="238"/>
      <c r="M198" s="112"/>
    </row>
    <row r="199" spans="1:13">
      <c r="A199" s="318">
        <v>10</v>
      </c>
      <c r="B199" s="318">
        <v>4</v>
      </c>
      <c r="C199" s="319">
        <v>4</v>
      </c>
      <c r="D199" s="168">
        <v>162022</v>
      </c>
      <c r="E199" s="315" t="s">
        <v>43</v>
      </c>
      <c r="F199" s="379">
        <v>6</v>
      </c>
      <c r="G199" s="387">
        <v>31.333333333333332</v>
      </c>
      <c r="H199" s="381">
        <v>7</v>
      </c>
      <c r="I199" s="387">
        <v>8.5714285714285712</v>
      </c>
      <c r="J199" s="382">
        <v>175</v>
      </c>
      <c r="K199" s="381">
        <v>2.5542857142857138</v>
      </c>
      <c r="L199" s="238"/>
      <c r="M199" s="112"/>
    </row>
    <row r="200" spans="1:13">
      <c r="A200" s="318">
        <v>10</v>
      </c>
      <c r="B200" s="318">
        <v>4</v>
      </c>
      <c r="C200" s="319">
        <v>4</v>
      </c>
      <c r="D200" s="168">
        <v>362036</v>
      </c>
      <c r="E200" s="315" t="s">
        <v>69</v>
      </c>
      <c r="F200" s="379">
        <v>4</v>
      </c>
      <c r="G200" s="387">
        <v>8.75</v>
      </c>
      <c r="H200" s="381">
        <v>17</v>
      </c>
      <c r="I200" s="387">
        <v>14.647058823529411</v>
      </c>
      <c r="J200" s="382">
        <v>153</v>
      </c>
      <c r="K200" s="381">
        <v>4.8627450980392126</v>
      </c>
      <c r="L200" s="238"/>
      <c r="M200" s="112"/>
    </row>
    <row r="201" spans="1:13" ht="13.15">
      <c r="A201" s="53"/>
      <c r="B201" s="53"/>
      <c r="C201" s="53"/>
      <c r="D201" s="55"/>
      <c r="E201" s="34" t="s">
        <v>285</v>
      </c>
      <c r="F201" s="394">
        <v>97</v>
      </c>
      <c r="G201" s="376"/>
      <c r="H201" s="395">
        <v>152</v>
      </c>
      <c r="I201" s="376"/>
      <c r="J201" s="395">
        <v>1021</v>
      </c>
      <c r="K201" s="376"/>
    </row>
    <row r="202" spans="1:13" ht="13.15">
      <c r="A202" s="50"/>
      <c r="B202" s="50"/>
      <c r="C202" s="50"/>
      <c r="D202" s="51"/>
      <c r="E202" s="28" t="s">
        <v>177</v>
      </c>
      <c r="F202" s="120">
        <v>4422</v>
      </c>
      <c r="G202" s="120"/>
      <c r="H202" s="120">
        <v>11223</v>
      </c>
      <c r="I202" s="120"/>
      <c r="J202" s="120">
        <v>42746</v>
      </c>
      <c r="K202" s="120"/>
    </row>
    <row r="203" spans="1:13" ht="13.15">
      <c r="A203" s="50"/>
      <c r="B203" s="50"/>
      <c r="C203" s="50"/>
      <c r="D203" s="51"/>
      <c r="E203" s="28" t="s">
        <v>198</v>
      </c>
      <c r="F203" s="120">
        <v>2338</v>
      </c>
      <c r="G203" s="120"/>
      <c r="H203" s="120">
        <v>5885</v>
      </c>
      <c r="I203" s="120"/>
      <c r="J203" s="120">
        <v>23305</v>
      </c>
      <c r="K203" s="120"/>
    </row>
    <row r="204" spans="1:13" ht="13.15">
      <c r="A204" s="50"/>
      <c r="B204" s="50"/>
      <c r="C204" s="50"/>
      <c r="D204" s="51"/>
      <c r="E204" s="28" t="s">
        <v>199</v>
      </c>
      <c r="F204" s="120">
        <v>2084</v>
      </c>
      <c r="G204" s="120"/>
      <c r="H204" s="120">
        <v>5338</v>
      </c>
      <c r="I204" s="120"/>
      <c r="J204" s="120">
        <v>19441</v>
      </c>
      <c r="K204" s="120"/>
    </row>
    <row r="205" spans="1:13" ht="13.15">
      <c r="A205" s="50"/>
      <c r="B205" s="50"/>
      <c r="C205" s="50"/>
      <c r="D205" s="51"/>
      <c r="E205" s="28"/>
      <c r="F205" s="120"/>
      <c r="G205" s="120"/>
      <c r="H205" s="120"/>
      <c r="I205" s="120"/>
      <c r="J205" s="120"/>
      <c r="K205" s="120"/>
    </row>
    <row r="206" spans="1:13" ht="13.25" customHeight="1">
      <c r="A206" s="23">
        <v>1</v>
      </c>
      <c r="B206" s="442" t="s">
        <v>433</v>
      </c>
      <c r="C206" s="442"/>
      <c r="D206" s="442"/>
      <c r="E206" s="442"/>
      <c r="F206" s="442"/>
      <c r="G206" s="442"/>
      <c r="H206" s="442"/>
      <c r="I206" s="442"/>
      <c r="J206" s="442"/>
      <c r="K206" s="442"/>
    </row>
    <row r="207" spans="1:13" ht="13.25" customHeight="1">
      <c r="A207" s="23"/>
      <c r="B207" s="442"/>
      <c r="C207" s="442"/>
      <c r="D207" s="442"/>
      <c r="E207" s="442"/>
      <c r="F207" s="442"/>
      <c r="G207" s="442"/>
      <c r="H207" s="442"/>
      <c r="I207" s="442"/>
      <c r="J207" s="442"/>
      <c r="K207" s="442"/>
    </row>
    <row r="208" spans="1:13" ht="13.25" customHeight="1">
      <c r="A208" s="23"/>
      <c r="B208" s="442"/>
      <c r="C208" s="442"/>
      <c r="D208" s="442"/>
      <c r="E208" s="442"/>
      <c r="F208" s="442"/>
      <c r="G208" s="442"/>
      <c r="H208" s="442"/>
      <c r="I208" s="442"/>
      <c r="J208" s="442"/>
      <c r="K208" s="442"/>
    </row>
    <row r="209" spans="1:13" s="112" customFormat="1" ht="13.25" customHeight="1">
      <c r="A209" s="110" t="s">
        <v>385</v>
      </c>
      <c r="B209" s="493" t="s">
        <v>399</v>
      </c>
      <c r="C209" s="493"/>
      <c r="D209" s="493"/>
      <c r="E209" s="493"/>
      <c r="F209" s="493"/>
      <c r="G209" s="493"/>
      <c r="H209" s="493"/>
      <c r="I209" s="493"/>
      <c r="J209" s="493"/>
      <c r="K209" s="493"/>
      <c r="L209" s="110"/>
    </row>
    <row r="210" spans="1:13" ht="13.25" customHeight="1">
      <c r="A210" s="23"/>
      <c r="B210" s="443" t="s">
        <v>359</v>
      </c>
      <c r="C210" s="443"/>
      <c r="D210" s="443"/>
      <c r="E210" s="443"/>
      <c r="F210" s="443"/>
      <c r="G210" s="443"/>
      <c r="H210" s="443"/>
      <c r="I210" s="443"/>
      <c r="J210" s="443"/>
      <c r="K210" s="443"/>
      <c r="L210" s="23"/>
    </row>
    <row r="211" spans="1:13" s="112" customFormat="1" ht="12.75" customHeight="1">
      <c r="A211" s="347" t="s">
        <v>398</v>
      </c>
      <c r="B211" s="492" t="s">
        <v>374</v>
      </c>
      <c r="C211" s="492"/>
      <c r="D211" s="492"/>
      <c r="E211" s="492"/>
      <c r="F211" s="492"/>
      <c r="G211" s="492"/>
      <c r="H211" s="492"/>
      <c r="I211" s="492"/>
      <c r="J211" s="492"/>
      <c r="K211" s="492"/>
      <c r="L211" s="111"/>
      <c r="M211" s="111"/>
    </row>
    <row r="212" spans="1:13" s="112" customFormat="1">
      <c r="A212" s="110"/>
      <c r="B212" s="492"/>
      <c r="C212" s="492"/>
      <c r="D212" s="492"/>
      <c r="E212" s="492"/>
      <c r="F212" s="492"/>
      <c r="G212" s="492"/>
      <c r="H212" s="492"/>
      <c r="I212" s="492"/>
      <c r="J212" s="492"/>
      <c r="K212" s="492"/>
      <c r="L212" s="113"/>
      <c r="M212" s="113"/>
    </row>
    <row r="213" spans="1:13">
      <c r="A213" s="17" t="s">
        <v>224</v>
      </c>
    </row>
    <row r="214" spans="1:13">
      <c r="F214" s="9"/>
      <c r="G214" s="9"/>
      <c r="H214" s="9"/>
      <c r="I214" s="9"/>
      <c r="J214" s="9"/>
    </row>
    <row r="215" spans="1:13">
      <c r="F215" s="9"/>
      <c r="G215" s="9"/>
      <c r="H215" s="9"/>
      <c r="I215" s="9"/>
      <c r="J215" s="9"/>
    </row>
  </sheetData>
  <sortState xmlns:xlrd2="http://schemas.microsoft.com/office/spreadsheetml/2017/richdata2" ref="A32:L58">
    <sortCondition ref="E32:E58"/>
  </sortState>
  <mergeCells count="18">
    <mergeCell ref="H3:I3"/>
    <mergeCell ref="F3:G3"/>
    <mergeCell ref="B211:K212"/>
    <mergeCell ref="D3:D5"/>
    <mergeCell ref="E3:E5"/>
    <mergeCell ref="A3:A5"/>
    <mergeCell ref="B3:B5"/>
    <mergeCell ref="C3:C5"/>
    <mergeCell ref="B209:K209"/>
    <mergeCell ref="B210:K210"/>
    <mergeCell ref="B206:K208"/>
    <mergeCell ref="J3:K3"/>
    <mergeCell ref="F4:F5"/>
    <mergeCell ref="G4:G5"/>
    <mergeCell ref="H4:H5"/>
    <mergeCell ref="I4:I5"/>
    <mergeCell ref="J4:J5"/>
    <mergeCell ref="K4:K5"/>
  </mergeCells>
  <pageMargins left="0.7" right="0.7" top="0.78740157499999996" bottom="0.78740157499999996" header="0.3" footer="0.3"/>
  <pageSetup paperSize="9" orientation="portrait" r:id="rId1"/>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pageSetUpPr fitToPage="1"/>
  </sheetPr>
  <dimension ref="A1:X37"/>
  <sheetViews>
    <sheetView zoomScaleNormal="100" workbookViewId="0">
      <selection activeCell="A14" sqref="A14"/>
    </sheetView>
  </sheetViews>
  <sheetFormatPr baseColWidth="10" defaultColWidth="11.19921875" defaultRowHeight="12.75"/>
  <cols>
    <col min="1" max="1" width="16.796875" customWidth="1"/>
    <col min="2" max="6" width="14.19921875" customWidth="1"/>
  </cols>
  <sheetData>
    <row r="1" spans="1:24" ht="17.25">
      <c r="A1" s="108" t="s">
        <v>368</v>
      </c>
      <c r="B1" s="108"/>
      <c r="C1" s="108"/>
      <c r="D1" s="108"/>
      <c r="E1" s="108"/>
      <c r="F1" s="108"/>
      <c r="G1" s="108"/>
      <c r="H1" s="18"/>
      <c r="I1" s="18"/>
      <c r="J1" s="18"/>
      <c r="K1" s="18"/>
      <c r="L1" s="18"/>
      <c r="M1" s="18"/>
      <c r="N1" s="18"/>
    </row>
    <row r="2" spans="1:24">
      <c r="A2" s="33"/>
      <c r="B2" s="33"/>
      <c r="C2" s="33"/>
      <c r="D2" s="33"/>
      <c r="E2" s="33"/>
      <c r="F2" s="33"/>
      <c r="G2" s="33"/>
    </row>
    <row r="3" spans="1:24">
      <c r="A3" s="33"/>
      <c r="B3" s="33"/>
      <c r="C3" s="33"/>
      <c r="D3" s="33"/>
      <c r="E3" s="33"/>
      <c r="F3" s="33"/>
      <c r="G3" s="33"/>
    </row>
    <row r="4" spans="1:24">
      <c r="A4" s="33"/>
      <c r="B4" s="33"/>
      <c r="C4" s="33"/>
      <c r="D4" s="33"/>
      <c r="E4" s="33"/>
      <c r="F4" s="33"/>
      <c r="G4" s="33"/>
    </row>
    <row r="5" spans="1:24">
      <c r="A5" s="33"/>
      <c r="B5" s="33"/>
      <c r="C5" s="33"/>
      <c r="D5" s="33"/>
      <c r="E5" s="33"/>
      <c r="F5" s="33"/>
      <c r="G5" s="33"/>
    </row>
    <row r="6" spans="1:24">
      <c r="A6" s="33"/>
      <c r="B6" s="33"/>
      <c r="C6" s="33"/>
      <c r="D6" s="33"/>
      <c r="E6" s="33"/>
      <c r="F6" s="33"/>
      <c r="G6" s="33"/>
    </row>
    <row r="7" spans="1:24">
      <c r="A7" s="33"/>
      <c r="B7" s="33"/>
      <c r="C7" s="33"/>
      <c r="D7" s="33"/>
      <c r="E7" s="33"/>
      <c r="F7" s="33"/>
      <c r="G7" s="33"/>
    </row>
    <row r="8" spans="1:24">
      <c r="A8" s="33"/>
      <c r="B8" s="33"/>
      <c r="C8" s="33"/>
      <c r="D8" s="33"/>
      <c r="E8" s="33"/>
      <c r="F8" s="33"/>
      <c r="G8" s="33"/>
    </row>
    <row r="9" spans="1:24" ht="42" customHeight="1">
      <c r="A9" s="109" t="s">
        <v>313</v>
      </c>
      <c r="B9" s="109" t="s">
        <v>296</v>
      </c>
      <c r="C9" s="109" t="s">
        <v>297</v>
      </c>
      <c r="D9" s="109" t="s">
        <v>302</v>
      </c>
      <c r="E9" s="109" t="s">
        <v>298</v>
      </c>
      <c r="F9" s="109" t="s">
        <v>299</v>
      </c>
      <c r="G9" s="109" t="s">
        <v>311</v>
      </c>
      <c r="K9" s="262"/>
      <c r="L9" s="262"/>
      <c r="M9" s="262"/>
      <c r="N9" s="262"/>
      <c r="O9" s="262"/>
      <c r="P9" s="262"/>
      <c r="Q9" s="262"/>
      <c r="R9" s="163"/>
      <c r="S9" s="263"/>
      <c r="T9" s="263"/>
      <c r="U9" s="263"/>
      <c r="V9" s="263"/>
      <c r="W9" s="263"/>
      <c r="X9" s="263"/>
    </row>
    <row r="10" spans="1:24" ht="24" customHeight="1">
      <c r="A10" s="338" t="s">
        <v>300</v>
      </c>
      <c r="B10" s="339">
        <v>856.76</v>
      </c>
      <c r="C10" s="340">
        <v>1848.18</v>
      </c>
      <c r="D10" s="339">
        <v>991.42000000000007</v>
      </c>
      <c r="E10" s="339">
        <v>1274.1300000000001</v>
      </c>
      <c r="F10" s="339">
        <v>1180.69</v>
      </c>
      <c r="G10" s="339">
        <v>10</v>
      </c>
      <c r="I10" s="349"/>
      <c r="K10" s="264"/>
      <c r="L10" s="265"/>
      <c r="M10" s="266"/>
      <c r="N10" s="265"/>
      <c r="O10" s="265"/>
      <c r="P10" s="265"/>
      <c r="Q10" s="265"/>
      <c r="R10" s="163"/>
      <c r="S10" s="267"/>
      <c r="T10" s="267"/>
      <c r="U10" s="267"/>
      <c r="V10" s="267"/>
      <c r="W10" s="267"/>
      <c r="X10" s="267"/>
    </row>
    <row r="11" spans="1:24" ht="24" customHeight="1">
      <c r="A11" s="338" t="s">
        <v>303</v>
      </c>
      <c r="B11" s="339">
        <v>653.91999999999996</v>
      </c>
      <c r="C11" s="340">
        <v>1576.05</v>
      </c>
      <c r="D11" s="339">
        <v>922.13</v>
      </c>
      <c r="E11" s="339">
        <v>1138.3</v>
      </c>
      <c r="F11" s="339">
        <v>1123.75</v>
      </c>
      <c r="G11" s="339">
        <v>13</v>
      </c>
      <c r="K11" s="264"/>
      <c r="L11" s="265"/>
      <c r="M11" s="266"/>
      <c r="N11" s="265"/>
      <c r="O11" s="265"/>
      <c r="P11" s="265"/>
      <c r="Q11" s="265"/>
      <c r="R11" s="163"/>
      <c r="S11" s="267"/>
      <c r="T11" s="267"/>
      <c r="U11" s="267"/>
      <c r="V11" s="267"/>
      <c r="W11" s="267"/>
      <c r="X11" s="267"/>
    </row>
    <row r="12" spans="1:24" ht="24" customHeight="1">
      <c r="A12" s="338" t="s">
        <v>301</v>
      </c>
      <c r="B12" s="339">
        <v>620.95000000000005</v>
      </c>
      <c r="C12" s="340">
        <v>1333.74</v>
      </c>
      <c r="D12" s="339">
        <v>712.79</v>
      </c>
      <c r="E12" s="339">
        <v>947.9</v>
      </c>
      <c r="F12" s="339">
        <v>942.62</v>
      </c>
      <c r="G12" s="339">
        <v>27</v>
      </c>
      <c r="K12" s="264"/>
      <c r="L12" s="265"/>
      <c r="M12" s="266"/>
      <c r="N12" s="265"/>
      <c r="O12" s="265"/>
      <c r="P12" s="265"/>
      <c r="Q12" s="265"/>
      <c r="R12" s="163"/>
      <c r="S12" s="267"/>
      <c r="T12" s="267"/>
      <c r="U12" s="267"/>
      <c r="V12" s="267"/>
      <c r="W12" s="267"/>
      <c r="X12" s="267"/>
    </row>
    <row r="13" spans="1:24" ht="24" customHeight="1">
      <c r="A13" s="338" t="s">
        <v>304</v>
      </c>
      <c r="B13" s="339">
        <v>814.39</v>
      </c>
      <c r="C13" s="340">
        <v>1557.76</v>
      </c>
      <c r="D13" s="339">
        <v>743.37</v>
      </c>
      <c r="E13" s="339">
        <v>1179.8499999999999</v>
      </c>
      <c r="F13" s="339">
        <v>1255.73</v>
      </c>
      <c r="G13" s="339">
        <v>10</v>
      </c>
      <c r="K13" s="264"/>
      <c r="L13" s="265"/>
      <c r="M13" s="266"/>
      <c r="N13" s="265"/>
      <c r="O13" s="265"/>
      <c r="P13" s="265"/>
      <c r="Q13" s="265"/>
      <c r="R13" s="163"/>
      <c r="S13" s="267"/>
      <c r="T13" s="267"/>
      <c r="U13" s="267"/>
      <c r="V13" s="267"/>
      <c r="W13" s="267"/>
      <c r="X13" s="267"/>
    </row>
    <row r="14" spans="1:24" ht="24" customHeight="1">
      <c r="A14" s="338" t="s">
        <v>305</v>
      </c>
      <c r="B14" s="339">
        <v>593.97</v>
      </c>
      <c r="C14" s="340">
        <v>1557.62</v>
      </c>
      <c r="D14" s="339">
        <v>963.64999999999986</v>
      </c>
      <c r="E14" s="339">
        <v>1034.1300000000001</v>
      </c>
      <c r="F14" s="339">
        <v>982.31</v>
      </c>
      <c r="G14" s="339">
        <v>34</v>
      </c>
      <c r="K14" s="264"/>
      <c r="L14" s="265"/>
      <c r="M14" s="266"/>
      <c r="N14" s="265"/>
      <c r="O14" s="265"/>
      <c r="P14" s="265"/>
      <c r="Q14" s="265"/>
      <c r="R14" s="163"/>
      <c r="S14" s="267"/>
      <c r="T14" s="267"/>
      <c r="U14" s="267"/>
      <c r="V14" s="267"/>
      <c r="W14" s="267"/>
      <c r="X14" s="267"/>
    </row>
    <row r="15" spans="1:24" ht="24" customHeight="1">
      <c r="A15" s="338" t="s">
        <v>306</v>
      </c>
      <c r="B15" s="339">
        <v>471.89</v>
      </c>
      <c r="C15" s="340">
        <v>1386.57</v>
      </c>
      <c r="D15" s="339">
        <v>914.68</v>
      </c>
      <c r="E15" s="339">
        <v>860.48</v>
      </c>
      <c r="F15" s="339">
        <v>837.24</v>
      </c>
      <c r="G15" s="339">
        <v>39</v>
      </c>
      <c r="K15" s="264"/>
      <c r="L15" s="265"/>
      <c r="M15" s="266"/>
      <c r="N15" s="265"/>
      <c r="O15" s="265"/>
      <c r="P15" s="265"/>
      <c r="Q15" s="265"/>
      <c r="R15" s="163"/>
      <c r="S15" s="267"/>
      <c r="T15" s="267"/>
      <c r="U15" s="267"/>
      <c r="V15" s="267"/>
      <c r="W15" s="267"/>
      <c r="X15" s="267"/>
    </row>
    <row r="16" spans="1:24" ht="24" customHeight="1">
      <c r="A16" s="338" t="s">
        <v>307</v>
      </c>
      <c r="B16" s="339">
        <v>837.21</v>
      </c>
      <c r="C16" s="340">
        <v>1866.5</v>
      </c>
      <c r="D16" s="339">
        <v>1029.29</v>
      </c>
      <c r="E16" s="339">
        <v>1173.3900000000001</v>
      </c>
      <c r="F16" s="339">
        <v>970.61</v>
      </c>
      <c r="G16" s="339">
        <v>6</v>
      </c>
      <c r="K16" s="264"/>
      <c r="L16" s="265"/>
      <c r="M16" s="266"/>
      <c r="N16" s="265"/>
      <c r="O16" s="265"/>
      <c r="P16" s="265"/>
      <c r="Q16" s="265"/>
      <c r="R16" s="163"/>
      <c r="S16" s="267"/>
      <c r="T16" s="267"/>
      <c r="U16" s="267"/>
      <c r="V16" s="267"/>
      <c r="W16" s="267"/>
      <c r="X16" s="267"/>
    </row>
    <row r="17" spans="1:24" ht="24" customHeight="1">
      <c r="A17" s="338" t="s">
        <v>308</v>
      </c>
      <c r="B17" s="339">
        <v>858.6</v>
      </c>
      <c r="C17" s="340">
        <v>1608.16</v>
      </c>
      <c r="D17" s="339">
        <v>749.56000000000006</v>
      </c>
      <c r="E17" s="339">
        <v>1171.31</v>
      </c>
      <c r="F17" s="339">
        <v>1122.5</v>
      </c>
      <c r="G17" s="339">
        <v>15</v>
      </c>
      <c r="K17" s="264"/>
      <c r="L17" s="265"/>
      <c r="M17" s="266"/>
      <c r="N17" s="265"/>
      <c r="O17" s="265"/>
      <c r="P17" s="265"/>
      <c r="Q17" s="265"/>
      <c r="R17" s="163"/>
      <c r="S17" s="267"/>
      <c r="T17" s="267"/>
      <c r="U17" s="267"/>
      <c r="V17" s="267"/>
      <c r="W17" s="267"/>
      <c r="X17" s="267"/>
    </row>
    <row r="18" spans="1:24" ht="24" customHeight="1">
      <c r="A18" s="338" t="s">
        <v>309</v>
      </c>
      <c r="B18" s="339">
        <v>753.69</v>
      </c>
      <c r="C18" s="340">
        <v>1562.3</v>
      </c>
      <c r="D18" s="339">
        <v>808.6099999999999</v>
      </c>
      <c r="E18" s="339">
        <v>1067.26</v>
      </c>
      <c r="F18" s="339">
        <v>1092.49</v>
      </c>
      <c r="G18" s="339">
        <v>25</v>
      </c>
      <c r="K18" s="264"/>
      <c r="L18" s="265"/>
      <c r="M18" s="266"/>
      <c r="N18" s="265"/>
      <c r="O18" s="265"/>
      <c r="P18" s="265"/>
      <c r="Q18" s="265"/>
      <c r="R18" s="163"/>
      <c r="S18" s="267"/>
      <c r="T18" s="267"/>
      <c r="U18" s="267"/>
      <c r="V18" s="267"/>
      <c r="W18" s="267"/>
      <c r="X18" s="267"/>
    </row>
    <row r="19" spans="1:24" ht="24" customHeight="1">
      <c r="A19" s="338" t="s">
        <v>310</v>
      </c>
      <c r="B19" s="339">
        <v>494.98</v>
      </c>
      <c r="C19" s="340">
        <v>1591.26</v>
      </c>
      <c r="D19" s="339">
        <v>1096.28</v>
      </c>
      <c r="E19" s="339">
        <v>802.18</v>
      </c>
      <c r="F19" s="339">
        <v>698.86</v>
      </c>
      <c r="G19" s="339">
        <v>7</v>
      </c>
      <c r="H19" s="10"/>
      <c r="I19" s="10"/>
      <c r="K19" s="264"/>
      <c r="L19" s="265"/>
      <c r="M19" s="266"/>
      <c r="N19" s="265"/>
      <c r="O19" s="265"/>
      <c r="P19" s="265"/>
      <c r="Q19" s="265"/>
      <c r="R19" s="163"/>
      <c r="S19" s="267"/>
      <c r="T19" s="267"/>
      <c r="U19" s="267"/>
      <c r="V19" s="267"/>
      <c r="W19" s="267"/>
      <c r="X19" s="267"/>
    </row>
    <row r="20" spans="1:24">
      <c r="A20" s="341"/>
      <c r="B20" s="342"/>
      <c r="C20" s="115"/>
      <c r="D20" s="115"/>
      <c r="E20" s="115"/>
      <c r="F20" s="115"/>
      <c r="G20" s="115"/>
      <c r="H20" s="33"/>
      <c r="I20" s="33"/>
      <c r="J20" s="33"/>
      <c r="K20" s="164"/>
      <c r="L20" s="164"/>
      <c r="M20" s="163"/>
      <c r="N20" s="163"/>
      <c r="O20" s="163"/>
      <c r="P20" s="163"/>
      <c r="Q20" s="163"/>
      <c r="R20" s="163"/>
    </row>
    <row r="21" spans="1:24" ht="12.75" customHeight="1">
      <c r="A21" s="360">
        <v>1</v>
      </c>
      <c r="B21" s="501" t="s">
        <v>411</v>
      </c>
      <c r="C21" s="501"/>
      <c r="D21" s="501"/>
      <c r="E21" s="501"/>
      <c r="F21" s="501"/>
      <c r="G21" s="501"/>
      <c r="H21" s="33"/>
      <c r="I21" s="33"/>
      <c r="J21" s="33"/>
      <c r="K21" s="164"/>
      <c r="L21" s="164"/>
      <c r="M21" s="163"/>
      <c r="N21" s="163"/>
      <c r="O21" s="163"/>
      <c r="P21" s="163"/>
      <c r="Q21" s="163"/>
      <c r="R21" s="163"/>
    </row>
    <row r="22" spans="1:24" ht="12.75" customHeight="1">
      <c r="A22" s="360"/>
      <c r="B22" s="501"/>
      <c r="C22" s="501"/>
      <c r="D22" s="501"/>
      <c r="E22" s="501"/>
      <c r="F22" s="501"/>
      <c r="G22" s="501"/>
      <c r="H22" s="33"/>
      <c r="I22" s="33"/>
      <c r="J22" s="33"/>
      <c r="K22" s="164"/>
      <c r="L22" s="164"/>
      <c r="M22" s="163"/>
      <c r="N22" s="163"/>
      <c r="O22" s="163"/>
      <c r="P22" s="163"/>
      <c r="Q22" s="163"/>
      <c r="R22" s="163"/>
    </row>
    <row r="23" spans="1:24">
      <c r="A23" s="359"/>
      <c r="B23" t="s">
        <v>410</v>
      </c>
    </row>
    <row r="24" spans="1:24">
      <c r="A24" s="359"/>
      <c r="B24" s="358" t="s">
        <v>412</v>
      </c>
      <c r="D24" s="78"/>
    </row>
    <row r="25" spans="1:24">
      <c r="A25" s="359"/>
      <c r="B25" s="358"/>
      <c r="D25" s="78"/>
    </row>
    <row r="26" spans="1:24">
      <c r="A26" s="114" t="s">
        <v>360</v>
      </c>
    </row>
    <row r="37" spans="5:5">
      <c r="E37" s="358"/>
    </row>
  </sheetData>
  <mergeCells count="1">
    <mergeCell ref="B21:G22"/>
  </mergeCells>
  <hyperlinks>
    <hyperlink ref="B24" r:id="rId1" xr:uid="{14084182-82D5-4870-A565-AD45AA8875B8}"/>
  </hyperlinks>
  <pageMargins left="0.70866141732283472" right="0.70866141732283472" top="0.78740157480314965" bottom="0.78740157480314965" header="0.31496062992125984" footer="0.31496062992125984"/>
  <pageSetup paperSize="9" scale="31" fitToHeight="4" orientation="portrait" r:id="rId2"/>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3</vt:i4>
      </vt:variant>
    </vt:vector>
  </HeadingPairs>
  <TitlesOfParts>
    <vt:vector size="17" baseType="lpstr">
      <vt:lpstr>Bericht</vt:lpstr>
      <vt:lpstr>Inhalt u. methodische Hinweise</vt:lpstr>
      <vt:lpstr>Tab. 1 Zuordnungstabelle</vt:lpstr>
      <vt:lpstr>Tab 2. Bevölkerung</vt:lpstr>
      <vt:lpstr>Tab. 3a Leistungen_mEB</vt:lpstr>
      <vt:lpstr>Tab. 3b Leistungen absolut_oEB</vt:lpstr>
      <vt:lpstr>Tab. 4 Inanspruchnahme</vt:lpstr>
      <vt:lpstr>Tab.5 Alter Inanspruchnahme</vt:lpstr>
      <vt:lpstr>Tab.6 Geschlecht Inanspr.</vt:lpstr>
      <vt:lpstr>Tab. 7 Erziehungsberatung</vt:lpstr>
      <vt:lpstr>Tab. 8 Eingliederungshilfen</vt:lpstr>
      <vt:lpstr>Tab. 9  Lebenslagen</vt:lpstr>
      <vt:lpstr>Tab. 10 Dauer und Intensität</vt:lpstr>
      <vt:lpstr>Tab. 11 Ausgaben</vt:lpstr>
      <vt:lpstr>Bericht!Druckbereich</vt:lpstr>
      <vt:lpstr>Bericht!Drucktitel</vt:lpstr>
      <vt:lpstr>Jugendaemter_liste</vt:lpstr>
    </vt:vector>
  </TitlesOfParts>
  <Company>Universität Dortmund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Fachbereich 12</dc:creator>
  <cp:lastModifiedBy>Julia Erdmann</cp:lastModifiedBy>
  <cp:lastPrinted>2017-09-11T06:02:06Z</cp:lastPrinted>
  <dcterms:created xsi:type="dcterms:W3CDTF">2009-06-22T08:33:21Z</dcterms:created>
  <dcterms:modified xsi:type="dcterms:W3CDTF">2026-10-28T15:30:12Z</dcterms:modified>
</cp:coreProperties>
</file>